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570" windowWidth="20610" windowHeight="8895" tabRatio="757" activeTab="9"/>
  </bookViews>
  <sheets>
    <sheet name="Package no-30" sheetId="10" r:id="rId1"/>
    <sheet name="Package no-31" sheetId="4" r:id="rId2"/>
    <sheet name="Package-no 32-" sheetId="7" r:id="rId3"/>
    <sheet name="Package no-33" sheetId="8" r:id="rId4"/>
    <sheet name="package no-34" sheetId="9" r:id="rId5"/>
    <sheet name="package no-35" sheetId="6" r:id="rId6"/>
    <sheet name="Pack-36-Perur B.C" sheetId="11" r:id="rId7"/>
    <sheet name=" D2 of Perur B.C " sheetId="14" r:id="rId8"/>
    <sheet name=" D3 of Perur B.C " sheetId="13" r:id="rId9"/>
    <sheet name=" D4 of Perur B.C " sheetId="15" r:id="rId10"/>
    <sheet name="Pack 36 -DI- Perur B.C" sheetId="12" r:id="rId11"/>
  </sheets>
  <definedNames>
    <definedName name="_xlnm.Print_Area" localSheetId="7">' D2 of Perur B.C '!$A$1:$AE$16</definedName>
    <definedName name="_xlnm.Print_Area" localSheetId="8">' D3 of Perur B.C '!$A$1:$AF$14</definedName>
    <definedName name="_xlnm.Print_Area" localSheetId="9">' D4 of Perur B.C '!$A$1:$AE$19</definedName>
    <definedName name="_xlnm.Print_Area" localSheetId="10">'Pack 36 -DI- Perur B.C'!$A$1:$AB$11</definedName>
    <definedName name="_xlnm.Print_Area" localSheetId="6">'Pack-36-Perur B.C'!$A$1:$AG$26</definedName>
    <definedName name="_xlnm.Print_Area" localSheetId="0">'Package no-30'!$A$1:$X$21</definedName>
    <definedName name="_xlnm.Print_Area" localSheetId="1">'Package no-31'!$A$1:$X$32</definedName>
    <definedName name="_xlnm.Print_Area" localSheetId="3">'Package no-33'!$A$1:$X$29</definedName>
    <definedName name="_xlnm.Print_Area" localSheetId="4">'package no-34'!$A$1:$Y$39</definedName>
    <definedName name="_xlnm.Print_Area" localSheetId="5">'package no-35'!$A$1:$X$24</definedName>
    <definedName name="_xlnm.Print_Area" localSheetId="2">'Package-no 32-'!$A$1:$Y$48</definedName>
    <definedName name="_xlnm.Print_Titles" localSheetId="6">'Pack-36-Perur B.C'!$5:$6</definedName>
    <definedName name="_xlnm.Print_Titles" localSheetId="0">'Package no-30'!$6:$7</definedName>
    <definedName name="_xlnm.Print_Titles" localSheetId="1">'Package no-31'!$6:$7</definedName>
    <definedName name="_xlnm.Print_Titles" localSheetId="3">'Package no-33'!$6:$7</definedName>
    <definedName name="_xlnm.Print_Titles" localSheetId="4">'package no-34'!$6:$7</definedName>
    <definedName name="_xlnm.Print_Titles" localSheetId="5">'package no-35'!$6:$7</definedName>
    <definedName name="_xlnm.Print_Titles" localSheetId="2">'Package-no 32-'!$5:$6</definedName>
  </definedNames>
  <calcPr calcId="124519"/>
</workbook>
</file>

<file path=xl/calcChain.xml><?xml version="1.0" encoding="utf-8"?>
<calcChain xmlns="http://schemas.openxmlformats.org/spreadsheetml/2006/main">
  <c r="W14" i="13"/>
  <c r="V14"/>
  <c r="W13"/>
  <c r="V12"/>
  <c r="W11"/>
  <c r="V11"/>
  <c r="W10"/>
  <c r="V10"/>
  <c r="W9"/>
  <c r="V9"/>
  <c r="R9" i="8"/>
  <c r="T41" i="7"/>
  <c r="V19" i="11"/>
  <c r="W15"/>
  <c r="V15"/>
  <c r="E20"/>
  <c r="D15"/>
  <c r="E15" s="1"/>
  <c r="D13"/>
  <c r="D12"/>
  <c r="E12" s="1"/>
  <c r="E19"/>
  <c r="E8"/>
  <c r="E9"/>
  <c r="E10"/>
  <c r="E11"/>
  <c r="E13"/>
  <c r="E7"/>
  <c r="D14" i="10"/>
  <c r="C15" s="1"/>
  <c r="C14"/>
  <c r="V13"/>
  <c r="T13"/>
  <c r="S13"/>
  <c r="V12"/>
  <c r="T12"/>
  <c r="S12"/>
  <c r="C12"/>
  <c r="D12" s="1"/>
  <c r="C13" s="1"/>
  <c r="V11"/>
  <c r="T11"/>
  <c r="S11"/>
  <c r="V10"/>
  <c r="T10"/>
  <c r="S10"/>
  <c r="D10"/>
  <c r="C11" s="1"/>
  <c r="C10"/>
  <c r="S9"/>
  <c r="D44" i="7"/>
  <c r="D43"/>
  <c r="S9"/>
  <c r="S10"/>
  <c r="S11"/>
  <c r="S12"/>
  <c r="S13"/>
  <c r="S14"/>
  <c r="S15"/>
  <c r="S16"/>
  <c r="S17"/>
  <c r="S18"/>
  <c r="S19"/>
  <c r="S20"/>
  <c r="S21"/>
  <c r="S22"/>
  <c r="S23"/>
  <c r="S24"/>
  <c r="S25"/>
  <c r="S26"/>
  <c r="S27"/>
  <c r="S28"/>
  <c r="S29"/>
  <c r="S30"/>
  <c r="S31"/>
  <c r="S32"/>
  <c r="S33"/>
  <c r="S34"/>
  <c r="S35"/>
  <c r="S36"/>
  <c r="S37"/>
  <c r="S38"/>
  <c r="S40"/>
  <c r="S41"/>
  <c r="S42"/>
  <c r="S8"/>
  <c r="D24" i="8"/>
  <c r="E20" i="6"/>
  <c r="V29" i="9"/>
  <c r="S34"/>
  <c r="Q24" i="8"/>
  <c r="P24"/>
  <c r="E28" i="4"/>
  <c r="C11"/>
  <c r="C12"/>
  <c r="C13"/>
  <c r="C14"/>
  <c r="C15"/>
  <c r="C16"/>
  <c r="C17"/>
  <c r="C18"/>
  <c r="C19"/>
  <c r="C20"/>
  <c r="C21"/>
  <c r="C22"/>
  <c r="C23"/>
  <c r="C24"/>
  <c r="C25"/>
  <c r="C26"/>
  <c r="C27"/>
  <c r="C10"/>
  <c r="M10" i="7"/>
  <c r="B11" i="8"/>
  <c r="S21" i="4"/>
  <c r="R21"/>
  <c r="D8" i="7"/>
  <c r="D9"/>
  <c r="D13"/>
  <c r="D12"/>
  <c r="D11"/>
  <c r="D10"/>
  <c r="T33" i="9"/>
  <c r="T32"/>
  <c r="T31"/>
  <c r="T30"/>
  <c r="T29"/>
  <c r="T28"/>
  <c r="V27"/>
  <c r="T27"/>
  <c r="S27"/>
  <c r="V26"/>
  <c r="T26"/>
  <c r="S26"/>
  <c r="V25"/>
  <c r="T25"/>
  <c r="S25"/>
  <c r="V24"/>
  <c r="T24"/>
  <c r="S24"/>
  <c r="V23"/>
  <c r="T23"/>
  <c r="S23"/>
  <c r="V22"/>
  <c r="T22"/>
  <c r="S22"/>
  <c r="V21"/>
  <c r="T21"/>
  <c r="S21"/>
  <c r="V20"/>
  <c r="T20"/>
  <c r="S20"/>
  <c r="E34"/>
  <c r="D20"/>
  <c r="D21"/>
  <c r="D22"/>
  <c r="D23"/>
  <c r="D24"/>
  <c r="D25"/>
  <c r="D26"/>
  <c r="D27"/>
  <c r="D28"/>
  <c r="D29"/>
  <c r="D30"/>
  <c r="D31"/>
  <c r="D32"/>
  <c r="D33"/>
  <c r="V19"/>
  <c r="T19"/>
  <c r="S19"/>
  <c r="D19"/>
  <c r="V18"/>
  <c r="T18"/>
  <c r="S18"/>
  <c r="D18"/>
  <c r="V17"/>
  <c r="T17"/>
  <c r="S17"/>
  <c r="R17"/>
  <c r="D17"/>
  <c r="V16"/>
  <c r="T16"/>
  <c r="S16"/>
  <c r="D16"/>
  <c r="V15"/>
  <c r="T15"/>
  <c r="S15"/>
  <c r="D15"/>
  <c r="V14"/>
  <c r="T14"/>
  <c r="S14"/>
  <c r="D14"/>
  <c r="V13"/>
  <c r="T13"/>
  <c r="S13"/>
  <c r="D13"/>
  <c r="V12"/>
  <c r="T12"/>
  <c r="S12"/>
  <c r="D12"/>
  <c r="V11"/>
  <c r="T11"/>
  <c r="S11"/>
  <c r="D11"/>
  <c r="V10"/>
  <c r="T10"/>
  <c r="S10"/>
  <c r="D10"/>
  <c r="S9"/>
  <c r="D9"/>
  <c r="U11" i="8"/>
  <c r="U12"/>
  <c r="U13"/>
  <c r="U14"/>
  <c r="U15"/>
  <c r="U16"/>
  <c r="U17"/>
  <c r="U18"/>
  <c r="U19"/>
  <c r="U20"/>
  <c r="U21"/>
  <c r="U22"/>
  <c r="U23"/>
  <c r="U10"/>
  <c r="S11"/>
  <c r="S12"/>
  <c r="S13"/>
  <c r="S14"/>
  <c r="S15"/>
  <c r="S16"/>
  <c r="S17"/>
  <c r="S18"/>
  <c r="S19"/>
  <c r="S20"/>
  <c r="S21"/>
  <c r="S22"/>
  <c r="S23"/>
  <c r="S10"/>
  <c r="R10"/>
  <c r="R11"/>
  <c r="R12"/>
  <c r="R13"/>
  <c r="R14"/>
  <c r="R15"/>
  <c r="R16"/>
  <c r="R17"/>
  <c r="R18"/>
  <c r="R19"/>
  <c r="R20"/>
  <c r="R21"/>
  <c r="R22"/>
  <c r="R23"/>
  <c r="B12"/>
  <c r="B13"/>
  <c r="B14"/>
  <c r="B15"/>
  <c r="B16"/>
  <c r="B17"/>
  <c r="B18"/>
  <c r="B19"/>
  <c r="B20"/>
  <c r="B21"/>
  <c r="B22"/>
  <c r="B23"/>
  <c r="B10"/>
  <c r="V42" i="7"/>
  <c r="T42"/>
  <c r="M42"/>
  <c r="D42"/>
  <c r="V41"/>
  <c r="D41"/>
  <c r="M40"/>
  <c r="D40"/>
  <c r="V38"/>
  <c r="T38"/>
  <c r="M38"/>
  <c r="D38"/>
  <c r="V37"/>
  <c r="T37"/>
  <c r="D37"/>
  <c r="V36"/>
  <c r="T36"/>
  <c r="M36"/>
  <c r="D36"/>
  <c r="V35"/>
  <c r="T35"/>
  <c r="D35"/>
  <c r="V34"/>
  <c r="T34"/>
  <c r="M34"/>
  <c r="D34"/>
  <c r="V33"/>
  <c r="T33"/>
  <c r="D33"/>
  <c r="V32"/>
  <c r="T32"/>
  <c r="M32"/>
  <c r="D32"/>
  <c r="V31"/>
  <c r="T31"/>
  <c r="D31"/>
  <c r="V30"/>
  <c r="T30"/>
  <c r="M30"/>
  <c r="D30"/>
  <c r="V29"/>
  <c r="T29"/>
  <c r="D29"/>
  <c r="V28"/>
  <c r="T28"/>
  <c r="M28"/>
  <c r="D28"/>
  <c r="V27"/>
  <c r="T27"/>
  <c r="D27"/>
  <c r="V26"/>
  <c r="T26"/>
  <c r="M26"/>
  <c r="D26"/>
  <c r="V25"/>
  <c r="T25"/>
  <c r="D25"/>
  <c r="V24"/>
  <c r="T24"/>
  <c r="M24"/>
  <c r="D24"/>
  <c r="V23"/>
  <c r="T23"/>
  <c r="D23"/>
  <c r="V22"/>
  <c r="T22"/>
  <c r="M22"/>
  <c r="D22"/>
  <c r="V21"/>
  <c r="T21"/>
  <c r="D21"/>
  <c r="V20"/>
  <c r="T20"/>
  <c r="M20"/>
  <c r="D20"/>
  <c r="V19"/>
  <c r="T19"/>
  <c r="D19"/>
  <c r="V18"/>
  <c r="T18"/>
  <c r="M18"/>
  <c r="D18"/>
  <c r="V17"/>
  <c r="T17"/>
  <c r="D17"/>
  <c r="V16"/>
  <c r="T16"/>
  <c r="M16"/>
  <c r="D16"/>
  <c r="V15"/>
  <c r="T15"/>
  <c r="D15"/>
  <c r="V14"/>
  <c r="T14"/>
  <c r="M14"/>
  <c r="D14"/>
  <c r="V13"/>
  <c r="T13"/>
  <c r="V12"/>
  <c r="T12"/>
  <c r="M12"/>
  <c r="V11"/>
  <c r="T11"/>
  <c r="V10"/>
  <c r="T10"/>
  <c r="V9"/>
  <c r="T9"/>
  <c r="M8"/>
  <c r="V11" i="6"/>
  <c r="V12"/>
  <c r="V13"/>
  <c r="V14"/>
  <c r="V15"/>
  <c r="V16"/>
  <c r="V17"/>
  <c r="V18"/>
  <c r="V19"/>
  <c r="V10"/>
  <c r="T11"/>
  <c r="T12"/>
  <c r="T13"/>
  <c r="T14"/>
  <c r="T15"/>
  <c r="T16"/>
  <c r="T17"/>
  <c r="T18"/>
  <c r="T19"/>
  <c r="T10"/>
  <c r="S9"/>
  <c r="S10"/>
  <c r="D10"/>
  <c r="D9"/>
  <c r="D11"/>
  <c r="D12"/>
  <c r="D13"/>
  <c r="D14"/>
  <c r="D15"/>
  <c r="D16"/>
  <c r="D17"/>
  <c r="D18"/>
  <c r="D19"/>
  <c r="S19"/>
  <c r="S18"/>
  <c r="S17"/>
  <c r="R17"/>
  <c r="S16"/>
  <c r="S15"/>
  <c r="S14"/>
  <c r="S13"/>
  <c r="S12"/>
  <c r="S11"/>
  <c r="R17" i="4"/>
  <c r="S10"/>
  <c r="S11"/>
  <c r="S12"/>
  <c r="S13"/>
  <c r="S14"/>
  <c r="S15"/>
  <c r="S16"/>
  <c r="S17"/>
  <c r="S18"/>
  <c r="S19"/>
  <c r="S20"/>
  <c r="S22"/>
  <c r="S23"/>
  <c r="S24"/>
  <c r="S25"/>
  <c r="S26"/>
  <c r="S27"/>
  <c r="S9"/>
  <c r="R24" i="8" l="1"/>
</calcChain>
</file>

<file path=xl/sharedStrings.xml><?xml version="1.0" encoding="utf-8"?>
<sst xmlns="http://schemas.openxmlformats.org/spreadsheetml/2006/main" count="832" uniqueCount="311">
  <si>
    <t>SL.No</t>
  </si>
  <si>
    <t>Reach in KM</t>
  </si>
  <si>
    <t>Hydraulic  Particulars</t>
  </si>
  <si>
    <t>Full Supply  Level</t>
  </si>
  <si>
    <t>Remarks</t>
  </si>
  <si>
    <t>FROM</t>
  </si>
  <si>
    <t>TO</t>
  </si>
  <si>
    <t>Distance          (IN Mts)</t>
  </si>
  <si>
    <t>Required Discharge (Cumecs)</t>
  </si>
  <si>
    <t>Bed Width                (IN Mts)</t>
  </si>
  <si>
    <t>F.S.D          (IN Mts)</t>
  </si>
  <si>
    <t>Surface Fall</t>
  </si>
  <si>
    <t>Side Slopes</t>
  </si>
  <si>
    <t>A(m2)</t>
  </si>
  <si>
    <t>P(m)</t>
  </si>
  <si>
    <t>R=2/3</t>
  </si>
  <si>
    <t>Designed Discharge (Cumecs)</t>
  </si>
  <si>
    <t xml:space="preserve">TOTAL </t>
  </si>
  <si>
    <t>AT                   START                  (M)</t>
  </si>
  <si>
    <t>AT            END           (M)</t>
  </si>
  <si>
    <t xml:space="preserve"> </t>
  </si>
  <si>
    <t>1.00:1</t>
  </si>
  <si>
    <t>R(m)</t>
  </si>
  <si>
    <t>Transition</t>
  </si>
  <si>
    <t>-</t>
  </si>
  <si>
    <t>GOVERNAMENT OF ANDHRA PRADESH</t>
  </si>
  <si>
    <t>IRRIGATION AND CAD DEPARTMENT</t>
  </si>
  <si>
    <t>PACKAGE NO.31</t>
  </si>
  <si>
    <t xml:space="preserve">  HYDRAULIC PARTICULARS  HNSS MAIN CANAL FROM KM 135.00 TO 155.000/155.398</t>
  </si>
  <si>
    <t>H.D.R &amp; F &amp; F Starting FSL 447.325 M</t>
  </si>
  <si>
    <t>HDR&amp;F&amp;F</t>
  </si>
  <si>
    <t>All Soils and HDR</t>
  </si>
  <si>
    <t>1.50:1</t>
  </si>
  <si>
    <t>Reach wise cut off statement</t>
  </si>
  <si>
    <t>PACKAGE NO.35</t>
  </si>
  <si>
    <t xml:space="preserve">  HYDRAULIC PARTICULARS  HNSS MAIN CANAL FROM KM 210.000 TO 216.208/216.300</t>
  </si>
  <si>
    <t>Starting F.S.L 465.852 M</t>
  </si>
  <si>
    <t xml:space="preserve">  </t>
  </si>
  <si>
    <t>REVEISED HYDRAULIC PARTICULARS PROPOSED OF HNSS MAIN CANAL FROM KM 155.00 TO 176.425</t>
  </si>
  <si>
    <t>R=A/P      
IN Mts</t>
  </si>
  <si>
    <t xml:space="preserve">All soils </t>
  </si>
  <si>
    <t>HDR/F&amp;F</t>
  </si>
  <si>
    <t>5R</t>
  </si>
  <si>
    <t>HR</t>
  </si>
  <si>
    <t>9i</t>
  </si>
  <si>
    <t>16 .8</t>
  </si>
  <si>
    <t>9ii</t>
  </si>
  <si>
    <t>9iii</t>
  </si>
  <si>
    <t>9iv</t>
  </si>
  <si>
    <t>9v</t>
  </si>
  <si>
    <t>9vi</t>
  </si>
  <si>
    <t>9vii</t>
  </si>
  <si>
    <t>9viii</t>
  </si>
  <si>
    <t>9ix</t>
  </si>
  <si>
    <t>13i</t>
  </si>
  <si>
    <t>13ii</t>
  </si>
  <si>
    <t>13iii</t>
  </si>
  <si>
    <t>13iv</t>
  </si>
  <si>
    <t>13v</t>
  </si>
  <si>
    <t>13vi</t>
  </si>
  <si>
    <t>13vii</t>
  </si>
  <si>
    <t>13viii</t>
  </si>
  <si>
    <t>13ix</t>
  </si>
  <si>
    <t>13x</t>
  </si>
  <si>
    <t>13xi</t>
  </si>
  <si>
    <t>Total  Distance = 21225</t>
  </si>
  <si>
    <t>PACKAGE NO.33</t>
  </si>
  <si>
    <t>Available</t>
  </si>
  <si>
    <t>2.00:1</t>
  </si>
  <si>
    <t>F &amp; F Rock</t>
  </si>
  <si>
    <t>All Soils up to HDR</t>
  </si>
  <si>
    <t>6.SLRB @ KM 179.649</t>
  </si>
  <si>
    <t>8.AQUEDUCT @ KM 181.346</t>
  </si>
  <si>
    <t xml:space="preserve">9.SLRB @ KM 182.150 </t>
  </si>
  <si>
    <t>7.SLRB @ KM 181.145</t>
  </si>
  <si>
    <t>10.SP @ KM 185.194                        11.SLRB @ KM 187.028</t>
  </si>
  <si>
    <t>PACKAGE NO.34</t>
  </si>
  <si>
    <t>0.00:1</t>
  </si>
  <si>
    <t>.</t>
  </si>
  <si>
    <t>All Soils   HDR</t>
  </si>
  <si>
    <t xml:space="preserve">HDR ,F &amp; F </t>
  </si>
  <si>
    <t>Starting F.S.L 468.38 M</t>
  </si>
  <si>
    <t>HLC CROSSING @ 195.575</t>
  </si>
  <si>
    <t>All Soils and H D.R</t>
  </si>
  <si>
    <t>SLB</t>
  </si>
  <si>
    <t>D/S</t>
  </si>
  <si>
    <t xml:space="preserve">Note: </t>
  </si>
  <si>
    <t>n Co-efficient of Rugosity  :</t>
  </si>
  <si>
    <t>// t.c.f //</t>
  </si>
  <si>
    <t xml:space="preserve">Sd/-(dt.17.03.06)                                        Executive Engineer                            Canals-II Division                   </t>
  </si>
  <si>
    <t xml:space="preserve">Sd/-(dt.16.03.2006)                                        Chief Engineer                                                Central Designs Orginisation                   Hyderabad.   </t>
  </si>
  <si>
    <t>H.D.R &amp; F&amp; F</t>
  </si>
  <si>
    <t>All Soils and H.D.R.</t>
  </si>
  <si>
    <t>H.D.R. &amp; F &amp; F
ENDING FSL 443.606 M</t>
  </si>
  <si>
    <t>2.INLET @ KM 177.775                   3.UT @ KM 178.540                   4.SLRB @ KM 178.719                   5.SP @ KM 179.413</t>
  </si>
  <si>
    <t xml:space="preserve">//APPROVED//                                       Sd/-(dt.18.12.06)                                          Chief Engineer                                                Central Designs Orginisation                   Hyderabad.   </t>
  </si>
  <si>
    <t>Height of Lift=30.746M.</t>
  </si>
  <si>
    <t>Ending FSL=470.511</t>
  </si>
  <si>
    <r>
      <rPr>
        <b/>
        <sz val="11"/>
        <rFont val="Arial"/>
        <family val="2"/>
      </rPr>
      <t xml:space="preserve">//TCF// </t>
    </r>
    <r>
      <rPr>
        <sz val="11"/>
        <rFont val="Arial"/>
        <family val="2"/>
      </rPr>
      <t xml:space="preserve">                                                                                       </t>
    </r>
    <r>
      <rPr>
        <b/>
        <sz val="11"/>
        <rFont val="Arial"/>
        <family val="2"/>
      </rPr>
      <t>Sd/-(dt.19.6.2017)</t>
    </r>
    <r>
      <rPr>
        <sz val="11"/>
        <rFont val="Arial"/>
        <family val="2"/>
      </rPr>
      <t xml:space="preserve">                                                                      Executive Engineer, Division 6,                                                            Central Designs Orginisation                   Vijayawada.</t>
    </r>
  </si>
  <si>
    <r>
      <rPr>
        <b/>
        <sz val="11"/>
        <rFont val="Arial"/>
        <family val="2"/>
      </rPr>
      <t xml:space="preserve">Sd/-(dt.16.6.2017)  </t>
    </r>
    <r>
      <rPr>
        <sz val="11"/>
        <rFont val="Arial"/>
        <family val="2"/>
      </rPr>
      <t xml:space="preserve">                                                                    Chief Engineer                                                               Central Designs Orginisation                   Vijayawada.</t>
    </r>
  </si>
  <si>
    <t xml:space="preserve">Sd/-(dt.18.12.06)                                                            Executive Engineer                                              Canals-II Division                                  Hyderabad.              </t>
  </si>
  <si>
    <t>Starting FSL 470.511 M          1.SP @ KM 176.050</t>
  </si>
  <si>
    <r>
      <rPr>
        <b/>
        <sz val="11.5"/>
        <rFont val="Arial"/>
        <family val="2"/>
      </rPr>
      <t>//APPROVED//                                                        Sd/-(dt.30.01.06)</t>
    </r>
    <r>
      <rPr>
        <sz val="11.5"/>
        <rFont val="Arial"/>
        <family val="2"/>
      </rPr>
      <t xml:space="preserve">                                          Chief Engineer                                                Central Designs Orginisation                   Hyderabad.   </t>
    </r>
  </si>
  <si>
    <t>1) The H.P'S are revised based on CE(P)/ATP vide Lr.no:CE(P) ATP/W.5/167CE Dt:30-05-2017 and as per GOVT.Memo  G.O.RT No.189 Dt 2004-2017 and techincal expert committee dt 9/11/2017,30/1/17 &amp;18/3/17.
2)Details of banks, berms &amp; dowels shalf be follwed as per IS7112-1973&amp;is 10430-2000
3)If any vaiation found in the field data the same shall be brought to the notice of this office for revision 
4)CC lining shall be provided in the curved portions of canal with proper supereievation as per IS:5968-1987
5)The recommendations suggetion given by the techinical expert committe may be taken care by the project authoritioes 
6)The coefficiant of Rugosity =0.030
7)The HP's from 173.000 to 174.00(0.200m)is left over for Lift Arrangements.</t>
  </si>
  <si>
    <t xml:space="preserve">Total </t>
  </si>
  <si>
    <t>Velocity 
M/Sec</t>
  </si>
  <si>
    <t>Due to CM  &amp; CD Structures</t>
  </si>
  <si>
    <t>Bed Width                (In Mts)</t>
  </si>
  <si>
    <t>Reach No</t>
  </si>
  <si>
    <t>From</t>
  </si>
  <si>
    <t>Reach wise Cut off statement</t>
  </si>
  <si>
    <t>DueTo  CM  &amp; CD Structures</t>
  </si>
  <si>
    <t>AT                   Start                 (M)</t>
  </si>
  <si>
    <t>AT            End           (M)</t>
  </si>
  <si>
    <t>AT                   Start                  (M)</t>
  </si>
  <si>
    <t>AT            End        (M)</t>
  </si>
  <si>
    <t>Due To Bed Fall</t>
  </si>
  <si>
    <t>n =Co-efficient of Rugosity  :</t>
  </si>
  <si>
    <t xml:space="preserve">Bed Level </t>
  </si>
  <si>
    <t>Loss (m)</t>
  </si>
  <si>
    <t>H.R.Due to  Non Submission of Actual Bore Hole Data HP's are held  up.</t>
  </si>
  <si>
    <t>Partial Banking</t>
  </si>
  <si>
    <t>Full Banking</t>
  </si>
  <si>
    <t>12.SLRB @ Km 188..551 ,13.Inlet @ Km188.565                                  14.DLRB @ KM 191.105                          Ending FSL=468.324M</t>
  </si>
  <si>
    <t>To</t>
  </si>
  <si>
    <t>Bed Level</t>
  </si>
  <si>
    <t xml:space="preserve">  HYDRAULIC PARTICULARS  HNSS MAIN CANAL FROM KM  176.000 TO 191.148 / 192.000</t>
  </si>
  <si>
    <t xml:space="preserve">Bad Level </t>
  </si>
  <si>
    <t>Distance          (In Mts)</t>
  </si>
  <si>
    <t>F.S.D          (In Mts)</t>
  </si>
  <si>
    <t>Due TO Bed Fall</t>
  </si>
  <si>
    <t xml:space="preserve">  HYDRAULIC PARTICULARS  HNSS MAIN CANAL FROM KM  192.000 TO  210.000 / 209.450</t>
  </si>
  <si>
    <t>465.887/465.852</t>
  </si>
  <si>
    <t xml:space="preserve">Sd/-(dt.18.12.06)                                                            Executive Engineer                                              Canals-II Division                                  Hyderabad.      </t>
  </si>
  <si>
    <t xml:space="preserve">//APPROVED//                                       Sd/-(dt.18.12.06)                                          Chief Engineer                                                Central Designs Orginisation                   Hyderabad. </t>
  </si>
  <si>
    <t>PACKAGE NO.30</t>
  </si>
  <si>
    <t xml:space="preserve">  HYDRAULIC PARTICULARS  HNSS MAIN CANAL FROM KM 114.000 TO 133.300</t>
  </si>
  <si>
    <t>1:6200</t>
  </si>
  <si>
    <t>F &amp; F</t>
  </si>
  <si>
    <t>1:7350</t>
  </si>
  <si>
    <t>1:8500</t>
  </si>
  <si>
    <t>ALL SOILS</t>
  </si>
  <si>
    <t>HP'S in this reach required actual bore hole data minutes of meeting held on 01-2006 for approx.</t>
  </si>
  <si>
    <t xml:space="preserve">Sd/-(dt.31.01.06)                                        Executive Engineer                            Canals-II Division                                 Central Designs Orginisation                   Hyderabad.                    </t>
  </si>
  <si>
    <t xml:space="preserve">Sd/-(dt.30.01.2006)                                        Chief Engineer                                                Central Designs Orginisation                   Hyderabad.   </t>
  </si>
  <si>
    <t>Sin Reach</t>
  </si>
  <si>
    <t>R</t>
  </si>
  <si>
    <t>1 IN</t>
  </si>
  <si>
    <t>NIL</t>
  </si>
  <si>
    <t>PACKAGE NO.36</t>
  </si>
  <si>
    <t xml:space="preserve">PERURU BRANCH CANAL </t>
  </si>
  <si>
    <t>(REVISION-2)</t>
  </si>
  <si>
    <t>Required
Discharge (Cumecs)</t>
  </si>
  <si>
    <t>Distance
(In Mts)</t>
  </si>
  <si>
    <t>Bed Width               (IN Mts)</t>
  </si>
  <si>
    <t>F.S.D                      (In Mts)</t>
  </si>
  <si>
    <t>Free board                (In Mts)</t>
  </si>
  <si>
    <t>I</t>
  </si>
  <si>
    <t>II</t>
  </si>
  <si>
    <t>III</t>
  </si>
  <si>
    <t>1 St Lift gap. Lift Height = 23.769M</t>
  </si>
  <si>
    <t>2 nd Lift gap. Lift Height = 17.452M</t>
  </si>
  <si>
    <t>Reach chainge  @ KM 4.500 FSD Drop 0.100</t>
  </si>
  <si>
    <t>Reach chainge at 3.870,FSD Drop 0.200M</t>
  </si>
  <si>
    <t>Area in   SQM</t>
  </si>
  <si>
    <t>R(2/3)</t>
  </si>
  <si>
    <t xml:space="preserve">
</t>
  </si>
  <si>
    <t>AVR HNSS PROJECT</t>
  </si>
  <si>
    <t>PACKAGE NO-36</t>
  </si>
  <si>
    <t>HUDRAULIC PARTICULARS</t>
  </si>
  <si>
    <t>Sl.No</t>
  </si>
  <si>
    <t>Chainge 
in Kms</t>
  </si>
  <si>
    <t>Distance in mts</t>
  </si>
  <si>
    <t>Required discharge
 in cumecs</t>
  </si>
  <si>
    <t>Bed width in mts</t>
  </si>
  <si>
    <t>FSD 
in
 mts</t>
  </si>
  <si>
    <t>Free Board</t>
  </si>
  <si>
    <t>Area in 
sq.mts.</t>
  </si>
  <si>
    <t>Wetted perimeter</t>
  </si>
  <si>
    <t>Surface fall 1 in</t>
  </si>
  <si>
    <t>side slopes
1:</t>
  </si>
  <si>
    <t>Velocity in mts/sec</t>
  </si>
  <si>
    <t>Designed discharge in cumes</t>
  </si>
  <si>
    <t>Full supply level</t>
  </si>
  <si>
    <t>Loss of head</t>
  </si>
  <si>
    <t>Cofficent of rugocity</t>
  </si>
  <si>
    <t>V0</t>
  </si>
  <si>
    <t>V/V0</t>
  </si>
  <si>
    <t>B/D</t>
  </si>
  <si>
    <t>Bank widths L/R in mts</t>
  </si>
  <si>
    <t xml:space="preserve">Remarks </t>
  </si>
  <si>
    <t>At start</t>
  </si>
  <si>
    <t>At end</t>
  </si>
  <si>
    <t>Due to bed fall</t>
  </si>
  <si>
    <t>due to CM &amp; CD works</t>
  </si>
  <si>
    <t>Total</t>
  </si>
  <si>
    <t>3.0/5.0</t>
  </si>
  <si>
    <t>0.60 mt drop @ km 11.050</t>
  </si>
  <si>
    <t>1 In</t>
  </si>
  <si>
    <t>REVISED HYDRALIC PARTICULARS OF PERURU BRANCH CANAL FROM KM 0.000 TO 6.070</t>
  </si>
  <si>
    <t>Lead channel</t>
  </si>
  <si>
    <t>Wetted Perimeter</t>
  </si>
  <si>
    <t>At                   Start                  (M)</t>
  </si>
  <si>
    <t>At           End           (M)</t>
  </si>
  <si>
    <t>Co efficient  of Rugosity''n'</t>
  </si>
  <si>
    <t>Structure</t>
  </si>
  <si>
    <t xml:space="preserve">PS-9 @ Km 1.375 </t>
  </si>
  <si>
    <t>PS-10 @ Km 3.270</t>
  </si>
  <si>
    <t>OT D2                       @ km 3.970,OT D3   @km 4.570</t>
  </si>
  <si>
    <t>OT DI @km 3.845</t>
  </si>
  <si>
    <t>DLB @Km 3.600</t>
  </si>
  <si>
    <t>1.0 M Drop @ KM 4.972</t>
  </si>
  <si>
    <t>1.0M Drop@ klm 4.972,OT D4 @km 5.520,DLB @ 5.900,Regulator for Hagari canal @ km 6.070</t>
  </si>
  <si>
    <t xml:space="preserve">// Approved //                                                                            Sd/-(dt.10.10.07)                                                                        Chief Engineer                                                                                   I &amp; CAD Department
Anantapur-515004.            </t>
  </si>
  <si>
    <t>HNSS PROJECT- PHASE I</t>
  </si>
  <si>
    <t>PACKAGE NO.32</t>
  </si>
  <si>
    <t>Reach wise Cut off Statement</t>
  </si>
  <si>
    <r>
      <rPr>
        <u/>
        <sz val="13"/>
        <rFont val="Arial"/>
        <family val="2"/>
      </rPr>
      <t xml:space="preserve">Total loss of Head ie from 155.000 to 173.800    3.380 </t>
    </r>
    <r>
      <rPr>
        <sz val="13"/>
        <rFont val="Arial"/>
        <family val="2"/>
      </rPr>
      <t xml:space="preserve">
Total loss of Head ie from 174.000 to 176.425     0.329         </t>
    </r>
  </si>
  <si>
    <r>
      <rPr>
        <u/>
        <sz val="13"/>
        <rFont val="Arial"/>
        <family val="2"/>
      </rPr>
      <t>First FSL-Last FSl =3.380 for 155. to 173.800 km</t>
    </r>
    <r>
      <rPr>
        <sz val="13"/>
        <rFont val="Arial"/>
        <family val="2"/>
      </rPr>
      <t xml:space="preserve">
First FSL-Last FSl =0.329 for 155. to 173.800 km
</t>
    </r>
  </si>
  <si>
    <t>Co efficient of Rugosity ''n'</t>
  </si>
  <si>
    <t>Due to Bed fall</t>
  </si>
  <si>
    <t>Due to              CM  &amp; CD Structures</t>
  </si>
  <si>
    <t>AT            End         (M)</t>
  </si>
  <si>
    <t>Soil Strata Available</t>
  </si>
  <si>
    <t>10) Newly proposed SLRB @ Km 163.0000</t>
  </si>
  <si>
    <t>8) SLRB @ Km 161.050</t>
  </si>
  <si>
    <t>9) SP @ Km 161.925</t>
  </si>
  <si>
    <t>12)SLRB @ Km 165.079
13) Earlier in apporved HP's SLRB@ Km 165.100 is converted and proposed as DLRB</t>
  </si>
  <si>
    <t>14)SP@Km 165.923
15)SLRB @ Km 166.305</t>
  </si>
  <si>
    <t>18)SP@Km 170.017</t>
  </si>
  <si>
    <t>19)SLRB @Km 170.395</t>
  </si>
  <si>
    <t>20)SLRB @Km 171.500</t>
  </si>
  <si>
    <t>21)SLRB @Km 174.800</t>
  </si>
  <si>
    <t>22)DLRB @Km 176.286</t>
  </si>
  <si>
    <t>16).SLRB @ Km 168.000
17).SP@ Km 168.312</t>
  </si>
  <si>
    <t>11).SP @ Km 163.800</t>
  </si>
  <si>
    <t>Starting FSL=443.606 m
1) Earlier in approved HP's SLRB @ Km 155.00 is converted and proposed as DLRB @ Km 155.067 
2) UT @km 155.139
3) UT @km 155.300
4) UT @km 156.200
5) UT @km 157.508
6) DLRB @ KM 158.483
7)SP @ KM 158.495</t>
  </si>
  <si>
    <t>The HP's  from 173.800 to 174.000(200 m) is left over lift Arrangements</t>
  </si>
  <si>
    <t>Due to Bed Fall</t>
  </si>
  <si>
    <t>Loss(m)</t>
  </si>
  <si>
    <t>ok</t>
  </si>
  <si>
    <t>At                  Start                  (M)</t>
  </si>
  <si>
    <t>At            End          (M)</t>
  </si>
  <si>
    <t>Reach  no</t>
  </si>
  <si>
    <t>Sl. No</t>
  </si>
  <si>
    <t>Velocity
M/Sec</t>
  </si>
  <si>
    <t>Due to CM &amp; CD Structures</t>
  </si>
  <si>
    <t>Cutting varies from 9.70 m to 13.7 m</t>
  </si>
  <si>
    <t>Ending FSL 464.500M                              FRL of  Reservoir 464.200M</t>
  </si>
  <si>
    <t>1.00 m drop @ km 0.350
1.20 m drop @ km 0.550
1.50 m drop @ km 0.700
1.00 m drop @ km 0.800
0.60 m drop @ km 0.900
1.00 m drop @ km 1.175
1.00 m drop @ km 1.275
1.00 m drop @ km 2.600
1.00 m drop @ km 2.775</t>
  </si>
  <si>
    <t xml:space="preserve"> H.N.S.S PROJECT</t>
  </si>
  <si>
    <t xml:space="preserve">DISTRIBUTORY NO-3 OF PERURU BRANCH CANAL </t>
  </si>
  <si>
    <t>HYDRAULIC PARTICULARS</t>
  </si>
  <si>
    <t>Reach</t>
  </si>
  <si>
    <t>Sub-Reach</t>
  </si>
  <si>
    <t>Required
Discharge
 in cumecs</t>
  </si>
  <si>
    <t>Bed width              in mts</t>
  </si>
  <si>
    <t>F.S.D 
IN mts</t>
  </si>
  <si>
    <r>
      <t xml:space="preserve">Free
</t>
    </r>
    <r>
      <rPr>
        <sz val="13"/>
        <rFont val="Arial"/>
        <family val="2"/>
      </rPr>
      <t xml:space="preserve"> Board</t>
    </r>
  </si>
  <si>
    <t>R 2/3</t>
  </si>
  <si>
    <t xml:space="preserve">Surface fall </t>
  </si>
  <si>
    <t xml:space="preserve">Side slopes
</t>
  </si>
  <si>
    <t>Velocity in m/s</t>
  </si>
  <si>
    <t>Designed
 discharge             in (cumes)</t>
  </si>
  <si>
    <t>Due to CM &amp; CD works</t>
  </si>
  <si>
    <t>2.685
U/S</t>
  </si>
  <si>
    <t>4.00/ 2.50</t>
  </si>
  <si>
    <t>2.685/
D/S</t>
  </si>
  <si>
    <t>4.390
U/S</t>
  </si>
  <si>
    <t>(1.00)
+
5.20</t>
  </si>
  <si>
    <t>(1.00)
+
5.809</t>
  </si>
  <si>
    <t>4.390
D/S</t>
  </si>
  <si>
    <t>6.980
U/S</t>
  </si>
  <si>
    <t>(1.00)
+
2.496</t>
  </si>
  <si>
    <t>6.980
D/S</t>
  </si>
  <si>
    <t>8.125
U/S</t>
  </si>
  <si>
    <t>(0.10)
+
1.50</t>
  </si>
  <si>
    <t>(0.10)
+
1.958</t>
  </si>
  <si>
    <t>8.125
D/S</t>
  </si>
  <si>
    <t>8.950
U/S</t>
  </si>
  <si>
    <t>(0.15)
+
4.20</t>
  </si>
  <si>
    <t>(0.15)
+
4.544</t>
  </si>
  <si>
    <t>8.950
D/S</t>
  </si>
  <si>
    <t>11.315
T.E</t>
  </si>
  <si>
    <t>(0.115)
+
8.50</t>
  </si>
  <si>
    <t>(0.115)
+
9.575</t>
  </si>
  <si>
    <r>
      <t xml:space="preserve">0.075m for SWMF at km 0.050
</t>
    </r>
    <r>
      <rPr>
        <sz val="13"/>
        <rFont val="Arial"/>
        <family val="2"/>
      </rPr>
      <t xml:space="preserve">0425m Drop  at km 0.325
1.0m Drop  at km 1.200
1.0m Drop  at km 1.425
1.2m Drop  at km 1.800
1.0m Drop  at km 2.450
</t>
    </r>
  </si>
  <si>
    <t>1.0m Drop  at km 2.685
1.0m Drop  at km 2.950
1.0m Drop  at km 3.200
1.0m Drop  at km 3.475
1.0m Drop  at km 3.725
1.2m Drop  at km 4.175</t>
  </si>
  <si>
    <t xml:space="preserve">1.0m Drop  at km 4.390
1.5m Drop  at km 4.625
</t>
  </si>
  <si>
    <r>
      <t xml:space="preserve">Reach at  km 6.980 Proposed
SWF-0.1m
</t>
    </r>
    <r>
      <rPr>
        <sz val="13"/>
        <rFont val="Arial"/>
        <family val="2"/>
      </rPr>
      <t>1.5m Drop  at km 7.350
Reach at  km 6.980 Proposed
SWF-0.1m
1.5m Drop  at km 7.350</t>
    </r>
  </si>
  <si>
    <r>
      <rPr>
        <u/>
        <sz val="13"/>
        <rFont val="Arial"/>
        <family val="2"/>
      </rPr>
      <t>Reach Chainage at  km 8.125 Proposed
SWF=0.15m</t>
    </r>
    <r>
      <rPr>
        <sz val="13"/>
        <rFont val="Arial"/>
        <family val="2"/>
      </rPr>
      <t xml:space="preserve">
1.2m Drop  at km 8.250
1.5m Drop  at km 8.390
1.5m Drop  at km 8.475</t>
    </r>
  </si>
  <si>
    <r>
      <rPr>
        <u/>
        <sz val="13"/>
        <rFont val="Arial"/>
        <family val="2"/>
      </rPr>
      <t>Reach Chainage at  km 8.950 Proposed
SWF=0.115m</t>
    </r>
    <r>
      <rPr>
        <sz val="13"/>
        <rFont val="Arial"/>
        <family val="2"/>
      </rPr>
      <t xml:space="preserve">
1.2m Drop  at km 9.175
0.5m Drop  at km 9.300
1.0m Drop  at km 9.800
1.5m Drop  at km 9.950
1.5m Drop  at km 10.755
1.5m Drop  at km 10.935
1.2m Drop  at km 11.125</t>
    </r>
  </si>
  <si>
    <t xml:space="preserve"> DISTRIBUTORY no-1 (1R) TAKING OF AT KM 3.845 OF PERURU BRANCH CANAL</t>
  </si>
  <si>
    <t xml:space="preserve">DISTRIBUTORY NO-2 </t>
  </si>
  <si>
    <t xml:space="preserve">OF PERURU BRANCH CANAL </t>
  </si>
  <si>
    <t>V
V/VO</t>
  </si>
  <si>
    <t>2.5/4</t>
  </si>
  <si>
    <t>1.0m Drop at km 1.375</t>
  </si>
  <si>
    <t>1.5m Drop at km 1.500
1.5m Drop at km 1.800
1.0m Drop at km 2.100
0.61  Drop at km 2.375</t>
  </si>
  <si>
    <t>1.0m Drop at km 2.525
1.5m Drop at km 2.675
1.0m Drop at km 2.925
1.0m Drop at km 3.100
1.0m Drop at km 3.300</t>
  </si>
  <si>
    <t>1.0m Drop at km 3.550
1.0m Drop at km 3.775</t>
  </si>
  <si>
    <t>SUB-MINOR</t>
  </si>
  <si>
    <t>1.0m Drop at km 0.050
1.5m Drop at km 0.250
1.0m Drop at km 0.375
1.0m Drop at km 0.550
0.9m Drop at km 0.700</t>
  </si>
  <si>
    <t xml:space="preserve">DISTRIBUTORY NO-4 OF PERURU BRANCH CANAL </t>
  </si>
  <si>
    <t>HYDRAULIC PARTICULARS (REVISED)</t>
  </si>
  <si>
    <t>V
V0</t>
  </si>
  <si>
    <t>4.0/2.5</t>
  </si>
  <si>
    <t>REACH-1</t>
  </si>
  <si>
    <t>REACH-2                                     Drop at 1.475=1.191</t>
  </si>
  <si>
    <t xml:space="preserve">REACH-3                        Drop at 1.600=1.0M        Drop at 1.700=0.70M  Drop at 1.900=0.60M                                               </t>
  </si>
  <si>
    <t>Executive Engineer,
 HNSS Division,
Guntakal.</t>
  </si>
</sst>
</file>

<file path=xl/styles.xml><?xml version="1.0" encoding="utf-8"?>
<styleSheet xmlns="http://schemas.openxmlformats.org/spreadsheetml/2006/main">
  <numFmts count="10">
    <numFmt numFmtId="43" formatCode="_(* #,##0.00_);_(* \(#,##0.00\);_(* &quot;-&quot;??_);_(@_)"/>
    <numFmt numFmtId="164" formatCode="0.000"/>
    <numFmt numFmtId="165" formatCode="000.000"/>
    <numFmt numFmtId="166" formatCode="0.0."/>
    <numFmt numFmtId="167" formatCode="0.0000"/>
    <numFmt numFmtId="168" formatCode="#,##0.000"/>
    <numFmt numFmtId="169" formatCode="0.000."/>
    <numFmt numFmtId="170" formatCode="0.0"/>
    <numFmt numFmtId="171" formatCode="000.00"/>
    <numFmt numFmtId="172" formatCode="0.00."/>
  </numFmts>
  <fonts count="4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Verdana"/>
      <family val="2"/>
    </font>
    <font>
      <sz val="11"/>
      <name val="Arial"/>
      <family val="2"/>
    </font>
    <font>
      <b/>
      <sz val="11"/>
      <name val="Verdana"/>
      <family val="2"/>
    </font>
    <font>
      <b/>
      <sz val="12"/>
      <name val="Arial"/>
      <family val="2"/>
    </font>
    <font>
      <b/>
      <u/>
      <sz val="12"/>
      <name val="Arial"/>
      <family val="2"/>
    </font>
    <font>
      <b/>
      <sz val="10"/>
      <name val="Arial"/>
      <family val="2"/>
    </font>
    <font>
      <sz val="11"/>
      <name val="Verdana"/>
      <family val="2"/>
    </font>
    <font>
      <sz val="11.5"/>
      <name val="Times New Roman"/>
      <family val="1"/>
    </font>
    <font>
      <sz val="12"/>
      <name val="Arial"/>
      <family val="2"/>
    </font>
    <font>
      <sz val="10"/>
      <name val="Arial"/>
      <family val="2"/>
    </font>
    <font>
      <u/>
      <sz val="12"/>
      <name val="Arial"/>
      <family val="2"/>
    </font>
    <font>
      <b/>
      <sz val="16"/>
      <name val="Arial"/>
      <family val="2"/>
    </font>
    <font>
      <b/>
      <sz val="18"/>
      <name val="Arial"/>
      <family val="2"/>
    </font>
    <font>
      <b/>
      <u/>
      <sz val="14"/>
      <name val="Arial"/>
      <family val="2"/>
    </font>
    <font>
      <b/>
      <sz val="11"/>
      <name val="Arial"/>
      <family val="2"/>
    </font>
    <font>
      <sz val="13"/>
      <name val="Arial"/>
      <family val="2"/>
    </font>
    <font>
      <b/>
      <u/>
      <sz val="13"/>
      <name val="Arial"/>
      <family val="2"/>
    </font>
    <font>
      <b/>
      <sz val="12"/>
      <name val="Verdana"/>
      <family val="2"/>
    </font>
    <font>
      <sz val="14"/>
      <name val="Arial"/>
      <family val="2"/>
    </font>
    <font>
      <b/>
      <sz val="11.5"/>
      <name val="Arial"/>
      <family val="2"/>
    </font>
    <font>
      <sz val="11.5"/>
      <name val="Arial"/>
      <family val="2"/>
    </font>
    <font>
      <sz val="11.5"/>
      <name val="Verdana"/>
      <family val="2"/>
    </font>
    <font>
      <b/>
      <sz val="13"/>
      <name val="Arial"/>
      <family val="2"/>
    </font>
    <font>
      <sz val="13"/>
      <name val="Times New Roman"/>
      <family val="1"/>
    </font>
    <font>
      <b/>
      <sz val="14"/>
      <name val="Arial"/>
      <family val="2"/>
    </font>
    <font>
      <b/>
      <sz val="13"/>
      <name val="Verdana"/>
      <family val="2"/>
    </font>
    <font>
      <sz val="10"/>
      <name val="Arial"/>
    </font>
    <font>
      <b/>
      <sz val="13"/>
      <name val="Times New Roman"/>
      <family val="1"/>
    </font>
    <font>
      <sz val="16"/>
      <name val="Arial"/>
      <family val="2"/>
    </font>
    <font>
      <b/>
      <sz val="10.5"/>
      <name val="Arial"/>
      <family val="2"/>
    </font>
    <font>
      <sz val="12"/>
      <name val="Verdana"/>
      <family val="2"/>
    </font>
    <font>
      <sz val="13"/>
      <name val="Verdana"/>
      <family val="2"/>
    </font>
    <font>
      <sz val="13"/>
      <color theme="0"/>
      <name val="Arial"/>
      <family val="2"/>
    </font>
    <font>
      <u/>
      <sz val="13"/>
      <name val="Arial"/>
      <family val="2"/>
    </font>
    <font>
      <b/>
      <sz val="12.5"/>
      <name val="Arial"/>
      <family val="2"/>
    </font>
    <font>
      <b/>
      <u/>
      <sz val="12.5"/>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42">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indexed="64"/>
      </right>
      <top/>
      <bottom/>
      <diagonal/>
    </border>
    <border>
      <left style="medium">
        <color auto="1"/>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auto="1"/>
      </left>
      <right/>
      <top style="thin">
        <color auto="1"/>
      </top>
      <bottom style="thin">
        <color indexed="64"/>
      </bottom>
      <diagonal/>
    </border>
    <border>
      <left/>
      <right style="medium">
        <color indexed="64"/>
      </right>
      <top style="thin">
        <color auto="1"/>
      </top>
      <bottom style="thin">
        <color indexed="64"/>
      </bottom>
      <diagonal/>
    </border>
    <border>
      <left style="thin">
        <color indexed="64"/>
      </left>
      <right style="medium">
        <color indexed="64"/>
      </right>
      <top style="thin">
        <color indexed="64"/>
      </top>
      <bottom/>
      <diagonal/>
    </border>
  </borders>
  <cellStyleXfs count="22">
    <xf numFmtId="0" fontId="0" fillId="0" borderId="0"/>
    <xf numFmtId="0" fontId="5" fillId="0" borderId="1"/>
    <xf numFmtId="0" fontId="5" fillId="0" borderId="1"/>
    <xf numFmtId="43" fontId="5" fillId="0" borderId="1" applyFont="0" applyFill="0" applyBorder="0" applyAlignment="0" applyProtection="0"/>
    <xf numFmtId="43" fontId="5" fillId="0" borderId="1" applyFont="0" applyFill="0" applyBorder="0" applyAlignment="0" applyProtection="0"/>
    <xf numFmtId="43" fontId="5" fillId="0" borderId="1" applyFont="0" applyFill="0" applyBorder="0" applyAlignment="0" applyProtection="0"/>
    <xf numFmtId="43" fontId="5" fillId="0" borderId="1" applyFont="0" applyFill="0" applyBorder="0" applyAlignment="0" applyProtection="0"/>
    <xf numFmtId="0" fontId="5" fillId="0" borderId="1"/>
    <xf numFmtId="0" fontId="4" fillId="0" borderId="1"/>
    <xf numFmtId="0" fontId="4" fillId="0" borderId="1"/>
    <xf numFmtId="0" fontId="4" fillId="0" borderId="1"/>
    <xf numFmtId="0" fontId="4" fillId="0" borderId="1"/>
    <xf numFmtId="0" fontId="4" fillId="0" borderId="1"/>
    <xf numFmtId="0" fontId="4" fillId="0" borderId="1"/>
    <xf numFmtId="0" fontId="4" fillId="0" borderId="1"/>
    <xf numFmtId="0" fontId="15" fillId="0" borderId="1"/>
    <xf numFmtId="0" fontId="32" fillId="0" borderId="1"/>
    <xf numFmtId="0" fontId="3" fillId="0" borderId="1"/>
    <xf numFmtId="0" fontId="2" fillId="0" borderId="1"/>
    <xf numFmtId="0" fontId="32" fillId="0" borderId="1"/>
    <xf numFmtId="0" fontId="1" fillId="0" borderId="1"/>
    <xf numFmtId="0" fontId="5" fillId="0" borderId="1"/>
  </cellStyleXfs>
  <cellXfs count="573">
    <xf numFmtId="0" fontId="0" fillId="0" borderId="0" xfId="0"/>
    <xf numFmtId="0" fontId="5" fillId="0" borderId="1" xfId="1"/>
    <xf numFmtId="0" fontId="5" fillId="0" borderId="1" xfId="2" applyFont="1" applyFill="1" applyBorder="1" applyAlignment="1">
      <alignment horizontal="center" vertical="center"/>
    </xf>
    <xf numFmtId="0" fontId="11" fillId="0" borderId="1" xfId="1" applyFont="1" applyBorder="1" applyAlignment="1">
      <alignment horizontal="center" vertical="center" wrapText="1"/>
    </xf>
    <xf numFmtId="0" fontId="11" fillId="0" borderId="1" xfId="1" applyFont="1" applyAlignment="1">
      <alignment horizontal="center" vertical="center" wrapText="1"/>
    </xf>
    <xf numFmtId="1" fontId="11" fillId="0" borderId="2" xfId="1" applyNumberFormat="1" applyFont="1" applyBorder="1" applyAlignment="1">
      <alignment horizontal="center" vertical="center" wrapText="1"/>
    </xf>
    <xf numFmtId="164" fontId="11" fillId="0" borderId="2" xfId="1" applyNumberFormat="1" applyFont="1" applyBorder="1" applyAlignment="1">
      <alignment horizontal="center" vertical="center" wrapText="1"/>
    </xf>
    <xf numFmtId="0" fontId="11" fillId="0" borderId="1" xfId="1" applyFont="1" applyFill="1" applyAlignment="1">
      <alignment horizontal="center" vertical="center" wrapText="1"/>
    </xf>
    <xf numFmtId="0" fontId="11" fillId="0" borderId="1" xfId="1" applyFont="1" applyFill="1" applyBorder="1" applyAlignment="1">
      <alignment horizontal="center" vertical="center" wrapText="1"/>
    </xf>
    <xf numFmtId="164" fontId="7" fillId="0" borderId="1" xfId="1" applyNumberFormat="1" applyFont="1" applyFill="1" applyBorder="1" applyAlignment="1">
      <alignment horizontal="center" vertical="center" wrapText="1"/>
    </xf>
    <xf numFmtId="1" fontId="7" fillId="0" borderId="1" xfId="3" applyNumberFormat="1" applyFont="1" applyFill="1" applyBorder="1" applyAlignment="1">
      <alignment horizontal="center" vertical="center" wrapText="1"/>
    </xf>
    <xf numFmtId="2" fontId="7" fillId="0" borderId="1" xfId="1" applyNumberFormat="1" applyFont="1" applyFill="1" applyBorder="1" applyAlignment="1">
      <alignment horizontal="center" vertical="center" wrapText="1"/>
    </xf>
    <xf numFmtId="0" fontId="7" fillId="0" borderId="1" xfId="1" applyFont="1" applyFill="1" applyBorder="1" applyAlignment="1">
      <alignment horizontal="center" vertical="center" wrapText="1"/>
    </xf>
    <xf numFmtId="0" fontId="12" fillId="0" borderId="1" xfId="1" applyFont="1" applyFill="1" applyBorder="1" applyAlignment="1">
      <alignment horizontal="center" vertical="center" wrapText="1"/>
    </xf>
    <xf numFmtId="0" fontId="11" fillId="0" borderId="2" xfId="1" applyFont="1" applyFill="1" applyBorder="1" applyAlignment="1">
      <alignment horizontal="center" vertical="center" wrapText="1"/>
    </xf>
    <xf numFmtId="0" fontId="13" fillId="0" borderId="2" xfId="0" applyFont="1" applyBorder="1" applyAlignment="1">
      <alignment horizontal="left" vertical="top" wrapText="1"/>
    </xf>
    <xf numFmtId="0" fontId="5" fillId="0" borderId="1" xfId="1" applyAlignment="1">
      <alignment horizontal="center" vertical="center"/>
    </xf>
    <xf numFmtId="0" fontId="13" fillId="0" borderId="2" xfId="0" applyFont="1" applyBorder="1" applyAlignment="1">
      <alignment vertical="top" wrapText="1"/>
    </xf>
    <xf numFmtId="0" fontId="13" fillId="0" borderId="2" xfId="0" applyFont="1" applyBorder="1" applyAlignment="1">
      <alignment horizontal="center" vertical="center" wrapText="1"/>
    </xf>
    <xf numFmtId="169" fontId="13" fillId="0" borderId="2" xfId="0" applyNumberFormat="1" applyFont="1" applyBorder="1" applyAlignment="1">
      <alignment horizontal="center" vertical="center" wrapText="1"/>
    </xf>
    <xf numFmtId="0" fontId="9" fillId="0" borderId="5" xfId="2" applyFont="1" applyFill="1" applyBorder="1" applyAlignment="1">
      <alignment vertical="center" wrapText="1"/>
    </xf>
    <xf numFmtId="0" fontId="11" fillId="0" borderId="1" xfId="15" applyFont="1" applyBorder="1" applyAlignment="1">
      <alignment horizontal="center" vertical="center" wrapText="1"/>
    </xf>
    <xf numFmtId="0" fontId="10" fillId="0" borderId="5" xfId="15" applyFont="1" applyBorder="1" applyAlignment="1">
      <alignment horizontal="center" vertical="center" wrapText="1"/>
    </xf>
    <xf numFmtId="164" fontId="10" fillId="0" borderId="1" xfId="15" applyNumberFormat="1" applyFont="1" applyBorder="1" applyAlignment="1">
      <alignment horizontal="center" vertical="center" wrapText="1"/>
    </xf>
    <xf numFmtId="0" fontId="10" fillId="0" borderId="1" xfId="15" applyFont="1" applyBorder="1" applyAlignment="1">
      <alignment horizontal="center" vertical="center" wrapText="1"/>
    </xf>
    <xf numFmtId="1" fontId="16" fillId="0" borderId="1" xfId="15" applyNumberFormat="1" applyFont="1" applyBorder="1" applyAlignment="1">
      <alignment horizontal="center" vertical="center" wrapText="1"/>
    </xf>
    <xf numFmtId="170" fontId="10" fillId="0" borderId="1" xfId="15" applyNumberFormat="1" applyFont="1" applyBorder="1" applyAlignment="1">
      <alignment horizontal="center" vertical="center" wrapText="1"/>
    </xf>
    <xf numFmtId="0" fontId="10" fillId="0" borderId="11" xfId="15" applyFont="1" applyBorder="1" applyAlignment="1">
      <alignment horizontal="center" vertical="center" wrapText="1"/>
    </xf>
    <xf numFmtId="0" fontId="11" fillId="0" borderId="1" xfId="15" applyFont="1" applyAlignment="1">
      <alignment horizontal="center" vertical="center" wrapText="1"/>
    </xf>
    <xf numFmtId="0" fontId="11" fillId="0" borderId="2" xfId="15" applyFont="1" applyBorder="1" applyAlignment="1">
      <alignment horizontal="center" vertical="center" wrapText="1"/>
    </xf>
    <xf numFmtId="1" fontId="11" fillId="0" borderId="2" xfId="15" applyNumberFormat="1" applyFont="1" applyBorder="1" applyAlignment="1">
      <alignment horizontal="center" vertical="center" wrapText="1"/>
    </xf>
    <xf numFmtId="170" fontId="11" fillId="0" borderId="2" xfId="15" applyNumberFormat="1" applyFont="1" applyBorder="1" applyAlignment="1">
      <alignment horizontal="center" vertical="center" wrapText="1"/>
    </xf>
    <xf numFmtId="164" fontId="11" fillId="0" borderId="2" xfId="15" applyNumberFormat="1" applyFont="1" applyBorder="1" applyAlignment="1">
      <alignment horizontal="center" vertical="center" wrapText="1"/>
    </xf>
    <xf numFmtId="0" fontId="11" fillId="0" borderId="2" xfId="15" applyFont="1" applyFill="1" applyBorder="1" applyAlignment="1">
      <alignment horizontal="center" vertical="center" wrapText="1"/>
    </xf>
    <xf numFmtId="0" fontId="11" fillId="0" borderId="20" xfId="15" applyFont="1" applyFill="1" applyBorder="1" applyAlignment="1">
      <alignment horizontal="center" vertical="center" wrapText="1"/>
    </xf>
    <xf numFmtId="0" fontId="5" fillId="0" borderId="1" xfId="15" applyFont="1" applyAlignment="1">
      <alignment horizontal="center" vertical="center" wrapText="1"/>
    </xf>
    <xf numFmtId="164" fontId="5" fillId="0" borderId="1" xfId="15" applyNumberFormat="1" applyFont="1" applyAlignment="1">
      <alignment horizontal="left" vertical="center" wrapText="1"/>
    </xf>
    <xf numFmtId="1" fontId="5" fillId="0" borderId="1" xfId="15" applyNumberFormat="1" applyFont="1" applyAlignment="1">
      <alignment horizontal="center" vertical="center" wrapText="1"/>
    </xf>
    <xf numFmtId="170" fontId="5" fillId="0" borderId="1" xfId="15" applyNumberFormat="1" applyFont="1" applyAlignment="1">
      <alignment horizontal="center" vertical="center" wrapText="1"/>
    </xf>
    <xf numFmtId="0" fontId="0" fillId="0" borderId="1" xfId="15" applyFont="1" applyAlignment="1">
      <alignment horizontal="center" vertical="center" wrapText="1"/>
    </xf>
    <xf numFmtId="164" fontId="0" fillId="0" borderId="1" xfId="15" applyNumberFormat="1" applyFont="1" applyAlignment="1">
      <alignment horizontal="left" vertical="center" wrapText="1"/>
    </xf>
    <xf numFmtId="0" fontId="0" fillId="0" borderId="1" xfId="15" applyFont="1" applyAlignment="1">
      <alignment horizontal="left" vertical="center" wrapText="1"/>
    </xf>
    <xf numFmtId="170" fontId="0" fillId="0" borderId="1" xfId="15" applyNumberFormat="1" applyFont="1" applyAlignment="1">
      <alignment horizontal="center" vertical="center" wrapText="1"/>
    </xf>
    <xf numFmtId="0" fontId="0" fillId="0" borderId="1" xfId="15" applyFont="1"/>
    <xf numFmtId="164" fontId="0" fillId="0" borderId="1" xfId="15" applyNumberFormat="1" applyFont="1" applyAlignment="1">
      <alignment horizontal="left"/>
    </xf>
    <xf numFmtId="0" fontId="0" fillId="0" borderId="1" xfId="15" applyFont="1" applyAlignment="1">
      <alignment horizontal="left"/>
    </xf>
    <xf numFmtId="1" fontId="5" fillId="0" borderId="1" xfId="15" applyNumberFormat="1" applyFont="1"/>
    <xf numFmtId="170" fontId="0" fillId="0" borderId="1" xfId="15" applyNumberFormat="1" applyFont="1"/>
    <xf numFmtId="0" fontId="5" fillId="0" borderId="1" xfId="15" applyFont="1" applyAlignment="1">
      <alignment horizontal="center" vertical="center" wrapText="1"/>
    </xf>
    <xf numFmtId="0" fontId="13" fillId="0" borderId="2" xfId="1" applyFont="1" applyFill="1" applyBorder="1" applyAlignment="1">
      <alignment horizontal="left" vertical="center" wrapText="1"/>
    </xf>
    <xf numFmtId="0" fontId="13" fillId="0" borderId="1" xfId="0" applyFont="1" applyBorder="1" applyAlignment="1">
      <alignment horizontal="left" vertical="top" wrapText="1"/>
    </xf>
    <xf numFmtId="0" fontId="13" fillId="0" borderId="21" xfId="0" applyFont="1" applyBorder="1" applyAlignment="1">
      <alignment horizontal="left" vertical="top" wrapText="1"/>
    </xf>
    <xf numFmtId="0" fontId="5" fillId="0" borderId="1" xfId="15" applyFont="1"/>
    <xf numFmtId="0" fontId="20" fillId="0" borderId="1" xfId="15" applyFont="1" applyAlignment="1">
      <alignment horizontal="center" vertical="center" wrapText="1"/>
    </xf>
    <xf numFmtId="0" fontId="9" fillId="0" borderId="2" xfId="15" applyFont="1" applyBorder="1" applyAlignment="1">
      <alignment horizontal="center" vertical="center" wrapText="1"/>
    </xf>
    <xf numFmtId="1" fontId="9" fillId="0" borderId="2" xfId="15" applyNumberFormat="1" applyFont="1" applyBorder="1" applyAlignment="1">
      <alignment horizontal="center" vertical="center" wrapText="1"/>
    </xf>
    <xf numFmtId="1" fontId="14" fillId="0" borderId="2" xfId="15" applyNumberFormat="1" applyFont="1" applyBorder="1" applyAlignment="1">
      <alignment horizontal="center" vertical="center" wrapText="1"/>
    </xf>
    <xf numFmtId="0" fontId="9" fillId="0" borderId="1" xfId="15" applyFont="1" applyAlignment="1">
      <alignment horizontal="center" vertical="center" wrapText="1"/>
    </xf>
    <xf numFmtId="0" fontId="20" fillId="0" borderId="1" xfId="1" applyFont="1" applyFill="1" applyAlignment="1">
      <alignment horizontal="center" vertical="center" wrapText="1"/>
    </xf>
    <xf numFmtId="0" fontId="20" fillId="0" borderId="1" xfId="1" applyFont="1" applyAlignment="1">
      <alignment horizontal="center" vertical="center" wrapText="1"/>
    </xf>
    <xf numFmtId="0" fontId="10" fillId="0" borderId="12" xfId="1" applyFont="1" applyBorder="1" applyAlignment="1">
      <alignment horizontal="center" vertical="center" wrapText="1"/>
    </xf>
    <xf numFmtId="164" fontId="20" fillId="0" borderId="1" xfId="1" applyNumberFormat="1" applyFont="1" applyFill="1" applyBorder="1" applyAlignment="1">
      <alignment horizontal="center" vertical="center" wrapText="1"/>
    </xf>
    <xf numFmtId="0" fontId="20" fillId="0" borderId="1" xfId="1" applyFont="1" applyFill="1" applyBorder="1" applyAlignment="1">
      <alignment horizontal="center" vertical="center" wrapText="1"/>
    </xf>
    <xf numFmtId="0" fontId="9" fillId="0" borderId="1" xfId="2" applyFont="1" applyFill="1" applyBorder="1" applyAlignment="1">
      <alignment vertical="center" wrapText="1"/>
    </xf>
    <xf numFmtId="0" fontId="10" fillId="0" borderId="28" xfId="1" applyFont="1" applyBorder="1" applyAlignment="1">
      <alignment horizontal="center" vertical="center" wrapText="1"/>
    </xf>
    <xf numFmtId="0" fontId="7" fillId="0" borderId="1" xfId="15" applyFont="1" applyAlignment="1">
      <alignment horizontal="right" vertical="center" wrapText="1"/>
    </xf>
    <xf numFmtId="0" fontId="11" fillId="0" borderId="2" xfId="1" applyFont="1" applyBorder="1" applyAlignment="1">
      <alignment horizontal="center" vertical="center" wrapText="1"/>
    </xf>
    <xf numFmtId="0" fontId="10" fillId="0" borderId="12" xfId="1" applyFont="1" applyBorder="1" applyAlignment="1">
      <alignment horizontal="center" vertical="center" wrapText="1"/>
    </xf>
    <xf numFmtId="0" fontId="11" fillId="0" borderId="2" xfId="1" applyFont="1" applyBorder="1" applyAlignment="1">
      <alignment horizontal="center" vertical="center" wrapText="1"/>
    </xf>
    <xf numFmtId="0" fontId="10" fillId="0" borderId="12" xfId="1" applyFont="1" applyBorder="1" applyAlignment="1">
      <alignment horizontal="center" vertical="center" wrapText="1"/>
    </xf>
    <xf numFmtId="2" fontId="7" fillId="0" borderId="2" xfId="0" applyNumberFormat="1" applyFont="1" applyBorder="1" applyAlignment="1">
      <alignment horizontal="center" vertical="center" wrapText="1"/>
    </xf>
    <xf numFmtId="2" fontId="20" fillId="0" borderId="26" xfId="1" applyNumberFormat="1" applyFont="1" applyFill="1" applyBorder="1" applyAlignment="1">
      <alignment horizontal="center" vertical="center" wrapText="1"/>
    </xf>
    <xf numFmtId="164" fontId="26" fillId="0" borderId="2" xfId="1" applyNumberFormat="1" applyFont="1" applyFill="1" applyBorder="1" applyAlignment="1">
      <alignment horizontal="center" vertical="center" wrapText="1"/>
    </xf>
    <xf numFmtId="0" fontId="25" fillId="0" borderId="1" xfId="1" applyFont="1" applyFill="1" applyBorder="1" applyAlignment="1">
      <alignment horizontal="center" vertical="center" wrapText="1"/>
    </xf>
    <xf numFmtId="164" fontId="26" fillId="0" borderId="1" xfId="1" applyNumberFormat="1" applyFont="1" applyFill="1" applyBorder="1" applyAlignment="1">
      <alignment horizontal="center" vertical="center" wrapText="1"/>
    </xf>
    <xf numFmtId="1" fontId="26" fillId="0" borderId="1" xfId="3" applyNumberFormat="1" applyFont="1" applyFill="1" applyBorder="1" applyAlignment="1">
      <alignment horizontal="center" vertical="center" wrapText="1"/>
    </xf>
    <xf numFmtId="2" fontId="26" fillId="0" borderId="1" xfId="1" applyNumberFormat="1" applyFont="1" applyFill="1" applyBorder="1" applyAlignment="1">
      <alignment horizontal="center" vertical="center" wrapText="1"/>
    </xf>
    <xf numFmtId="0" fontId="26" fillId="0" borderId="1" xfId="1" applyFont="1" applyFill="1" applyBorder="1" applyAlignment="1">
      <alignment horizontal="center" vertical="center" wrapText="1"/>
    </xf>
    <xf numFmtId="0" fontId="26" fillId="0" borderId="21" xfId="1" applyFont="1" applyFill="1" applyBorder="1" applyAlignment="1">
      <alignment vertical="center" wrapText="1"/>
    </xf>
    <xf numFmtId="0" fontId="26" fillId="0" borderId="2" xfId="0" applyFont="1" applyBorder="1" applyAlignment="1">
      <alignment horizontal="left" vertical="top" wrapText="1"/>
    </xf>
    <xf numFmtId="0" fontId="25" fillId="0" borderId="2" xfId="1" applyFont="1" applyFill="1" applyBorder="1" applyAlignment="1">
      <alignment horizontal="center" vertical="center" wrapText="1"/>
    </xf>
    <xf numFmtId="0" fontId="25" fillId="0" borderId="26" xfId="1" applyFont="1" applyFill="1" applyBorder="1" applyAlignment="1">
      <alignment horizontal="center" vertical="center" wrapText="1"/>
    </xf>
    <xf numFmtId="0" fontId="27" fillId="0" borderId="2" xfId="1" applyFont="1" applyFill="1" applyBorder="1" applyAlignment="1">
      <alignment horizontal="center" vertical="center" wrapText="1"/>
    </xf>
    <xf numFmtId="0" fontId="27" fillId="0" borderId="1" xfId="1" applyFont="1" applyFill="1" applyBorder="1" applyAlignment="1">
      <alignment horizontal="center" vertical="center" wrapText="1"/>
    </xf>
    <xf numFmtId="2" fontId="10" fillId="0" borderId="12" xfId="1" applyNumberFormat="1" applyFont="1" applyBorder="1" applyAlignment="1">
      <alignment horizontal="center" vertical="center" wrapText="1"/>
    </xf>
    <xf numFmtId="164" fontId="25" fillId="0" borderId="1" xfId="1" applyNumberFormat="1" applyFont="1" applyFill="1" applyBorder="1" applyAlignment="1">
      <alignment horizontal="center" vertical="center" wrapText="1"/>
    </xf>
    <xf numFmtId="0" fontId="6" fillId="0" borderId="2" xfId="1" applyFont="1" applyBorder="1" applyAlignment="1">
      <alignment horizontal="center" vertical="center" wrapText="1"/>
    </xf>
    <xf numFmtId="0" fontId="11" fillId="0" borderId="2" xfId="1" applyFont="1" applyBorder="1" applyAlignment="1">
      <alignment horizontal="center" vertical="center" wrapText="1"/>
    </xf>
    <xf numFmtId="0" fontId="6" fillId="0" borderId="1" xfId="1" applyFont="1" applyAlignment="1">
      <alignment horizontal="center" vertical="center" wrapText="1"/>
    </xf>
    <xf numFmtId="0" fontId="5" fillId="0" borderId="2" xfId="15" applyFont="1" applyFill="1" applyBorder="1" applyAlignment="1">
      <alignment horizontal="center" vertical="center" wrapText="1"/>
    </xf>
    <xf numFmtId="171" fontId="29" fillId="0" borderId="2" xfId="0" applyNumberFormat="1" applyFont="1" applyBorder="1" applyAlignment="1">
      <alignment horizontal="center" vertical="center" wrapText="1"/>
    </xf>
    <xf numFmtId="1" fontId="29" fillId="0" borderId="2" xfId="0" applyNumberFormat="1" applyFont="1" applyBorder="1" applyAlignment="1">
      <alignment horizontal="center" vertical="center" wrapText="1"/>
    </xf>
    <xf numFmtId="168" fontId="29" fillId="0" borderId="2" xfId="0" applyNumberFormat="1" applyFont="1" applyBorder="1" applyAlignment="1">
      <alignment horizontal="center" vertical="center" wrapText="1"/>
    </xf>
    <xf numFmtId="166" fontId="29" fillId="0" borderId="2" xfId="0" applyNumberFormat="1" applyFont="1" applyBorder="1" applyAlignment="1">
      <alignment horizontal="center" vertical="center" wrapText="1"/>
    </xf>
    <xf numFmtId="167" fontId="29" fillId="0" borderId="2" xfId="0" applyNumberFormat="1" applyFont="1" applyBorder="1" applyAlignment="1">
      <alignment horizontal="center" vertical="center" wrapText="1"/>
    </xf>
    <xf numFmtId="0" fontId="29" fillId="0" borderId="2" xfId="0" applyFont="1" applyBorder="1" applyAlignment="1">
      <alignment horizontal="center" vertical="center" wrapText="1"/>
    </xf>
    <xf numFmtId="169" fontId="29" fillId="0" borderId="2" xfId="0" applyNumberFormat="1" applyFont="1" applyBorder="1" applyAlignment="1">
      <alignment horizontal="center" vertical="center" wrapText="1"/>
    </xf>
    <xf numFmtId="164" fontId="29" fillId="0" borderId="2" xfId="0" applyNumberFormat="1" applyFont="1" applyBorder="1" applyAlignment="1">
      <alignment horizontal="center" vertical="center" wrapText="1"/>
    </xf>
    <xf numFmtId="172" fontId="29" fillId="0" borderId="2" xfId="0" applyNumberFormat="1" applyFont="1" applyBorder="1" applyAlignment="1">
      <alignment horizontal="center" vertical="center" wrapText="1"/>
    </xf>
    <xf numFmtId="164" fontId="21" fillId="0" borderId="2" xfId="1" applyNumberFormat="1" applyFont="1" applyFill="1" applyBorder="1" applyAlignment="1">
      <alignment horizontal="center" vertical="center" wrapText="1"/>
    </xf>
    <xf numFmtId="2" fontId="28" fillId="0" borderId="2" xfId="1" applyNumberFormat="1" applyFont="1" applyFill="1" applyBorder="1" applyAlignment="1">
      <alignment horizontal="center" vertical="center" wrapText="1"/>
    </xf>
    <xf numFmtId="2" fontId="21" fillId="0" borderId="2" xfId="0" applyNumberFormat="1" applyFont="1" applyBorder="1" applyAlignment="1">
      <alignment horizontal="center" vertical="center" wrapText="1"/>
    </xf>
    <xf numFmtId="1" fontId="21" fillId="0" borderId="2" xfId="0" applyNumberFormat="1" applyFont="1" applyBorder="1" applyAlignment="1">
      <alignment horizontal="center" vertical="center" wrapText="1"/>
    </xf>
    <xf numFmtId="164" fontId="21" fillId="0" borderId="2" xfId="0" applyNumberFormat="1" applyFont="1" applyBorder="1" applyAlignment="1">
      <alignment horizontal="center" vertical="center" wrapText="1"/>
    </xf>
    <xf numFmtId="2" fontId="21" fillId="0" borderId="2" xfId="1" applyNumberFormat="1" applyFont="1" applyFill="1" applyBorder="1" applyAlignment="1">
      <alignment horizontal="center" vertical="center" wrapText="1"/>
    </xf>
    <xf numFmtId="164" fontId="21" fillId="0" borderId="1" xfId="1" applyNumberFormat="1" applyFont="1" applyFill="1" applyBorder="1" applyAlignment="1">
      <alignment horizontal="center" vertical="center" wrapText="1"/>
    </xf>
    <xf numFmtId="0" fontId="28" fillId="0" borderId="1" xfId="1" applyFont="1" applyFill="1" applyBorder="1" applyAlignment="1">
      <alignment horizontal="center" vertical="center" wrapText="1"/>
    </xf>
    <xf numFmtId="1" fontId="21" fillId="0" borderId="1" xfId="3" applyNumberFormat="1" applyFont="1" applyFill="1" applyBorder="1" applyAlignment="1">
      <alignment horizontal="center" vertical="center" wrapText="1"/>
    </xf>
    <xf numFmtId="2" fontId="21" fillId="0" borderId="1" xfId="1" applyNumberFormat="1" applyFont="1" applyFill="1" applyBorder="1" applyAlignment="1">
      <alignment horizontal="center" vertical="center" wrapText="1"/>
    </xf>
    <xf numFmtId="0" fontId="21" fillId="0" borderId="1" xfId="1" applyFont="1" applyFill="1" applyBorder="1" applyAlignment="1">
      <alignment horizontal="center" vertical="center" wrapText="1"/>
    </xf>
    <xf numFmtId="169" fontId="29" fillId="0" borderId="2" xfId="1" applyNumberFormat="1" applyFont="1" applyFill="1" applyBorder="1" applyAlignment="1">
      <alignment horizontal="center" vertical="center" wrapText="1"/>
    </xf>
    <xf numFmtId="164" fontId="29" fillId="0" borderId="2" xfId="1" applyNumberFormat="1" applyFont="1" applyFill="1" applyBorder="1" applyAlignment="1">
      <alignment horizontal="center" vertical="center" wrapText="1"/>
    </xf>
    <xf numFmtId="0" fontId="29" fillId="0" borderId="2" xfId="1" applyFont="1" applyFill="1" applyBorder="1" applyAlignment="1">
      <alignment horizontal="center" vertical="center" wrapText="1"/>
    </xf>
    <xf numFmtId="167" fontId="29" fillId="0" borderId="2" xfId="1" applyNumberFormat="1" applyFont="1" applyFill="1" applyBorder="1" applyAlignment="1">
      <alignment horizontal="center" vertical="center" wrapText="1"/>
    </xf>
    <xf numFmtId="164" fontId="13" fillId="0" borderId="2" xfId="1" applyNumberFormat="1" applyFont="1" applyFill="1" applyBorder="1" applyAlignment="1">
      <alignment horizontal="center" vertical="center" wrapText="1"/>
    </xf>
    <xf numFmtId="165" fontId="29" fillId="0" borderId="2" xfId="0" applyNumberFormat="1" applyFont="1" applyBorder="1" applyAlignment="1">
      <alignment horizontal="center" vertical="center" wrapText="1"/>
    </xf>
    <xf numFmtId="164" fontId="29" fillId="2" borderId="2" xfId="1" applyNumberFormat="1" applyFont="1" applyFill="1" applyBorder="1" applyAlignment="1">
      <alignment horizontal="center" vertical="center" wrapText="1"/>
    </xf>
    <xf numFmtId="0" fontId="29" fillId="0" borderId="1" xfId="1" applyFont="1" applyFill="1" applyBorder="1" applyAlignment="1">
      <alignment horizontal="center" vertical="center" wrapText="1"/>
    </xf>
    <xf numFmtId="164" fontId="29" fillId="0" borderId="1" xfId="1" applyNumberFormat="1" applyFont="1" applyFill="1" applyBorder="1" applyAlignment="1">
      <alignment horizontal="center" vertical="center" wrapText="1"/>
    </xf>
    <xf numFmtId="1" fontId="29" fillId="0" borderId="1" xfId="3" applyNumberFormat="1" applyFont="1" applyFill="1" applyBorder="1" applyAlignment="1">
      <alignment horizontal="center" vertical="center" wrapText="1"/>
    </xf>
    <xf numFmtId="2" fontId="29" fillId="0" borderId="1" xfId="1" applyNumberFormat="1" applyFont="1" applyFill="1" applyBorder="1" applyAlignment="1">
      <alignment horizontal="center" vertical="center" wrapText="1"/>
    </xf>
    <xf numFmtId="164" fontId="29" fillId="0" borderId="1" xfId="3" applyNumberFormat="1" applyFont="1" applyFill="1" applyBorder="1" applyAlignment="1">
      <alignment horizontal="center" vertical="center" wrapText="1"/>
    </xf>
    <xf numFmtId="164" fontId="29" fillId="0" borderId="21" xfId="1" applyNumberFormat="1" applyFont="1" applyFill="1" applyBorder="1" applyAlignment="1">
      <alignment horizontal="center" vertical="center" wrapText="1"/>
    </xf>
    <xf numFmtId="165" fontId="29" fillId="0" borderId="2" xfId="1" applyNumberFormat="1" applyFont="1" applyFill="1" applyBorder="1" applyAlignment="1">
      <alignment horizontal="center" vertical="center" wrapText="1"/>
    </xf>
    <xf numFmtId="165" fontId="29" fillId="0" borderId="1" xfId="1" applyNumberFormat="1" applyFont="1" applyFill="1" applyBorder="1" applyAlignment="1">
      <alignment horizontal="center" vertical="center" wrapText="1"/>
    </xf>
    <xf numFmtId="0" fontId="5" fillId="0" borderId="1" xfId="1" applyAlignment="1">
      <alignment wrapText="1"/>
    </xf>
    <xf numFmtId="0" fontId="14" fillId="0" borderId="1" xfId="1" applyFont="1"/>
    <xf numFmtId="0" fontId="11" fillId="3" borderId="1" xfId="1" applyFont="1" applyFill="1" applyAlignment="1">
      <alignment horizontal="center" vertical="center" wrapText="1"/>
    </xf>
    <xf numFmtId="0" fontId="11" fillId="4" borderId="1" xfId="1" applyFont="1" applyFill="1" applyAlignment="1">
      <alignment horizontal="center" vertical="center" wrapText="1"/>
    </xf>
    <xf numFmtId="0" fontId="11" fillId="0" borderId="2" xfId="1" applyFont="1" applyBorder="1" applyAlignment="1">
      <alignment horizontal="center" vertical="center" wrapText="1"/>
    </xf>
    <xf numFmtId="164" fontId="7" fillId="0" borderId="1" xfId="1" applyNumberFormat="1" applyFont="1" applyFill="1" applyBorder="1" applyAlignment="1">
      <alignment horizontal="center" vertical="center" wrapText="1"/>
    </xf>
    <xf numFmtId="0" fontId="10" fillId="0" borderId="12" xfId="1" applyFont="1" applyBorder="1" applyAlignment="1">
      <alignment horizontal="center" vertical="center" wrapText="1"/>
    </xf>
    <xf numFmtId="0" fontId="33" fillId="0" borderId="2" xfId="1" applyFont="1" applyFill="1" applyBorder="1" applyAlignment="1">
      <alignment horizontal="center" vertical="center" wrapText="1"/>
    </xf>
    <xf numFmtId="165" fontId="29" fillId="0" borderId="2" xfId="16" applyNumberFormat="1" applyFont="1" applyBorder="1" applyAlignment="1">
      <alignment horizontal="center" vertical="center" wrapText="1"/>
    </xf>
    <xf numFmtId="1" fontId="29" fillId="0" borderId="2" xfId="16" applyNumberFormat="1" applyFont="1" applyBorder="1" applyAlignment="1">
      <alignment horizontal="center" vertical="center" wrapText="1"/>
    </xf>
    <xf numFmtId="168" fontId="29" fillId="0" borderId="2" xfId="16" applyNumberFormat="1" applyFont="1" applyBorder="1" applyAlignment="1">
      <alignment horizontal="center" vertical="center" wrapText="1"/>
    </xf>
    <xf numFmtId="166" fontId="29" fillId="0" borderId="2" xfId="16" applyNumberFormat="1" applyFont="1" applyBorder="1" applyAlignment="1">
      <alignment horizontal="center" vertical="center" wrapText="1"/>
    </xf>
    <xf numFmtId="172" fontId="29" fillId="0" borderId="2" xfId="16" applyNumberFormat="1" applyFont="1" applyBorder="1" applyAlignment="1">
      <alignment horizontal="center" vertical="center" wrapText="1"/>
    </xf>
    <xf numFmtId="49" fontId="29" fillId="0" borderId="2" xfId="16" applyNumberFormat="1" applyFont="1" applyBorder="1" applyAlignment="1">
      <alignment horizontal="center" vertical="center" wrapText="1"/>
    </xf>
    <xf numFmtId="0" fontId="29" fillId="0" borderId="2" xfId="16" applyFont="1" applyBorder="1" applyAlignment="1">
      <alignment horizontal="center" vertical="center" wrapText="1"/>
    </xf>
    <xf numFmtId="169" fontId="29" fillId="0" borderId="2" xfId="16" applyNumberFormat="1" applyFont="1" applyBorder="1" applyAlignment="1">
      <alignment horizontal="center" vertical="center" wrapText="1"/>
    </xf>
    <xf numFmtId="164" fontId="29" fillId="0" borderId="2" xfId="16" applyNumberFormat="1" applyFont="1" applyBorder="1" applyAlignment="1">
      <alignment horizontal="center" vertical="center" wrapText="1"/>
    </xf>
    <xf numFmtId="0" fontId="13" fillId="0" borderId="2" xfId="16" applyFont="1" applyBorder="1" applyAlignment="1">
      <alignment horizontal="center" vertical="center" wrapText="1"/>
    </xf>
    <xf numFmtId="165" fontId="29" fillId="0" borderId="2" xfId="0" applyNumberFormat="1" applyFont="1" applyFill="1" applyBorder="1" applyAlignment="1">
      <alignment horizontal="center" vertical="center" wrapText="1"/>
    </xf>
    <xf numFmtId="1" fontId="29" fillId="0" borderId="2" xfId="0" applyNumberFormat="1" applyFont="1" applyFill="1" applyBorder="1" applyAlignment="1">
      <alignment horizontal="center" vertical="center" wrapText="1"/>
    </xf>
    <xf numFmtId="168" fontId="29" fillId="0" borderId="2" xfId="0" applyNumberFormat="1" applyFont="1" applyFill="1" applyBorder="1" applyAlignment="1">
      <alignment horizontal="center" vertical="center" wrapText="1"/>
    </xf>
    <xf numFmtId="166" fontId="29" fillId="0" borderId="2" xfId="0" applyNumberFormat="1" applyFont="1" applyFill="1" applyBorder="1" applyAlignment="1">
      <alignment horizontal="center" vertical="center" wrapText="1"/>
    </xf>
    <xf numFmtId="172" fontId="29" fillId="0" borderId="2" xfId="0" applyNumberFormat="1" applyFont="1" applyFill="1" applyBorder="1" applyAlignment="1">
      <alignment horizontal="center" vertical="center" wrapText="1"/>
    </xf>
    <xf numFmtId="0" fontId="29" fillId="0" borderId="2" xfId="0" applyFont="1" applyFill="1" applyBorder="1" applyAlignment="1">
      <alignment horizontal="center" vertical="center" wrapText="1"/>
    </xf>
    <xf numFmtId="169" fontId="29" fillId="0" borderId="2" xfId="0" applyNumberFormat="1" applyFont="1" applyFill="1" applyBorder="1" applyAlignment="1">
      <alignment horizontal="center" vertical="center" wrapText="1"/>
    </xf>
    <xf numFmtId="164" fontId="29" fillId="0" borderId="2" xfId="0" applyNumberFormat="1" applyFont="1" applyFill="1" applyBorder="1" applyAlignment="1">
      <alignment horizontal="center" vertical="center" wrapText="1"/>
    </xf>
    <xf numFmtId="169" fontId="13" fillId="0" borderId="2" xfId="0" applyNumberFormat="1" applyFont="1" applyFill="1" applyBorder="1" applyAlignment="1">
      <alignment horizontal="center" vertical="center" wrapText="1"/>
    </xf>
    <xf numFmtId="0" fontId="5" fillId="0" borderId="1" xfId="1" applyFont="1"/>
    <xf numFmtId="0" fontId="5" fillId="0" borderId="1" xfId="1" applyFont="1" applyAlignment="1">
      <alignment horizontal="center" vertical="center"/>
    </xf>
    <xf numFmtId="164" fontId="11" fillId="0" borderId="1" xfId="1" applyNumberFormat="1" applyFont="1" applyFill="1" applyAlignment="1">
      <alignment horizontal="center" vertical="center" wrapText="1"/>
    </xf>
    <xf numFmtId="1" fontId="21" fillId="0" borderId="1" xfId="1" applyNumberFormat="1" applyFont="1" applyFill="1" applyBorder="1" applyAlignment="1">
      <alignment horizontal="center" vertical="center" wrapText="1"/>
    </xf>
    <xf numFmtId="164" fontId="21" fillId="0" borderId="1" xfId="0" applyNumberFormat="1" applyFont="1" applyBorder="1" applyAlignment="1">
      <alignment horizontal="center" vertical="center" wrapText="1"/>
    </xf>
    <xf numFmtId="1" fontId="21" fillId="0" borderId="1" xfId="0" applyNumberFormat="1" applyFont="1" applyBorder="1" applyAlignment="1">
      <alignment horizontal="center" vertical="center" wrapText="1"/>
    </xf>
    <xf numFmtId="170" fontId="21" fillId="0" borderId="1" xfId="0" applyNumberFormat="1" applyFont="1" applyBorder="1" applyAlignment="1">
      <alignment horizontal="center" vertical="center" wrapText="1"/>
    </xf>
    <xf numFmtId="164" fontId="26" fillId="0" borderId="1" xfId="0" applyNumberFormat="1" applyFont="1" applyBorder="1" applyAlignment="1">
      <alignment horizontal="center" vertical="center" wrapText="1"/>
    </xf>
    <xf numFmtId="1" fontId="26" fillId="0" borderId="1" xfId="0" applyNumberFormat="1" applyFont="1" applyBorder="1" applyAlignment="1">
      <alignment horizontal="center" vertical="center" wrapText="1"/>
    </xf>
    <xf numFmtId="164" fontId="5" fillId="0" borderId="1" xfId="1" applyNumberFormat="1" applyFont="1"/>
    <xf numFmtId="0" fontId="5" fillId="0" borderId="1" xfId="1" applyFont="1" applyBorder="1"/>
    <xf numFmtId="0" fontId="5" fillId="0" borderId="1" xfId="1" applyFont="1" applyBorder="1" applyAlignment="1">
      <alignment wrapText="1"/>
    </xf>
    <xf numFmtId="0" fontId="11" fillId="0" borderId="1" xfId="1" applyFont="1" applyBorder="1"/>
    <xf numFmtId="0" fontId="28" fillId="0" borderId="1" xfId="1" applyFont="1" applyFill="1" applyBorder="1" applyAlignment="1">
      <alignment horizontal="center" vertical="center" wrapText="1"/>
    </xf>
    <xf numFmtId="0" fontId="11" fillId="0" borderId="2" xfId="1" applyFont="1" applyBorder="1" applyAlignment="1">
      <alignment horizontal="center" vertical="center" wrapText="1"/>
    </xf>
    <xf numFmtId="164" fontId="11" fillId="0" borderId="2" xfId="1" applyNumberFormat="1" applyFont="1" applyBorder="1" applyAlignment="1">
      <alignment horizontal="center" vertical="center" wrapText="1"/>
    </xf>
    <xf numFmtId="164" fontId="21" fillId="0" borderId="2" xfId="0" applyNumberFormat="1" applyFont="1" applyBorder="1" applyAlignment="1">
      <alignment horizontal="center" vertical="center" wrapText="1"/>
    </xf>
    <xf numFmtId="0" fontId="14" fillId="0" borderId="1" xfId="1" applyFont="1" applyBorder="1" applyAlignment="1">
      <alignment horizontal="center" wrapText="1"/>
    </xf>
    <xf numFmtId="164" fontId="26" fillId="0" borderId="1" xfId="1" applyNumberFormat="1" applyFont="1" applyFill="1" applyBorder="1" applyAlignment="1">
      <alignment horizontal="center" vertical="center" wrapText="1"/>
    </xf>
    <xf numFmtId="0" fontId="5" fillId="0" borderId="1" xfId="1" applyFont="1" applyBorder="1" applyAlignment="1">
      <alignment vertical="center"/>
    </xf>
    <xf numFmtId="1" fontId="28" fillId="0" borderId="1" xfId="3" applyNumberFormat="1" applyFont="1" applyFill="1" applyBorder="1" applyAlignment="1">
      <alignment vertical="center" wrapText="1"/>
    </xf>
    <xf numFmtId="2" fontId="28" fillId="0" borderId="1" xfId="1" applyNumberFormat="1" applyFont="1" applyFill="1" applyBorder="1" applyAlignment="1">
      <alignment vertical="center" wrapText="1"/>
    </xf>
    <xf numFmtId="0" fontId="28" fillId="0" borderId="1" xfId="1" applyFont="1" applyFill="1" applyBorder="1" applyAlignment="1">
      <alignment vertical="center" wrapText="1"/>
    </xf>
    <xf numFmtId="0" fontId="12" fillId="0" borderId="1" xfId="17" applyFont="1"/>
    <xf numFmtId="164" fontId="12" fillId="0" borderId="1" xfId="17" applyNumberFormat="1" applyFont="1"/>
    <xf numFmtId="1" fontId="12" fillId="0" borderId="1" xfId="17" applyNumberFormat="1" applyFont="1"/>
    <xf numFmtId="170" fontId="12" fillId="0" borderId="1" xfId="17" applyNumberFormat="1" applyFont="1"/>
    <xf numFmtId="0" fontId="35" fillId="0" borderId="13" xfId="17" applyFont="1" applyBorder="1" applyAlignment="1">
      <alignment horizontal="center" vertical="center"/>
    </xf>
    <xf numFmtId="0" fontId="35" fillId="0" borderId="1" xfId="17" applyFont="1"/>
    <xf numFmtId="0" fontId="35" fillId="0" borderId="18" xfId="17" applyFont="1" applyBorder="1"/>
    <xf numFmtId="164" fontId="35" fillId="0" borderId="2" xfId="17" applyNumberFormat="1" applyFont="1" applyBorder="1" applyAlignment="1">
      <alignment horizontal="center" vertical="center"/>
    </xf>
    <xf numFmtId="0" fontId="35" fillId="0" borderId="2" xfId="17" applyFont="1" applyBorder="1" applyAlignment="1">
      <alignment horizontal="center" vertical="center" wrapText="1"/>
    </xf>
    <xf numFmtId="170" fontId="35" fillId="0" borderId="2" xfId="17" applyNumberFormat="1" applyFont="1" applyBorder="1" applyAlignment="1">
      <alignment horizontal="center" vertical="center" wrapText="1"/>
    </xf>
    <xf numFmtId="1" fontId="21" fillId="0" borderId="18" xfId="17" applyNumberFormat="1" applyFont="1" applyBorder="1" applyAlignment="1">
      <alignment horizontal="center" vertical="center"/>
    </xf>
    <xf numFmtId="164" fontId="21" fillId="0" borderId="2" xfId="17" applyNumberFormat="1" applyFont="1" applyBorder="1" applyAlignment="1">
      <alignment horizontal="center" vertical="center" wrapText="1"/>
    </xf>
    <xf numFmtId="1" fontId="21" fillId="0" borderId="2" xfId="17" applyNumberFormat="1" applyFont="1" applyBorder="1" applyAlignment="1">
      <alignment horizontal="center" vertical="center" wrapText="1"/>
    </xf>
    <xf numFmtId="170" fontId="21" fillId="0" borderId="2" xfId="17" applyNumberFormat="1" applyFont="1" applyBorder="1" applyAlignment="1">
      <alignment horizontal="center" vertical="center" wrapText="1"/>
    </xf>
    <xf numFmtId="2" fontId="21" fillId="0" borderId="2" xfId="17" applyNumberFormat="1" applyFont="1" applyBorder="1" applyAlignment="1">
      <alignment horizontal="center" vertical="center" wrapText="1"/>
    </xf>
    <xf numFmtId="167" fontId="21" fillId="0" borderId="2" xfId="17" applyNumberFormat="1" applyFont="1" applyBorder="1" applyAlignment="1">
      <alignment horizontal="center" vertical="center" wrapText="1"/>
    </xf>
    <xf numFmtId="164" fontId="21" fillId="0" borderId="19" xfId="17" applyNumberFormat="1" applyFont="1" applyBorder="1" applyAlignment="1">
      <alignment vertical="center" wrapText="1"/>
    </xf>
    <xf numFmtId="164" fontId="21" fillId="0" borderId="1" xfId="17" applyNumberFormat="1" applyFont="1"/>
    <xf numFmtId="164" fontId="21" fillId="0" borderId="2" xfId="17" applyNumberFormat="1" applyFont="1" applyBorder="1" applyAlignment="1">
      <alignment horizontal="center" vertical="center"/>
    </xf>
    <xf numFmtId="1" fontId="21" fillId="0" borderId="2" xfId="17" applyNumberFormat="1" applyFont="1" applyBorder="1" applyAlignment="1">
      <alignment horizontal="center" vertical="center"/>
    </xf>
    <xf numFmtId="0" fontId="21" fillId="0" borderId="2" xfId="17" applyFont="1" applyBorder="1" applyAlignment="1">
      <alignment horizontal="center" vertical="center"/>
    </xf>
    <xf numFmtId="170" fontId="21" fillId="0" borderId="2" xfId="17" applyNumberFormat="1" applyFont="1" applyBorder="1" applyAlignment="1">
      <alignment horizontal="center" vertical="center"/>
    </xf>
    <xf numFmtId="0" fontId="21" fillId="0" borderId="19" xfId="17" applyFont="1" applyBorder="1" applyAlignment="1">
      <alignment horizontal="center" vertical="center"/>
    </xf>
    <xf numFmtId="0" fontId="21" fillId="0" borderId="1" xfId="17" applyFont="1" applyAlignment="1">
      <alignment horizontal="center" vertical="center"/>
    </xf>
    <xf numFmtId="1" fontId="21" fillId="0" borderId="37" xfId="17" applyNumberFormat="1" applyFont="1" applyBorder="1" applyAlignment="1">
      <alignment horizontal="center" vertical="center"/>
    </xf>
    <xf numFmtId="164" fontId="21" fillId="0" borderId="29" xfId="17" applyNumberFormat="1" applyFont="1" applyBorder="1" applyAlignment="1">
      <alignment horizontal="center" vertical="center"/>
    </xf>
    <xf numFmtId="1" fontId="21" fillId="0" borderId="29" xfId="17" applyNumberFormat="1" applyFont="1" applyBorder="1" applyAlignment="1">
      <alignment horizontal="center" vertical="center"/>
    </xf>
    <xf numFmtId="0" fontId="21" fillId="0" borderId="29" xfId="17" applyFont="1" applyBorder="1" applyAlignment="1">
      <alignment horizontal="center" vertical="center"/>
    </xf>
    <xf numFmtId="170" fontId="21" fillId="0" borderId="29" xfId="17" applyNumberFormat="1" applyFont="1" applyBorder="1" applyAlignment="1">
      <alignment horizontal="center" vertical="center"/>
    </xf>
    <xf numFmtId="0" fontId="21" fillId="0" borderId="30" xfId="17" applyFont="1" applyBorder="1" applyAlignment="1">
      <alignment horizontal="center" vertical="center"/>
    </xf>
    <xf numFmtId="164" fontId="24" fillId="0" borderId="18" xfId="1" applyNumberFormat="1" applyFont="1" applyFill="1" applyBorder="1" applyAlignment="1">
      <alignment horizontal="center" vertical="center" wrapText="1"/>
    </xf>
    <xf numFmtId="164" fontId="24" fillId="0" borderId="2" xfId="1" applyNumberFormat="1" applyFont="1" applyFill="1" applyBorder="1" applyAlignment="1">
      <alignment horizontal="center" vertical="center" wrapText="1"/>
    </xf>
    <xf numFmtId="164" fontId="24" fillId="0" borderId="2" xfId="0" applyNumberFormat="1" applyFont="1" applyBorder="1" applyAlignment="1">
      <alignment horizontal="center" vertical="center" wrapText="1"/>
    </xf>
    <xf numFmtId="1" fontId="24" fillId="0" borderId="2" xfId="0" applyNumberFormat="1" applyFont="1" applyBorder="1" applyAlignment="1">
      <alignment horizontal="center" vertical="center" wrapText="1"/>
    </xf>
    <xf numFmtId="170" fontId="24" fillId="0" borderId="2" xfId="0" applyNumberFormat="1" applyFont="1" applyBorder="1" applyAlignment="1">
      <alignment horizontal="center" vertical="center" wrapText="1"/>
    </xf>
    <xf numFmtId="164" fontId="24" fillId="0" borderId="19" xfId="0" applyNumberFormat="1" applyFont="1" applyBorder="1" applyAlignment="1">
      <alignment horizontal="center" vertical="center" wrapText="1"/>
    </xf>
    <xf numFmtId="164" fontId="30" fillId="0" borderId="1" xfId="1" applyNumberFormat="1" applyFont="1" applyFill="1" applyAlignment="1">
      <alignment horizontal="center" vertical="center" wrapText="1"/>
    </xf>
    <xf numFmtId="1" fontId="24" fillId="0" borderId="2" xfId="1" applyNumberFormat="1" applyFont="1" applyFill="1" applyBorder="1" applyAlignment="1">
      <alignment horizontal="center" vertical="center" wrapText="1"/>
    </xf>
    <xf numFmtId="2" fontId="24" fillId="0" borderId="2" xfId="0" applyNumberFormat="1" applyFont="1" applyBorder="1" applyAlignment="1">
      <alignment horizontal="center" vertical="center" wrapText="1"/>
    </xf>
    <xf numFmtId="167" fontId="24" fillId="0" borderId="2" xfId="0" applyNumberFormat="1" applyFont="1" applyBorder="1" applyAlignment="1">
      <alignment horizontal="center" vertical="center" wrapText="1"/>
    </xf>
    <xf numFmtId="164" fontId="24" fillId="0" borderId="2" xfId="0" applyNumberFormat="1" applyFont="1" applyBorder="1" applyAlignment="1">
      <alignment horizontal="center" vertical="center" wrapText="1"/>
    </xf>
    <xf numFmtId="164" fontId="24" fillId="0" borderId="29" xfId="0" applyNumberFormat="1" applyFont="1" applyBorder="1" applyAlignment="1">
      <alignment horizontal="center" vertical="center" wrapText="1"/>
    </xf>
    <xf numFmtId="1" fontId="24" fillId="0" borderId="29" xfId="0" applyNumberFormat="1" applyFont="1" applyBorder="1" applyAlignment="1">
      <alignment horizontal="center" vertical="center" wrapText="1"/>
    </xf>
    <xf numFmtId="170" fontId="24" fillId="0" borderId="29" xfId="0" applyNumberFormat="1" applyFont="1" applyBorder="1" applyAlignment="1">
      <alignment horizontal="center" vertical="center" wrapText="1"/>
    </xf>
    <xf numFmtId="167" fontId="24" fillId="0" borderId="29" xfId="0" applyNumberFormat="1" applyFont="1" applyBorder="1" applyAlignment="1">
      <alignment horizontal="center" vertical="center" wrapText="1"/>
    </xf>
    <xf numFmtId="164" fontId="24" fillId="0" borderId="30" xfId="0" applyNumberFormat="1" applyFont="1" applyBorder="1" applyAlignment="1">
      <alignment horizontal="center" vertical="center" wrapText="1"/>
    </xf>
    <xf numFmtId="0" fontId="11" fillId="0" borderId="2" xfId="1" applyFont="1" applyBorder="1" applyAlignment="1">
      <alignment horizontal="center" vertical="center" wrapText="1"/>
    </xf>
    <xf numFmtId="164" fontId="11" fillId="0" borderId="2" xfId="1" applyNumberFormat="1" applyFont="1" applyBorder="1" applyAlignment="1">
      <alignment horizontal="center" vertical="center" wrapText="1"/>
    </xf>
    <xf numFmtId="164" fontId="24" fillId="0" borderId="2" xfId="0" applyNumberFormat="1" applyFont="1" applyBorder="1" applyAlignment="1">
      <alignment horizontal="center" vertical="center" wrapText="1"/>
    </xf>
    <xf numFmtId="0" fontId="11" fillId="0" borderId="2" xfId="1" applyFont="1" applyBorder="1" applyAlignment="1">
      <alignment horizontal="center" vertical="center" wrapText="1"/>
    </xf>
    <xf numFmtId="164" fontId="11" fillId="0" borderId="2" xfId="1" applyNumberFormat="1" applyFont="1" applyBorder="1" applyAlignment="1">
      <alignment horizontal="center" vertical="center" wrapText="1"/>
    </xf>
    <xf numFmtId="0" fontId="28" fillId="0" borderId="2" xfId="1" applyFont="1" applyBorder="1" applyAlignment="1">
      <alignment horizontal="center" vertical="center" wrapText="1"/>
    </xf>
    <xf numFmtId="0" fontId="8" fillId="0" borderId="2" xfId="1" applyFont="1" applyBorder="1" applyAlignment="1">
      <alignment horizontal="center" vertical="center" wrapText="1"/>
    </xf>
    <xf numFmtId="0" fontId="20" fillId="0" borderId="2" xfId="1" applyFont="1" applyBorder="1" applyAlignment="1">
      <alignment horizontal="center" vertical="center" wrapText="1"/>
    </xf>
    <xf numFmtId="0" fontId="5" fillId="0" borderId="1" xfId="15" applyFont="1" applyAlignment="1">
      <alignment horizontal="center" vertical="center" wrapText="1"/>
    </xf>
    <xf numFmtId="2" fontId="24" fillId="0" borderId="29" xfId="0" applyNumberFormat="1" applyFont="1" applyBorder="1" applyAlignment="1">
      <alignment horizontal="center" vertical="center" wrapText="1"/>
    </xf>
    <xf numFmtId="164" fontId="24" fillId="0" borderId="2" xfId="0" applyNumberFormat="1" applyFont="1" applyFill="1" applyBorder="1" applyAlignment="1">
      <alignment horizontal="center" vertical="center" wrapText="1"/>
    </xf>
    <xf numFmtId="0" fontId="28" fillId="0" borderId="2" xfId="1" applyFont="1" applyFill="1" applyBorder="1" applyAlignment="1">
      <alignment horizontal="center" vertical="center" wrapText="1"/>
    </xf>
    <xf numFmtId="171" fontId="29" fillId="0" borderId="2" xfId="0" applyNumberFormat="1" applyFont="1" applyFill="1" applyBorder="1" applyAlignment="1">
      <alignment horizontal="center" vertical="center" wrapText="1"/>
    </xf>
    <xf numFmtId="0" fontId="13" fillId="0" borderId="2" xfId="0" applyFont="1" applyFill="1" applyBorder="1" applyAlignment="1">
      <alignment horizontal="left" vertical="top" wrapText="1"/>
    </xf>
    <xf numFmtId="0" fontId="21" fillId="0" borderId="2" xfId="15" applyFont="1" applyBorder="1" applyAlignment="1">
      <alignment horizontal="center" vertical="center" wrapText="1"/>
    </xf>
    <xf numFmtId="164" fontId="21" fillId="0" borderId="2" xfId="15" applyNumberFormat="1" applyFont="1" applyBorder="1" applyAlignment="1">
      <alignment horizontal="center" vertical="center" wrapText="1"/>
    </xf>
    <xf numFmtId="1" fontId="21" fillId="0" borderId="2" xfId="15" applyNumberFormat="1" applyFont="1" applyBorder="1" applyAlignment="1">
      <alignment horizontal="center" vertical="center" wrapText="1"/>
    </xf>
    <xf numFmtId="170" fontId="21" fillId="0" borderId="2" xfId="15" applyNumberFormat="1" applyFont="1" applyBorder="1" applyAlignment="1">
      <alignment horizontal="center" vertical="center" wrapText="1"/>
    </xf>
    <xf numFmtId="1" fontId="21" fillId="0" borderId="2" xfId="3" applyNumberFormat="1" applyFont="1" applyFill="1" applyBorder="1" applyAlignment="1">
      <alignment horizontal="center" vertical="center" wrapText="1"/>
    </xf>
    <xf numFmtId="0" fontId="21" fillId="2" borderId="2" xfId="15" applyFont="1" applyFill="1" applyBorder="1" applyAlignment="1">
      <alignment horizontal="center" vertical="center" wrapText="1"/>
    </xf>
    <xf numFmtId="164" fontId="21" fillId="2" borderId="2" xfId="15" applyNumberFormat="1" applyFont="1" applyFill="1" applyBorder="1" applyAlignment="1">
      <alignment horizontal="center" vertical="center" wrapText="1"/>
    </xf>
    <xf numFmtId="1" fontId="21" fillId="2" borderId="2" xfId="3" applyNumberFormat="1" applyFont="1" applyFill="1" applyBorder="1" applyAlignment="1">
      <alignment horizontal="center" vertical="center" wrapText="1"/>
    </xf>
    <xf numFmtId="1" fontId="21" fillId="2" borderId="2" xfId="15" applyNumberFormat="1" applyFont="1" applyFill="1" applyBorder="1" applyAlignment="1">
      <alignment horizontal="center" vertical="center" wrapText="1"/>
    </xf>
    <xf numFmtId="0" fontId="28" fillId="0" borderId="2" xfId="15" applyFont="1" applyBorder="1" applyAlignment="1">
      <alignment horizontal="center" vertical="center" wrapText="1"/>
    </xf>
    <xf numFmtId="2" fontId="21" fillId="2" borderId="2" xfId="15" applyNumberFormat="1" applyFont="1" applyFill="1" applyBorder="1" applyAlignment="1">
      <alignment horizontal="center" vertical="center" wrapText="1"/>
    </xf>
    <xf numFmtId="164" fontId="21" fillId="0" borderId="2" xfId="15" applyNumberFormat="1" applyFont="1" applyFill="1" applyBorder="1" applyAlignment="1">
      <alignment horizontal="center" vertical="center" wrapText="1"/>
    </xf>
    <xf numFmtId="0" fontId="37" fillId="0" borderId="2" xfId="15" applyFont="1" applyFill="1" applyBorder="1" applyAlignment="1">
      <alignment horizontal="center" vertical="center" wrapText="1"/>
    </xf>
    <xf numFmtId="170" fontId="21" fillId="0" borderId="2" xfId="15" applyNumberFormat="1" applyFont="1" applyFill="1" applyBorder="1" applyAlignment="1">
      <alignment horizontal="center" vertical="center" wrapText="1"/>
    </xf>
    <xf numFmtId="0" fontId="21" fillId="0" borderId="2" xfId="15" applyFont="1" applyFill="1" applyBorder="1" applyAlignment="1">
      <alignment horizontal="center" vertical="center" wrapText="1"/>
    </xf>
    <xf numFmtId="2" fontId="21" fillId="0" borderId="2" xfId="15" applyNumberFormat="1" applyFont="1" applyFill="1" applyBorder="1" applyAlignment="1">
      <alignment horizontal="center" vertical="center" wrapText="1"/>
    </xf>
    <xf numFmtId="1" fontId="21" fillId="0" borderId="2" xfId="15" applyNumberFormat="1" applyFont="1" applyFill="1" applyBorder="1" applyAlignment="1">
      <alignment horizontal="center" vertical="center" wrapText="1"/>
    </xf>
    <xf numFmtId="1" fontId="38" fillId="0" borderId="2" xfId="15" applyNumberFormat="1" applyFont="1" applyBorder="1" applyAlignment="1">
      <alignment horizontal="center" vertical="center" wrapText="1"/>
    </xf>
    <xf numFmtId="0" fontId="21" fillId="0" borderId="1" xfId="15" applyFont="1" applyAlignment="1">
      <alignment horizontal="center" vertical="center" wrapText="1"/>
    </xf>
    <xf numFmtId="0" fontId="21" fillId="0" borderId="1" xfId="15" applyFont="1" applyBorder="1" applyAlignment="1">
      <alignment horizontal="center" vertical="center" wrapText="1"/>
    </xf>
    <xf numFmtId="1" fontId="21" fillId="0" borderId="1" xfId="15" applyNumberFormat="1" applyFont="1" applyAlignment="1">
      <alignment horizontal="center" vertical="center" wrapText="1"/>
    </xf>
    <xf numFmtId="0" fontId="21" fillId="0" borderId="1" xfId="15" applyFont="1" applyBorder="1" applyAlignment="1">
      <alignment vertical="center" wrapText="1"/>
    </xf>
    <xf numFmtId="164" fontId="21" fillId="0" borderId="1" xfId="15" applyNumberFormat="1" applyFont="1" applyBorder="1" applyAlignment="1">
      <alignment horizontal="center" vertical="center" wrapText="1"/>
    </xf>
    <xf numFmtId="0" fontId="21" fillId="0" borderId="1" xfId="15" applyFont="1" applyBorder="1" applyAlignment="1">
      <alignment horizontal="right" vertical="center" wrapText="1"/>
    </xf>
    <xf numFmtId="2" fontId="21" fillId="0" borderId="2" xfId="15" applyNumberFormat="1" applyFont="1" applyBorder="1" applyAlignment="1">
      <alignment horizontal="center" vertical="center" wrapText="1"/>
    </xf>
    <xf numFmtId="0" fontId="21" fillId="0" borderId="2" xfId="15" applyFont="1" applyBorder="1" applyAlignment="1">
      <alignment horizontal="left" vertical="center" wrapText="1"/>
    </xf>
    <xf numFmtId="0" fontId="37" fillId="0" borderId="2" xfId="15" applyFont="1" applyFill="1" applyBorder="1" applyAlignment="1">
      <alignment horizontal="left" vertical="center" wrapText="1"/>
    </xf>
    <xf numFmtId="0" fontId="11" fillId="0" borderId="8" xfId="15" applyFont="1" applyFill="1" applyBorder="1" applyAlignment="1">
      <alignment horizontal="center" vertical="center" wrapText="1"/>
    </xf>
    <xf numFmtId="0" fontId="5" fillId="3" borderId="8" xfId="15" applyFont="1" applyFill="1" applyBorder="1" applyAlignment="1">
      <alignment horizontal="center" vertical="center" wrapText="1"/>
    </xf>
    <xf numFmtId="0" fontId="11" fillId="0" borderId="24" xfId="15" applyFont="1" applyFill="1" applyBorder="1" applyAlignment="1">
      <alignment horizontal="center" vertical="center" wrapText="1"/>
    </xf>
    <xf numFmtId="0" fontId="11" fillId="0" borderId="2" xfId="15" applyFont="1" applyBorder="1" applyAlignment="1">
      <alignment vertical="center" wrapText="1"/>
    </xf>
    <xf numFmtId="0" fontId="24" fillId="0" borderId="1" xfId="15" applyFont="1" applyAlignment="1">
      <alignment horizontal="left" vertical="top" wrapText="1"/>
    </xf>
    <xf numFmtId="2" fontId="29" fillId="0" borderId="2" xfId="0" applyNumberFormat="1" applyFont="1" applyBorder="1" applyAlignment="1">
      <alignment horizontal="center" vertical="center" wrapText="1"/>
    </xf>
    <xf numFmtId="2" fontId="29" fillId="0" borderId="2" xfId="0" applyNumberFormat="1" applyFont="1" applyFill="1" applyBorder="1" applyAlignment="1">
      <alignment horizontal="center" vertical="center" wrapText="1"/>
    </xf>
    <xf numFmtId="0" fontId="29" fillId="0" borderId="2" xfId="0" applyFont="1" applyBorder="1" applyAlignment="1">
      <alignment vertical="top" wrapText="1"/>
    </xf>
    <xf numFmtId="0" fontId="29" fillId="0" borderId="2" xfId="0" applyFont="1" applyBorder="1" applyAlignment="1">
      <alignment horizontal="left" vertical="top" wrapText="1"/>
    </xf>
    <xf numFmtId="0" fontId="33" fillId="0" borderId="2" xfId="1" applyFont="1" applyBorder="1" applyAlignment="1">
      <alignment horizontal="center" vertical="center" wrapText="1"/>
    </xf>
    <xf numFmtId="2" fontId="29" fillId="0" borderId="2" xfId="1" applyNumberFormat="1" applyFont="1" applyFill="1" applyBorder="1" applyAlignment="1">
      <alignment horizontal="center" vertical="center" wrapText="1"/>
    </xf>
    <xf numFmtId="0" fontId="33" fillId="0" borderId="26" xfId="1" applyFont="1" applyFill="1" applyBorder="1" applyAlignment="1">
      <alignment horizontal="center" vertical="center" wrapText="1"/>
    </xf>
    <xf numFmtId="2" fontId="29" fillId="2" borderId="2" xfId="1" applyNumberFormat="1" applyFont="1" applyFill="1" applyBorder="1" applyAlignment="1">
      <alignment horizontal="center" vertical="center" wrapText="1"/>
    </xf>
    <xf numFmtId="0" fontId="12" fillId="0" borderId="1" xfId="18" applyFont="1"/>
    <xf numFmtId="0" fontId="41" fillId="0" borderId="1" xfId="18" applyFont="1" applyBorder="1" applyAlignment="1">
      <alignment horizontal="center"/>
    </xf>
    <xf numFmtId="0" fontId="40" fillId="0" borderId="1" xfId="18" applyFont="1" applyBorder="1"/>
    <xf numFmtId="0" fontId="28" fillId="0" borderId="13" xfId="18" applyFont="1" applyBorder="1" applyAlignment="1">
      <alignment horizontal="center" vertical="center"/>
    </xf>
    <xf numFmtId="0" fontId="28" fillId="0" borderId="16" xfId="18" applyFont="1" applyBorder="1" applyAlignment="1">
      <alignment horizontal="center" vertical="center" wrapText="1"/>
    </xf>
    <xf numFmtId="0" fontId="35" fillId="0" borderId="1" xfId="18" applyFont="1"/>
    <xf numFmtId="0" fontId="28" fillId="0" borderId="18" xfId="18" applyFont="1" applyBorder="1"/>
    <xf numFmtId="0" fontId="28" fillId="0" borderId="2" xfId="18" applyFont="1" applyBorder="1"/>
    <xf numFmtId="164" fontId="28" fillId="0" borderId="2" xfId="18" applyNumberFormat="1" applyFont="1" applyBorder="1" applyAlignment="1">
      <alignment horizontal="center" vertical="center"/>
    </xf>
    <xf numFmtId="0" fontId="28" fillId="0" borderId="2" xfId="18" applyFont="1" applyBorder="1" applyAlignment="1">
      <alignment vertical="center" wrapText="1"/>
    </xf>
    <xf numFmtId="164" fontId="28" fillId="0" borderId="2" xfId="18" applyNumberFormat="1" applyFont="1" applyBorder="1" applyAlignment="1">
      <alignment horizontal="center" vertical="center" wrapText="1"/>
    </xf>
    <xf numFmtId="0" fontId="28" fillId="0" borderId="2" xfId="18" applyFont="1" applyBorder="1" applyAlignment="1">
      <alignment horizontal="center" vertical="center" wrapText="1"/>
    </xf>
    <xf numFmtId="164" fontId="28" fillId="0" borderId="2" xfId="18" applyNumberFormat="1" applyFont="1" applyBorder="1" applyAlignment="1">
      <alignment vertical="center" wrapText="1"/>
    </xf>
    <xf numFmtId="170" fontId="28" fillId="0" borderId="2" xfId="18" applyNumberFormat="1" applyFont="1" applyBorder="1" applyAlignment="1">
      <alignment horizontal="center" vertical="center" wrapText="1"/>
    </xf>
    <xf numFmtId="0" fontId="28" fillId="0" borderId="18" xfId="18" applyFont="1" applyBorder="1" applyAlignment="1">
      <alignment horizontal="center" vertical="center"/>
    </xf>
    <xf numFmtId="0" fontId="28" fillId="0" borderId="2" xfId="18" applyFont="1" applyBorder="1" applyAlignment="1">
      <alignment horizontal="center" vertical="center"/>
    </xf>
    <xf numFmtId="1" fontId="28" fillId="0" borderId="2" xfId="18" applyNumberFormat="1" applyFont="1" applyBorder="1" applyAlignment="1">
      <alignment horizontal="center" vertical="center"/>
    </xf>
    <xf numFmtId="0" fontId="28" fillId="0" borderId="2" xfId="18" applyFont="1" applyBorder="1" applyAlignment="1">
      <alignment vertical="center"/>
    </xf>
    <xf numFmtId="0" fontId="28" fillId="0" borderId="19" xfId="18" applyFont="1" applyBorder="1" applyAlignment="1">
      <alignment horizontal="center" vertical="center"/>
    </xf>
    <xf numFmtId="164" fontId="21" fillId="0" borderId="1" xfId="18" applyNumberFormat="1" applyFont="1"/>
    <xf numFmtId="0" fontId="21" fillId="0" borderId="1" xfId="18" applyFont="1" applyAlignment="1">
      <alignment horizontal="center" vertical="center"/>
    </xf>
    <xf numFmtId="170" fontId="12" fillId="0" borderId="1" xfId="18" applyNumberFormat="1" applyFont="1"/>
    <xf numFmtId="164" fontId="12" fillId="0" borderId="1" xfId="18" applyNumberFormat="1" applyFont="1"/>
    <xf numFmtId="1" fontId="12" fillId="0" borderId="1" xfId="18" applyNumberFormat="1" applyFont="1"/>
    <xf numFmtId="1" fontId="24" fillId="0" borderId="18" xfId="18" applyNumberFormat="1" applyFont="1" applyBorder="1" applyAlignment="1">
      <alignment horizontal="center" vertical="center"/>
    </xf>
    <xf numFmtId="1" fontId="24" fillId="0" borderId="2" xfId="18" applyNumberFormat="1" applyFont="1" applyBorder="1" applyAlignment="1">
      <alignment horizontal="center" vertical="center"/>
    </xf>
    <xf numFmtId="164" fontId="24" fillId="0" borderId="2" xfId="18" applyNumberFormat="1" applyFont="1" applyBorder="1" applyAlignment="1">
      <alignment horizontal="center" vertical="center" wrapText="1"/>
    </xf>
    <xf numFmtId="1" fontId="24" fillId="0" borderId="2" xfId="18" applyNumberFormat="1" applyFont="1" applyBorder="1" applyAlignment="1">
      <alignment horizontal="center" vertical="center" wrapText="1"/>
    </xf>
    <xf numFmtId="2" fontId="24" fillId="0" borderId="2" xfId="18" applyNumberFormat="1" applyFont="1" applyBorder="1" applyAlignment="1">
      <alignment horizontal="center" vertical="center" wrapText="1"/>
    </xf>
    <xf numFmtId="170" fontId="24" fillId="0" borderId="2" xfId="18" applyNumberFormat="1" applyFont="1" applyBorder="1" applyAlignment="1">
      <alignment horizontal="center" vertical="center" wrapText="1"/>
    </xf>
    <xf numFmtId="0" fontId="24" fillId="0" borderId="2" xfId="18" applyFont="1" applyBorder="1" applyAlignment="1">
      <alignment horizontal="center" vertical="center"/>
    </xf>
    <xf numFmtId="164" fontId="24" fillId="0" borderId="2" xfId="18" applyNumberFormat="1" applyFont="1" applyBorder="1" applyAlignment="1">
      <alignment horizontal="center" vertical="center"/>
    </xf>
    <xf numFmtId="2" fontId="24" fillId="0" borderId="2" xfId="18" applyNumberFormat="1" applyFont="1" applyBorder="1" applyAlignment="1">
      <alignment horizontal="center" vertical="center"/>
    </xf>
    <xf numFmtId="170" fontId="24" fillId="0" borderId="2" xfId="18" applyNumberFormat="1" applyFont="1" applyBorder="1" applyAlignment="1">
      <alignment horizontal="center" vertical="center"/>
    </xf>
    <xf numFmtId="1" fontId="24" fillId="0" borderId="37" xfId="18" applyNumberFormat="1" applyFont="1" applyBorder="1" applyAlignment="1">
      <alignment horizontal="center" vertical="center"/>
    </xf>
    <xf numFmtId="1" fontId="24" fillId="0" borderId="29" xfId="18" applyNumberFormat="1" applyFont="1" applyBorder="1" applyAlignment="1">
      <alignment horizontal="center" vertical="center"/>
    </xf>
    <xf numFmtId="164" fontId="24" fillId="0" borderId="29" xfId="18" applyNumberFormat="1" applyFont="1" applyBorder="1" applyAlignment="1">
      <alignment horizontal="center" vertical="center" wrapText="1"/>
    </xf>
    <xf numFmtId="0" fontId="24" fillId="0" borderId="29" xfId="18" applyFont="1" applyBorder="1" applyAlignment="1">
      <alignment horizontal="center" vertical="center"/>
    </xf>
    <xf numFmtId="164" fontId="24" fillId="0" borderId="29" xfId="18" applyNumberFormat="1" applyFont="1" applyBorder="1" applyAlignment="1">
      <alignment horizontal="center" vertical="center"/>
    </xf>
    <xf numFmtId="2" fontId="24" fillId="0" borderId="29" xfId="18" applyNumberFormat="1" applyFont="1" applyBorder="1" applyAlignment="1">
      <alignment horizontal="center" vertical="center"/>
    </xf>
    <xf numFmtId="170" fontId="24" fillId="0" borderId="29" xfId="18" applyNumberFormat="1" applyFont="1" applyBorder="1" applyAlignment="1">
      <alignment horizontal="center" vertical="center"/>
    </xf>
    <xf numFmtId="1" fontId="24" fillId="0" borderId="29" xfId="18" applyNumberFormat="1" applyFont="1" applyBorder="1" applyAlignment="1">
      <alignment horizontal="center" vertical="center" wrapText="1"/>
    </xf>
    <xf numFmtId="164" fontId="39" fillId="0" borderId="19" xfId="18" applyNumberFormat="1" applyFont="1" applyBorder="1" applyAlignment="1">
      <alignment horizontal="left" vertical="center" wrapText="1"/>
    </xf>
    <xf numFmtId="0" fontId="21" fillId="0" borderId="19" xfId="18" applyFont="1" applyBorder="1" applyAlignment="1">
      <alignment horizontal="left" vertical="center" wrapText="1"/>
    </xf>
    <xf numFmtId="0" fontId="39" fillId="0" borderId="19" xfId="18" applyFont="1" applyBorder="1" applyAlignment="1">
      <alignment horizontal="left" vertical="center" wrapText="1"/>
    </xf>
    <xf numFmtId="0" fontId="21" fillId="0" borderId="30" xfId="18" applyFont="1" applyBorder="1" applyAlignment="1">
      <alignment horizontal="left" vertical="center" wrapText="1"/>
    </xf>
    <xf numFmtId="0" fontId="12" fillId="0" borderId="1" xfId="20" applyFont="1"/>
    <xf numFmtId="0" fontId="41" fillId="0" borderId="1" xfId="20" applyFont="1" applyBorder="1" applyAlignment="1">
      <alignment horizontal="center"/>
    </xf>
    <xf numFmtId="0" fontId="40" fillId="0" borderId="1" xfId="20" applyFont="1" applyBorder="1"/>
    <xf numFmtId="0" fontId="28" fillId="0" borderId="13" xfId="20" applyFont="1" applyBorder="1" applyAlignment="1">
      <alignment horizontal="center" vertical="center"/>
    </xf>
    <xf numFmtId="0" fontId="28" fillId="0" borderId="16" xfId="20" applyFont="1" applyBorder="1" applyAlignment="1">
      <alignment horizontal="center" vertical="center" wrapText="1"/>
    </xf>
    <xf numFmtId="0" fontId="35" fillId="0" borderId="1" xfId="20" applyFont="1"/>
    <xf numFmtId="0" fontId="28" fillId="0" borderId="18" xfId="20" applyFont="1" applyBorder="1"/>
    <xf numFmtId="0" fontId="28" fillId="0" borderId="2" xfId="20" applyFont="1" applyBorder="1"/>
    <xf numFmtId="164" fontId="28" fillId="0" borderId="2" xfId="20" applyNumberFormat="1" applyFont="1" applyBorder="1" applyAlignment="1">
      <alignment horizontal="center" vertical="center"/>
    </xf>
    <xf numFmtId="0" fontId="28" fillId="0" borderId="2" xfId="20" applyFont="1" applyBorder="1" applyAlignment="1">
      <alignment vertical="center" wrapText="1"/>
    </xf>
    <xf numFmtId="164" fontId="28" fillId="0" borderId="2" xfId="20" applyNumberFormat="1" applyFont="1" applyBorder="1" applyAlignment="1">
      <alignment horizontal="center" vertical="center" wrapText="1"/>
    </xf>
    <xf numFmtId="0" fontId="28" fillId="0" borderId="2" xfId="20" applyFont="1" applyBorder="1" applyAlignment="1">
      <alignment horizontal="center" vertical="center" wrapText="1"/>
    </xf>
    <xf numFmtId="164" fontId="28" fillId="0" borderId="2" xfId="20" applyNumberFormat="1" applyFont="1" applyBorder="1" applyAlignment="1">
      <alignment vertical="center" wrapText="1"/>
    </xf>
    <xf numFmtId="170" fontId="28" fillId="0" borderId="2" xfId="20" applyNumberFormat="1" applyFont="1" applyBorder="1" applyAlignment="1">
      <alignment horizontal="center" vertical="center" wrapText="1"/>
    </xf>
    <xf numFmtId="0" fontId="28" fillId="0" borderId="18" xfId="20" applyFont="1" applyBorder="1" applyAlignment="1">
      <alignment horizontal="center" vertical="center"/>
    </xf>
    <xf numFmtId="0" fontId="28" fillId="0" borderId="2" xfId="20" applyFont="1" applyBorder="1" applyAlignment="1">
      <alignment horizontal="center" vertical="center"/>
    </xf>
    <xf numFmtId="1" fontId="28" fillId="0" borderId="2" xfId="20" applyNumberFormat="1" applyFont="1" applyBorder="1" applyAlignment="1">
      <alignment horizontal="center" vertical="center"/>
    </xf>
    <xf numFmtId="0" fontId="28" fillId="0" borderId="2" xfId="20" applyFont="1" applyBorder="1" applyAlignment="1">
      <alignment vertical="center"/>
    </xf>
    <xf numFmtId="0" fontId="28" fillId="0" borderId="19" xfId="20" applyFont="1" applyBorder="1" applyAlignment="1">
      <alignment horizontal="center" vertical="center"/>
    </xf>
    <xf numFmtId="1" fontId="24" fillId="0" borderId="18" xfId="20" applyNumberFormat="1" applyFont="1" applyBorder="1" applyAlignment="1">
      <alignment horizontal="center" vertical="center"/>
    </xf>
    <xf numFmtId="1" fontId="24" fillId="0" borderId="2" xfId="20" applyNumberFormat="1" applyFont="1" applyBorder="1" applyAlignment="1">
      <alignment horizontal="center" vertical="center"/>
    </xf>
    <xf numFmtId="164" fontId="24" fillId="0" borderId="2" xfId="20" applyNumberFormat="1" applyFont="1" applyBorder="1" applyAlignment="1">
      <alignment horizontal="center" vertical="center" wrapText="1"/>
    </xf>
    <xf numFmtId="1" fontId="24" fillId="0" borderId="2" xfId="20" applyNumberFormat="1" applyFont="1" applyBorder="1" applyAlignment="1">
      <alignment horizontal="center" vertical="center" wrapText="1"/>
    </xf>
    <xf numFmtId="2" fontId="24" fillId="0" borderId="2" xfId="20" applyNumberFormat="1" applyFont="1" applyBorder="1" applyAlignment="1">
      <alignment horizontal="center" vertical="center" wrapText="1"/>
    </xf>
    <xf numFmtId="170" fontId="24" fillId="0" borderId="2" xfId="20" applyNumberFormat="1" applyFont="1" applyBorder="1" applyAlignment="1">
      <alignment horizontal="center" vertical="center" wrapText="1"/>
    </xf>
    <xf numFmtId="164" fontId="24" fillId="0" borderId="2" xfId="20" applyNumberFormat="1" applyFont="1" applyFill="1" applyBorder="1" applyAlignment="1">
      <alignment horizontal="center" vertical="center" wrapText="1"/>
    </xf>
    <xf numFmtId="164" fontId="21" fillId="0" borderId="19" xfId="20" applyNumberFormat="1" applyFont="1" applyBorder="1" applyAlignment="1">
      <alignment vertical="center"/>
    </xf>
    <xf numFmtId="164" fontId="21" fillId="0" borderId="1" xfId="20" applyNumberFormat="1" applyFont="1"/>
    <xf numFmtId="0" fontId="24" fillId="0" borderId="2" xfId="20" applyFont="1" applyBorder="1" applyAlignment="1">
      <alignment horizontal="center" vertical="center"/>
    </xf>
    <xf numFmtId="164" fontId="24" fillId="0" borderId="2" xfId="20" applyNumberFormat="1" applyFont="1" applyBorder="1" applyAlignment="1">
      <alignment horizontal="center" vertical="center"/>
    </xf>
    <xf numFmtId="2" fontId="24" fillId="0" borderId="2" xfId="20" applyNumberFormat="1" applyFont="1" applyBorder="1" applyAlignment="1">
      <alignment horizontal="center" vertical="center"/>
    </xf>
    <xf numFmtId="0" fontId="24" fillId="0" borderId="2" xfId="20" applyFont="1" applyFill="1" applyBorder="1" applyAlignment="1">
      <alignment horizontal="center" vertical="center"/>
    </xf>
    <xf numFmtId="164" fontId="21" fillId="0" borderId="19" xfId="20" applyNumberFormat="1" applyFont="1" applyBorder="1" applyAlignment="1">
      <alignment vertical="center" wrapText="1"/>
    </xf>
    <xf numFmtId="0" fontId="21" fillId="0" borderId="1" xfId="20" applyFont="1" applyAlignment="1">
      <alignment horizontal="center" vertical="center"/>
    </xf>
    <xf numFmtId="170" fontId="24" fillId="0" borderId="2" xfId="20" applyNumberFormat="1" applyFont="1" applyBorder="1" applyAlignment="1">
      <alignment horizontal="center" vertical="center"/>
    </xf>
    <xf numFmtId="0" fontId="21" fillId="0" borderId="19" xfId="20" applyFont="1" applyBorder="1" applyAlignment="1">
      <alignment horizontal="center" vertical="center" wrapText="1"/>
    </xf>
    <xf numFmtId="0" fontId="21" fillId="0" borderId="19" xfId="20" applyFont="1" applyBorder="1" applyAlignment="1">
      <alignment horizontal="center" vertical="center"/>
    </xf>
    <xf numFmtId="1" fontId="24" fillId="0" borderId="37" xfId="20" applyNumberFormat="1" applyFont="1" applyBorder="1" applyAlignment="1">
      <alignment horizontal="center" vertical="center"/>
    </xf>
    <xf numFmtId="1" fontId="24" fillId="0" borderId="29" xfId="20" applyNumberFormat="1" applyFont="1" applyBorder="1" applyAlignment="1">
      <alignment horizontal="center" vertical="center"/>
    </xf>
    <xf numFmtId="164" fontId="24" fillId="0" borderId="29" xfId="20" applyNumberFormat="1" applyFont="1" applyBorder="1" applyAlignment="1">
      <alignment horizontal="center" vertical="center" wrapText="1"/>
    </xf>
    <xf numFmtId="0" fontId="24" fillId="0" borderId="29" xfId="20" applyFont="1" applyBorder="1" applyAlignment="1">
      <alignment horizontal="center" vertical="center"/>
    </xf>
    <xf numFmtId="164" fontId="24" fillId="0" borderId="29" xfId="20" applyNumberFormat="1" applyFont="1" applyBorder="1" applyAlignment="1">
      <alignment horizontal="center" vertical="center"/>
    </xf>
    <xf numFmtId="2" fontId="24" fillId="0" borderId="29" xfId="20" applyNumberFormat="1" applyFont="1" applyBorder="1" applyAlignment="1">
      <alignment horizontal="center" vertical="center"/>
    </xf>
    <xf numFmtId="170" fontId="24" fillId="0" borderId="29" xfId="20" applyNumberFormat="1" applyFont="1" applyBorder="1" applyAlignment="1">
      <alignment horizontal="center" vertical="center"/>
    </xf>
    <xf numFmtId="0" fontId="24" fillId="0" borderId="29" xfId="20" applyFont="1" applyFill="1" applyBorder="1" applyAlignment="1">
      <alignment horizontal="center" vertical="center"/>
    </xf>
    <xf numFmtId="2" fontId="24" fillId="0" borderId="29" xfId="20" applyNumberFormat="1" applyFont="1" applyBorder="1" applyAlignment="1">
      <alignment horizontal="center" vertical="center" wrapText="1"/>
    </xf>
    <xf numFmtId="0" fontId="21" fillId="0" borderId="30" xfId="20" applyFont="1" applyBorder="1" applyAlignment="1">
      <alignment horizontal="center" vertical="center" wrapText="1"/>
    </xf>
    <xf numFmtId="170" fontId="12" fillId="0" borderId="1" xfId="20" applyNumberFormat="1" applyFont="1"/>
    <xf numFmtId="164" fontId="12" fillId="0" borderId="1" xfId="20" applyNumberFormat="1" applyFont="1"/>
    <xf numFmtId="1" fontId="12" fillId="0" borderId="1" xfId="20" applyNumberFormat="1" applyFont="1"/>
    <xf numFmtId="0" fontId="12" fillId="2" borderId="1" xfId="20" applyFont="1" applyFill="1"/>
    <xf numFmtId="0" fontId="41" fillId="2" borderId="1" xfId="20" applyFont="1" applyFill="1" applyBorder="1" applyAlignment="1">
      <alignment horizontal="center"/>
    </xf>
    <xf numFmtId="0" fontId="40" fillId="2" borderId="1" xfId="20" applyFont="1" applyFill="1" applyBorder="1"/>
    <xf numFmtId="0" fontId="28" fillId="2" borderId="13" xfId="20" applyFont="1" applyFill="1" applyBorder="1" applyAlignment="1">
      <alignment horizontal="center" vertical="center"/>
    </xf>
    <xf numFmtId="0" fontId="35" fillId="2" borderId="1" xfId="20" applyFont="1" applyFill="1"/>
    <xf numFmtId="0" fontId="28" fillId="2" borderId="18" xfId="20" applyFont="1" applyFill="1" applyBorder="1"/>
    <xf numFmtId="164" fontId="28" fillId="2" borderId="2" xfId="20" applyNumberFormat="1" applyFont="1" applyFill="1" applyBorder="1" applyAlignment="1">
      <alignment horizontal="center" vertical="center"/>
    </xf>
    <xf numFmtId="0" fontId="28" fillId="2" borderId="2" xfId="20" applyFont="1" applyFill="1" applyBorder="1" applyAlignment="1">
      <alignment vertical="center" wrapText="1"/>
    </xf>
    <xf numFmtId="164" fontId="28" fillId="2" borderId="2" xfId="20" applyNumberFormat="1" applyFont="1" applyFill="1" applyBorder="1" applyAlignment="1">
      <alignment horizontal="center" vertical="center" wrapText="1"/>
    </xf>
    <xf numFmtId="0" fontId="28" fillId="2" borderId="2" xfId="20" applyFont="1" applyFill="1" applyBorder="1" applyAlignment="1">
      <alignment horizontal="center" vertical="center" wrapText="1"/>
    </xf>
    <xf numFmtId="164" fontId="28" fillId="2" borderId="2" xfId="20" applyNumberFormat="1" applyFont="1" applyFill="1" applyBorder="1" applyAlignment="1">
      <alignment vertical="center" wrapText="1"/>
    </xf>
    <xf numFmtId="170" fontId="28" fillId="2" borderId="2" xfId="20" applyNumberFormat="1" applyFont="1" applyFill="1" applyBorder="1" applyAlignment="1">
      <alignment horizontal="center" vertical="center" wrapText="1"/>
    </xf>
    <xf numFmtId="1" fontId="24" fillId="2" borderId="18" xfId="20" applyNumberFormat="1" applyFont="1" applyFill="1" applyBorder="1" applyAlignment="1">
      <alignment horizontal="center" vertical="center"/>
    </xf>
    <xf numFmtId="164" fontId="24" fillId="2" borderId="2" xfId="20" applyNumberFormat="1" applyFont="1" applyFill="1" applyBorder="1" applyAlignment="1">
      <alignment horizontal="center" vertical="center" wrapText="1"/>
    </xf>
    <xf numFmtId="1" fontId="24" fillId="2" borderId="2" xfId="20" applyNumberFormat="1" applyFont="1" applyFill="1" applyBorder="1" applyAlignment="1">
      <alignment horizontal="center" vertical="center" wrapText="1"/>
    </xf>
    <xf numFmtId="2" fontId="24" fillId="2" borderId="2" xfId="20" applyNumberFormat="1" applyFont="1" applyFill="1" applyBorder="1" applyAlignment="1">
      <alignment horizontal="center" vertical="center" wrapText="1"/>
    </xf>
    <xf numFmtId="170" fontId="24" fillId="2" borderId="2" xfId="20" applyNumberFormat="1" applyFont="1" applyFill="1" applyBorder="1" applyAlignment="1">
      <alignment horizontal="center" vertical="center" wrapText="1"/>
    </xf>
    <xf numFmtId="164" fontId="24" fillId="2" borderId="19" xfId="20" applyNumberFormat="1" applyFont="1" applyFill="1" applyBorder="1" applyAlignment="1">
      <alignment horizontal="center" vertical="center"/>
    </xf>
    <xf numFmtId="164" fontId="24" fillId="2" borderId="1" xfId="20" applyNumberFormat="1" applyFont="1" applyFill="1"/>
    <xf numFmtId="0" fontId="24" fillId="2" borderId="2" xfId="20" applyFont="1" applyFill="1" applyBorder="1" applyAlignment="1">
      <alignment horizontal="center" vertical="center"/>
    </xf>
    <xf numFmtId="164" fontId="24" fillId="2" borderId="2" xfId="20" applyNumberFormat="1" applyFont="1" applyFill="1" applyBorder="1" applyAlignment="1">
      <alignment horizontal="center" vertical="center"/>
    </xf>
    <xf numFmtId="1" fontId="24" fillId="2" borderId="2" xfId="20" applyNumberFormat="1" applyFont="1" applyFill="1" applyBorder="1" applyAlignment="1">
      <alignment horizontal="center" vertical="center"/>
    </xf>
    <xf numFmtId="0" fontId="24" fillId="2" borderId="1" xfId="20" applyFont="1" applyFill="1" applyAlignment="1">
      <alignment horizontal="center" vertical="center"/>
    </xf>
    <xf numFmtId="170" fontId="24" fillId="2" borderId="2" xfId="20" applyNumberFormat="1" applyFont="1" applyFill="1" applyBorder="1" applyAlignment="1">
      <alignment horizontal="center" vertical="center"/>
    </xf>
    <xf numFmtId="0" fontId="24" fillId="2" borderId="19" xfId="20" applyFont="1" applyFill="1" applyBorder="1" applyAlignment="1">
      <alignment horizontal="center" vertical="center" wrapText="1"/>
    </xf>
    <xf numFmtId="164" fontId="12" fillId="2" borderId="1" xfId="20" applyNumberFormat="1" applyFont="1" applyFill="1"/>
    <xf numFmtId="1" fontId="12" fillId="2" borderId="1" xfId="20" applyNumberFormat="1" applyFont="1" applyFill="1"/>
    <xf numFmtId="170" fontId="12" fillId="2" borderId="1" xfId="20" applyNumberFormat="1" applyFont="1" applyFill="1"/>
    <xf numFmtId="164" fontId="29" fillId="0" borderId="6" xfId="1" applyNumberFormat="1" applyFont="1" applyFill="1" applyBorder="1" applyAlignment="1">
      <alignment horizontal="center" vertical="center" wrapText="1"/>
    </xf>
    <xf numFmtId="164" fontId="29" fillId="0" borderId="8" xfId="1" applyNumberFormat="1" applyFont="1" applyFill="1" applyBorder="1" applyAlignment="1">
      <alignment horizontal="center" vertical="center" wrapText="1"/>
    </xf>
    <xf numFmtId="0" fontId="29" fillId="0" borderId="6" xfId="1" applyFont="1" applyFill="1" applyBorder="1" applyAlignment="1">
      <alignment horizontal="center" vertical="center" wrapText="1"/>
    </xf>
    <xf numFmtId="0" fontId="29" fillId="0" borderId="7" xfId="1" applyFont="1" applyFill="1" applyBorder="1" applyAlignment="1">
      <alignment horizontal="center" vertical="center" wrapText="1"/>
    </xf>
    <xf numFmtId="0" fontId="29" fillId="0" borderId="8" xfId="1" applyFont="1" applyFill="1" applyBorder="1" applyAlignment="1">
      <alignment horizontal="center" vertical="center" wrapText="1"/>
    </xf>
    <xf numFmtId="0" fontId="13" fillId="0" borderId="20" xfId="16" applyFont="1" applyBorder="1" applyAlignment="1">
      <alignment horizontal="center" vertical="center" wrapText="1"/>
    </xf>
    <xf numFmtId="0" fontId="13" fillId="0" borderId="9" xfId="16" applyFont="1" applyBorder="1" applyAlignment="1">
      <alignment horizontal="center" vertical="center" wrapText="1"/>
    </xf>
    <xf numFmtId="164" fontId="9" fillId="0" borderId="1" xfId="1" applyNumberFormat="1" applyFont="1" applyFill="1" applyBorder="1" applyAlignment="1">
      <alignment horizontal="center" vertical="center" wrapText="1"/>
    </xf>
    <xf numFmtId="164" fontId="24" fillId="0" borderId="1" xfId="1" applyNumberFormat="1" applyFont="1" applyFill="1" applyBorder="1" applyAlignment="1">
      <alignment horizontal="center" vertical="center" wrapText="1"/>
    </xf>
    <xf numFmtId="0" fontId="6" fillId="0" borderId="2" xfId="1" applyFont="1" applyBorder="1" applyAlignment="1">
      <alignment horizontal="center" vertical="center" wrapText="1"/>
    </xf>
    <xf numFmtId="0" fontId="17" fillId="0" borderId="22" xfId="2" applyFont="1" applyFill="1" applyBorder="1" applyAlignment="1">
      <alignment horizontal="center" vertical="center" wrapText="1"/>
    </xf>
    <xf numFmtId="0" fontId="17" fillId="0" borderId="21" xfId="2" applyFont="1" applyFill="1" applyBorder="1" applyAlignment="1">
      <alignment horizontal="center" vertical="center" wrapText="1"/>
    </xf>
    <xf numFmtId="0" fontId="17" fillId="0" borderId="24" xfId="2" applyFont="1" applyFill="1" applyBorder="1" applyAlignment="1">
      <alignment horizontal="center" vertical="center" wrapText="1"/>
    </xf>
    <xf numFmtId="0" fontId="21" fillId="0" borderId="25" xfId="2" applyFont="1" applyFill="1" applyBorder="1" applyAlignment="1">
      <alignment horizontal="center" vertical="center" wrapText="1"/>
    </xf>
    <xf numFmtId="0" fontId="21" fillId="0" borderId="1" xfId="2" applyFont="1" applyFill="1" applyBorder="1" applyAlignment="1">
      <alignment horizontal="center" vertical="center" wrapText="1"/>
    </xf>
    <xf numFmtId="0" fontId="21" fillId="0" borderId="26" xfId="2" applyFont="1" applyFill="1" applyBorder="1" applyAlignment="1">
      <alignment horizontal="center" vertical="center" wrapText="1"/>
    </xf>
    <xf numFmtId="0" fontId="30" fillId="0" borderId="25" xfId="1" applyFont="1" applyBorder="1" applyAlignment="1">
      <alignment horizontal="center" vertical="center" wrapText="1"/>
    </xf>
    <xf numFmtId="0" fontId="19" fillId="0" borderId="1" xfId="1" applyFont="1" applyBorder="1" applyAlignment="1">
      <alignment horizontal="center" vertical="center" wrapText="1"/>
    </xf>
    <xf numFmtId="0" fontId="19" fillId="0" borderId="26" xfId="1" applyFont="1" applyBorder="1" applyAlignment="1">
      <alignment horizontal="center" vertical="center" wrapText="1"/>
    </xf>
    <xf numFmtId="0" fontId="19" fillId="0" borderId="27" xfId="1" applyFont="1" applyBorder="1" applyAlignment="1">
      <alignment horizontal="center" vertical="center" wrapText="1"/>
    </xf>
    <xf numFmtId="0" fontId="19" fillId="0" borderId="12" xfId="1" applyFont="1" applyBorder="1" applyAlignment="1">
      <alignment horizontal="center" vertical="center" wrapText="1"/>
    </xf>
    <xf numFmtId="0" fontId="11" fillId="0" borderId="2" xfId="1" applyFont="1" applyBorder="1" applyAlignment="1">
      <alignment horizontal="center" vertical="center" wrapText="1"/>
    </xf>
    <xf numFmtId="0" fontId="9" fillId="0" borderId="2" xfId="1" applyFont="1" applyBorder="1" applyAlignment="1">
      <alignment horizontal="center" vertical="center" wrapText="1"/>
    </xf>
    <xf numFmtId="2" fontId="21" fillId="0" borderId="6" xfId="1" applyNumberFormat="1" applyFont="1" applyFill="1" applyBorder="1" applyAlignment="1">
      <alignment horizontal="center" vertical="center" wrapText="1"/>
    </xf>
    <xf numFmtId="2" fontId="21" fillId="0" borderId="8" xfId="1" applyNumberFormat="1" applyFont="1" applyFill="1" applyBorder="1" applyAlignment="1">
      <alignment horizontal="center" vertical="center" wrapText="1"/>
    </xf>
    <xf numFmtId="2" fontId="21" fillId="0" borderId="7" xfId="1" applyNumberFormat="1" applyFont="1" applyFill="1" applyBorder="1" applyAlignment="1">
      <alignment horizontal="center" vertical="center" wrapText="1"/>
    </xf>
    <xf numFmtId="164" fontId="28" fillId="2" borderId="2" xfId="15" applyNumberFormat="1" applyFont="1" applyFill="1" applyBorder="1" applyAlignment="1">
      <alignment horizontal="center" vertical="center" wrapText="1"/>
    </xf>
    <xf numFmtId="0" fontId="18" fillId="0" borderId="3" xfId="2" applyFont="1" applyFill="1" applyBorder="1" applyAlignment="1">
      <alignment horizontal="center" vertical="center" wrapText="1"/>
    </xf>
    <xf numFmtId="0" fontId="18" fillId="0" borderId="4" xfId="2" applyFont="1" applyFill="1" applyBorder="1" applyAlignment="1">
      <alignment horizontal="center" vertical="center" wrapText="1"/>
    </xf>
    <xf numFmtId="0" fontId="18" fillId="0" borderId="10" xfId="2" applyFont="1" applyFill="1" applyBorder="1" applyAlignment="1">
      <alignment horizontal="center" vertical="center" wrapText="1"/>
    </xf>
    <xf numFmtId="0" fontId="19" fillId="0" borderId="5" xfId="15" applyFont="1" applyBorder="1" applyAlignment="1">
      <alignment horizontal="center" vertical="center" wrapText="1"/>
    </xf>
    <xf numFmtId="0" fontId="19" fillId="0" borderId="1" xfId="15" applyFont="1" applyBorder="1" applyAlignment="1">
      <alignment horizontal="center" vertical="center" wrapText="1"/>
    </xf>
    <xf numFmtId="0" fontId="19" fillId="0" borderId="11" xfId="15" applyFont="1" applyBorder="1" applyAlignment="1">
      <alignment horizontal="center" vertical="center" wrapText="1"/>
    </xf>
    <xf numFmtId="0" fontId="11" fillId="0" borderId="2" xfId="15" applyFont="1" applyBorder="1" applyAlignment="1">
      <alignment horizontal="center" vertical="center" wrapText="1"/>
    </xf>
    <xf numFmtId="0" fontId="9" fillId="0" borderId="2" xfId="15" applyFont="1" applyBorder="1" applyAlignment="1">
      <alignment horizontal="center" vertical="center" wrapText="1"/>
    </xf>
    <xf numFmtId="0" fontId="23" fillId="0" borderId="2" xfId="15" applyFont="1" applyBorder="1" applyAlignment="1">
      <alignment horizontal="center" vertical="center" wrapText="1"/>
    </xf>
    <xf numFmtId="0" fontId="6" fillId="0" borderId="2" xfId="15" applyFont="1" applyBorder="1" applyAlignment="1">
      <alignment horizontal="center" vertical="center" wrapText="1"/>
    </xf>
    <xf numFmtId="0" fontId="18" fillId="0" borderId="5" xfId="2" applyFont="1" applyFill="1" applyBorder="1" applyAlignment="1">
      <alignment horizontal="center" vertical="center" wrapText="1"/>
    </xf>
    <xf numFmtId="0" fontId="18" fillId="0" borderId="1" xfId="2" applyFont="1" applyFill="1" applyBorder="1" applyAlignment="1">
      <alignment horizontal="center" vertical="center" wrapText="1"/>
    </xf>
    <xf numFmtId="0" fontId="18" fillId="0" borderId="11" xfId="2" applyFont="1" applyFill="1" applyBorder="1" applyAlignment="1">
      <alignment horizontal="center" vertical="center" wrapText="1"/>
    </xf>
    <xf numFmtId="0" fontId="21" fillId="0" borderId="1" xfId="15" applyFont="1" applyBorder="1" applyAlignment="1">
      <alignment horizontal="center" vertical="center" wrapText="1"/>
    </xf>
    <xf numFmtId="0" fontId="5" fillId="0" borderId="1" xfId="15" applyFont="1" applyAlignment="1">
      <alignment horizontal="center" vertical="center" wrapText="1"/>
    </xf>
    <xf numFmtId="0" fontId="7" fillId="0" borderId="1" xfId="15" applyFont="1" applyAlignment="1">
      <alignment horizontal="center" vertical="center" wrapText="1"/>
    </xf>
    <xf numFmtId="0" fontId="24" fillId="0" borderId="1" xfId="15" applyFont="1" applyAlignment="1">
      <alignment horizontal="left" vertical="top" wrapText="1"/>
    </xf>
    <xf numFmtId="164" fontId="7" fillId="0" borderId="1" xfId="1" applyNumberFormat="1" applyFont="1" applyFill="1" applyBorder="1" applyAlignment="1">
      <alignment horizontal="center" vertical="center" wrapText="1"/>
    </xf>
    <xf numFmtId="0" fontId="29" fillId="0" borderId="2" xfId="1" applyFont="1" applyFill="1" applyBorder="1" applyAlignment="1">
      <alignment horizontal="center" vertical="center" wrapText="1"/>
    </xf>
    <xf numFmtId="164" fontId="29" fillId="0" borderId="2" xfId="1" applyNumberFormat="1" applyFont="1" applyFill="1" applyBorder="1" applyAlignment="1">
      <alignment horizontal="center" vertical="center" wrapText="1"/>
    </xf>
    <xf numFmtId="0" fontId="28" fillId="0" borderId="2" xfId="1" applyFont="1" applyBorder="1" applyAlignment="1">
      <alignment horizontal="center" vertical="center" wrapText="1"/>
    </xf>
    <xf numFmtId="0" fontId="30" fillId="0" borderId="22" xfId="2" applyFont="1" applyFill="1" applyBorder="1" applyAlignment="1">
      <alignment horizontal="center" vertical="center" wrapText="1"/>
    </xf>
    <xf numFmtId="0" fontId="30" fillId="0" borderId="21" xfId="2" applyFont="1" applyFill="1" applyBorder="1" applyAlignment="1">
      <alignment horizontal="center" vertical="center" wrapText="1"/>
    </xf>
    <xf numFmtId="0" fontId="30" fillId="0" borderId="24" xfId="2" applyFont="1" applyFill="1" applyBorder="1" applyAlignment="1">
      <alignment horizontal="center" vertical="center" wrapText="1"/>
    </xf>
    <xf numFmtId="0" fontId="24" fillId="0" borderId="25" xfId="2" applyFont="1" applyFill="1" applyBorder="1" applyAlignment="1">
      <alignment horizontal="center" vertical="center" wrapText="1"/>
    </xf>
    <xf numFmtId="0" fontId="24" fillId="0" borderId="1" xfId="2" applyFont="1" applyFill="1" applyBorder="1" applyAlignment="1">
      <alignment horizontal="center" vertical="center" wrapText="1"/>
    </xf>
    <xf numFmtId="0" fontId="24" fillId="0" borderId="26" xfId="2" applyFont="1" applyFill="1" applyBorder="1" applyAlignment="1">
      <alignment horizontal="center" vertical="center" wrapText="1"/>
    </xf>
    <xf numFmtId="0" fontId="19" fillId="0" borderId="25" xfId="1" applyFont="1" applyBorder="1" applyAlignment="1">
      <alignment horizontal="center" vertical="center" wrapText="1"/>
    </xf>
    <xf numFmtId="0" fontId="22" fillId="0" borderId="27" xfId="1" applyFont="1" applyBorder="1" applyAlignment="1">
      <alignment horizontal="center" vertical="center" wrapText="1"/>
    </xf>
    <xf numFmtId="0" fontId="22" fillId="0" borderId="12" xfId="1" applyFont="1" applyBorder="1" applyAlignment="1">
      <alignment horizontal="center" vertical="center" wrapText="1"/>
    </xf>
    <xf numFmtId="0" fontId="31" fillId="0" borderId="2" xfId="1" applyFont="1" applyBorder="1" applyAlignment="1">
      <alignment horizontal="center" vertical="center" wrapText="1"/>
    </xf>
    <xf numFmtId="0" fontId="36" fillId="0" borderId="2" xfId="1" applyFont="1" applyBorder="1" applyAlignment="1">
      <alignment horizontal="center" vertical="center" wrapText="1"/>
    </xf>
    <xf numFmtId="0" fontId="28" fillId="0" borderId="22" xfId="2" applyFont="1" applyFill="1" applyBorder="1" applyAlignment="1">
      <alignment horizontal="center" vertical="center" wrapText="1"/>
    </xf>
    <xf numFmtId="0" fontId="28" fillId="0" borderId="21" xfId="2" applyFont="1" applyFill="1" applyBorder="1" applyAlignment="1">
      <alignment horizontal="center" vertical="center" wrapText="1"/>
    </xf>
    <xf numFmtId="0" fontId="28" fillId="0" borderId="24" xfId="2" applyFont="1" applyFill="1" applyBorder="1" applyAlignment="1">
      <alignment horizontal="center" vertical="center" wrapText="1"/>
    </xf>
    <xf numFmtId="0" fontId="22" fillId="0" borderId="25" xfId="1" applyFont="1" applyBorder="1" applyAlignment="1">
      <alignment horizontal="center" vertical="center" wrapText="1"/>
    </xf>
    <xf numFmtId="0" fontId="22" fillId="0" borderId="1" xfId="1" applyFont="1" applyBorder="1" applyAlignment="1">
      <alignment horizontal="center" vertical="center" wrapText="1"/>
    </xf>
    <xf numFmtId="0" fontId="22" fillId="0" borderId="26" xfId="1" applyFont="1" applyBorder="1" applyAlignment="1">
      <alignment horizontal="center" vertical="center" wrapText="1"/>
    </xf>
    <xf numFmtId="0" fontId="14" fillId="0" borderId="1" xfId="1" applyFont="1" applyAlignment="1">
      <alignment horizontal="center" wrapText="1"/>
    </xf>
    <xf numFmtId="164" fontId="29" fillId="0" borderId="21" xfId="1" applyNumberFormat="1"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26" fillId="0" borderId="21" xfId="1" applyNumberFormat="1" applyFont="1" applyFill="1" applyBorder="1" applyAlignment="1">
      <alignment horizontal="center" vertical="center" wrapText="1"/>
    </xf>
    <xf numFmtId="164" fontId="26" fillId="0" borderId="1" xfId="1" applyNumberFormat="1" applyFont="1" applyFill="1" applyBorder="1" applyAlignment="1">
      <alignment horizontal="center" vertical="center" wrapText="1"/>
    </xf>
    <xf numFmtId="2" fontId="29" fillId="0" borderId="6" xfId="1" applyNumberFormat="1" applyFont="1" applyFill="1" applyBorder="1" applyAlignment="1">
      <alignment horizontal="center" vertical="center" wrapText="1"/>
    </xf>
    <xf numFmtId="2" fontId="29" fillId="0" borderId="7" xfId="1" applyNumberFormat="1" applyFont="1" applyFill="1" applyBorder="1" applyAlignment="1">
      <alignment horizontal="center" vertical="center" wrapText="1"/>
    </xf>
    <xf numFmtId="2" fontId="29" fillId="0" borderId="8" xfId="1" applyNumberFormat="1" applyFont="1" applyFill="1" applyBorder="1" applyAlignment="1">
      <alignment horizontal="center" vertical="center" wrapText="1"/>
    </xf>
    <xf numFmtId="0" fontId="9" fillId="0" borderId="22" xfId="2" applyFont="1" applyFill="1" applyBorder="1" applyAlignment="1">
      <alignment horizontal="center" vertical="center" wrapText="1"/>
    </xf>
    <xf numFmtId="0" fontId="9" fillId="0" borderId="21" xfId="2" applyFont="1" applyFill="1" applyBorder="1" applyAlignment="1">
      <alignment horizontal="center" vertical="center" wrapText="1"/>
    </xf>
    <xf numFmtId="0" fontId="9" fillId="0" borderId="24" xfId="2" applyFont="1" applyFill="1" applyBorder="1" applyAlignment="1">
      <alignment horizontal="center" vertical="center" wrapText="1"/>
    </xf>
    <xf numFmtId="0" fontId="14" fillId="0" borderId="25" xfId="2" applyFont="1" applyFill="1" applyBorder="1" applyAlignment="1">
      <alignment horizontal="center" vertical="center" wrapText="1"/>
    </xf>
    <xf numFmtId="0" fontId="14" fillId="0" borderId="1" xfId="2" applyFont="1" applyFill="1" applyBorder="1" applyAlignment="1">
      <alignment horizontal="center" vertical="center" wrapText="1"/>
    </xf>
    <xf numFmtId="0" fontId="14" fillId="0" borderId="26" xfId="2" applyFont="1" applyFill="1" applyBorder="1" applyAlignment="1">
      <alignment horizontal="center" vertical="center" wrapText="1"/>
    </xf>
    <xf numFmtId="0" fontId="10" fillId="0" borderId="25" xfId="1" applyFont="1" applyBorder="1" applyAlignment="1">
      <alignment horizontal="center" vertical="center" wrapText="1"/>
    </xf>
    <xf numFmtId="0" fontId="10" fillId="0" borderId="1" xfId="1" applyFont="1" applyBorder="1" applyAlignment="1">
      <alignment horizontal="center" vertical="center" wrapText="1"/>
    </xf>
    <xf numFmtId="0" fontId="10" fillId="0" borderId="26" xfId="1" applyFont="1" applyBorder="1" applyAlignment="1">
      <alignment horizontal="center" vertical="center" wrapText="1"/>
    </xf>
    <xf numFmtId="0" fontId="8" fillId="0" borderId="2" xfId="1" applyFont="1" applyBorder="1" applyAlignment="1">
      <alignment horizontal="center" vertical="center" wrapText="1"/>
    </xf>
    <xf numFmtId="0" fontId="20" fillId="0" borderId="2" xfId="1" applyFont="1" applyBorder="1" applyAlignment="1">
      <alignment horizontal="center" vertical="center" wrapText="1"/>
    </xf>
    <xf numFmtId="164" fontId="24" fillId="0" borderId="31" xfId="1" applyNumberFormat="1" applyFont="1" applyFill="1" applyBorder="1" applyAlignment="1">
      <alignment horizontal="center" vertical="center" wrapText="1"/>
    </xf>
    <xf numFmtId="164" fontId="24" fillId="0" borderId="32" xfId="1" applyNumberFormat="1" applyFont="1" applyFill="1" applyBorder="1" applyAlignment="1">
      <alignment horizontal="center" vertical="center" wrapText="1"/>
    </xf>
    <xf numFmtId="164" fontId="24" fillId="0" borderId="33" xfId="1" applyNumberFormat="1" applyFont="1" applyFill="1" applyBorder="1" applyAlignment="1">
      <alignment horizontal="center" vertical="center" wrapText="1"/>
    </xf>
    <xf numFmtId="164" fontId="24" fillId="0" borderId="34" xfId="1" applyNumberFormat="1" applyFont="1" applyFill="1" applyBorder="1" applyAlignment="1">
      <alignment horizontal="center" vertical="center" wrapText="1"/>
    </xf>
    <xf numFmtId="1" fontId="24" fillId="0" borderId="20" xfId="1" applyNumberFormat="1" applyFont="1" applyFill="1" applyBorder="1" applyAlignment="1">
      <alignment horizontal="center" vertical="center" wrapText="1"/>
    </xf>
    <xf numFmtId="1" fontId="24" fillId="0" borderId="23" xfId="1" applyNumberFormat="1" applyFont="1" applyFill="1" applyBorder="1" applyAlignment="1">
      <alignment horizontal="center" vertical="center" wrapText="1"/>
    </xf>
    <xf numFmtId="1" fontId="24" fillId="0" borderId="35" xfId="1" applyNumberFormat="1" applyFont="1" applyFill="1" applyBorder="1" applyAlignment="1">
      <alignment horizontal="center" vertical="center" wrapText="1"/>
    </xf>
    <xf numFmtId="0" fontId="34" fillId="0" borderId="1" xfId="1" applyFont="1" applyBorder="1" applyAlignment="1">
      <alignment horizontal="center" vertical="center" wrapText="1"/>
    </xf>
    <xf numFmtId="0" fontId="34" fillId="0" borderId="1" xfId="1" applyFont="1" applyBorder="1" applyAlignment="1">
      <alignment horizontal="center" wrapText="1"/>
    </xf>
    <xf numFmtId="2" fontId="28" fillId="0" borderId="1" xfId="1" applyNumberFormat="1" applyFont="1" applyFill="1" applyBorder="1" applyAlignment="1">
      <alignment horizontal="center" vertical="center" wrapText="1"/>
    </xf>
    <xf numFmtId="164" fontId="24" fillId="0" borderId="2" xfId="0" applyNumberFormat="1" applyFont="1" applyBorder="1" applyAlignment="1">
      <alignment horizontal="center" vertical="center" wrapText="1"/>
    </xf>
    <xf numFmtId="0" fontId="11" fillId="0" borderId="9" xfId="1" applyFont="1" applyBorder="1" applyAlignment="1">
      <alignment horizontal="center" vertical="center" wrapText="1"/>
    </xf>
    <xf numFmtId="164" fontId="11" fillId="0" borderId="2" xfId="1" applyNumberFormat="1" applyFont="1" applyBorder="1" applyAlignment="1">
      <alignment horizontal="center" vertical="center" wrapText="1"/>
    </xf>
    <xf numFmtId="0" fontId="9" fillId="0" borderId="9" xfId="1" applyFont="1" applyBorder="1" applyAlignment="1">
      <alignment horizontal="center" vertical="center" wrapText="1"/>
    </xf>
    <xf numFmtId="0" fontId="30" fillId="0" borderId="1" xfId="2" applyFont="1" applyFill="1" applyBorder="1" applyAlignment="1">
      <alignment horizontal="center" vertical="center" wrapText="1"/>
    </xf>
    <xf numFmtId="0" fontId="30" fillId="0" borderId="1" xfId="0" applyFont="1" applyBorder="1"/>
    <xf numFmtId="0" fontId="30" fillId="0" borderId="12" xfId="2" applyFont="1" applyFill="1" applyBorder="1" applyAlignment="1">
      <alignment horizontal="center" vertical="center" wrapText="1"/>
    </xf>
    <xf numFmtId="0" fontId="11" fillId="0" borderId="32" xfId="1" applyFont="1" applyBorder="1" applyAlignment="1">
      <alignment horizontal="center" vertical="center" wrapText="1"/>
    </xf>
    <xf numFmtId="0" fontId="11" fillId="0" borderId="18" xfId="1" applyFont="1" applyBorder="1" applyAlignment="1">
      <alignment horizontal="center" vertical="center" wrapText="1"/>
    </xf>
    <xf numFmtId="0" fontId="11" fillId="0" borderId="36" xfId="1" applyFont="1" applyBorder="1" applyAlignment="1">
      <alignment horizontal="center" vertical="center" wrapText="1"/>
    </xf>
    <xf numFmtId="0" fontId="11" fillId="0" borderId="19" xfId="1" applyFont="1" applyBorder="1" applyAlignment="1">
      <alignment horizontal="center" vertical="center" wrapText="1"/>
    </xf>
    <xf numFmtId="1" fontId="28" fillId="0" borderId="2" xfId="20" applyNumberFormat="1" applyFont="1" applyBorder="1" applyAlignment="1">
      <alignment horizontal="center" vertical="center" wrapText="1"/>
    </xf>
    <xf numFmtId="170" fontId="28" fillId="0" borderId="2" xfId="20" applyNumberFormat="1" applyFont="1" applyBorder="1" applyAlignment="1">
      <alignment horizontal="center" vertical="center" wrapText="1"/>
    </xf>
    <xf numFmtId="0" fontId="28" fillId="0" borderId="2" xfId="20" applyFont="1" applyBorder="1" applyAlignment="1">
      <alignment horizontal="center" vertical="center"/>
    </xf>
    <xf numFmtId="1" fontId="24" fillId="0" borderId="39" xfId="20" applyNumberFormat="1" applyFont="1" applyBorder="1" applyAlignment="1">
      <alignment horizontal="center" vertical="center"/>
    </xf>
    <xf numFmtId="1" fontId="24" fillId="0" borderId="7" xfId="20" applyNumberFormat="1" applyFont="1" applyBorder="1" applyAlignment="1">
      <alignment horizontal="center" vertical="center"/>
    </xf>
    <xf numFmtId="1" fontId="24" fillId="0" borderId="40" xfId="20" applyNumberFormat="1" applyFont="1" applyBorder="1" applyAlignment="1">
      <alignment horizontal="center" vertical="center"/>
    </xf>
    <xf numFmtId="0" fontId="12" fillId="0" borderId="1" xfId="20" applyFont="1" applyAlignment="1">
      <alignment horizontal="center"/>
    </xf>
    <xf numFmtId="0" fontId="28" fillId="0" borderId="17" xfId="20" applyFont="1" applyBorder="1" applyAlignment="1">
      <alignment horizontal="center" vertical="center" wrapText="1"/>
    </xf>
    <xf numFmtId="0" fontId="28" fillId="0" borderId="19" xfId="20" applyFont="1" applyBorder="1" applyAlignment="1">
      <alignment horizontal="center" vertical="center" wrapText="1"/>
    </xf>
    <xf numFmtId="0" fontId="28" fillId="0" borderId="16" xfId="20" applyFont="1" applyBorder="1" applyAlignment="1">
      <alignment horizontal="center" vertical="center" wrapText="1"/>
    </xf>
    <xf numFmtId="1" fontId="28" fillId="0" borderId="38" xfId="20" applyNumberFormat="1" applyFont="1" applyBorder="1" applyAlignment="1">
      <alignment horizontal="center" vertical="center" wrapText="1"/>
    </xf>
    <xf numFmtId="0" fontId="0" fillId="0" borderId="9" xfId="21" applyFont="1" applyBorder="1" applyAlignment="1">
      <alignment horizontal="center" vertical="center"/>
    </xf>
    <xf numFmtId="0" fontId="28" fillId="0" borderId="16" xfId="20" applyFont="1" applyFill="1" applyBorder="1" applyAlignment="1">
      <alignment horizontal="center" vertical="center" wrapText="1"/>
    </xf>
    <xf numFmtId="0" fontId="28" fillId="0" borderId="2" xfId="20" applyFont="1" applyBorder="1" applyAlignment="1">
      <alignment horizontal="center" vertical="center" wrapText="1"/>
    </xf>
    <xf numFmtId="0" fontId="17" fillId="0" borderId="1" xfId="20" applyFont="1" applyAlignment="1">
      <alignment horizontal="center"/>
    </xf>
    <xf numFmtId="0" fontId="17" fillId="0" borderId="1" xfId="20" applyFont="1" applyBorder="1" applyAlignment="1">
      <alignment horizontal="center"/>
    </xf>
    <xf numFmtId="0" fontId="17" fillId="0" borderId="1" xfId="20" applyFont="1" applyBorder="1"/>
    <xf numFmtId="0" fontId="12" fillId="0" borderId="1" xfId="18" applyFont="1" applyAlignment="1">
      <alignment horizontal="center"/>
    </xf>
    <xf numFmtId="0" fontId="28" fillId="0" borderId="16" xfId="18" applyFont="1" applyBorder="1" applyAlignment="1">
      <alignment horizontal="center" vertical="center" wrapText="1"/>
    </xf>
    <xf numFmtId="0" fontId="28" fillId="0" borderId="2" xfId="18" applyFont="1" applyBorder="1" applyAlignment="1">
      <alignment horizontal="center" vertical="center" wrapText="1"/>
    </xf>
    <xf numFmtId="0" fontId="17" fillId="0" borderId="1" xfId="18" applyFont="1" applyAlignment="1">
      <alignment horizontal="center"/>
    </xf>
    <xf numFmtId="0" fontId="17" fillId="0" borderId="1" xfId="18" applyFont="1" applyBorder="1" applyAlignment="1">
      <alignment horizontal="center"/>
    </xf>
    <xf numFmtId="0" fontId="17" fillId="0" borderId="1" xfId="18" applyFont="1" applyBorder="1"/>
    <xf numFmtId="1" fontId="28" fillId="0" borderId="38" xfId="18" applyNumberFormat="1" applyFont="1" applyBorder="1" applyAlignment="1">
      <alignment horizontal="center" vertical="center" wrapText="1"/>
    </xf>
    <xf numFmtId="0" fontId="0" fillId="0" borderId="9" xfId="19" applyFont="1" applyBorder="1" applyAlignment="1">
      <alignment horizontal="center" vertical="center"/>
    </xf>
    <xf numFmtId="0" fontId="28" fillId="0" borderId="16" xfId="18" applyFont="1" applyFill="1" applyBorder="1" applyAlignment="1">
      <alignment horizontal="center" vertical="center" wrapText="1"/>
    </xf>
    <xf numFmtId="0" fontId="28" fillId="0" borderId="17" xfId="18" applyFont="1" applyBorder="1" applyAlignment="1">
      <alignment horizontal="center" vertical="center" wrapText="1"/>
    </xf>
    <xf numFmtId="0" fontId="28" fillId="0" borderId="19" xfId="18" applyFont="1" applyBorder="1" applyAlignment="1">
      <alignment horizontal="center" vertical="center" wrapText="1"/>
    </xf>
    <xf numFmtId="1" fontId="28" fillId="0" borderId="2" xfId="18" applyNumberFormat="1" applyFont="1" applyBorder="1" applyAlignment="1">
      <alignment horizontal="center" vertical="center" wrapText="1"/>
    </xf>
    <xf numFmtId="170" fontId="28" fillId="0" borderId="2" xfId="18" applyNumberFormat="1" applyFont="1" applyBorder="1" applyAlignment="1">
      <alignment horizontal="center" vertical="center" wrapText="1"/>
    </xf>
    <xf numFmtId="0" fontId="28" fillId="0" borderId="2" xfId="18" applyFont="1" applyBorder="1" applyAlignment="1">
      <alignment horizontal="center" vertical="center"/>
    </xf>
    <xf numFmtId="1" fontId="24" fillId="2" borderId="31" xfId="20" applyNumberFormat="1" applyFont="1" applyFill="1" applyBorder="1" applyAlignment="1">
      <alignment horizontal="center" vertical="center"/>
    </xf>
    <xf numFmtId="1" fontId="24" fillId="2" borderId="32" xfId="20" applyNumberFormat="1" applyFont="1" applyFill="1" applyBorder="1" applyAlignment="1">
      <alignment horizontal="center" vertical="center"/>
    </xf>
    <xf numFmtId="164" fontId="24" fillId="2" borderId="41" xfId="20" applyNumberFormat="1" applyFont="1" applyFill="1" applyBorder="1" applyAlignment="1">
      <alignment horizontal="center" vertical="center" wrapText="1"/>
    </xf>
    <xf numFmtId="164" fontId="24" fillId="2" borderId="36" xfId="20" applyNumberFormat="1" applyFont="1" applyFill="1" applyBorder="1" applyAlignment="1">
      <alignment horizontal="center" vertical="center" wrapText="1"/>
    </xf>
    <xf numFmtId="0" fontId="12" fillId="2" borderId="1" xfId="20" applyFont="1" applyFill="1" applyAlignment="1">
      <alignment horizontal="center"/>
    </xf>
    <xf numFmtId="0" fontId="24" fillId="2" borderId="1" xfId="20" applyFont="1" applyFill="1" applyAlignment="1">
      <alignment horizontal="center" wrapText="1"/>
    </xf>
    <xf numFmtId="0" fontId="24" fillId="2" borderId="1" xfId="20" applyFont="1" applyFill="1" applyAlignment="1">
      <alignment horizontal="center"/>
    </xf>
    <xf numFmtId="0" fontId="28" fillId="2" borderId="16" xfId="20" applyFont="1" applyFill="1" applyBorder="1" applyAlignment="1">
      <alignment horizontal="center" vertical="center" wrapText="1"/>
    </xf>
    <xf numFmtId="0" fontId="28" fillId="2" borderId="2" xfId="20" applyFont="1" applyFill="1" applyBorder="1" applyAlignment="1">
      <alignment horizontal="center" vertical="center" wrapText="1"/>
    </xf>
    <xf numFmtId="0" fontId="28" fillId="2" borderId="38" xfId="20" applyFont="1" applyFill="1" applyBorder="1" applyAlignment="1">
      <alignment horizontal="center" vertical="center" wrapText="1"/>
    </xf>
    <xf numFmtId="0" fontId="28" fillId="2" borderId="9" xfId="20" applyFont="1" applyFill="1" applyBorder="1" applyAlignment="1">
      <alignment horizontal="center" vertical="center" wrapText="1"/>
    </xf>
    <xf numFmtId="0" fontId="28" fillId="2" borderId="17" xfId="20" applyFont="1" applyFill="1" applyBorder="1" applyAlignment="1">
      <alignment horizontal="center" vertical="center" wrapText="1"/>
    </xf>
    <xf numFmtId="0" fontId="28" fillId="2" borderId="19" xfId="20" applyFont="1" applyFill="1" applyBorder="1" applyAlignment="1">
      <alignment horizontal="center" vertical="center" wrapText="1"/>
    </xf>
    <xf numFmtId="0" fontId="17" fillId="2" borderId="1" xfId="20" applyFont="1" applyFill="1" applyAlignment="1">
      <alignment horizontal="center"/>
    </xf>
    <xf numFmtId="0" fontId="17" fillId="2" borderId="1" xfId="20" applyFont="1" applyFill="1" applyBorder="1" applyAlignment="1">
      <alignment horizontal="center"/>
    </xf>
    <xf numFmtId="0" fontId="17" fillId="2" borderId="1" xfId="20" applyFont="1" applyFill="1" applyBorder="1"/>
    <xf numFmtId="1" fontId="28" fillId="2" borderId="38" xfId="20" applyNumberFormat="1" applyFont="1" applyFill="1" applyBorder="1" applyAlignment="1">
      <alignment horizontal="center" vertical="center" wrapText="1"/>
    </xf>
    <xf numFmtId="0" fontId="0" fillId="2" borderId="9" xfId="21" applyFont="1" applyFill="1" applyBorder="1" applyAlignment="1">
      <alignment horizontal="center" vertical="center"/>
    </xf>
    <xf numFmtId="1" fontId="28" fillId="2" borderId="2" xfId="20" applyNumberFormat="1" applyFont="1" applyFill="1" applyBorder="1" applyAlignment="1">
      <alignment horizontal="center" vertical="center" wrapText="1"/>
    </xf>
    <xf numFmtId="170" fontId="28" fillId="2" borderId="2" xfId="20" applyNumberFormat="1" applyFont="1" applyFill="1" applyBorder="1" applyAlignment="1">
      <alignment horizontal="center" vertical="center" wrapText="1"/>
    </xf>
    <xf numFmtId="0" fontId="35" fillId="0" borderId="16" xfId="17" applyFont="1" applyBorder="1" applyAlignment="1">
      <alignment horizontal="center" vertical="center" wrapText="1"/>
    </xf>
    <xf numFmtId="0" fontId="35" fillId="0" borderId="2" xfId="17" applyFont="1" applyBorder="1" applyAlignment="1">
      <alignment horizontal="center" vertical="center" wrapText="1"/>
    </xf>
    <xf numFmtId="0" fontId="30" fillId="0" borderId="1" xfId="17" applyFont="1" applyAlignment="1">
      <alignment horizontal="center"/>
    </xf>
    <xf numFmtId="0" fontId="14" fillId="0" borderId="1" xfId="17" applyFont="1" applyAlignment="1">
      <alignment horizontal="center"/>
    </xf>
    <xf numFmtId="0" fontId="19" fillId="0" borderId="1" xfId="17" applyFont="1" applyBorder="1" applyAlignment="1">
      <alignment horizontal="center"/>
    </xf>
    <xf numFmtId="0" fontId="30" fillId="0" borderId="1" xfId="17" applyFont="1" applyBorder="1"/>
    <xf numFmtId="0" fontId="35" fillId="0" borderId="14" xfId="17" applyFont="1" applyBorder="1" applyAlignment="1">
      <alignment horizontal="left" vertical="center"/>
    </xf>
    <xf numFmtId="0" fontId="35" fillId="0" borderId="15" xfId="17" applyFont="1" applyBorder="1" applyAlignment="1">
      <alignment horizontal="left" vertical="center"/>
    </xf>
    <xf numFmtId="1" fontId="35" fillId="0" borderId="16" xfId="17" applyNumberFormat="1" applyFont="1" applyBorder="1" applyAlignment="1">
      <alignment horizontal="center" vertical="center" wrapText="1"/>
    </xf>
    <xf numFmtId="1" fontId="35" fillId="0" borderId="2" xfId="17" applyNumberFormat="1" applyFont="1" applyBorder="1" applyAlignment="1">
      <alignment horizontal="center" vertical="center" wrapText="1"/>
    </xf>
    <xf numFmtId="170" fontId="35" fillId="0" borderId="16" xfId="17" applyNumberFormat="1" applyFont="1" applyBorder="1" applyAlignment="1">
      <alignment horizontal="center" vertical="center" wrapText="1"/>
    </xf>
    <xf numFmtId="170" fontId="35" fillId="0" borderId="2" xfId="17" applyNumberFormat="1" applyFont="1" applyBorder="1" applyAlignment="1">
      <alignment horizontal="center" vertical="center" wrapText="1"/>
    </xf>
    <xf numFmtId="0" fontId="35" fillId="0" borderId="2" xfId="17" applyFont="1" applyBorder="1"/>
    <xf numFmtId="164" fontId="35" fillId="0" borderId="16" xfId="17" applyNumberFormat="1" applyFont="1" applyBorder="1" applyAlignment="1">
      <alignment horizontal="center" vertical="center" wrapText="1"/>
    </xf>
    <xf numFmtId="164" fontId="35" fillId="0" borderId="2" xfId="17" applyNumberFormat="1" applyFont="1" applyBorder="1" applyAlignment="1">
      <alignment horizontal="center" vertical="center" wrapText="1"/>
    </xf>
    <xf numFmtId="0" fontId="35" fillId="0" borderId="17" xfId="17" applyFont="1" applyBorder="1" applyAlignment="1">
      <alignment horizontal="center" vertical="center" wrapText="1"/>
    </xf>
    <xf numFmtId="0" fontId="35" fillId="0" borderId="19" xfId="17" applyFont="1" applyBorder="1" applyAlignment="1">
      <alignment horizontal="center" vertical="center" wrapText="1"/>
    </xf>
    <xf numFmtId="0" fontId="35" fillId="0" borderId="16" xfId="17" applyFont="1" applyFill="1" applyBorder="1" applyAlignment="1">
      <alignment horizontal="center" vertical="center" wrapText="1"/>
    </xf>
  </cellXfs>
  <cellStyles count="22">
    <cellStyle name="Comma 2" xfId="4"/>
    <cellStyle name="Comma 3" xfId="5"/>
    <cellStyle name="Comma 3 2" xfId="3"/>
    <cellStyle name="Comma 4" xfId="6"/>
    <cellStyle name="Normal" xfId="0" builtinId="0"/>
    <cellStyle name="Normal 10" xfId="15"/>
    <cellStyle name="Normal 11" xfId="16"/>
    <cellStyle name="Normal 12" xfId="17"/>
    <cellStyle name="Normal 12 2" xfId="18"/>
    <cellStyle name="Normal 12 2 2" xfId="20"/>
    <cellStyle name="Normal 13" xfId="19"/>
    <cellStyle name="Normal 13 2" xfId="21"/>
    <cellStyle name="Normal 2" xfId="1"/>
    <cellStyle name="Normal 2 2" xfId="7"/>
    <cellStyle name="Normal 3" xfId="2"/>
    <cellStyle name="Normal 4" xfId="8"/>
    <cellStyle name="Normal 5" xfId="9"/>
    <cellStyle name="Normal 5 2" xfId="10"/>
    <cellStyle name="Normal 6" xfId="11"/>
    <cellStyle name="Normal 7" xfId="12"/>
    <cellStyle name="Normal 8" xfId="13"/>
    <cellStyle name="Normal 9" xfId="1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92D050"/>
  </sheetPr>
  <dimension ref="A1:Y33"/>
  <sheetViews>
    <sheetView view="pageBreakPreview" zoomScale="70" zoomScaleSheetLayoutView="70" workbookViewId="0">
      <selection activeCell="AA24" sqref="AA24"/>
    </sheetView>
  </sheetViews>
  <sheetFormatPr defaultColWidth="9.140625" defaultRowHeight="12.75"/>
  <cols>
    <col min="1" max="1" width="4.42578125" style="1" customWidth="1"/>
    <col min="2" max="2" width="8" style="1" customWidth="1"/>
    <col min="3" max="3" width="9.140625" style="16" customWidth="1"/>
    <col min="4" max="4" width="9" style="16" customWidth="1"/>
    <col min="5" max="5" width="10.85546875" style="16" customWidth="1"/>
    <col min="6" max="6" width="11.28515625" style="1" customWidth="1"/>
    <col min="7" max="7" width="7.85546875" style="1" customWidth="1"/>
    <col min="8" max="8" width="7.42578125" style="1" customWidth="1"/>
    <col min="9" max="9" width="9.5703125" style="1" customWidth="1"/>
    <col min="10" max="10" width="8.28515625" style="1" customWidth="1"/>
    <col min="11" max="11" width="9" style="1" customWidth="1"/>
    <col min="12" max="12" width="9.85546875" style="1" customWidth="1"/>
    <col min="13" max="13" width="9.42578125" style="1" customWidth="1"/>
    <col min="14" max="14" width="8.85546875" style="1" customWidth="1"/>
    <col min="15" max="15" width="10.5703125" style="1" customWidth="1"/>
    <col min="16" max="16" width="11.7109375" style="1" customWidth="1"/>
    <col min="17" max="17" width="10.42578125" style="1" customWidth="1"/>
    <col min="18" max="18" width="12.85546875" style="1" customWidth="1"/>
    <col min="19" max="19" width="8.140625" style="1" customWidth="1"/>
    <col min="20" max="23" width="10.5703125" style="1" customWidth="1"/>
    <col min="24" max="24" width="25.28515625" style="1" customWidth="1"/>
    <col min="25" max="16384" width="9.140625" style="1"/>
  </cols>
  <sheetData>
    <row r="1" spans="1:25" s="2" customFormat="1" ht="25.5" customHeight="1">
      <c r="A1" s="409" t="s">
        <v>25</v>
      </c>
      <c r="B1" s="410"/>
      <c r="C1" s="410"/>
      <c r="D1" s="410"/>
      <c r="E1" s="410"/>
      <c r="F1" s="410"/>
      <c r="G1" s="410"/>
      <c r="H1" s="410"/>
      <c r="I1" s="410"/>
      <c r="J1" s="410"/>
      <c r="K1" s="410"/>
      <c r="L1" s="410"/>
      <c r="M1" s="410"/>
      <c r="N1" s="410"/>
      <c r="O1" s="410"/>
      <c r="P1" s="410"/>
      <c r="Q1" s="410"/>
      <c r="R1" s="410"/>
      <c r="S1" s="410"/>
      <c r="T1" s="410"/>
      <c r="U1" s="410"/>
      <c r="V1" s="410"/>
      <c r="W1" s="410"/>
      <c r="X1" s="411"/>
    </row>
    <row r="2" spans="1:25" s="2" customFormat="1" ht="17.25" customHeight="1">
      <c r="A2" s="412" t="s">
        <v>26</v>
      </c>
      <c r="B2" s="413"/>
      <c r="C2" s="413"/>
      <c r="D2" s="413"/>
      <c r="E2" s="413"/>
      <c r="F2" s="413"/>
      <c r="G2" s="413"/>
      <c r="H2" s="413"/>
      <c r="I2" s="413"/>
      <c r="J2" s="413"/>
      <c r="K2" s="413"/>
      <c r="L2" s="413"/>
      <c r="M2" s="413"/>
      <c r="N2" s="413"/>
      <c r="O2" s="413"/>
      <c r="P2" s="413"/>
      <c r="Q2" s="413"/>
      <c r="R2" s="413"/>
      <c r="S2" s="413"/>
      <c r="T2" s="413"/>
      <c r="U2" s="413"/>
      <c r="V2" s="413"/>
      <c r="W2" s="413"/>
      <c r="X2" s="414"/>
    </row>
    <row r="3" spans="1:25" s="20" customFormat="1" ht="15.75" customHeight="1">
      <c r="A3" s="412" t="s">
        <v>135</v>
      </c>
      <c r="B3" s="413"/>
      <c r="C3" s="413"/>
      <c r="D3" s="413"/>
      <c r="E3" s="413"/>
      <c r="F3" s="413"/>
      <c r="G3" s="413"/>
      <c r="H3" s="413"/>
      <c r="I3" s="413"/>
      <c r="J3" s="413"/>
      <c r="K3" s="413"/>
      <c r="L3" s="413"/>
      <c r="M3" s="413"/>
      <c r="N3" s="413"/>
      <c r="O3" s="413"/>
      <c r="P3" s="413"/>
      <c r="Q3" s="413"/>
      <c r="R3" s="413"/>
      <c r="S3" s="413"/>
      <c r="T3" s="413"/>
      <c r="U3" s="413"/>
      <c r="V3" s="413"/>
      <c r="W3" s="413"/>
      <c r="X3" s="414"/>
      <c r="Y3" s="63"/>
    </row>
    <row r="4" spans="1:25" s="3" customFormat="1" ht="21.95" customHeight="1">
      <c r="A4" s="415" t="s">
        <v>136</v>
      </c>
      <c r="B4" s="416"/>
      <c r="C4" s="416"/>
      <c r="D4" s="416"/>
      <c r="E4" s="416"/>
      <c r="F4" s="416"/>
      <c r="G4" s="416"/>
      <c r="H4" s="416"/>
      <c r="I4" s="416"/>
      <c r="J4" s="416"/>
      <c r="K4" s="416"/>
      <c r="L4" s="416"/>
      <c r="M4" s="416"/>
      <c r="N4" s="416"/>
      <c r="O4" s="416"/>
      <c r="P4" s="416"/>
      <c r="Q4" s="416"/>
      <c r="R4" s="416"/>
      <c r="S4" s="416"/>
      <c r="T4" s="416"/>
      <c r="U4" s="416"/>
      <c r="V4" s="416"/>
      <c r="W4" s="416"/>
      <c r="X4" s="417"/>
    </row>
    <row r="5" spans="1:25" s="3" customFormat="1" ht="17.25" customHeight="1">
      <c r="A5" s="418" t="s">
        <v>110</v>
      </c>
      <c r="B5" s="419"/>
      <c r="C5" s="419"/>
      <c r="D5" s="419"/>
      <c r="E5" s="419"/>
      <c r="F5" s="419"/>
      <c r="G5" s="419"/>
      <c r="H5" s="131"/>
      <c r="I5" s="131"/>
      <c r="J5" s="131"/>
      <c r="K5" s="131"/>
      <c r="L5" s="131"/>
      <c r="M5" s="131"/>
      <c r="N5" s="131"/>
      <c r="O5" s="131"/>
      <c r="P5" s="131"/>
      <c r="Q5" s="131"/>
      <c r="R5" s="131"/>
      <c r="S5" s="131"/>
      <c r="T5" s="131"/>
      <c r="U5" s="131"/>
      <c r="V5" s="131"/>
      <c r="W5" s="131"/>
      <c r="X5" s="64"/>
    </row>
    <row r="6" spans="1:25" s="4" customFormat="1" ht="21.75" customHeight="1">
      <c r="A6" s="420" t="s">
        <v>0</v>
      </c>
      <c r="B6" s="420" t="s">
        <v>108</v>
      </c>
      <c r="C6" s="421" t="s">
        <v>1</v>
      </c>
      <c r="D6" s="421"/>
      <c r="E6" s="421"/>
      <c r="F6" s="421" t="s">
        <v>2</v>
      </c>
      <c r="G6" s="421"/>
      <c r="H6" s="421"/>
      <c r="I6" s="421"/>
      <c r="J6" s="421"/>
      <c r="K6" s="421"/>
      <c r="L6" s="421"/>
      <c r="M6" s="421"/>
      <c r="N6" s="421"/>
      <c r="O6" s="421"/>
      <c r="P6" s="421"/>
      <c r="Q6" s="420" t="s">
        <v>119</v>
      </c>
      <c r="R6" s="420"/>
      <c r="S6" s="420"/>
      <c r="T6" s="408" t="s">
        <v>118</v>
      </c>
      <c r="U6" s="408"/>
      <c r="V6" s="408" t="s">
        <v>3</v>
      </c>
      <c r="W6" s="408"/>
      <c r="X6" s="408" t="s">
        <v>4</v>
      </c>
    </row>
    <row r="7" spans="1:25" s="4" customFormat="1" ht="49.5" customHeight="1">
      <c r="A7" s="420"/>
      <c r="B7" s="420"/>
      <c r="C7" s="129" t="s">
        <v>109</v>
      </c>
      <c r="D7" s="129" t="s">
        <v>6</v>
      </c>
      <c r="E7" s="129" t="s">
        <v>7</v>
      </c>
      <c r="F7" s="129" t="s">
        <v>8</v>
      </c>
      <c r="G7" s="129" t="s">
        <v>107</v>
      </c>
      <c r="H7" s="5" t="s">
        <v>10</v>
      </c>
      <c r="I7" s="6" t="s">
        <v>11</v>
      </c>
      <c r="J7" s="129" t="s">
        <v>12</v>
      </c>
      <c r="K7" s="6" t="s">
        <v>13</v>
      </c>
      <c r="L7" s="6" t="s">
        <v>14</v>
      </c>
      <c r="M7" s="6" t="s">
        <v>22</v>
      </c>
      <c r="N7" s="6" t="s">
        <v>15</v>
      </c>
      <c r="O7" s="6" t="s">
        <v>105</v>
      </c>
      <c r="P7" s="129" t="s">
        <v>16</v>
      </c>
      <c r="Q7" s="129" t="s">
        <v>116</v>
      </c>
      <c r="R7" s="129" t="s">
        <v>111</v>
      </c>
      <c r="S7" s="129" t="s">
        <v>104</v>
      </c>
      <c r="T7" s="6" t="s">
        <v>112</v>
      </c>
      <c r="U7" s="6" t="s">
        <v>113</v>
      </c>
      <c r="V7" s="6" t="s">
        <v>114</v>
      </c>
      <c r="W7" s="6" t="s">
        <v>115</v>
      </c>
      <c r="X7" s="408"/>
    </row>
    <row r="8" spans="1:25" s="4" customFormat="1" ht="25.5" customHeight="1">
      <c r="A8" s="129">
        <v>1</v>
      </c>
      <c r="B8" s="129"/>
      <c r="C8" s="129">
        <v>2</v>
      </c>
      <c r="D8" s="129">
        <v>3</v>
      </c>
      <c r="E8" s="129">
        <v>4</v>
      </c>
      <c r="F8" s="129">
        <v>5</v>
      </c>
      <c r="G8" s="129">
        <v>6</v>
      </c>
      <c r="H8" s="129">
        <v>7</v>
      </c>
      <c r="I8" s="129">
        <v>8</v>
      </c>
      <c r="J8" s="129">
        <v>9</v>
      </c>
      <c r="K8" s="129">
        <v>10</v>
      </c>
      <c r="L8" s="129">
        <v>11</v>
      </c>
      <c r="M8" s="129">
        <v>12</v>
      </c>
      <c r="N8" s="129">
        <v>13</v>
      </c>
      <c r="O8" s="129">
        <v>14</v>
      </c>
      <c r="P8" s="129">
        <v>15</v>
      </c>
      <c r="Q8" s="129">
        <v>16</v>
      </c>
      <c r="R8" s="129">
        <v>17</v>
      </c>
      <c r="S8" s="129">
        <v>18</v>
      </c>
      <c r="T8" s="129">
        <v>19</v>
      </c>
      <c r="U8" s="129">
        <v>20</v>
      </c>
      <c r="V8" s="129">
        <v>21</v>
      </c>
      <c r="W8" s="129">
        <v>22</v>
      </c>
      <c r="X8" s="129">
        <v>23</v>
      </c>
    </row>
    <row r="9" spans="1:25" s="7" customFormat="1" ht="39" customHeight="1">
      <c r="A9" s="14"/>
      <c r="B9" s="132">
        <v>1</v>
      </c>
      <c r="C9" s="133">
        <v>114</v>
      </c>
      <c r="D9" s="133">
        <v>115.3</v>
      </c>
      <c r="E9" s="134">
        <v>1300</v>
      </c>
      <c r="F9" s="135">
        <v>95.46</v>
      </c>
      <c r="G9" s="136">
        <v>9.5</v>
      </c>
      <c r="H9" s="137">
        <v>4.7</v>
      </c>
      <c r="I9" s="138" t="s">
        <v>137</v>
      </c>
      <c r="J9" s="139" t="s">
        <v>21</v>
      </c>
      <c r="K9" s="139">
        <v>66.739999999999995</v>
      </c>
      <c r="L9" s="135">
        <v>22.794</v>
      </c>
      <c r="M9" s="140">
        <v>2.9279999999999999</v>
      </c>
      <c r="N9" s="140">
        <v>2.0470000000000002</v>
      </c>
      <c r="O9" s="140">
        <v>1.444</v>
      </c>
      <c r="P9" s="140">
        <v>96.375</v>
      </c>
      <c r="Q9" s="141">
        <v>0.21</v>
      </c>
      <c r="R9" s="140">
        <v>0</v>
      </c>
      <c r="S9" s="141">
        <f>Q9</f>
        <v>0.21</v>
      </c>
      <c r="T9" s="140">
        <v>446.399</v>
      </c>
      <c r="U9" s="140">
        <v>446.18900000000002</v>
      </c>
      <c r="V9" s="140">
        <v>451.09899999999999</v>
      </c>
      <c r="W9" s="140">
        <v>450.88900000000001</v>
      </c>
      <c r="X9" s="142" t="s">
        <v>138</v>
      </c>
    </row>
    <row r="10" spans="1:25" s="7" customFormat="1" ht="30" customHeight="1">
      <c r="A10" s="14"/>
      <c r="B10" s="132">
        <v>2</v>
      </c>
      <c r="C10" s="133">
        <f t="shared" ref="C10:C15" si="0">D9</f>
        <v>115.3</v>
      </c>
      <c r="D10" s="133">
        <f>C10+E10/1000</f>
        <v>115.35</v>
      </c>
      <c r="E10" s="134">
        <v>50</v>
      </c>
      <c r="F10" s="399" t="s">
        <v>23</v>
      </c>
      <c r="G10" s="400"/>
      <c r="H10" s="137">
        <v>4.7</v>
      </c>
      <c r="I10" s="138" t="s">
        <v>139</v>
      </c>
      <c r="J10" s="401"/>
      <c r="K10" s="402"/>
      <c r="L10" s="402"/>
      <c r="M10" s="402"/>
      <c r="N10" s="402"/>
      <c r="O10" s="402"/>
      <c r="P10" s="403"/>
      <c r="Q10" s="111">
        <v>7.0000000000000001E-3</v>
      </c>
      <c r="R10" s="140">
        <v>0</v>
      </c>
      <c r="S10" s="141">
        <f>Q10</f>
        <v>7.0000000000000001E-3</v>
      </c>
      <c r="T10" s="140">
        <f>U9</f>
        <v>446.18900000000002</v>
      </c>
      <c r="U10" s="140">
        <v>446.18299999999999</v>
      </c>
      <c r="V10" s="110">
        <f>W9</f>
        <v>450.88900000000001</v>
      </c>
      <c r="W10" s="110">
        <v>450.88299999999998</v>
      </c>
      <c r="X10" s="80"/>
    </row>
    <row r="11" spans="1:25" s="7" customFormat="1" ht="39" customHeight="1">
      <c r="A11" s="14"/>
      <c r="B11" s="132">
        <v>3</v>
      </c>
      <c r="C11" s="133">
        <f t="shared" si="0"/>
        <v>115.35</v>
      </c>
      <c r="D11" s="133">
        <v>125</v>
      </c>
      <c r="E11" s="134">
        <v>9650</v>
      </c>
      <c r="F11" s="135">
        <v>95.46</v>
      </c>
      <c r="G11" s="136">
        <v>9.5</v>
      </c>
      <c r="H11" s="137">
        <v>4.7</v>
      </c>
      <c r="I11" s="138" t="s">
        <v>140</v>
      </c>
      <c r="J11" s="139" t="s">
        <v>32</v>
      </c>
      <c r="K11" s="139">
        <v>77.790000000000006</v>
      </c>
      <c r="L11" s="135">
        <v>26.446000000000002</v>
      </c>
      <c r="M11" s="140">
        <v>2.9409999999999998</v>
      </c>
      <c r="N11" s="140">
        <v>2.0529999999999999</v>
      </c>
      <c r="O11" s="140">
        <v>1.2370000000000001</v>
      </c>
      <c r="P11" s="140">
        <v>96.221000000000004</v>
      </c>
      <c r="Q11" s="141">
        <v>1.135</v>
      </c>
      <c r="R11" s="140">
        <v>0</v>
      </c>
      <c r="S11" s="141">
        <f>Q11</f>
        <v>1.135</v>
      </c>
      <c r="T11" s="140">
        <f>U10</f>
        <v>446.18299999999999</v>
      </c>
      <c r="U11" s="140">
        <v>445.04700000000003</v>
      </c>
      <c r="V11" s="140">
        <f>W10</f>
        <v>450.88299999999998</v>
      </c>
      <c r="W11" s="140">
        <v>449.74700000000001</v>
      </c>
      <c r="X11" s="142" t="s">
        <v>141</v>
      </c>
    </row>
    <row r="12" spans="1:25" s="7" customFormat="1" ht="30" customHeight="1">
      <c r="A12" s="14"/>
      <c r="B12" s="132">
        <v>4</v>
      </c>
      <c r="C12" s="133">
        <f t="shared" si="0"/>
        <v>125</v>
      </c>
      <c r="D12" s="133">
        <f>C12+E12/1000</f>
        <v>125.05</v>
      </c>
      <c r="E12" s="134">
        <v>50</v>
      </c>
      <c r="F12" s="399" t="s">
        <v>23</v>
      </c>
      <c r="G12" s="400"/>
      <c r="H12" s="137">
        <v>4.7</v>
      </c>
      <c r="I12" s="138" t="s">
        <v>139</v>
      </c>
      <c r="J12" s="401"/>
      <c r="K12" s="402"/>
      <c r="L12" s="402"/>
      <c r="M12" s="402"/>
      <c r="N12" s="402"/>
      <c r="O12" s="402"/>
      <c r="P12" s="403"/>
      <c r="Q12" s="111">
        <v>7.0000000000000001E-3</v>
      </c>
      <c r="R12" s="140">
        <v>0</v>
      </c>
      <c r="S12" s="141">
        <f>Q12</f>
        <v>7.0000000000000001E-3</v>
      </c>
      <c r="T12" s="140">
        <f>U11</f>
        <v>445.04700000000003</v>
      </c>
      <c r="U12" s="140">
        <v>445.04</v>
      </c>
      <c r="V12" s="110">
        <f>W11</f>
        <v>449.74700000000001</v>
      </c>
      <c r="W12" s="110">
        <v>449.74</v>
      </c>
      <c r="X12" s="80"/>
    </row>
    <row r="13" spans="1:25" s="7" customFormat="1" ht="30" customHeight="1">
      <c r="A13" s="14"/>
      <c r="B13" s="132">
        <v>5</v>
      </c>
      <c r="C13" s="133">
        <f t="shared" si="0"/>
        <v>125.05</v>
      </c>
      <c r="D13" s="133">
        <v>133.30000000000001</v>
      </c>
      <c r="E13" s="134">
        <v>8250</v>
      </c>
      <c r="F13" s="135">
        <v>95.46</v>
      </c>
      <c r="G13" s="136">
        <v>9.5</v>
      </c>
      <c r="H13" s="137">
        <v>4.7</v>
      </c>
      <c r="I13" s="138" t="s">
        <v>137</v>
      </c>
      <c r="J13" s="139" t="s">
        <v>21</v>
      </c>
      <c r="K13" s="139">
        <v>66.739999999999995</v>
      </c>
      <c r="L13" s="135">
        <v>22.794</v>
      </c>
      <c r="M13" s="140">
        <v>2.9279999999999999</v>
      </c>
      <c r="N13" s="140">
        <v>2.0470000000000002</v>
      </c>
      <c r="O13" s="140">
        <v>1.444</v>
      </c>
      <c r="P13" s="140">
        <v>96.375</v>
      </c>
      <c r="Q13" s="141">
        <v>1.331</v>
      </c>
      <c r="R13" s="140">
        <v>0</v>
      </c>
      <c r="S13" s="141">
        <f>Q13</f>
        <v>1.331</v>
      </c>
      <c r="T13" s="140">
        <f>U12</f>
        <v>445.04</v>
      </c>
      <c r="U13" s="140">
        <v>443.71</v>
      </c>
      <c r="V13" s="140">
        <f>W12</f>
        <v>449.74</v>
      </c>
      <c r="W13" s="140">
        <v>448.41</v>
      </c>
      <c r="X13" s="142" t="s">
        <v>141</v>
      </c>
    </row>
    <row r="14" spans="1:25" s="4" customFormat="1" ht="28.9" customHeight="1">
      <c r="A14" s="14"/>
      <c r="B14" s="132">
        <v>6</v>
      </c>
      <c r="C14" s="133">
        <f t="shared" si="0"/>
        <v>133.30000000000001</v>
      </c>
      <c r="D14" s="133">
        <f>C14+E14/1000</f>
        <v>133.35000000000002</v>
      </c>
      <c r="E14" s="134">
        <v>50</v>
      </c>
      <c r="F14" s="399" t="s">
        <v>23</v>
      </c>
      <c r="G14" s="400"/>
      <c r="H14" s="137" t="s">
        <v>24</v>
      </c>
      <c r="I14" s="138" t="s">
        <v>24</v>
      </c>
      <c r="J14" s="401"/>
      <c r="K14" s="402"/>
      <c r="L14" s="402"/>
      <c r="M14" s="402"/>
      <c r="N14" s="402"/>
      <c r="O14" s="402"/>
      <c r="P14" s="403"/>
      <c r="Q14" s="111" t="s">
        <v>24</v>
      </c>
      <c r="R14" s="140" t="s">
        <v>24</v>
      </c>
      <c r="S14" s="141" t="s">
        <v>24</v>
      </c>
      <c r="T14" s="140" t="s">
        <v>24</v>
      </c>
      <c r="U14" s="140" t="s">
        <v>24</v>
      </c>
      <c r="V14" s="110" t="s">
        <v>24</v>
      </c>
      <c r="W14" s="110" t="s">
        <v>24</v>
      </c>
      <c r="X14" s="404" t="s">
        <v>142</v>
      </c>
    </row>
    <row r="15" spans="1:25" s="7" customFormat="1" ht="52.5" customHeight="1">
      <c r="A15" s="14"/>
      <c r="B15" s="132">
        <v>7</v>
      </c>
      <c r="C15" s="133">
        <f t="shared" si="0"/>
        <v>133.35000000000002</v>
      </c>
      <c r="D15" s="133">
        <v>134.27000000000001</v>
      </c>
      <c r="E15" s="134">
        <v>920</v>
      </c>
      <c r="F15" s="135" t="s">
        <v>24</v>
      </c>
      <c r="G15" s="136" t="s">
        <v>24</v>
      </c>
      <c r="H15" s="137" t="s">
        <v>24</v>
      </c>
      <c r="I15" s="138" t="s">
        <v>24</v>
      </c>
      <c r="J15" s="139" t="s">
        <v>24</v>
      </c>
      <c r="K15" s="139" t="s">
        <v>24</v>
      </c>
      <c r="L15" s="135" t="s">
        <v>24</v>
      </c>
      <c r="M15" s="140" t="s">
        <v>24</v>
      </c>
      <c r="N15" s="140" t="s">
        <v>24</v>
      </c>
      <c r="O15" s="140" t="s">
        <v>24</v>
      </c>
      <c r="P15" s="140" t="s">
        <v>24</v>
      </c>
      <c r="Q15" s="141" t="s">
        <v>24</v>
      </c>
      <c r="R15" s="140" t="s">
        <v>24</v>
      </c>
      <c r="S15" s="141" t="s">
        <v>24</v>
      </c>
      <c r="T15" s="140" t="s">
        <v>24</v>
      </c>
      <c r="U15" s="140" t="s">
        <v>24</v>
      </c>
      <c r="V15" s="140" t="s">
        <v>24</v>
      </c>
      <c r="W15" s="140" t="s">
        <v>24</v>
      </c>
      <c r="X15" s="405"/>
    </row>
    <row r="16" spans="1:25" s="7" customFormat="1" ht="31.5" customHeight="1">
      <c r="A16" s="3"/>
      <c r="B16" s="3"/>
      <c r="C16" s="3"/>
      <c r="D16" s="3"/>
      <c r="E16" s="3"/>
      <c r="F16" s="3"/>
      <c r="G16" s="3"/>
      <c r="H16" s="3"/>
      <c r="I16" s="3"/>
      <c r="J16" s="3"/>
      <c r="K16" s="3"/>
      <c r="L16" s="3"/>
      <c r="M16" s="3"/>
      <c r="N16" s="3"/>
      <c r="O16" s="3"/>
      <c r="P16" s="3"/>
      <c r="Q16" s="3"/>
      <c r="R16" s="3"/>
      <c r="S16" s="3"/>
      <c r="T16" s="3"/>
      <c r="U16" s="3"/>
      <c r="V16" s="3"/>
      <c r="W16" s="3"/>
      <c r="X16" s="3"/>
    </row>
    <row r="17" spans="1:24" s="7" customFormat="1" ht="32.1" customHeight="1">
      <c r="A17" s="8"/>
      <c r="B17" s="106"/>
      <c r="C17" s="105"/>
      <c r="D17" s="105"/>
      <c r="E17" s="107"/>
      <c r="F17" s="105"/>
      <c r="G17" s="108"/>
      <c r="H17" s="108"/>
      <c r="I17" s="105"/>
      <c r="J17" s="109"/>
      <c r="K17" s="105"/>
      <c r="L17" s="105"/>
      <c r="M17" s="105"/>
      <c r="N17" s="105"/>
      <c r="O17" s="105"/>
      <c r="P17" s="105"/>
      <c r="Q17" s="105"/>
      <c r="R17" s="105"/>
      <c r="S17" s="105"/>
      <c r="T17" s="105"/>
      <c r="U17" s="105"/>
      <c r="V17" s="105"/>
      <c r="W17" s="105"/>
      <c r="X17" s="13"/>
    </row>
    <row r="18" spans="1:24" s="7" customFormat="1" ht="32.1" customHeight="1">
      <c r="A18" s="8"/>
      <c r="B18" s="62" t="s">
        <v>86</v>
      </c>
      <c r="C18" s="406" t="s">
        <v>117</v>
      </c>
      <c r="D18" s="406"/>
      <c r="E18" s="406"/>
      <c r="F18" s="406"/>
      <c r="G18" s="61">
        <v>1.7999999999999999E-2</v>
      </c>
      <c r="H18" s="11"/>
      <c r="I18" s="130"/>
      <c r="J18" s="12"/>
      <c r="K18" s="130"/>
      <c r="L18" s="130"/>
      <c r="M18" s="407" t="s">
        <v>88</v>
      </c>
      <c r="N18" s="407"/>
      <c r="O18" s="130"/>
      <c r="P18" s="130"/>
      <c r="Q18" s="130"/>
      <c r="R18" s="130"/>
      <c r="S18" s="130"/>
      <c r="T18" s="130"/>
      <c r="U18" s="130"/>
      <c r="V18" s="130"/>
      <c r="W18" s="130"/>
      <c r="X18" s="13"/>
    </row>
    <row r="19" spans="1:24" s="7" customFormat="1" ht="24.75" customHeight="1">
      <c r="A19" s="8"/>
      <c r="B19" s="8"/>
      <c r="C19" s="130"/>
      <c r="D19" s="130"/>
      <c r="E19" s="10"/>
      <c r="F19" s="130"/>
      <c r="G19" s="11"/>
      <c r="H19" s="11"/>
      <c r="I19" s="130"/>
      <c r="J19" s="12"/>
      <c r="K19" s="130"/>
      <c r="L19" s="407" t="s">
        <v>143</v>
      </c>
      <c r="M19" s="407"/>
      <c r="N19" s="407"/>
      <c r="O19" s="407"/>
      <c r="P19" s="130"/>
      <c r="Q19" s="407" t="s">
        <v>144</v>
      </c>
      <c r="R19" s="407"/>
      <c r="S19" s="407"/>
      <c r="T19" s="407"/>
      <c r="U19" s="130"/>
      <c r="V19" s="130"/>
      <c r="W19" s="130"/>
      <c r="X19" s="13"/>
    </row>
    <row r="20" spans="1:24" s="7" customFormat="1" ht="32.1" customHeight="1">
      <c r="A20" s="8"/>
      <c r="B20" s="8"/>
      <c r="C20" s="130"/>
      <c r="D20" s="130"/>
      <c r="E20" s="10"/>
      <c r="F20" s="130"/>
      <c r="G20" s="11"/>
      <c r="H20" s="11"/>
      <c r="I20" s="130"/>
      <c r="J20" s="12"/>
      <c r="K20" s="130"/>
      <c r="L20" s="407"/>
      <c r="M20" s="407"/>
      <c r="N20" s="407"/>
      <c r="O20" s="407"/>
      <c r="P20" s="130"/>
      <c r="Q20" s="407"/>
      <c r="R20" s="407"/>
      <c r="S20" s="407"/>
      <c r="T20" s="407"/>
      <c r="U20" s="130"/>
      <c r="V20" s="130"/>
      <c r="W20" s="130"/>
      <c r="X20" s="13"/>
    </row>
    <row r="21" spans="1:24" s="7" customFormat="1" ht="32.1" customHeight="1">
      <c r="A21" s="8"/>
      <c r="B21" s="8"/>
      <c r="C21" s="130"/>
      <c r="D21" s="130"/>
      <c r="E21" s="10"/>
      <c r="F21" s="130"/>
      <c r="G21" s="11"/>
      <c r="H21" s="11"/>
      <c r="I21" s="130"/>
      <c r="J21" s="12" t="s">
        <v>37</v>
      </c>
      <c r="K21" s="130"/>
      <c r="L21" s="407"/>
      <c r="M21" s="407"/>
      <c r="N21" s="407"/>
      <c r="O21" s="407"/>
      <c r="P21" s="130"/>
      <c r="Q21" s="407"/>
      <c r="R21" s="407"/>
      <c r="S21" s="407"/>
      <c r="T21" s="407"/>
      <c r="U21" s="130"/>
      <c r="V21" s="130"/>
      <c r="W21" s="130"/>
      <c r="X21" s="13"/>
    </row>
    <row r="22" spans="1:24" s="7" customFormat="1" ht="32.1" customHeight="1">
      <c r="A22" s="8"/>
      <c r="B22" s="8"/>
      <c r="C22" s="130"/>
      <c r="D22" s="130"/>
      <c r="E22" s="10"/>
      <c r="F22" s="130"/>
      <c r="G22" s="11"/>
      <c r="H22" s="11"/>
      <c r="I22" s="130"/>
      <c r="J22" s="12" t="s">
        <v>20</v>
      </c>
      <c r="K22" s="130"/>
      <c r="L22" s="130"/>
      <c r="M22" s="130"/>
      <c r="N22" s="130"/>
      <c r="O22" s="130"/>
      <c r="P22" s="130"/>
      <c r="Q22" s="130"/>
      <c r="R22" s="130"/>
      <c r="S22" s="130"/>
      <c r="T22" s="130"/>
      <c r="U22" s="130"/>
      <c r="V22" s="130"/>
      <c r="W22" s="130"/>
      <c r="X22" s="13"/>
    </row>
    <row r="23" spans="1:24" s="7" customFormat="1" ht="32.1" customHeight="1">
      <c r="A23" s="8"/>
      <c r="B23" s="8"/>
      <c r="C23" s="130"/>
      <c r="D23" s="130"/>
      <c r="E23" s="10"/>
      <c r="F23" s="130"/>
      <c r="G23" s="11"/>
      <c r="H23" s="11"/>
      <c r="I23" s="130"/>
      <c r="J23" s="12"/>
      <c r="K23" s="130"/>
      <c r="L23" s="130"/>
      <c r="M23" s="130"/>
      <c r="N23" s="130"/>
      <c r="O23" s="130"/>
      <c r="P23" s="130"/>
      <c r="Q23" s="130"/>
      <c r="R23" s="130"/>
      <c r="S23" s="130"/>
      <c r="T23" s="130"/>
      <c r="U23" s="130"/>
      <c r="V23" s="130"/>
      <c r="W23" s="130"/>
      <c r="X23" s="13"/>
    </row>
    <row r="24" spans="1:24" s="7" customFormat="1" ht="32.1" customHeight="1">
      <c r="A24" s="8"/>
      <c r="B24" s="8"/>
      <c r="C24" s="130"/>
      <c r="D24" s="130"/>
      <c r="E24" s="10"/>
      <c r="F24" s="130"/>
      <c r="G24" s="11"/>
      <c r="H24" s="11"/>
      <c r="I24" s="130"/>
      <c r="J24" s="12"/>
      <c r="K24" s="130"/>
      <c r="L24" s="130"/>
      <c r="M24" s="130"/>
      <c r="N24" s="130"/>
      <c r="O24" s="130"/>
      <c r="P24" s="130"/>
      <c r="Q24" s="130"/>
      <c r="R24" s="130"/>
      <c r="S24" s="130"/>
      <c r="T24" s="130"/>
      <c r="U24" s="130"/>
      <c r="V24" s="130"/>
      <c r="W24" s="130"/>
      <c r="X24" s="13"/>
    </row>
    <row r="25" spans="1:24" s="7" customFormat="1" ht="32.1" customHeight="1">
      <c r="A25" s="8"/>
      <c r="B25" s="8"/>
      <c r="C25" s="130"/>
      <c r="D25" s="130"/>
      <c r="E25" s="10"/>
      <c r="F25" s="130"/>
      <c r="G25" s="11"/>
      <c r="H25" s="11"/>
      <c r="I25" s="130"/>
      <c r="J25" s="12"/>
      <c r="K25" s="130"/>
      <c r="L25" s="130"/>
      <c r="M25" s="130"/>
      <c r="N25" s="130"/>
      <c r="O25" s="130"/>
      <c r="P25" s="130"/>
      <c r="Q25" s="130"/>
      <c r="R25" s="130"/>
      <c r="S25" s="130"/>
      <c r="T25" s="130"/>
      <c r="U25" s="130"/>
      <c r="V25" s="130"/>
      <c r="W25" s="130"/>
      <c r="X25" s="13"/>
    </row>
    <row r="26" spans="1:24" s="7" customFormat="1" ht="32.1" customHeight="1">
      <c r="A26" s="8"/>
      <c r="B26" s="8"/>
      <c r="C26" s="130"/>
      <c r="D26" s="130"/>
      <c r="E26" s="10"/>
      <c r="F26" s="130"/>
      <c r="G26" s="11"/>
      <c r="H26" s="11"/>
      <c r="I26" s="130"/>
      <c r="J26" s="12"/>
      <c r="K26" s="130"/>
      <c r="L26" s="130"/>
      <c r="M26" s="130"/>
      <c r="N26" s="130"/>
      <c r="O26" s="130"/>
      <c r="P26" s="130"/>
      <c r="Q26" s="130"/>
      <c r="R26" s="130"/>
      <c r="S26" s="130"/>
      <c r="T26" s="130"/>
      <c r="U26" s="130"/>
      <c r="V26" s="130"/>
      <c r="W26" s="130"/>
      <c r="X26" s="13"/>
    </row>
    <row r="27" spans="1:24" s="7" customFormat="1" ht="32.1" customHeight="1">
      <c r="A27" s="8"/>
      <c r="B27" s="8"/>
      <c r="C27" s="130"/>
      <c r="D27" s="130"/>
      <c r="E27" s="10"/>
      <c r="F27" s="130"/>
      <c r="G27" s="11"/>
      <c r="H27" s="11"/>
      <c r="I27" s="130"/>
      <c r="J27" s="12"/>
      <c r="K27" s="130"/>
      <c r="L27" s="130"/>
      <c r="M27" s="130"/>
      <c r="N27" s="130"/>
      <c r="O27" s="130"/>
      <c r="P27" s="130"/>
      <c r="Q27" s="130"/>
      <c r="R27" s="130"/>
      <c r="S27" s="130"/>
      <c r="T27" s="130"/>
      <c r="U27" s="130"/>
      <c r="V27" s="130"/>
      <c r="W27" s="130"/>
      <c r="X27" s="13"/>
    </row>
    <row r="28" spans="1:24" s="7" customFormat="1" ht="32.1" customHeight="1">
      <c r="A28" s="8"/>
      <c r="B28" s="8"/>
      <c r="C28" s="130"/>
      <c r="D28" s="130"/>
      <c r="E28" s="10"/>
      <c r="F28" s="130"/>
      <c r="G28" s="11"/>
      <c r="H28" s="11"/>
      <c r="I28" s="130"/>
      <c r="J28" s="12"/>
      <c r="K28" s="130"/>
      <c r="L28" s="130"/>
      <c r="M28" s="130"/>
      <c r="N28" s="130"/>
      <c r="O28" s="130"/>
      <c r="P28" s="130"/>
      <c r="Q28" s="130"/>
      <c r="R28" s="130"/>
      <c r="S28" s="130"/>
      <c r="T28" s="130"/>
      <c r="U28" s="130"/>
      <c r="V28" s="130"/>
      <c r="W28" s="130"/>
      <c r="X28" s="13"/>
    </row>
    <row r="29" spans="1:24" s="7" customFormat="1" ht="32.1" customHeight="1">
      <c r="A29" s="8"/>
      <c r="B29" s="8"/>
      <c r="C29" s="130"/>
      <c r="D29" s="130"/>
      <c r="E29" s="10"/>
      <c r="F29" s="130"/>
      <c r="G29" s="11"/>
      <c r="H29" s="11"/>
      <c r="I29" s="130"/>
      <c r="J29" s="12"/>
      <c r="K29" s="130"/>
      <c r="L29" s="130"/>
      <c r="M29" s="130"/>
      <c r="N29" s="130"/>
      <c r="O29" s="130"/>
      <c r="P29" s="130"/>
      <c r="Q29" s="130"/>
      <c r="R29" s="130"/>
      <c r="S29" s="130"/>
      <c r="T29" s="130"/>
      <c r="U29" s="130"/>
      <c r="V29" s="130"/>
      <c r="W29" s="130"/>
      <c r="X29" s="13"/>
    </row>
    <row r="30" spans="1:24" s="7" customFormat="1" ht="32.1" customHeight="1">
      <c r="A30" s="8"/>
      <c r="B30" s="8"/>
      <c r="C30" s="130"/>
      <c r="D30" s="130"/>
      <c r="E30" s="10"/>
      <c r="F30" s="130"/>
      <c r="G30" s="11"/>
      <c r="H30" s="11"/>
      <c r="I30" s="130"/>
      <c r="J30" s="12"/>
      <c r="K30" s="130"/>
      <c r="L30" s="130"/>
      <c r="M30" s="130"/>
      <c r="N30" s="130"/>
      <c r="O30" s="130"/>
      <c r="P30" s="130"/>
      <c r="Q30" s="130"/>
      <c r="R30" s="130"/>
      <c r="S30" s="130"/>
      <c r="T30" s="130"/>
      <c r="U30" s="130"/>
      <c r="V30" s="130"/>
      <c r="W30" s="130"/>
      <c r="X30" s="13"/>
    </row>
    <row r="31" spans="1:24" s="7" customFormat="1" ht="32.1" customHeight="1">
      <c r="A31" s="8"/>
      <c r="B31" s="8"/>
      <c r="C31" s="130"/>
      <c r="D31" s="130"/>
      <c r="E31" s="10"/>
      <c r="F31" s="130"/>
      <c r="G31" s="11"/>
      <c r="H31" s="11"/>
      <c r="I31" s="130"/>
      <c r="J31" s="12"/>
      <c r="K31" s="130"/>
      <c r="L31" s="130"/>
      <c r="M31" s="130"/>
      <c r="N31" s="130"/>
      <c r="O31" s="130"/>
      <c r="P31" s="130"/>
      <c r="Q31" s="130"/>
      <c r="R31" s="130"/>
      <c r="S31" s="130"/>
      <c r="T31" s="130"/>
      <c r="U31" s="130"/>
      <c r="V31" s="130"/>
      <c r="W31" s="130"/>
      <c r="X31" s="13"/>
    </row>
    <row r="32" spans="1:24" ht="14.25">
      <c r="A32" s="8"/>
      <c r="B32" s="8"/>
      <c r="C32" s="130"/>
      <c r="D32" s="130"/>
      <c r="E32" s="10"/>
      <c r="F32" s="130"/>
      <c r="G32" s="11"/>
      <c r="H32" s="11"/>
      <c r="I32" s="130"/>
      <c r="J32" s="12"/>
      <c r="K32" s="130"/>
      <c r="L32" s="130"/>
      <c r="M32" s="130"/>
      <c r="N32" s="130"/>
      <c r="O32" s="130"/>
      <c r="P32" s="130"/>
      <c r="Q32" s="130"/>
      <c r="R32" s="130"/>
      <c r="S32" s="130"/>
      <c r="T32" s="130"/>
      <c r="U32" s="130"/>
      <c r="V32" s="130"/>
      <c r="W32" s="130"/>
      <c r="X32" s="13"/>
    </row>
    <row r="33" spans="1:24" ht="14.25">
      <c r="A33" s="8"/>
      <c r="B33" s="8"/>
      <c r="C33" s="130"/>
      <c r="D33" s="130"/>
      <c r="E33" s="10"/>
      <c r="F33" s="130"/>
      <c r="G33" s="11"/>
      <c r="H33" s="11"/>
      <c r="I33" s="130"/>
      <c r="J33" s="12"/>
      <c r="K33" s="130"/>
      <c r="L33" s="130"/>
      <c r="M33" s="130"/>
      <c r="N33" s="130"/>
      <c r="O33" s="130"/>
      <c r="P33" s="130"/>
      <c r="Q33" s="130"/>
      <c r="R33" s="130"/>
      <c r="S33" s="130"/>
      <c r="T33" s="130"/>
      <c r="U33" s="130"/>
      <c r="V33" s="130"/>
      <c r="W33" s="130"/>
      <c r="X33" s="13"/>
    </row>
  </sheetData>
  <mergeCells count="24">
    <mergeCell ref="F10:G10"/>
    <mergeCell ref="J10:P10"/>
    <mergeCell ref="F12:G12"/>
    <mergeCell ref="J12:P12"/>
    <mergeCell ref="A1:X1"/>
    <mergeCell ref="A2:X2"/>
    <mergeCell ref="A3:X3"/>
    <mergeCell ref="A4:X4"/>
    <mergeCell ref="A5:G5"/>
    <mergeCell ref="A6:A7"/>
    <mergeCell ref="B6:B7"/>
    <mergeCell ref="C6:E6"/>
    <mergeCell ref="F6:P6"/>
    <mergeCell ref="Q6:S6"/>
    <mergeCell ref="L19:O21"/>
    <mergeCell ref="Q19:T21"/>
    <mergeCell ref="T6:U6"/>
    <mergeCell ref="V6:W6"/>
    <mergeCell ref="X6:X7"/>
    <mergeCell ref="F14:G14"/>
    <mergeCell ref="J14:P14"/>
    <mergeCell ref="X14:X15"/>
    <mergeCell ref="C18:F18"/>
    <mergeCell ref="M18:N18"/>
  </mergeCells>
  <printOptions horizontalCentered="1"/>
  <pageMargins left="0" right="0" top="1" bottom="0" header="0" footer="0"/>
  <pageSetup paperSize="9" scale="60" orientation="landscape" errors="blank" verticalDpi="360" r:id="rId1"/>
  <headerFooter alignWithMargins="0"/>
</worksheet>
</file>

<file path=xl/worksheets/sheet10.xml><?xml version="1.0" encoding="utf-8"?>
<worksheet xmlns="http://schemas.openxmlformats.org/spreadsheetml/2006/main" xmlns:r="http://schemas.openxmlformats.org/officeDocument/2006/relationships">
  <sheetPr>
    <tabColor rgb="FFFF0000"/>
  </sheetPr>
  <dimension ref="A1:AE19"/>
  <sheetViews>
    <sheetView tabSelected="1" view="pageBreakPreview" zoomScale="70" zoomScaleNormal="70" zoomScaleSheetLayoutView="70" workbookViewId="0">
      <selection activeCell="AB15" sqref="AB15"/>
    </sheetView>
  </sheetViews>
  <sheetFormatPr defaultRowHeight="14.25"/>
  <cols>
    <col min="1" max="1" width="8.85546875" style="371" bestFit="1" customWidth="1"/>
    <col min="2" max="2" width="8.28515625" style="396" bestFit="1" customWidth="1"/>
    <col min="3" max="3" width="9.42578125" style="396" customWidth="1"/>
    <col min="4" max="4" width="11.42578125" style="397" customWidth="1"/>
    <col min="5" max="5" width="14" style="371" bestFit="1" customWidth="1"/>
    <col min="6" max="6" width="9.28515625" style="396" customWidth="1"/>
    <col min="7" max="7" width="8.7109375" style="398" bestFit="1" customWidth="1"/>
    <col min="8" max="8" width="8.5703125" style="398" bestFit="1" customWidth="1"/>
    <col min="9" max="9" width="9.7109375" style="396" bestFit="1" customWidth="1"/>
    <col min="10" max="10" width="9.7109375" style="398" customWidth="1"/>
    <col min="11" max="11" width="8.85546875" style="371" customWidth="1"/>
    <col min="12" max="12" width="8.28515625" style="371" bestFit="1" customWidth="1"/>
    <col min="13" max="13" width="5.5703125" style="371" bestFit="1" customWidth="1"/>
    <col min="14" max="14" width="7.5703125" style="397" bestFit="1" customWidth="1"/>
    <col min="15" max="15" width="5.140625" style="397" bestFit="1" customWidth="1"/>
    <col min="16" max="16" width="5.5703125" style="398" bestFit="1" customWidth="1"/>
    <col min="17" max="17" width="11.28515625" style="371" customWidth="1"/>
    <col min="18" max="18" width="13.42578125" style="371" customWidth="1"/>
    <col min="19" max="19" width="10.5703125" style="371" customWidth="1"/>
    <col min="20" max="22" width="11.42578125" style="371" customWidth="1"/>
    <col min="23" max="23" width="10" style="371" bestFit="1" customWidth="1"/>
    <col min="24" max="24" width="12.28515625" style="398" bestFit="1" customWidth="1"/>
    <col min="25" max="25" width="9.5703125" style="371" customWidth="1"/>
    <col min="26" max="26" width="12.28515625" style="371" customWidth="1"/>
    <col min="27" max="28" width="8.140625" style="371" customWidth="1"/>
    <col min="29" max="29" width="9.42578125" style="371" customWidth="1"/>
    <col min="30" max="30" width="10.7109375" style="371" customWidth="1"/>
    <col min="31" max="31" width="26.7109375" style="371" customWidth="1"/>
    <col min="32" max="16384" width="9.140625" style="371"/>
  </cols>
  <sheetData>
    <row r="1" spans="1:31" ht="20.25" customHeight="1">
      <c r="A1" s="548" t="s">
        <v>250</v>
      </c>
      <c r="B1" s="548"/>
      <c r="C1" s="548"/>
      <c r="D1" s="548"/>
      <c r="E1" s="548"/>
      <c r="F1" s="548"/>
      <c r="G1" s="548"/>
      <c r="H1" s="548"/>
      <c r="I1" s="548"/>
      <c r="J1" s="548"/>
      <c r="K1" s="548"/>
      <c r="L1" s="548"/>
      <c r="M1" s="548"/>
      <c r="N1" s="548"/>
      <c r="O1" s="548"/>
      <c r="P1" s="548"/>
      <c r="Q1" s="548"/>
      <c r="R1" s="548"/>
      <c r="S1" s="548"/>
      <c r="T1" s="548"/>
      <c r="U1" s="548"/>
      <c r="V1" s="548"/>
      <c r="W1" s="548"/>
      <c r="X1" s="548"/>
      <c r="Y1" s="548"/>
      <c r="Z1" s="548"/>
      <c r="AA1" s="548"/>
      <c r="AB1" s="548"/>
      <c r="AC1" s="548"/>
      <c r="AD1" s="548"/>
      <c r="AE1" s="548"/>
    </row>
    <row r="2" spans="1:31" ht="20.25" customHeight="1">
      <c r="A2" s="548" t="s">
        <v>168</v>
      </c>
      <c r="B2" s="548"/>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row>
    <row r="3" spans="1:31" ht="20.25" customHeight="1">
      <c r="A3" s="548" t="s">
        <v>303</v>
      </c>
      <c r="B3" s="548"/>
      <c r="C3" s="548"/>
      <c r="D3" s="548"/>
      <c r="E3" s="548"/>
      <c r="F3" s="548"/>
      <c r="G3" s="548"/>
      <c r="H3" s="548"/>
      <c r="I3" s="548"/>
      <c r="J3" s="548"/>
      <c r="K3" s="548"/>
      <c r="L3" s="548"/>
      <c r="M3" s="548"/>
      <c r="N3" s="548"/>
      <c r="O3" s="548"/>
      <c r="P3" s="548"/>
      <c r="Q3" s="548"/>
      <c r="R3" s="548"/>
      <c r="S3" s="548"/>
      <c r="T3" s="548"/>
      <c r="U3" s="548"/>
      <c r="V3" s="548"/>
      <c r="W3" s="548"/>
      <c r="X3" s="548"/>
      <c r="Y3" s="548"/>
      <c r="Z3" s="548"/>
      <c r="AA3" s="548"/>
      <c r="AB3" s="548"/>
      <c r="AC3" s="548"/>
      <c r="AD3" s="548"/>
      <c r="AE3" s="548"/>
    </row>
    <row r="4" spans="1:31" ht="20.25" customHeight="1">
      <c r="A4" s="549" t="s">
        <v>304</v>
      </c>
      <c r="B4" s="550"/>
      <c r="C4" s="550"/>
      <c r="D4" s="550"/>
      <c r="E4" s="550"/>
      <c r="F4" s="550"/>
      <c r="G4" s="550"/>
      <c r="H4" s="550"/>
      <c r="I4" s="550"/>
      <c r="J4" s="550"/>
      <c r="K4" s="550"/>
      <c r="L4" s="550"/>
      <c r="M4" s="550"/>
      <c r="N4" s="550"/>
      <c r="O4" s="550"/>
      <c r="P4" s="550"/>
      <c r="Q4" s="550"/>
      <c r="R4" s="550"/>
      <c r="S4" s="550"/>
      <c r="T4" s="550"/>
      <c r="U4" s="550"/>
      <c r="V4" s="550"/>
      <c r="W4" s="550"/>
      <c r="X4" s="550"/>
      <c r="Y4" s="550"/>
      <c r="Z4" s="550"/>
      <c r="AA4" s="550"/>
      <c r="AB4" s="550"/>
      <c r="AC4" s="550"/>
      <c r="AD4" s="550"/>
      <c r="AE4" s="550"/>
    </row>
    <row r="5" spans="1:31" ht="19.5" customHeight="1" thickBot="1">
      <c r="A5" s="372"/>
      <c r="B5" s="373"/>
      <c r="C5" s="373"/>
      <c r="D5" s="373"/>
      <c r="E5" s="373"/>
      <c r="F5" s="373"/>
      <c r="G5" s="373"/>
      <c r="H5" s="373"/>
      <c r="I5" s="373"/>
      <c r="J5" s="373"/>
      <c r="K5" s="373"/>
      <c r="L5" s="373"/>
      <c r="M5" s="373"/>
      <c r="N5" s="373"/>
      <c r="O5" s="373"/>
      <c r="P5" s="373"/>
      <c r="Q5" s="373"/>
      <c r="R5" s="373"/>
      <c r="S5" s="373"/>
      <c r="T5" s="373"/>
      <c r="U5" s="373"/>
      <c r="V5" s="373"/>
      <c r="W5" s="373"/>
      <c r="X5" s="373"/>
      <c r="Y5" s="373"/>
      <c r="Z5" s="373"/>
      <c r="AA5" s="373"/>
      <c r="AB5" s="373"/>
      <c r="AC5" s="373"/>
      <c r="AD5" s="373"/>
      <c r="AE5" s="373"/>
    </row>
    <row r="6" spans="1:31" s="375" customFormat="1" ht="33.75" customHeight="1">
      <c r="A6" s="374" t="s">
        <v>253</v>
      </c>
      <c r="B6" s="542" t="s">
        <v>171</v>
      </c>
      <c r="C6" s="542"/>
      <c r="D6" s="551" t="s">
        <v>172</v>
      </c>
      <c r="E6" s="542" t="s">
        <v>252</v>
      </c>
      <c r="F6" s="542"/>
      <c r="G6" s="542"/>
      <c r="H6" s="542"/>
      <c r="I6" s="542"/>
      <c r="J6" s="542"/>
      <c r="K6" s="542"/>
      <c r="L6" s="542"/>
      <c r="M6" s="542"/>
      <c r="N6" s="542"/>
      <c r="O6" s="542"/>
      <c r="P6" s="542"/>
      <c r="Q6" s="542"/>
      <c r="R6" s="542"/>
      <c r="S6" s="542" t="s">
        <v>125</v>
      </c>
      <c r="T6" s="542"/>
      <c r="U6" s="542" t="s">
        <v>183</v>
      </c>
      <c r="V6" s="542"/>
      <c r="W6" s="542" t="s">
        <v>184</v>
      </c>
      <c r="X6" s="542"/>
      <c r="Y6" s="542"/>
      <c r="Z6" s="542" t="s">
        <v>185</v>
      </c>
      <c r="AA6" s="542" t="s">
        <v>186</v>
      </c>
      <c r="AB6" s="544" t="s">
        <v>305</v>
      </c>
      <c r="AC6" s="542" t="s">
        <v>188</v>
      </c>
      <c r="AD6" s="542" t="s">
        <v>189</v>
      </c>
      <c r="AE6" s="546" t="s">
        <v>190</v>
      </c>
    </row>
    <row r="7" spans="1:31" s="375" customFormat="1" ht="49.5">
      <c r="A7" s="376"/>
      <c r="B7" s="377" t="s">
        <v>109</v>
      </c>
      <c r="C7" s="377" t="s">
        <v>124</v>
      </c>
      <c r="D7" s="552"/>
      <c r="E7" s="378" t="s">
        <v>255</v>
      </c>
      <c r="F7" s="379" t="s">
        <v>256</v>
      </c>
      <c r="G7" s="380" t="s">
        <v>257</v>
      </c>
      <c r="H7" s="380" t="s">
        <v>258</v>
      </c>
      <c r="I7" s="381" t="s">
        <v>177</v>
      </c>
      <c r="J7" s="382" t="s">
        <v>178</v>
      </c>
      <c r="K7" s="380" t="s">
        <v>146</v>
      </c>
      <c r="L7" s="380" t="s">
        <v>259</v>
      </c>
      <c r="M7" s="553" t="s">
        <v>260</v>
      </c>
      <c r="N7" s="553"/>
      <c r="O7" s="554" t="s">
        <v>261</v>
      </c>
      <c r="P7" s="554"/>
      <c r="Q7" s="378" t="s">
        <v>262</v>
      </c>
      <c r="R7" s="378" t="s">
        <v>263</v>
      </c>
      <c r="S7" s="380" t="s">
        <v>191</v>
      </c>
      <c r="T7" s="380" t="s">
        <v>192</v>
      </c>
      <c r="U7" s="380" t="s">
        <v>191</v>
      </c>
      <c r="V7" s="380" t="s">
        <v>192</v>
      </c>
      <c r="W7" s="380" t="s">
        <v>193</v>
      </c>
      <c r="X7" s="382" t="s">
        <v>264</v>
      </c>
      <c r="Y7" s="380" t="s">
        <v>195</v>
      </c>
      <c r="Z7" s="543"/>
      <c r="AA7" s="543"/>
      <c r="AB7" s="545"/>
      <c r="AC7" s="543"/>
      <c r="AD7" s="543"/>
      <c r="AE7" s="547"/>
    </row>
    <row r="8" spans="1:31" s="389" customFormat="1" ht="51" customHeight="1">
      <c r="A8" s="383">
        <v>1</v>
      </c>
      <c r="B8" s="384">
        <v>0</v>
      </c>
      <c r="C8" s="384">
        <v>0.15</v>
      </c>
      <c r="D8" s="385">
        <v>150</v>
      </c>
      <c r="E8" s="384">
        <v>0.42299999999999999</v>
      </c>
      <c r="F8" s="384">
        <v>1.3</v>
      </c>
      <c r="G8" s="384">
        <v>0.55000000000000004</v>
      </c>
      <c r="H8" s="386">
        <v>0.3</v>
      </c>
      <c r="I8" s="384">
        <v>1.169</v>
      </c>
      <c r="J8" s="384">
        <v>3.2530000000000001</v>
      </c>
      <c r="K8" s="384">
        <v>0.35599999999999998</v>
      </c>
      <c r="L8" s="384">
        <v>0.502</v>
      </c>
      <c r="M8" s="385" t="s">
        <v>147</v>
      </c>
      <c r="N8" s="385">
        <v>3000</v>
      </c>
      <c r="O8" s="387">
        <v>1.5</v>
      </c>
      <c r="P8" s="385">
        <v>1</v>
      </c>
      <c r="Q8" s="384">
        <v>0.36699999999999999</v>
      </c>
      <c r="R8" s="384">
        <v>0.42899999999999999</v>
      </c>
      <c r="S8" s="384">
        <v>498.85199999999998</v>
      </c>
      <c r="T8" s="384">
        <v>498.81200000000001</v>
      </c>
      <c r="U8" s="384">
        <v>499.41199999999998</v>
      </c>
      <c r="V8" s="384">
        <v>499.36200000000002</v>
      </c>
      <c r="W8" s="384">
        <v>0.05</v>
      </c>
      <c r="X8" s="386">
        <v>0</v>
      </c>
      <c r="Y8" s="384">
        <v>0.05</v>
      </c>
      <c r="Z8" s="384">
        <v>2.5000000000000001E-2</v>
      </c>
      <c r="AA8" s="384">
        <v>0.36799999999999999</v>
      </c>
      <c r="AB8" s="384">
        <v>0.94399999999999995</v>
      </c>
      <c r="AC8" s="384">
        <v>2.3639999999999999</v>
      </c>
      <c r="AD8" s="384" t="s">
        <v>306</v>
      </c>
      <c r="AE8" s="388" t="s">
        <v>307</v>
      </c>
    </row>
    <row r="9" spans="1:31" s="393" customFormat="1" ht="78" customHeight="1">
      <c r="A9" s="535">
        <v>2</v>
      </c>
      <c r="B9" s="384">
        <v>0.15</v>
      </c>
      <c r="C9" s="384">
        <v>1.4750000000000001</v>
      </c>
      <c r="D9" s="385">
        <v>1325</v>
      </c>
      <c r="E9" s="390">
        <v>0.22600000000000001</v>
      </c>
      <c r="F9" s="391">
        <v>1</v>
      </c>
      <c r="G9" s="391">
        <v>0.45</v>
      </c>
      <c r="H9" s="386">
        <v>0.3</v>
      </c>
      <c r="I9" s="391">
        <v>0.754</v>
      </c>
      <c r="J9" s="391">
        <v>2.6219999999999999</v>
      </c>
      <c r="K9" s="391">
        <v>0.28699999999999998</v>
      </c>
      <c r="L9" s="391">
        <v>0.436</v>
      </c>
      <c r="M9" s="385" t="s">
        <v>147</v>
      </c>
      <c r="N9" s="392">
        <v>3000</v>
      </c>
      <c r="O9" s="387">
        <v>1.5</v>
      </c>
      <c r="P9" s="385">
        <v>1</v>
      </c>
      <c r="Q9" s="390">
        <v>0.318</v>
      </c>
      <c r="R9" s="391">
        <v>0.24</v>
      </c>
      <c r="S9" s="391">
        <v>498.81200000000001</v>
      </c>
      <c r="T9" s="391">
        <v>498.37</v>
      </c>
      <c r="U9" s="391">
        <v>499.262</v>
      </c>
      <c r="V9" s="391">
        <v>498.82</v>
      </c>
      <c r="W9" s="390">
        <v>0.42199999999999999</v>
      </c>
      <c r="X9" s="386">
        <v>0</v>
      </c>
      <c r="Y9" s="384">
        <v>0.442</v>
      </c>
      <c r="Z9" s="384">
        <v>2.5000000000000001E-2</v>
      </c>
      <c r="AA9" s="391">
        <v>0.38300000000000001</v>
      </c>
      <c r="AB9" s="391">
        <v>0.94399999999999995</v>
      </c>
      <c r="AC9" s="391">
        <v>2.3639999999999999</v>
      </c>
      <c r="AD9" s="384" t="s">
        <v>306</v>
      </c>
      <c r="AE9" s="537" t="s">
        <v>308</v>
      </c>
    </row>
    <row r="10" spans="1:31" s="393" customFormat="1" ht="53.1" customHeight="1">
      <c r="A10" s="536"/>
      <c r="B10" s="384">
        <v>1.4750000000000001</v>
      </c>
      <c r="C10" s="384">
        <v>1.6</v>
      </c>
      <c r="D10" s="385">
        <v>125</v>
      </c>
      <c r="E10" s="390">
        <v>0.22600000000000001</v>
      </c>
      <c r="F10" s="391">
        <v>1</v>
      </c>
      <c r="G10" s="391">
        <v>0.45</v>
      </c>
      <c r="H10" s="386">
        <v>0.3</v>
      </c>
      <c r="I10" s="391">
        <v>0.754</v>
      </c>
      <c r="J10" s="391">
        <v>2.6219999999999999</v>
      </c>
      <c r="K10" s="391">
        <v>0.28699999999999998</v>
      </c>
      <c r="L10" s="391">
        <v>0.436</v>
      </c>
      <c r="M10" s="390" t="s">
        <v>147</v>
      </c>
      <c r="N10" s="392">
        <v>3000</v>
      </c>
      <c r="O10" s="394">
        <v>1.5</v>
      </c>
      <c r="P10" s="385">
        <v>1</v>
      </c>
      <c r="Q10" s="390">
        <v>0.318</v>
      </c>
      <c r="R10" s="391">
        <v>0.24</v>
      </c>
      <c r="S10" s="391">
        <v>497.17899999999997</v>
      </c>
      <c r="T10" s="391">
        <v>495.947</v>
      </c>
      <c r="U10" s="391">
        <v>497.62900000000002</v>
      </c>
      <c r="V10" s="391">
        <v>496.39699999999999</v>
      </c>
      <c r="W10" s="390">
        <v>4.2000000000000003E-2</v>
      </c>
      <c r="X10" s="384">
        <v>1.1910000000000001</v>
      </c>
      <c r="Y10" s="384">
        <v>1.2330000000000001</v>
      </c>
      <c r="Z10" s="384">
        <v>2.5000000000000001E-2</v>
      </c>
      <c r="AA10" s="391">
        <v>0.35</v>
      </c>
      <c r="AB10" s="391">
        <v>0.93799999999999994</v>
      </c>
      <c r="AC10" s="391">
        <v>2.222</v>
      </c>
      <c r="AD10" s="384" t="s">
        <v>306</v>
      </c>
      <c r="AE10" s="538"/>
    </row>
    <row r="11" spans="1:31" s="393" customFormat="1" ht="76.5" customHeight="1">
      <c r="A11" s="383">
        <v>4</v>
      </c>
      <c r="B11" s="384">
        <v>1.6</v>
      </c>
      <c r="C11" s="384">
        <v>2.0750000000000002</v>
      </c>
      <c r="D11" s="385">
        <v>475</v>
      </c>
      <c r="E11" s="390">
        <v>0.14899999999999999</v>
      </c>
      <c r="F11" s="391">
        <v>0.8</v>
      </c>
      <c r="G11" s="391">
        <v>0.4</v>
      </c>
      <c r="H11" s="386">
        <v>0.3</v>
      </c>
      <c r="I11" s="391">
        <v>0.56000000000000005</v>
      </c>
      <c r="J11" s="391">
        <v>2.242</v>
      </c>
      <c r="K11" s="391">
        <v>0.25</v>
      </c>
      <c r="L11" s="391">
        <v>0.39700000000000002</v>
      </c>
      <c r="M11" s="390" t="s">
        <v>147</v>
      </c>
      <c r="N11" s="392">
        <v>2800</v>
      </c>
      <c r="O11" s="394">
        <v>1.5</v>
      </c>
      <c r="P11" s="385">
        <v>1</v>
      </c>
      <c r="Q11" s="391">
        <v>0.3</v>
      </c>
      <c r="R11" s="390">
        <v>0.153</v>
      </c>
      <c r="S11" s="391">
        <v>496.13499999999999</v>
      </c>
      <c r="T11" s="391">
        <v>494.65499999999997</v>
      </c>
      <c r="U11" s="391">
        <v>496.53500000000003</v>
      </c>
      <c r="V11" s="391">
        <v>495.06900000000002</v>
      </c>
      <c r="W11" s="391">
        <v>0.17</v>
      </c>
      <c r="X11" s="386">
        <v>3</v>
      </c>
      <c r="Y11" s="384">
        <v>1.47</v>
      </c>
      <c r="Z11" s="384">
        <v>2.5000000000000001E-2</v>
      </c>
      <c r="AA11" s="391">
        <v>0.32900000000000001</v>
      </c>
      <c r="AB11" s="391">
        <v>0.91</v>
      </c>
      <c r="AC11" s="391">
        <v>2</v>
      </c>
      <c r="AD11" s="384" t="s">
        <v>306</v>
      </c>
      <c r="AE11" s="395" t="s">
        <v>309</v>
      </c>
    </row>
    <row r="15" spans="1:31">
      <c r="E15" s="539" t="s">
        <v>20</v>
      </c>
      <c r="F15" s="539"/>
      <c r="G15" s="539"/>
    </row>
    <row r="16" spans="1:31">
      <c r="E16" s="539"/>
      <c r="F16" s="539"/>
      <c r="G16" s="539"/>
      <c r="T16" s="540" t="s">
        <v>310</v>
      </c>
      <c r="U16" s="541"/>
      <c r="V16" s="541"/>
    </row>
    <row r="17" spans="5:22">
      <c r="E17" s="539"/>
      <c r="F17" s="539"/>
      <c r="G17" s="539"/>
      <c r="T17" s="541"/>
      <c r="U17" s="541"/>
      <c r="V17" s="541"/>
    </row>
    <row r="18" spans="5:22">
      <c r="E18" s="539"/>
      <c r="F18" s="539"/>
      <c r="G18" s="539"/>
      <c r="T18" s="541"/>
      <c r="U18" s="541"/>
      <c r="V18" s="541"/>
    </row>
    <row r="19" spans="5:22">
      <c r="T19" s="541"/>
      <c r="U19" s="541"/>
      <c r="V19" s="541"/>
    </row>
  </sheetData>
  <mergeCells count="22">
    <mergeCell ref="A1:AE1"/>
    <mergeCell ref="A2:AE2"/>
    <mergeCell ref="A3:AE3"/>
    <mergeCell ref="A4:AE4"/>
    <mergeCell ref="B6:C6"/>
    <mergeCell ref="D6:D7"/>
    <mergeCell ref="E6:R6"/>
    <mergeCell ref="S6:T6"/>
    <mergeCell ref="U6:V6"/>
    <mergeCell ref="W6:Y6"/>
    <mergeCell ref="M7:N7"/>
    <mergeCell ref="O7:P7"/>
    <mergeCell ref="A9:A10"/>
    <mergeCell ref="AE9:AE10"/>
    <mergeCell ref="E15:G18"/>
    <mergeCell ref="T16:V19"/>
    <mergeCell ref="Z6:Z7"/>
    <mergeCell ref="AA6:AA7"/>
    <mergeCell ref="AB6:AB7"/>
    <mergeCell ref="AC6:AC7"/>
    <mergeCell ref="AD6:AD7"/>
    <mergeCell ref="AE6:AE7"/>
  </mergeCells>
  <printOptions horizontalCentered="1"/>
  <pageMargins left="0" right="0" top="0.75" bottom="0.75" header="0" footer="0"/>
  <pageSetup paperSize="9" scale="45" orientation="landscape" r:id="rId1"/>
</worksheet>
</file>

<file path=xl/worksheets/sheet11.xml><?xml version="1.0" encoding="utf-8"?>
<worksheet xmlns="http://schemas.openxmlformats.org/spreadsheetml/2006/main" xmlns:r="http://schemas.openxmlformats.org/officeDocument/2006/relationships">
  <sheetPr>
    <tabColor rgb="FF92D050"/>
  </sheetPr>
  <dimension ref="A1:AB11"/>
  <sheetViews>
    <sheetView view="pageBreakPreview" zoomScale="85" zoomScaleSheetLayoutView="85" workbookViewId="0">
      <selection activeCell="W26" sqref="W26"/>
    </sheetView>
  </sheetViews>
  <sheetFormatPr defaultRowHeight="14.25"/>
  <cols>
    <col min="1" max="1" width="5.85546875" style="175" customWidth="1"/>
    <col min="2" max="2" width="8.28515625" style="176" customWidth="1"/>
    <col min="3" max="3" width="8.85546875" style="176" customWidth="1"/>
    <col min="4" max="4" width="9.85546875" style="177" customWidth="1"/>
    <col min="5" max="5" width="13.5703125" style="175" customWidth="1"/>
    <col min="6" max="6" width="8.42578125" style="178" customWidth="1"/>
    <col min="7" max="7" width="6.7109375" style="178" customWidth="1"/>
    <col min="8" max="8" width="7.28515625" style="178" customWidth="1"/>
    <col min="9" max="9" width="8.7109375" style="176" customWidth="1"/>
    <col min="10" max="10" width="11.42578125" style="178" customWidth="1"/>
    <col min="11" max="11" width="7.5703125" style="175" customWidth="1"/>
    <col min="12" max="12" width="9.28515625" style="177" bestFit="1" customWidth="1"/>
    <col min="13" max="13" width="9.28515625" style="178" bestFit="1" customWidth="1"/>
    <col min="14" max="14" width="9.28515625" style="175" bestFit="1" customWidth="1"/>
    <col min="15" max="15" width="11" style="175" customWidth="1"/>
    <col min="16" max="16" width="10.140625" style="175" customWidth="1"/>
    <col min="17" max="17" width="9.5703125" style="175" customWidth="1"/>
    <col min="18" max="18" width="9.7109375" style="175" customWidth="1"/>
    <col min="19" max="19" width="9.85546875" style="175" customWidth="1"/>
    <col min="20" max="20" width="9.28515625" style="175" bestFit="1" customWidth="1"/>
    <col min="21" max="21" width="7.5703125" style="178" customWidth="1"/>
    <col min="22" max="22" width="9.85546875" style="175" bestFit="1" customWidth="1"/>
    <col min="23" max="23" width="10.28515625" style="175" customWidth="1"/>
    <col min="24" max="24" width="7.140625" style="175" customWidth="1"/>
    <col min="25" max="25" width="8.140625" style="175" customWidth="1"/>
    <col min="26" max="26" width="7.28515625" style="175" customWidth="1"/>
    <col min="27" max="27" width="9.140625" style="175"/>
    <col min="28" max="28" width="29.5703125" style="175" bestFit="1" customWidth="1"/>
    <col min="29" max="16384" width="9.140625" style="175"/>
  </cols>
  <sheetData>
    <row r="1" spans="1:28" ht="20.25" customHeight="1">
      <c r="A1" s="557" t="s">
        <v>167</v>
      </c>
      <c r="B1" s="557"/>
      <c r="C1" s="557"/>
      <c r="D1" s="557"/>
      <c r="E1" s="557"/>
      <c r="F1" s="557"/>
      <c r="G1" s="557"/>
      <c r="H1" s="557"/>
      <c r="I1" s="557"/>
      <c r="J1" s="557"/>
      <c r="K1" s="557"/>
      <c r="L1" s="557"/>
      <c r="M1" s="557"/>
      <c r="N1" s="557"/>
      <c r="O1" s="557"/>
      <c r="P1" s="557"/>
      <c r="Q1" s="557"/>
      <c r="R1" s="557"/>
      <c r="S1" s="557"/>
      <c r="T1" s="557"/>
      <c r="U1" s="557"/>
      <c r="V1" s="557"/>
      <c r="W1" s="557"/>
      <c r="X1" s="557"/>
      <c r="Y1" s="557"/>
      <c r="Z1" s="557"/>
      <c r="AA1" s="557"/>
      <c r="AB1" s="557"/>
    </row>
    <row r="2" spans="1:28" ht="20.25" customHeight="1">
      <c r="A2" s="558" t="s">
        <v>168</v>
      </c>
      <c r="B2" s="558"/>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row>
    <row r="3" spans="1:28" ht="20.25" customHeight="1">
      <c r="A3" s="558" t="s">
        <v>292</v>
      </c>
      <c r="B3" s="558"/>
      <c r="C3" s="558"/>
      <c r="D3" s="558"/>
      <c r="E3" s="558"/>
      <c r="F3" s="558"/>
      <c r="G3" s="558"/>
      <c r="H3" s="558"/>
      <c r="I3" s="558"/>
      <c r="J3" s="558"/>
      <c r="K3" s="558"/>
      <c r="L3" s="558"/>
      <c r="M3" s="558"/>
      <c r="N3" s="558"/>
      <c r="O3" s="558"/>
      <c r="P3" s="558"/>
      <c r="Q3" s="558"/>
      <c r="R3" s="558"/>
      <c r="S3" s="558"/>
      <c r="T3" s="558"/>
      <c r="U3" s="558"/>
      <c r="V3" s="558"/>
      <c r="W3" s="558"/>
      <c r="X3" s="558"/>
      <c r="Y3" s="558"/>
      <c r="Z3" s="558"/>
      <c r="AA3" s="558"/>
      <c r="AB3" s="558"/>
    </row>
    <row r="4" spans="1:28" ht="20.25" customHeight="1" thickBot="1">
      <c r="A4" s="559" t="s">
        <v>169</v>
      </c>
      <c r="B4" s="560"/>
      <c r="C4" s="560"/>
      <c r="D4" s="560"/>
      <c r="E4" s="560"/>
      <c r="F4" s="560"/>
      <c r="G4" s="560"/>
      <c r="H4" s="560"/>
      <c r="I4" s="560"/>
      <c r="J4" s="560"/>
      <c r="K4" s="560"/>
      <c r="L4" s="560"/>
      <c r="M4" s="560"/>
      <c r="N4" s="560"/>
      <c r="O4" s="560"/>
      <c r="P4" s="560"/>
      <c r="Q4" s="560"/>
      <c r="R4" s="560"/>
      <c r="S4" s="560"/>
      <c r="T4" s="560"/>
      <c r="U4" s="560"/>
      <c r="V4" s="560"/>
      <c r="W4" s="560"/>
      <c r="X4" s="560"/>
      <c r="Y4" s="560"/>
      <c r="Z4" s="560"/>
      <c r="AA4" s="560"/>
      <c r="AB4" s="560"/>
    </row>
    <row r="5" spans="1:28" s="180" customFormat="1" ht="46.5" customHeight="1">
      <c r="A5" s="179" t="s">
        <v>170</v>
      </c>
      <c r="B5" s="561" t="s">
        <v>171</v>
      </c>
      <c r="C5" s="562"/>
      <c r="D5" s="563" t="s">
        <v>172</v>
      </c>
      <c r="E5" s="555" t="s">
        <v>173</v>
      </c>
      <c r="F5" s="565" t="s">
        <v>174</v>
      </c>
      <c r="G5" s="565" t="s">
        <v>175</v>
      </c>
      <c r="H5" s="565" t="s">
        <v>176</v>
      </c>
      <c r="I5" s="568" t="s">
        <v>177</v>
      </c>
      <c r="J5" s="565" t="s">
        <v>178</v>
      </c>
      <c r="K5" s="555" t="s">
        <v>146</v>
      </c>
      <c r="L5" s="563" t="s">
        <v>179</v>
      </c>
      <c r="M5" s="565" t="s">
        <v>180</v>
      </c>
      <c r="N5" s="555" t="s">
        <v>181</v>
      </c>
      <c r="O5" s="555" t="s">
        <v>182</v>
      </c>
      <c r="P5" s="555" t="s">
        <v>125</v>
      </c>
      <c r="Q5" s="555"/>
      <c r="R5" s="555" t="s">
        <v>183</v>
      </c>
      <c r="S5" s="555"/>
      <c r="T5" s="572" t="s">
        <v>184</v>
      </c>
      <c r="U5" s="572"/>
      <c r="V5" s="572"/>
      <c r="W5" s="555" t="s">
        <v>185</v>
      </c>
      <c r="X5" s="555" t="s">
        <v>186</v>
      </c>
      <c r="Y5" s="555" t="s">
        <v>187</v>
      </c>
      <c r="Z5" s="555" t="s">
        <v>188</v>
      </c>
      <c r="AA5" s="555" t="s">
        <v>189</v>
      </c>
      <c r="AB5" s="570" t="s">
        <v>190</v>
      </c>
    </row>
    <row r="6" spans="1:28" s="180" customFormat="1" ht="57.75" customHeight="1">
      <c r="A6" s="181"/>
      <c r="B6" s="182" t="s">
        <v>109</v>
      </c>
      <c r="C6" s="182" t="s">
        <v>124</v>
      </c>
      <c r="D6" s="564"/>
      <c r="E6" s="556"/>
      <c r="F6" s="566"/>
      <c r="G6" s="567"/>
      <c r="H6" s="567"/>
      <c r="I6" s="569"/>
      <c r="J6" s="566"/>
      <c r="K6" s="556"/>
      <c r="L6" s="564"/>
      <c r="M6" s="566"/>
      <c r="N6" s="556"/>
      <c r="O6" s="556"/>
      <c r="P6" s="183" t="s">
        <v>191</v>
      </c>
      <c r="Q6" s="183" t="s">
        <v>192</v>
      </c>
      <c r="R6" s="183" t="s">
        <v>191</v>
      </c>
      <c r="S6" s="183" t="s">
        <v>192</v>
      </c>
      <c r="T6" s="183" t="s">
        <v>193</v>
      </c>
      <c r="U6" s="184" t="s">
        <v>194</v>
      </c>
      <c r="V6" s="183" t="s">
        <v>195</v>
      </c>
      <c r="W6" s="556"/>
      <c r="X6" s="556"/>
      <c r="Y6" s="556"/>
      <c r="Z6" s="556"/>
      <c r="AA6" s="556"/>
      <c r="AB6" s="571"/>
    </row>
    <row r="7" spans="1:28" s="192" customFormat="1" ht="163.5" customHeight="1">
      <c r="A7" s="185">
        <v>1</v>
      </c>
      <c r="B7" s="186">
        <v>0</v>
      </c>
      <c r="C7" s="186">
        <v>6.75</v>
      </c>
      <c r="D7" s="187">
        <v>6750</v>
      </c>
      <c r="E7" s="186">
        <v>7.4630000000000001</v>
      </c>
      <c r="F7" s="188">
        <v>3.9</v>
      </c>
      <c r="G7" s="189">
        <v>1.63</v>
      </c>
      <c r="H7" s="188">
        <v>0.5</v>
      </c>
      <c r="I7" s="186">
        <v>10.342000000000001</v>
      </c>
      <c r="J7" s="190">
        <v>9.7704000000000004</v>
      </c>
      <c r="K7" s="186">
        <v>1.052</v>
      </c>
      <c r="L7" s="187">
        <v>3200</v>
      </c>
      <c r="M7" s="188">
        <v>1.5</v>
      </c>
      <c r="N7" s="186">
        <v>0.73399999999999999</v>
      </c>
      <c r="O7" s="186">
        <v>7.5919999999999996</v>
      </c>
      <c r="P7" s="186">
        <v>500.15600000000001</v>
      </c>
      <c r="Q7" s="186">
        <v>488.74700000000001</v>
      </c>
      <c r="R7" s="186">
        <v>501.786</v>
      </c>
      <c r="S7" s="186">
        <v>490.37700000000001</v>
      </c>
      <c r="T7" s="186">
        <v>2.109</v>
      </c>
      <c r="U7" s="188">
        <v>9.3000000000000007</v>
      </c>
      <c r="V7" s="186">
        <v>11.4</v>
      </c>
      <c r="W7" s="186">
        <v>2.5000000000000001E-2</v>
      </c>
      <c r="X7" s="186">
        <v>0.68300000000000005</v>
      </c>
      <c r="Y7" s="186">
        <v>1.07</v>
      </c>
      <c r="Z7" s="186">
        <v>2.331</v>
      </c>
      <c r="AA7" s="186" t="s">
        <v>196</v>
      </c>
      <c r="AB7" s="191" t="s">
        <v>249</v>
      </c>
    </row>
    <row r="8" spans="1:28" s="198" customFormat="1" ht="22.5" customHeight="1">
      <c r="A8" s="185">
        <v>2</v>
      </c>
      <c r="B8" s="193">
        <v>6.75</v>
      </c>
      <c r="C8" s="193">
        <v>6.8</v>
      </c>
      <c r="D8" s="194">
        <v>50</v>
      </c>
      <c r="E8" s="195"/>
      <c r="F8" s="196"/>
      <c r="G8" s="196"/>
      <c r="H8" s="196"/>
      <c r="I8" s="193"/>
      <c r="J8" s="196"/>
      <c r="K8" s="195"/>
      <c r="L8" s="194">
        <v>3100</v>
      </c>
      <c r="M8" s="196"/>
      <c r="N8" s="195"/>
      <c r="O8" s="195"/>
      <c r="P8" s="193">
        <v>488.74700000000001</v>
      </c>
      <c r="Q8" s="193">
        <v>488.73099999999999</v>
      </c>
      <c r="R8" s="193">
        <v>490.37700000000001</v>
      </c>
      <c r="S8" s="193">
        <v>490.33100000000002</v>
      </c>
      <c r="T8" s="195">
        <v>1.6E-2</v>
      </c>
      <c r="U8" s="194">
        <v>0</v>
      </c>
      <c r="V8" s="195">
        <v>1.6E-2</v>
      </c>
      <c r="W8" s="195"/>
      <c r="X8" s="195"/>
      <c r="Y8" s="195"/>
      <c r="Z8" s="195"/>
      <c r="AA8" s="195"/>
      <c r="AB8" s="197"/>
    </row>
    <row r="9" spans="1:28" s="198" customFormat="1" ht="22.5" customHeight="1">
      <c r="A9" s="185">
        <v>3</v>
      </c>
      <c r="B9" s="193">
        <v>6.8</v>
      </c>
      <c r="C9" s="193">
        <v>8.25</v>
      </c>
      <c r="D9" s="194">
        <v>1450</v>
      </c>
      <c r="E9" s="195">
        <v>5.415</v>
      </c>
      <c r="F9" s="194">
        <v>3</v>
      </c>
      <c r="G9" s="196">
        <v>1.5</v>
      </c>
      <c r="H9" s="196">
        <v>0.5</v>
      </c>
      <c r="I9" s="193">
        <v>7.875</v>
      </c>
      <c r="J9" s="193">
        <v>8.4079999999999995</v>
      </c>
      <c r="K9" s="195">
        <v>0.93700000000000006</v>
      </c>
      <c r="L9" s="194">
        <v>3000</v>
      </c>
      <c r="M9" s="196">
        <v>1.5</v>
      </c>
      <c r="N9" s="195">
        <v>0.69</v>
      </c>
      <c r="O9" s="195">
        <v>5.5049999999999999</v>
      </c>
      <c r="P9" s="193">
        <v>488.86099999999999</v>
      </c>
      <c r="Q9" s="193">
        <v>488.37799999999999</v>
      </c>
      <c r="R9" s="193">
        <v>490.36099999999999</v>
      </c>
      <c r="S9" s="193">
        <v>489.87799999999999</v>
      </c>
      <c r="T9" s="195">
        <v>0.48299999999999998</v>
      </c>
      <c r="U9" s="194">
        <v>0</v>
      </c>
      <c r="V9" s="195">
        <v>0.48299999999999998</v>
      </c>
      <c r="W9" s="195">
        <v>2.5000000000000001E-2</v>
      </c>
      <c r="X9" s="193">
        <v>0.65400000000000003</v>
      </c>
      <c r="Y9" s="193">
        <v>1.07</v>
      </c>
      <c r="Z9" s="195">
        <v>2</v>
      </c>
      <c r="AA9" s="195" t="s">
        <v>196</v>
      </c>
      <c r="AB9" s="197"/>
    </row>
    <row r="10" spans="1:28" s="198" customFormat="1" ht="22.5" customHeight="1">
      <c r="A10" s="185">
        <v>4</v>
      </c>
      <c r="B10" s="193">
        <v>8.25</v>
      </c>
      <c r="C10" s="193">
        <v>8.3000000000000007</v>
      </c>
      <c r="D10" s="194">
        <v>50</v>
      </c>
      <c r="E10" s="195"/>
      <c r="F10" s="196"/>
      <c r="G10" s="196"/>
      <c r="H10" s="196"/>
      <c r="I10" s="193"/>
      <c r="J10" s="196"/>
      <c r="K10" s="195"/>
      <c r="L10" s="194">
        <v>3100</v>
      </c>
      <c r="M10" s="196"/>
      <c r="N10" s="195"/>
      <c r="O10" s="195"/>
      <c r="P10" s="193">
        <v>488.37799999999999</v>
      </c>
      <c r="Q10" s="193">
        <v>488.36200000000002</v>
      </c>
      <c r="R10" s="193">
        <v>498.87799999999999</v>
      </c>
      <c r="S10" s="193">
        <v>489.88200000000001</v>
      </c>
      <c r="T10" s="195">
        <v>1.6E-2</v>
      </c>
      <c r="U10" s="196">
        <v>0</v>
      </c>
      <c r="V10" s="195">
        <v>1.6E-2</v>
      </c>
      <c r="W10" s="195"/>
      <c r="X10" s="193"/>
      <c r="Y10" s="193"/>
      <c r="Z10" s="195"/>
      <c r="AA10" s="195"/>
      <c r="AB10" s="197"/>
    </row>
    <row r="11" spans="1:28" s="198" customFormat="1" ht="22.5" customHeight="1" thickBot="1">
      <c r="A11" s="199">
        <v>5</v>
      </c>
      <c r="B11" s="200">
        <v>8.3000000000000007</v>
      </c>
      <c r="C11" s="200">
        <v>12.398999999999999</v>
      </c>
      <c r="D11" s="201">
        <v>4099</v>
      </c>
      <c r="E11" s="202">
        <v>0.629</v>
      </c>
      <c r="F11" s="203">
        <v>1.4</v>
      </c>
      <c r="G11" s="203">
        <v>0.7</v>
      </c>
      <c r="H11" s="203">
        <v>0.5</v>
      </c>
      <c r="I11" s="200">
        <v>1.7150000000000001</v>
      </c>
      <c r="J11" s="200">
        <v>3.9239999999999999</v>
      </c>
      <c r="K11" s="202">
        <v>0.437</v>
      </c>
      <c r="L11" s="201">
        <v>3200</v>
      </c>
      <c r="M11" s="203">
        <v>1.5</v>
      </c>
      <c r="N11" s="202">
        <v>0.40699999999999997</v>
      </c>
      <c r="O11" s="202">
        <v>0.69499999999999995</v>
      </c>
      <c r="P11" s="200">
        <v>489.16199999999998</v>
      </c>
      <c r="Q11" s="200">
        <v>487.28100000000001</v>
      </c>
      <c r="R11" s="200">
        <v>489.86200000000002</v>
      </c>
      <c r="S11" s="200">
        <v>487.911</v>
      </c>
      <c r="T11" s="202">
        <v>1.2609999999999999</v>
      </c>
      <c r="U11" s="203">
        <v>0.6</v>
      </c>
      <c r="V11" s="202">
        <v>1.881</v>
      </c>
      <c r="W11" s="202">
        <v>2.5000000000000001E-2</v>
      </c>
      <c r="X11" s="200">
        <v>0.44</v>
      </c>
      <c r="Y11" s="200">
        <v>0.92500000000000004</v>
      </c>
      <c r="Z11" s="202">
        <v>2</v>
      </c>
      <c r="AA11" s="202" t="s">
        <v>196</v>
      </c>
      <c r="AB11" s="204" t="s">
        <v>197</v>
      </c>
    </row>
  </sheetData>
  <mergeCells count="26">
    <mergeCell ref="Y5:Y6"/>
    <mergeCell ref="Z5:Z6"/>
    <mergeCell ref="AA5:AA6"/>
    <mergeCell ref="AB5:AB6"/>
    <mergeCell ref="O5:O6"/>
    <mergeCell ref="P5:Q5"/>
    <mergeCell ref="R5:S5"/>
    <mergeCell ref="T5:V5"/>
    <mergeCell ref="W5:W6"/>
    <mergeCell ref="X5:X6"/>
    <mergeCell ref="N5:N6"/>
    <mergeCell ref="A1:AB1"/>
    <mergeCell ref="A2:AB2"/>
    <mergeCell ref="A3:AB3"/>
    <mergeCell ref="A4:AB4"/>
    <mergeCell ref="B5:C5"/>
    <mergeCell ref="D5:D6"/>
    <mergeCell ref="E5:E6"/>
    <mergeCell ref="F5:F6"/>
    <mergeCell ref="G5:G6"/>
    <mergeCell ref="H5:H6"/>
    <mergeCell ref="I5:I6"/>
    <mergeCell ref="J5:J6"/>
    <mergeCell ref="K5:K6"/>
    <mergeCell ref="L5:L6"/>
    <mergeCell ref="M5:M6"/>
  </mergeCells>
  <printOptions horizontalCentered="1"/>
  <pageMargins left="0" right="0" top="1.5" bottom="1.5" header="0" footer="0"/>
  <pageSetup paperSize="9" scale="52" orientation="landscape" r:id="rId1"/>
</worksheet>
</file>

<file path=xl/worksheets/sheet2.xml><?xml version="1.0" encoding="utf-8"?>
<worksheet xmlns="http://schemas.openxmlformats.org/spreadsheetml/2006/main" xmlns:r="http://schemas.openxmlformats.org/officeDocument/2006/relationships">
  <sheetPr>
    <tabColor rgb="FF92D050"/>
  </sheetPr>
  <dimension ref="A1:Y44"/>
  <sheetViews>
    <sheetView view="pageBreakPreview" topLeftCell="A16" zoomScale="90" zoomScaleSheetLayoutView="90" workbookViewId="0">
      <selection activeCell="T21" sqref="T21"/>
    </sheetView>
  </sheetViews>
  <sheetFormatPr defaultColWidth="9.140625" defaultRowHeight="12.75"/>
  <cols>
    <col min="1" max="1" width="4.42578125" style="1" customWidth="1"/>
    <col min="2" max="2" width="8" style="1" customWidth="1"/>
    <col min="3" max="3" width="9.140625" style="16" customWidth="1"/>
    <col min="4" max="4" width="9" style="16" customWidth="1"/>
    <col min="5" max="5" width="10.85546875" style="16" customWidth="1"/>
    <col min="6" max="6" width="11.28515625" style="1" customWidth="1"/>
    <col min="7" max="7" width="7.85546875" style="1" customWidth="1"/>
    <col min="8" max="8" width="7.42578125" style="1" customWidth="1"/>
    <col min="9" max="9" width="9.5703125" style="1" customWidth="1"/>
    <col min="10" max="10" width="8.28515625" style="1" customWidth="1"/>
    <col min="11" max="11" width="9" style="1" customWidth="1"/>
    <col min="12" max="12" width="9.85546875" style="1" customWidth="1"/>
    <col min="13" max="13" width="9.42578125" style="1" customWidth="1"/>
    <col min="14" max="14" width="8.85546875" style="1" customWidth="1"/>
    <col min="15" max="15" width="10.5703125" style="1" customWidth="1"/>
    <col min="16" max="16" width="11.7109375" style="1" customWidth="1"/>
    <col min="17" max="17" width="10.42578125" style="1" customWidth="1"/>
    <col min="18" max="18" width="12.85546875" style="1" customWidth="1"/>
    <col min="19" max="19" width="8.140625" style="1" customWidth="1"/>
    <col min="20" max="23" width="10.5703125" style="1" customWidth="1"/>
    <col min="24" max="24" width="25.28515625" style="1" customWidth="1"/>
    <col min="25" max="16384" width="9.140625" style="1"/>
  </cols>
  <sheetData>
    <row r="1" spans="1:25" s="2" customFormat="1" ht="25.5" customHeight="1">
      <c r="A1" s="409" t="s">
        <v>25</v>
      </c>
      <c r="B1" s="410"/>
      <c r="C1" s="410"/>
      <c r="D1" s="410"/>
      <c r="E1" s="410"/>
      <c r="F1" s="410"/>
      <c r="G1" s="410"/>
      <c r="H1" s="410"/>
      <c r="I1" s="410"/>
      <c r="J1" s="410"/>
      <c r="K1" s="410"/>
      <c r="L1" s="410"/>
      <c r="M1" s="410"/>
      <c r="N1" s="410"/>
      <c r="O1" s="410"/>
      <c r="P1" s="410"/>
      <c r="Q1" s="410"/>
      <c r="R1" s="410"/>
      <c r="S1" s="410"/>
      <c r="T1" s="410"/>
      <c r="U1" s="410"/>
      <c r="V1" s="410"/>
      <c r="W1" s="410"/>
      <c r="X1" s="411"/>
    </row>
    <row r="2" spans="1:25" s="2" customFormat="1" ht="17.25" customHeight="1">
      <c r="A2" s="412" t="s">
        <v>26</v>
      </c>
      <c r="B2" s="413"/>
      <c r="C2" s="413"/>
      <c r="D2" s="413"/>
      <c r="E2" s="413"/>
      <c r="F2" s="413"/>
      <c r="G2" s="413"/>
      <c r="H2" s="413"/>
      <c r="I2" s="413"/>
      <c r="J2" s="413"/>
      <c r="K2" s="413"/>
      <c r="L2" s="413"/>
      <c r="M2" s="413"/>
      <c r="N2" s="413"/>
      <c r="O2" s="413"/>
      <c r="P2" s="413"/>
      <c r="Q2" s="413"/>
      <c r="R2" s="413"/>
      <c r="S2" s="413"/>
      <c r="T2" s="413"/>
      <c r="U2" s="413"/>
      <c r="V2" s="413"/>
      <c r="W2" s="413"/>
      <c r="X2" s="414"/>
    </row>
    <row r="3" spans="1:25" s="20" customFormat="1" ht="15.75" customHeight="1">
      <c r="A3" s="412" t="s">
        <v>27</v>
      </c>
      <c r="B3" s="413"/>
      <c r="C3" s="413"/>
      <c r="D3" s="413"/>
      <c r="E3" s="413"/>
      <c r="F3" s="413"/>
      <c r="G3" s="413"/>
      <c r="H3" s="413"/>
      <c r="I3" s="413"/>
      <c r="J3" s="413"/>
      <c r="K3" s="413"/>
      <c r="L3" s="413"/>
      <c r="M3" s="413"/>
      <c r="N3" s="413"/>
      <c r="O3" s="413"/>
      <c r="P3" s="413"/>
      <c r="Q3" s="413"/>
      <c r="R3" s="413"/>
      <c r="S3" s="413"/>
      <c r="T3" s="413"/>
      <c r="U3" s="413"/>
      <c r="V3" s="413"/>
      <c r="W3" s="413"/>
      <c r="X3" s="414"/>
      <c r="Y3" s="63"/>
    </row>
    <row r="4" spans="1:25" s="3" customFormat="1" ht="21.95" customHeight="1">
      <c r="A4" s="415" t="s">
        <v>28</v>
      </c>
      <c r="B4" s="416"/>
      <c r="C4" s="416"/>
      <c r="D4" s="416"/>
      <c r="E4" s="416"/>
      <c r="F4" s="416"/>
      <c r="G4" s="416"/>
      <c r="H4" s="416"/>
      <c r="I4" s="416"/>
      <c r="J4" s="416"/>
      <c r="K4" s="416"/>
      <c r="L4" s="416"/>
      <c r="M4" s="416"/>
      <c r="N4" s="416"/>
      <c r="O4" s="416"/>
      <c r="P4" s="416"/>
      <c r="Q4" s="416"/>
      <c r="R4" s="416"/>
      <c r="S4" s="416"/>
      <c r="T4" s="416"/>
      <c r="U4" s="416"/>
      <c r="V4" s="416"/>
      <c r="W4" s="416"/>
      <c r="X4" s="417"/>
    </row>
    <row r="5" spans="1:25" s="3" customFormat="1" ht="17.25" customHeight="1">
      <c r="A5" s="418" t="s">
        <v>216</v>
      </c>
      <c r="B5" s="419"/>
      <c r="C5" s="419"/>
      <c r="D5" s="419"/>
      <c r="E5" s="419"/>
      <c r="F5" s="419"/>
      <c r="G5" s="419"/>
      <c r="H5" s="67"/>
      <c r="I5" s="67"/>
      <c r="J5" s="67"/>
      <c r="K5" s="67"/>
      <c r="L5" s="67"/>
      <c r="M5" s="67"/>
      <c r="N5" s="67"/>
      <c r="O5" s="67"/>
      <c r="P5" s="67"/>
      <c r="Q5" s="67"/>
      <c r="R5" s="67"/>
      <c r="S5" s="67"/>
      <c r="T5" s="67"/>
      <c r="U5" s="67"/>
      <c r="V5" s="67"/>
      <c r="W5" s="67"/>
      <c r="X5" s="64"/>
    </row>
    <row r="6" spans="1:25" s="4" customFormat="1" ht="21.75" customHeight="1">
      <c r="A6" s="420" t="s">
        <v>0</v>
      </c>
      <c r="B6" s="420" t="s">
        <v>108</v>
      </c>
      <c r="C6" s="421" t="s">
        <v>1</v>
      </c>
      <c r="D6" s="421"/>
      <c r="E6" s="421"/>
      <c r="F6" s="421" t="s">
        <v>2</v>
      </c>
      <c r="G6" s="421"/>
      <c r="H6" s="421"/>
      <c r="I6" s="421"/>
      <c r="J6" s="421"/>
      <c r="K6" s="421"/>
      <c r="L6" s="421"/>
      <c r="M6" s="421"/>
      <c r="N6" s="421"/>
      <c r="O6" s="421"/>
      <c r="P6" s="421"/>
      <c r="Q6" s="420" t="s">
        <v>119</v>
      </c>
      <c r="R6" s="420"/>
      <c r="S6" s="420"/>
      <c r="T6" s="408" t="s">
        <v>118</v>
      </c>
      <c r="U6" s="408"/>
      <c r="V6" s="408" t="s">
        <v>3</v>
      </c>
      <c r="W6" s="408"/>
      <c r="X6" s="408" t="s">
        <v>4</v>
      </c>
    </row>
    <row r="7" spans="1:25" s="4" customFormat="1" ht="50.25" customHeight="1">
      <c r="A7" s="420"/>
      <c r="B7" s="420"/>
      <c r="C7" s="87" t="s">
        <v>109</v>
      </c>
      <c r="D7" s="66" t="s">
        <v>6</v>
      </c>
      <c r="E7" s="66" t="s">
        <v>7</v>
      </c>
      <c r="F7" s="66" t="s">
        <v>8</v>
      </c>
      <c r="G7" s="87" t="s">
        <v>107</v>
      </c>
      <c r="H7" s="5" t="s">
        <v>10</v>
      </c>
      <c r="I7" s="6" t="s">
        <v>11</v>
      </c>
      <c r="J7" s="66" t="s">
        <v>12</v>
      </c>
      <c r="K7" s="6" t="s">
        <v>13</v>
      </c>
      <c r="L7" s="6" t="s">
        <v>14</v>
      </c>
      <c r="M7" s="6" t="s">
        <v>22</v>
      </c>
      <c r="N7" s="6" t="s">
        <v>15</v>
      </c>
      <c r="O7" s="6" t="s">
        <v>105</v>
      </c>
      <c r="P7" s="66" t="s">
        <v>16</v>
      </c>
      <c r="Q7" s="87" t="s">
        <v>116</v>
      </c>
      <c r="R7" s="87" t="s">
        <v>111</v>
      </c>
      <c r="S7" s="87" t="s">
        <v>104</v>
      </c>
      <c r="T7" s="6" t="s">
        <v>112</v>
      </c>
      <c r="U7" s="6" t="s">
        <v>113</v>
      </c>
      <c r="V7" s="6" t="s">
        <v>114</v>
      </c>
      <c r="W7" s="6" t="s">
        <v>115</v>
      </c>
      <c r="X7" s="408"/>
    </row>
    <row r="8" spans="1:25" s="4" customFormat="1" ht="25.5" customHeight="1">
      <c r="A8" s="66">
        <v>1</v>
      </c>
      <c r="B8" s="66"/>
      <c r="C8" s="66">
        <v>2</v>
      </c>
      <c r="D8" s="66">
        <v>3</v>
      </c>
      <c r="E8" s="66">
        <v>4</v>
      </c>
      <c r="F8" s="66">
        <v>5</v>
      </c>
      <c r="G8" s="66">
        <v>6</v>
      </c>
      <c r="H8" s="66">
        <v>7</v>
      </c>
      <c r="I8" s="66">
        <v>8</v>
      </c>
      <c r="J8" s="66">
        <v>9</v>
      </c>
      <c r="K8" s="66">
        <v>10</v>
      </c>
      <c r="L8" s="66">
        <v>11</v>
      </c>
      <c r="M8" s="66">
        <v>12</v>
      </c>
      <c r="N8" s="66">
        <v>13</v>
      </c>
      <c r="O8" s="66">
        <v>14</v>
      </c>
      <c r="P8" s="66">
        <v>15</v>
      </c>
      <c r="Q8" s="66">
        <v>16</v>
      </c>
      <c r="R8" s="66">
        <v>17</v>
      </c>
      <c r="S8" s="66">
        <v>18</v>
      </c>
      <c r="T8" s="66">
        <v>19</v>
      </c>
      <c r="U8" s="66">
        <v>20</v>
      </c>
      <c r="V8" s="66">
        <v>21</v>
      </c>
      <c r="W8" s="66">
        <v>22</v>
      </c>
      <c r="X8" s="66">
        <v>23</v>
      </c>
    </row>
    <row r="9" spans="1:25" s="7" customFormat="1" ht="34.5" customHeight="1">
      <c r="A9" s="14"/>
      <c r="B9" s="100">
        <v>1</v>
      </c>
      <c r="C9" s="101">
        <v>134</v>
      </c>
      <c r="D9" s="101">
        <v>135.6</v>
      </c>
      <c r="E9" s="102">
        <v>1600</v>
      </c>
      <c r="F9" s="101">
        <v>95.46</v>
      </c>
      <c r="G9" s="101">
        <v>9.5</v>
      </c>
      <c r="H9" s="101">
        <v>4.7</v>
      </c>
      <c r="I9" s="101">
        <v>1.54</v>
      </c>
      <c r="J9" s="101" t="s">
        <v>21</v>
      </c>
      <c r="K9" s="101">
        <v>66.739999999999995</v>
      </c>
      <c r="L9" s="101">
        <v>22.794</v>
      </c>
      <c r="M9" s="101">
        <v>2.9279999999999999</v>
      </c>
      <c r="N9" s="101">
        <v>2.0470000000000002</v>
      </c>
      <c r="O9" s="101">
        <v>1.5469999999999999</v>
      </c>
      <c r="P9" s="101">
        <v>103.268</v>
      </c>
      <c r="Q9" s="101">
        <v>0.29599999999999999</v>
      </c>
      <c r="R9" s="101">
        <v>0</v>
      </c>
      <c r="S9" s="101">
        <f>Q9</f>
        <v>0.29599999999999999</v>
      </c>
      <c r="T9" s="103">
        <v>442.625</v>
      </c>
      <c r="U9" s="103">
        <v>442.32900000000001</v>
      </c>
      <c r="V9" s="103">
        <v>447.32499999999999</v>
      </c>
      <c r="W9" s="103">
        <v>447.029</v>
      </c>
      <c r="X9" s="70" t="s">
        <v>29</v>
      </c>
    </row>
    <row r="10" spans="1:25" s="7" customFormat="1" ht="27.95" customHeight="1">
      <c r="A10" s="14"/>
      <c r="B10" s="100"/>
      <c r="C10" s="101">
        <f>D9</f>
        <v>135.6</v>
      </c>
      <c r="D10" s="101">
        <v>135.65</v>
      </c>
      <c r="E10" s="102">
        <v>50</v>
      </c>
      <c r="F10" s="422" t="s">
        <v>23</v>
      </c>
      <c r="G10" s="423"/>
      <c r="H10" s="101">
        <v>4.7</v>
      </c>
      <c r="I10" s="104">
        <v>1.67</v>
      </c>
      <c r="J10" s="422"/>
      <c r="K10" s="424"/>
      <c r="L10" s="424"/>
      <c r="M10" s="424"/>
      <c r="N10" s="424"/>
      <c r="O10" s="424"/>
      <c r="P10" s="423"/>
      <c r="Q10" s="104">
        <v>7.0000000000000001E-3</v>
      </c>
      <c r="R10" s="101">
        <v>0</v>
      </c>
      <c r="S10" s="101">
        <f t="shared" ref="S10:S27" si="0">Q10</f>
        <v>7.0000000000000001E-3</v>
      </c>
      <c r="T10" s="103">
        <v>442.32900000000001</v>
      </c>
      <c r="U10" s="103">
        <v>442.32100000000003</v>
      </c>
      <c r="V10" s="99">
        <v>447.029</v>
      </c>
      <c r="W10" s="99">
        <v>447.02100000000002</v>
      </c>
      <c r="X10" s="71"/>
    </row>
    <row r="11" spans="1:25" s="7" customFormat="1" ht="27.95" customHeight="1">
      <c r="A11" s="14"/>
      <c r="B11" s="100">
        <v>2</v>
      </c>
      <c r="C11" s="101">
        <f t="shared" ref="C11:C27" si="1">D10</f>
        <v>135.65</v>
      </c>
      <c r="D11" s="101">
        <v>139.82499999999999</v>
      </c>
      <c r="E11" s="102">
        <v>4175</v>
      </c>
      <c r="F11" s="101">
        <v>95.46</v>
      </c>
      <c r="G11" s="101">
        <v>9.5</v>
      </c>
      <c r="H11" s="101">
        <v>4.7</v>
      </c>
      <c r="I11" s="104">
        <v>1.8</v>
      </c>
      <c r="J11" s="101" t="s">
        <v>32</v>
      </c>
      <c r="K11" s="104">
        <v>77.790000000000006</v>
      </c>
      <c r="L11" s="104">
        <v>26.446000000000002</v>
      </c>
      <c r="M11" s="104">
        <v>2.9409999999999998</v>
      </c>
      <c r="N11" s="104">
        <v>2.0529999999999999</v>
      </c>
      <c r="O11" s="104">
        <v>1.2749999999999999</v>
      </c>
      <c r="P11" s="104">
        <v>99.182000000000002</v>
      </c>
      <c r="Q11" s="104">
        <v>0.52200000000000002</v>
      </c>
      <c r="R11" s="101">
        <v>0</v>
      </c>
      <c r="S11" s="101">
        <f t="shared" si="0"/>
        <v>0.52200000000000002</v>
      </c>
      <c r="T11" s="103">
        <v>442.32100000000003</v>
      </c>
      <c r="U11" s="99">
        <v>441.79899999999998</v>
      </c>
      <c r="V11" s="99">
        <v>447.02100000000002</v>
      </c>
      <c r="W11" s="99">
        <v>446.49900000000002</v>
      </c>
      <c r="X11" s="70" t="s">
        <v>83</v>
      </c>
    </row>
    <row r="12" spans="1:25" s="7" customFormat="1" ht="27.95" customHeight="1">
      <c r="A12" s="14"/>
      <c r="B12" s="100" t="s">
        <v>20</v>
      </c>
      <c r="C12" s="101">
        <f t="shared" si="1"/>
        <v>139.82499999999999</v>
      </c>
      <c r="D12" s="101">
        <v>139.875</v>
      </c>
      <c r="E12" s="102">
        <v>50</v>
      </c>
      <c r="F12" s="422" t="s">
        <v>23</v>
      </c>
      <c r="G12" s="423"/>
      <c r="H12" s="101">
        <v>4.7</v>
      </c>
      <c r="I12" s="104">
        <v>1.67</v>
      </c>
      <c r="J12" s="422"/>
      <c r="K12" s="424"/>
      <c r="L12" s="424"/>
      <c r="M12" s="424"/>
      <c r="N12" s="424"/>
      <c r="O12" s="424"/>
      <c r="P12" s="423"/>
      <c r="Q12" s="104">
        <v>7.0000000000000001E-3</v>
      </c>
      <c r="R12" s="101">
        <v>0</v>
      </c>
      <c r="S12" s="101">
        <f t="shared" si="0"/>
        <v>7.0000000000000001E-3</v>
      </c>
      <c r="T12" s="99">
        <v>441.79899999999998</v>
      </c>
      <c r="U12" s="99">
        <v>441.79199999999997</v>
      </c>
      <c r="V12" s="99">
        <v>446.49900000000002</v>
      </c>
      <c r="W12" s="99">
        <v>446.49200000000002</v>
      </c>
      <c r="X12" s="70"/>
    </row>
    <row r="13" spans="1:25" s="7" customFormat="1" ht="27.95" customHeight="1">
      <c r="A13" s="14"/>
      <c r="B13" s="100">
        <v>3</v>
      </c>
      <c r="C13" s="101">
        <f t="shared" si="1"/>
        <v>139.875</v>
      </c>
      <c r="D13" s="101">
        <v>140.75</v>
      </c>
      <c r="E13" s="102">
        <v>875</v>
      </c>
      <c r="F13" s="101">
        <v>95.46</v>
      </c>
      <c r="G13" s="101">
        <v>9.5</v>
      </c>
      <c r="H13" s="101">
        <v>4.7</v>
      </c>
      <c r="I13" s="104">
        <v>1.54</v>
      </c>
      <c r="J13" s="101" t="s">
        <v>21</v>
      </c>
      <c r="K13" s="104">
        <v>66.739999999999995</v>
      </c>
      <c r="L13" s="104">
        <v>22.794</v>
      </c>
      <c r="M13" s="104">
        <v>2.9279999999999999</v>
      </c>
      <c r="N13" s="104">
        <v>2.0470000000000002</v>
      </c>
      <c r="O13" s="104">
        <v>1.5469999999999999</v>
      </c>
      <c r="P13" s="104">
        <v>103.268</v>
      </c>
      <c r="Q13" s="104">
        <v>0.16200000000000001</v>
      </c>
      <c r="R13" s="101">
        <v>0</v>
      </c>
      <c r="S13" s="101">
        <f t="shared" si="0"/>
        <v>0.16200000000000001</v>
      </c>
      <c r="T13" s="99">
        <v>441.79199999999997</v>
      </c>
      <c r="U13" s="99">
        <v>441.63</v>
      </c>
      <c r="V13" s="99">
        <v>446.49200000000002</v>
      </c>
      <c r="W13" s="99">
        <v>446.33</v>
      </c>
      <c r="X13" s="70" t="s">
        <v>91</v>
      </c>
    </row>
    <row r="14" spans="1:25" s="7" customFormat="1" ht="27.95" customHeight="1">
      <c r="A14" s="14"/>
      <c r="B14" s="100"/>
      <c r="C14" s="101">
        <f t="shared" si="1"/>
        <v>140.75</v>
      </c>
      <c r="D14" s="101">
        <v>140.80000000000001</v>
      </c>
      <c r="E14" s="102">
        <v>50</v>
      </c>
      <c r="F14" s="422" t="s">
        <v>23</v>
      </c>
      <c r="G14" s="423"/>
      <c r="H14" s="101">
        <v>4.7</v>
      </c>
      <c r="I14" s="104">
        <v>1.67</v>
      </c>
      <c r="J14" s="422"/>
      <c r="K14" s="424"/>
      <c r="L14" s="424"/>
      <c r="M14" s="424"/>
      <c r="N14" s="424"/>
      <c r="O14" s="424"/>
      <c r="P14" s="423"/>
      <c r="Q14" s="104">
        <v>7.0000000000000001E-3</v>
      </c>
      <c r="R14" s="101">
        <v>0</v>
      </c>
      <c r="S14" s="101">
        <f t="shared" si="0"/>
        <v>7.0000000000000001E-3</v>
      </c>
      <c r="T14" s="99">
        <v>441.63</v>
      </c>
      <c r="U14" s="99">
        <v>441.62200000000001</v>
      </c>
      <c r="V14" s="99">
        <v>446.33</v>
      </c>
      <c r="W14" s="99">
        <v>446.322</v>
      </c>
      <c r="X14" s="70" t="s">
        <v>24</v>
      </c>
    </row>
    <row r="15" spans="1:25" s="7" customFormat="1" ht="27.95" customHeight="1">
      <c r="A15" s="14"/>
      <c r="B15" s="100">
        <v>4</v>
      </c>
      <c r="C15" s="101">
        <f t="shared" si="1"/>
        <v>140.80000000000001</v>
      </c>
      <c r="D15" s="101">
        <v>142</v>
      </c>
      <c r="E15" s="102">
        <v>1200</v>
      </c>
      <c r="F15" s="101">
        <v>95.46</v>
      </c>
      <c r="G15" s="101">
        <v>9.5</v>
      </c>
      <c r="H15" s="101">
        <v>4.7</v>
      </c>
      <c r="I15" s="104">
        <v>1.8</v>
      </c>
      <c r="J15" s="101" t="s">
        <v>32</v>
      </c>
      <c r="K15" s="104">
        <v>77.790000000000006</v>
      </c>
      <c r="L15" s="104">
        <v>26.446000000000002</v>
      </c>
      <c r="M15" s="104">
        <v>2.9409999999999998</v>
      </c>
      <c r="N15" s="104">
        <v>2.0529999999999999</v>
      </c>
      <c r="O15" s="104">
        <v>1.2749999999999999</v>
      </c>
      <c r="P15" s="104">
        <v>99.182000000000002</v>
      </c>
      <c r="Q15" s="104">
        <v>0.15</v>
      </c>
      <c r="R15" s="101">
        <v>0</v>
      </c>
      <c r="S15" s="101">
        <f t="shared" si="0"/>
        <v>0.15</v>
      </c>
      <c r="T15" s="99">
        <v>441.62200000000001</v>
      </c>
      <c r="U15" s="99">
        <v>441.47199999999998</v>
      </c>
      <c r="V15" s="99">
        <v>446.322</v>
      </c>
      <c r="W15" s="99">
        <v>446.17200000000003</v>
      </c>
      <c r="X15" s="70" t="s">
        <v>92</v>
      </c>
    </row>
    <row r="16" spans="1:25" s="7" customFormat="1" ht="27.95" customHeight="1">
      <c r="A16" s="14"/>
      <c r="B16" s="100"/>
      <c r="C16" s="101">
        <f t="shared" si="1"/>
        <v>142</v>
      </c>
      <c r="D16" s="101">
        <v>142.05000000000001</v>
      </c>
      <c r="E16" s="102">
        <v>50</v>
      </c>
      <c r="F16" s="422" t="s">
        <v>23</v>
      </c>
      <c r="G16" s="423"/>
      <c r="H16" s="101">
        <v>4.7</v>
      </c>
      <c r="I16" s="104">
        <v>1.6</v>
      </c>
      <c r="J16" s="422"/>
      <c r="K16" s="424"/>
      <c r="L16" s="424"/>
      <c r="M16" s="424"/>
      <c r="N16" s="424"/>
      <c r="O16" s="424"/>
      <c r="P16" s="423"/>
      <c r="Q16" s="104">
        <v>8.0000000000000002E-3</v>
      </c>
      <c r="R16" s="101">
        <v>0</v>
      </c>
      <c r="S16" s="101">
        <f t="shared" si="0"/>
        <v>8.0000000000000002E-3</v>
      </c>
      <c r="T16" s="99">
        <v>441.47199999999998</v>
      </c>
      <c r="U16" s="99">
        <v>441.464</v>
      </c>
      <c r="V16" s="99">
        <v>446.17200000000003</v>
      </c>
      <c r="W16" s="99">
        <v>446.16399999999999</v>
      </c>
      <c r="X16" s="70" t="s">
        <v>24</v>
      </c>
    </row>
    <row r="17" spans="1:24" s="7" customFormat="1" ht="55.5" customHeight="1">
      <c r="A17" s="14"/>
      <c r="B17" s="100">
        <v>5</v>
      </c>
      <c r="C17" s="101">
        <f t="shared" si="1"/>
        <v>142.05000000000001</v>
      </c>
      <c r="D17" s="101">
        <v>144.07499999999999</v>
      </c>
      <c r="E17" s="102">
        <v>2025</v>
      </c>
      <c r="F17" s="101">
        <v>95.46</v>
      </c>
      <c r="G17" s="101">
        <v>9.5</v>
      </c>
      <c r="H17" s="101">
        <v>4.7</v>
      </c>
      <c r="I17" s="104" t="s">
        <v>24</v>
      </c>
      <c r="J17" s="104" t="s">
        <v>24</v>
      </c>
      <c r="K17" s="104" t="s">
        <v>24</v>
      </c>
      <c r="L17" s="104" t="s">
        <v>24</v>
      </c>
      <c r="M17" s="104" t="s">
        <v>24</v>
      </c>
      <c r="N17" s="104" t="s">
        <v>24</v>
      </c>
      <c r="O17" s="104" t="s">
        <v>24</v>
      </c>
      <c r="P17" s="104" t="s">
        <v>24</v>
      </c>
      <c r="Q17" s="104" t="s">
        <v>24</v>
      </c>
      <c r="R17" s="101" t="str">
        <f>Q17</f>
        <v>-</v>
      </c>
      <c r="S17" s="101" t="str">
        <f t="shared" si="0"/>
        <v>-</v>
      </c>
      <c r="T17" s="99" t="s">
        <v>24</v>
      </c>
      <c r="U17" s="105" t="s">
        <v>24</v>
      </c>
      <c r="V17" s="99" t="s">
        <v>24</v>
      </c>
      <c r="W17" s="99" t="s">
        <v>24</v>
      </c>
      <c r="X17" s="70" t="s">
        <v>120</v>
      </c>
    </row>
    <row r="18" spans="1:24" s="7" customFormat="1" ht="27.95" customHeight="1">
      <c r="A18" s="14"/>
      <c r="B18" s="100"/>
      <c r="C18" s="101">
        <f t="shared" si="1"/>
        <v>144.07499999999999</v>
      </c>
      <c r="D18" s="101">
        <v>144.125</v>
      </c>
      <c r="E18" s="102">
        <v>50</v>
      </c>
      <c r="F18" s="422" t="s">
        <v>23</v>
      </c>
      <c r="G18" s="423"/>
      <c r="H18" s="101">
        <v>4.7</v>
      </c>
      <c r="I18" s="104">
        <v>1.6</v>
      </c>
      <c r="J18" s="422"/>
      <c r="K18" s="424"/>
      <c r="L18" s="424"/>
      <c r="M18" s="424"/>
      <c r="N18" s="424"/>
      <c r="O18" s="424"/>
      <c r="P18" s="423"/>
      <c r="Q18" s="104">
        <v>8.0000000000000002E-3</v>
      </c>
      <c r="R18" s="101">
        <v>0</v>
      </c>
      <c r="S18" s="101">
        <f t="shared" si="0"/>
        <v>8.0000000000000002E-3</v>
      </c>
      <c r="T18" s="105">
        <v>440.95800000000003</v>
      </c>
      <c r="U18" s="99">
        <v>440.95</v>
      </c>
      <c r="V18" s="99">
        <v>445.65800000000002</v>
      </c>
      <c r="W18" s="99">
        <v>445.65</v>
      </c>
      <c r="X18" s="70"/>
    </row>
    <row r="19" spans="1:24" s="7" customFormat="1" ht="27.95" customHeight="1">
      <c r="A19" s="14"/>
      <c r="B19" s="100">
        <v>6</v>
      </c>
      <c r="C19" s="101">
        <f t="shared" si="1"/>
        <v>144.125</v>
      </c>
      <c r="D19" s="101">
        <v>147.6</v>
      </c>
      <c r="E19" s="102">
        <v>3475</v>
      </c>
      <c r="F19" s="101">
        <v>95.46</v>
      </c>
      <c r="G19" s="101">
        <v>9.5</v>
      </c>
      <c r="H19" s="101">
        <v>4.7</v>
      </c>
      <c r="I19" s="104">
        <v>1.8</v>
      </c>
      <c r="J19" s="101" t="s">
        <v>32</v>
      </c>
      <c r="K19" s="104">
        <v>77.790000000000006</v>
      </c>
      <c r="L19" s="104">
        <v>26.446000000000002</v>
      </c>
      <c r="M19" s="104">
        <v>2.9409999999999998</v>
      </c>
      <c r="N19" s="104">
        <v>2.0529999999999999</v>
      </c>
      <c r="O19" s="104">
        <v>1.2749999999999999</v>
      </c>
      <c r="P19" s="104">
        <v>99.182000000000002</v>
      </c>
      <c r="Q19" s="104">
        <v>0.434</v>
      </c>
      <c r="R19" s="101">
        <v>0</v>
      </c>
      <c r="S19" s="101">
        <f t="shared" si="0"/>
        <v>0.434</v>
      </c>
      <c r="T19" s="99">
        <v>440.95</v>
      </c>
      <c r="U19" s="99">
        <v>440.51600000000002</v>
      </c>
      <c r="V19" s="99">
        <v>445.65</v>
      </c>
      <c r="W19" s="99">
        <v>445.21600000000001</v>
      </c>
      <c r="X19" s="70" t="s">
        <v>30</v>
      </c>
    </row>
    <row r="20" spans="1:24" s="7" customFormat="1" ht="27.95" customHeight="1">
      <c r="A20" s="14"/>
      <c r="B20" s="100" t="s">
        <v>20</v>
      </c>
      <c r="C20" s="101">
        <f t="shared" si="1"/>
        <v>147.6</v>
      </c>
      <c r="D20" s="101">
        <v>147.65</v>
      </c>
      <c r="E20" s="102">
        <v>50</v>
      </c>
      <c r="F20" s="422" t="s">
        <v>23</v>
      </c>
      <c r="G20" s="423"/>
      <c r="H20" s="101">
        <v>4.7</v>
      </c>
      <c r="I20" s="104">
        <v>1.6</v>
      </c>
      <c r="J20" s="422"/>
      <c r="K20" s="424"/>
      <c r="L20" s="424"/>
      <c r="M20" s="424"/>
      <c r="N20" s="424"/>
      <c r="O20" s="424"/>
      <c r="P20" s="423"/>
      <c r="Q20" s="104">
        <v>8.0000000000000002E-3</v>
      </c>
      <c r="R20" s="101">
        <v>0</v>
      </c>
      <c r="S20" s="101">
        <f t="shared" si="0"/>
        <v>8.0000000000000002E-3</v>
      </c>
      <c r="T20" s="99">
        <v>440.51600000000002</v>
      </c>
      <c r="U20" s="99">
        <v>440.50799999999998</v>
      </c>
      <c r="V20" s="99">
        <v>445.21600000000001</v>
      </c>
      <c r="W20" s="99">
        <v>445.20800000000003</v>
      </c>
      <c r="X20" s="70"/>
    </row>
    <row r="21" spans="1:24" s="7" customFormat="1" ht="71.25" customHeight="1">
      <c r="A21" s="14"/>
      <c r="B21" s="100">
        <v>7</v>
      </c>
      <c r="C21" s="101">
        <f t="shared" si="1"/>
        <v>147.65</v>
      </c>
      <c r="D21" s="101">
        <v>149.55000000000001</v>
      </c>
      <c r="E21" s="102">
        <v>1900</v>
      </c>
      <c r="F21" s="101">
        <v>95.46</v>
      </c>
      <c r="G21" s="101">
        <v>9.5</v>
      </c>
      <c r="H21" s="101">
        <v>4.7</v>
      </c>
      <c r="I21" s="104" t="s">
        <v>24</v>
      </c>
      <c r="J21" s="104"/>
      <c r="K21" s="104" t="s">
        <v>24</v>
      </c>
      <c r="L21" s="104" t="s">
        <v>24</v>
      </c>
      <c r="M21" s="104" t="s">
        <v>24</v>
      </c>
      <c r="N21" s="104" t="s">
        <v>24</v>
      </c>
      <c r="O21" s="104" t="s">
        <v>24</v>
      </c>
      <c r="P21" s="104" t="s">
        <v>24</v>
      </c>
      <c r="Q21" s="104" t="s">
        <v>24</v>
      </c>
      <c r="R21" s="101" t="str">
        <f>Q21</f>
        <v>-</v>
      </c>
      <c r="S21" s="101" t="str">
        <f>Q21</f>
        <v>-</v>
      </c>
      <c r="T21" s="99" t="s">
        <v>24</v>
      </c>
      <c r="U21" s="99" t="s">
        <v>24</v>
      </c>
      <c r="V21" s="99" t="s">
        <v>24</v>
      </c>
      <c r="W21" s="99" t="s">
        <v>24</v>
      </c>
      <c r="X21" s="70" t="s">
        <v>120</v>
      </c>
    </row>
    <row r="22" spans="1:24" s="7" customFormat="1" ht="27.95" customHeight="1">
      <c r="A22" s="14"/>
      <c r="B22" s="100"/>
      <c r="C22" s="101">
        <f t="shared" si="1"/>
        <v>149.55000000000001</v>
      </c>
      <c r="D22" s="101">
        <v>149.6</v>
      </c>
      <c r="E22" s="102">
        <v>50</v>
      </c>
      <c r="F22" s="422" t="s">
        <v>23</v>
      </c>
      <c r="G22" s="423"/>
      <c r="H22" s="101">
        <v>4.7</v>
      </c>
      <c r="I22" s="104">
        <v>1.47</v>
      </c>
      <c r="J22" s="422"/>
      <c r="K22" s="424"/>
      <c r="L22" s="424"/>
      <c r="M22" s="424"/>
      <c r="N22" s="424"/>
      <c r="O22" s="424"/>
      <c r="P22" s="423"/>
      <c r="Q22" s="104">
        <v>1.0999999999999999E-2</v>
      </c>
      <c r="R22" s="101">
        <v>0</v>
      </c>
      <c r="S22" s="101">
        <f t="shared" si="0"/>
        <v>1.0999999999999999E-2</v>
      </c>
      <c r="T22" s="99">
        <v>440.03300000000002</v>
      </c>
      <c r="U22" s="105">
        <v>440.02199999999999</v>
      </c>
      <c r="V22" s="99">
        <v>444.733</v>
      </c>
      <c r="W22" s="99">
        <v>444.72199999999998</v>
      </c>
      <c r="X22" s="70"/>
    </row>
    <row r="23" spans="1:24" s="7" customFormat="1" ht="27.95" customHeight="1">
      <c r="A23" s="14"/>
      <c r="B23" s="100">
        <v>8</v>
      </c>
      <c r="C23" s="101">
        <f t="shared" si="1"/>
        <v>149.6</v>
      </c>
      <c r="D23" s="101">
        <v>153.30000000000001</v>
      </c>
      <c r="E23" s="102">
        <v>3700</v>
      </c>
      <c r="F23" s="101">
        <v>95.46</v>
      </c>
      <c r="G23" s="101">
        <v>9.5</v>
      </c>
      <c r="H23" s="101">
        <v>4.7</v>
      </c>
      <c r="I23" s="104">
        <v>1.54</v>
      </c>
      <c r="J23" s="101" t="s">
        <v>21</v>
      </c>
      <c r="K23" s="104">
        <v>66.739999999999995</v>
      </c>
      <c r="L23" s="104">
        <v>22.794</v>
      </c>
      <c r="M23" s="104">
        <v>2.9279999999999999</v>
      </c>
      <c r="N23" s="104">
        <v>2.0470000000000002</v>
      </c>
      <c r="O23" s="104">
        <v>1.5469999999999999</v>
      </c>
      <c r="P23" s="104">
        <v>103.268</v>
      </c>
      <c r="Q23" s="104">
        <v>0.68500000000000005</v>
      </c>
      <c r="R23" s="101">
        <v>0</v>
      </c>
      <c r="S23" s="101">
        <f t="shared" si="0"/>
        <v>0.68500000000000005</v>
      </c>
      <c r="T23" s="105">
        <v>440.02199999999999</v>
      </c>
      <c r="U23" s="99">
        <v>440.33699999999999</v>
      </c>
      <c r="V23" s="99">
        <v>444.72199999999998</v>
      </c>
      <c r="W23" s="99">
        <v>444.03699999999998</v>
      </c>
      <c r="X23" s="70" t="s">
        <v>30</v>
      </c>
    </row>
    <row r="24" spans="1:24" s="7" customFormat="1" ht="27.95" customHeight="1">
      <c r="A24" s="14"/>
      <c r="B24" s="100" t="s">
        <v>20</v>
      </c>
      <c r="C24" s="101">
        <f t="shared" si="1"/>
        <v>153.30000000000001</v>
      </c>
      <c r="D24" s="101">
        <v>153.35</v>
      </c>
      <c r="E24" s="102">
        <v>50</v>
      </c>
      <c r="F24" s="422" t="s">
        <v>23</v>
      </c>
      <c r="G24" s="423"/>
      <c r="H24" s="101">
        <v>4.7</v>
      </c>
      <c r="I24" s="104">
        <v>1.67</v>
      </c>
      <c r="J24" s="422"/>
      <c r="K24" s="424"/>
      <c r="L24" s="424"/>
      <c r="M24" s="424"/>
      <c r="N24" s="424"/>
      <c r="O24" s="424"/>
      <c r="P24" s="423"/>
      <c r="Q24" s="104">
        <v>7.0000000000000001E-3</v>
      </c>
      <c r="R24" s="101">
        <v>0</v>
      </c>
      <c r="S24" s="101">
        <f t="shared" si="0"/>
        <v>7.0000000000000001E-3</v>
      </c>
      <c r="T24" s="99">
        <v>440.33699999999999</v>
      </c>
      <c r="U24" s="99">
        <v>439.33</v>
      </c>
      <c r="V24" s="99">
        <v>444.03699999999998</v>
      </c>
      <c r="W24" s="99">
        <v>444.03</v>
      </c>
      <c r="X24" s="70"/>
    </row>
    <row r="25" spans="1:24" s="7" customFormat="1" ht="27.95" customHeight="1">
      <c r="A25" s="14"/>
      <c r="B25" s="100">
        <v>9</v>
      </c>
      <c r="C25" s="101">
        <f t="shared" si="1"/>
        <v>153.35</v>
      </c>
      <c r="D25" s="101">
        <v>154.69999999999999</v>
      </c>
      <c r="E25" s="102">
        <v>1350</v>
      </c>
      <c r="F25" s="101">
        <v>95.46</v>
      </c>
      <c r="G25" s="101">
        <v>9.5</v>
      </c>
      <c r="H25" s="101">
        <v>4.7</v>
      </c>
      <c r="I25" s="104">
        <v>1.8</v>
      </c>
      <c r="J25" s="101" t="s">
        <v>32</v>
      </c>
      <c r="K25" s="104">
        <v>77.790000000000006</v>
      </c>
      <c r="L25" s="104">
        <v>26.446000000000002</v>
      </c>
      <c r="M25" s="104">
        <v>2.9409999999999998</v>
      </c>
      <c r="N25" s="104">
        <v>2.0529999999999999</v>
      </c>
      <c r="O25" s="104">
        <v>1.2749999999999999</v>
      </c>
      <c r="P25" s="104">
        <v>99.182000000000002</v>
      </c>
      <c r="Q25" s="104">
        <v>0.16900000000000001</v>
      </c>
      <c r="R25" s="101">
        <v>0</v>
      </c>
      <c r="S25" s="101">
        <f t="shared" si="0"/>
        <v>0.16900000000000001</v>
      </c>
      <c r="T25" s="99">
        <v>439.33</v>
      </c>
      <c r="U25" s="99">
        <v>439.161</v>
      </c>
      <c r="V25" s="99">
        <v>444.03</v>
      </c>
      <c r="W25" s="99">
        <v>443.86099999999999</v>
      </c>
      <c r="X25" s="70" t="s">
        <v>31</v>
      </c>
    </row>
    <row r="26" spans="1:24" s="7" customFormat="1" ht="27.95" customHeight="1">
      <c r="A26" s="14"/>
      <c r="B26" s="100" t="s">
        <v>20</v>
      </c>
      <c r="C26" s="101">
        <f t="shared" si="1"/>
        <v>154.69999999999999</v>
      </c>
      <c r="D26" s="101">
        <v>154.75</v>
      </c>
      <c r="E26" s="102">
        <v>50</v>
      </c>
      <c r="F26" s="422" t="s">
        <v>23</v>
      </c>
      <c r="G26" s="423"/>
      <c r="H26" s="101">
        <v>4.7</v>
      </c>
      <c r="I26" s="104">
        <v>1.67</v>
      </c>
      <c r="J26" s="422"/>
      <c r="K26" s="424"/>
      <c r="L26" s="424"/>
      <c r="M26" s="424"/>
      <c r="N26" s="424"/>
      <c r="O26" s="424"/>
      <c r="P26" s="423"/>
      <c r="Q26" s="104">
        <v>7.0000000000000001E-3</v>
      </c>
      <c r="R26" s="101">
        <v>0</v>
      </c>
      <c r="S26" s="101">
        <f t="shared" si="0"/>
        <v>7.0000000000000001E-3</v>
      </c>
      <c r="T26" s="99">
        <v>439.161</v>
      </c>
      <c r="U26" s="99">
        <v>439.154</v>
      </c>
      <c r="V26" s="99">
        <v>443.86099999999999</v>
      </c>
      <c r="W26" s="99">
        <v>443.85399999999998</v>
      </c>
      <c r="X26" s="70"/>
    </row>
    <row r="27" spans="1:24" s="7" customFormat="1" ht="32.1" customHeight="1">
      <c r="A27" s="14"/>
      <c r="B27" s="100">
        <v>10</v>
      </c>
      <c r="C27" s="101">
        <f t="shared" si="1"/>
        <v>154.75</v>
      </c>
      <c r="D27" s="101">
        <v>155.398</v>
      </c>
      <c r="E27" s="102">
        <v>648</v>
      </c>
      <c r="F27" s="101">
        <v>95.46</v>
      </c>
      <c r="G27" s="101">
        <v>9.5</v>
      </c>
      <c r="H27" s="101">
        <v>4.7</v>
      </c>
      <c r="I27" s="104">
        <v>1.54</v>
      </c>
      <c r="J27" s="101" t="s">
        <v>21</v>
      </c>
      <c r="K27" s="104">
        <v>66.739999999999995</v>
      </c>
      <c r="L27" s="104">
        <v>22.794</v>
      </c>
      <c r="M27" s="104">
        <v>2.9279999999999999</v>
      </c>
      <c r="N27" s="104">
        <v>2.0470000000000002</v>
      </c>
      <c r="O27" s="104">
        <v>1.5469999999999999</v>
      </c>
      <c r="P27" s="104">
        <v>103.268</v>
      </c>
      <c r="Q27" s="104">
        <v>0.12</v>
      </c>
      <c r="R27" s="101">
        <v>0</v>
      </c>
      <c r="S27" s="101">
        <f t="shared" si="0"/>
        <v>0.12</v>
      </c>
      <c r="T27" s="99">
        <v>439.154</v>
      </c>
      <c r="U27" s="99">
        <v>439.03399999999999</v>
      </c>
      <c r="V27" s="99">
        <v>443.85399999999998</v>
      </c>
      <c r="W27" s="99">
        <v>443.73399999999998</v>
      </c>
      <c r="X27" s="70" t="s">
        <v>93</v>
      </c>
    </row>
    <row r="28" spans="1:24" s="7" customFormat="1" ht="21.75" customHeight="1">
      <c r="A28" s="8"/>
      <c r="B28" s="106"/>
      <c r="C28" s="105"/>
      <c r="D28" s="105"/>
      <c r="E28" s="107">
        <f>SUM(E9:E27)</f>
        <v>21398</v>
      </c>
      <c r="F28" s="105"/>
      <c r="G28" s="108"/>
      <c r="H28" s="108"/>
      <c r="I28" s="105"/>
      <c r="J28" s="109"/>
      <c r="K28" s="105"/>
      <c r="L28" s="105"/>
      <c r="M28" s="105"/>
      <c r="N28" s="105"/>
      <c r="O28" s="105"/>
      <c r="P28" s="105"/>
      <c r="Q28" s="105"/>
      <c r="R28" s="105"/>
      <c r="S28" s="105"/>
      <c r="T28" s="105"/>
      <c r="U28" s="105"/>
      <c r="V28" s="105"/>
      <c r="W28" s="105"/>
      <c r="X28" s="13"/>
    </row>
    <row r="29" spans="1:24" s="7" customFormat="1" ht="31.5" customHeight="1">
      <c r="A29" s="8"/>
      <c r="B29" s="62" t="s">
        <v>86</v>
      </c>
      <c r="C29" s="406" t="s">
        <v>117</v>
      </c>
      <c r="D29" s="406"/>
      <c r="E29" s="406"/>
      <c r="F29" s="406"/>
      <c r="G29" s="61">
        <v>1.7999999999999999E-2</v>
      </c>
      <c r="H29" s="11"/>
      <c r="I29" s="9"/>
      <c r="J29" s="12"/>
      <c r="K29" s="9"/>
      <c r="L29" s="9"/>
      <c r="M29" s="407" t="s">
        <v>88</v>
      </c>
      <c r="N29" s="407"/>
      <c r="O29" s="9"/>
      <c r="P29" s="9"/>
      <c r="Q29" s="9"/>
      <c r="R29" s="9"/>
      <c r="S29" s="9"/>
      <c r="T29" s="9"/>
      <c r="U29" s="9"/>
      <c r="V29" s="9"/>
      <c r="W29" s="9"/>
      <c r="X29" s="13"/>
    </row>
    <row r="30" spans="1:24" s="7" customFormat="1" ht="32.1" customHeight="1">
      <c r="A30" s="8"/>
      <c r="B30" s="8"/>
      <c r="C30" s="9"/>
      <c r="D30" s="9"/>
      <c r="E30" s="10"/>
      <c r="F30" s="9"/>
      <c r="G30" s="11"/>
      <c r="H30" s="11"/>
      <c r="I30" s="9"/>
      <c r="J30" s="12"/>
      <c r="K30" s="9"/>
      <c r="L30" s="407" t="s">
        <v>89</v>
      </c>
      <c r="M30" s="407"/>
      <c r="N30" s="407"/>
      <c r="O30" s="407"/>
      <c r="P30" s="9"/>
      <c r="Q30" s="407" t="s">
        <v>90</v>
      </c>
      <c r="R30" s="407"/>
      <c r="S30" s="407"/>
      <c r="T30" s="407"/>
      <c r="U30" s="9"/>
      <c r="V30" s="9"/>
      <c r="W30" s="9"/>
      <c r="X30" s="13"/>
    </row>
    <row r="31" spans="1:24" s="7" customFormat="1" ht="32.1" customHeight="1">
      <c r="A31" s="8"/>
      <c r="B31" s="8"/>
      <c r="C31" s="9"/>
      <c r="D31" s="9"/>
      <c r="E31" s="10"/>
      <c r="F31" s="9"/>
      <c r="G31" s="11"/>
      <c r="H31" s="11"/>
      <c r="I31" s="9"/>
      <c r="J31" s="12"/>
      <c r="K31" s="9"/>
      <c r="L31" s="407"/>
      <c r="M31" s="407"/>
      <c r="N31" s="407"/>
      <c r="O31" s="407"/>
      <c r="P31" s="9"/>
      <c r="Q31" s="407"/>
      <c r="R31" s="407"/>
      <c r="S31" s="407"/>
      <c r="T31" s="407"/>
      <c r="U31" s="9"/>
      <c r="V31" s="9"/>
      <c r="W31" s="9"/>
      <c r="X31" s="13"/>
    </row>
    <row r="32" spans="1:24" s="7" customFormat="1" ht="24.75" customHeight="1">
      <c r="A32" s="8"/>
      <c r="B32" s="8"/>
      <c r="C32" s="9"/>
      <c r="D32" s="9"/>
      <c r="E32" s="10"/>
      <c r="F32" s="9"/>
      <c r="G32" s="11"/>
      <c r="H32" s="11"/>
      <c r="I32" s="9"/>
      <c r="J32" s="12" t="s">
        <v>37</v>
      </c>
      <c r="K32" s="9"/>
      <c r="L32" s="9"/>
      <c r="M32" s="9"/>
      <c r="N32" s="9"/>
      <c r="O32" s="9"/>
      <c r="P32" s="9"/>
      <c r="Q32" s="407"/>
      <c r="R32" s="407"/>
      <c r="S32" s="407"/>
      <c r="T32" s="407"/>
      <c r="U32" s="9"/>
      <c r="V32" s="9"/>
      <c r="W32" s="9"/>
      <c r="X32" s="13"/>
    </row>
    <row r="33" spans="1:24" s="7" customFormat="1" ht="32.1" customHeight="1">
      <c r="A33" s="8"/>
      <c r="B33" s="8"/>
      <c r="C33" s="9"/>
      <c r="D33" s="9"/>
      <c r="E33" s="10"/>
      <c r="F33" s="9"/>
      <c r="G33" s="11"/>
      <c r="H33" s="11"/>
      <c r="I33" s="9"/>
      <c r="J33" s="12" t="s">
        <v>20</v>
      </c>
      <c r="K33" s="9"/>
      <c r="L33" s="9"/>
      <c r="M33" s="9"/>
      <c r="N33" s="9"/>
      <c r="O33" s="9"/>
      <c r="P33" s="9"/>
      <c r="Q33" s="9"/>
      <c r="R33" s="9"/>
      <c r="S33" s="9"/>
      <c r="T33" s="9"/>
      <c r="U33" s="9"/>
      <c r="V33" s="9"/>
      <c r="W33" s="9"/>
      <c r="X33" s="13"/>
    </row>
    <row r="34" spans="1:24" s="7" customFormat="1" ht="32.1" customHeight="1">
      <c r="A34" s="8"/>
      <c r="B34" s="8"/>
      <c r="C34" s="9"/>
      <c r="D34" s="9"/>
      <c r="E34" s="10"/>
      <c r="F34" s="9"/>
      <c r="G34" s="11"/>
      <c r="H34" s="11"/>
      <c r="I34" s="9"/>
      <c r="J34" s="12"/>
      <c r="K34" s="9"/>
      <c r="L34" s="9"/>
      <c r="M34" s="9"/>
      <c r="N34" s="9"/>
      <c r="O34" s="9"/>
      <c r="P34" s="9"/>
      <c r="Q34" s="9"/>
      <c r="R34" s="9"/>
      <c r="S34" s="9"/>
      <c r="T34" s="9"/>
      <c r="U34" s="9"/>
      <c r="V34" s="9"/>
      <c r="W34" s="9"/>
      <c r="X34" s="13"/>
    </row>
    <row r="35" spans="1:24" s="7" customFormat="1" ht="32.1" customHeight="1">
      <c r="A35" s="8"/>
      <c r="B35" s="8"/>
      <c r="C35" s="9"/>
      <c r="D35" s="9"/>
      <c r="E35" s="10"/>
      <c r="F35" s="9"/>
      <c r="G35" s="11"/>
      <c r="H35" s="11"/>
      <c r="I35" s="9"/>
      <c r="J35" s="12"/>
      <c r="K35" s="9"/>
      <c r="L35" s="9"/>
      <c r="M35" s="9"/>
      <c r="N35" s="9"/>
      <c r="O35" s="9"/>
      <c r="P35" s="9"/>
      <c r="Q35" s="9"/>
      <c r="R35" s="9"/>
      <c r="S35" s="9"/>
      <c r="T35" s="9"/>
      <c r="U35" s="9"/>
      <c r="V35" s="9"/>
      <c r="W35" s="9"/>
      <c r="X35" s="13"/>
    </row>
    <row r="36" spans="1:24" s="7" customFormat="1" ht="32.1" customHeight="1">
      <c r="A36" s="8"/>
      <c r="B36" s="8"/>
      <c r="C36" s="9"/>
      <c r="D36" s="9"/>
      <c r="E36" s="10"/>
      <c r="F36" s="9"/>
      <c r="G36" s="11"/>
      <c r="H36" s="11"/>
      <c r="I36" s="9"/>
      <c r="J36" s="12"/>
      <c r="K36" s="9"/>
      <c r="L36" s="9"/>
      <c r="M36" s="9"/>
      <c r="N36" s="9"/>
      <c r="O36" s="9"/>
      <c r="P36" s="9"/>
      <c r="Q36" s="9"/>
      <c r="R36" s="9"/>
      <c r="S36" s="9"/>
      <c r="T36" s="9"/>
      <c r="U36" s="9"/>
      <c r="V36" s="9"/>
      <c r="W36" s="9"/>
      <c r="X36" s="13"/>
    </row>
    <row r="37" spans="1:24" s="7" customFormat="1" ht="32.1" customHeight="1">
      <c r="A37" s="8"/>
      <c r="B37" s="8"/>
      <c r="C37" s="9"/>
      <c r="D37" s="9"/>
      <c r="E37" s="10"/>
      <c r="F37" s="9"/>
      <c r="G37" s="11"/>
      <c r="H37" s="11"/>
      <c r="I37" s="9"/>
      <c r="J37" s="12"/>
      <c r="K37" s="9"/>
      <c r="L37" s="9"/>
      <c r="M37" s="9"/>
      <c r="N37" s="9"/>
      <c r="O37" s="9"/>
      <c r="P37" s="9"/>
      <c r="Q37" s="9"/>
      <c r="R37" s="9"/>
      <c r="S37" s="9"/>
      <c r="T37" s="9"/>
      <c r="U37" s="9"/>
      <c r="V37" s="9"/>
      <c r="W37" s="9"/>
      <c r="X37" s="13"/>
    </row>
    <row r="38" spans="1:24" s="7" customFormat="1" ht="32.1" customHeight="1">
      <c r="A38" s="8"/>
      <c r="B38" s="8"/>
      <c r="C38" s="9"/>
      <c r="D38" s="9"/>
      <c r="E38" s="10"/>
      <c r="F38" s="9"/>
      <c r="G38" s="11"/>
      <c r="H38" s="11"/>
      <c r="I38" s="9"/>
      <c r="J38" s="12"/>
      <c r="K38" s="9"/>
      <c r="L38" s="9"/>
      <c r="M38" s="9"/>
      <c r="N38" s="9"/>
      <c r="O38" s="9"/>
      <c r="P38" s="9"/>
      <c r="Q38" s="9"/>
      <c r="R38" s="9"/>
      <c r="S38" s="9"/>
      <c r="T38" s="9"/>
      <c r="U38" s="9"/>
      <c r="V38" s="9"/>
      <c r="W38" s="9"/>
      <c r="X38" s="13"/>
    </row>
    <row r="39" spans="1:24" s="7" customFormat="1" ht="32.1" customHeight="1">
      <c r="A39" s="8"/>
      <c r="B39" s="8"/>
      <c r="C39" s="9"/>
      <c r="D39" s="9"/>
      <c r="E39" s="10"/>
      <c r="F39" s="9"/>
      <c r="G39" s="11"/>
      <c r="H39" s="11"/>
      <c r="I39" s="9"/>
      <c r="J39" s="12"/>
      <c r="K39" s="9"/>
      <c r="L39" s="9"/>
      <c r="M39" s="9"/>
      <c r="N39" s="9"/>
      <c r="O39" s="9"/>
      <c r="P39" s="9"/>
      <c r="Q39" s="9"/>
      <c r="R39" s="9"/>
      <c r="S39" s="9"/>
      <c r="T39" s="9"/>
      <c r="U39" s="9"/>
      <c r="V39" s="9"/>
      <c r="W39" s="9"/>
      <c r="X39" s="13"/>
    </row>
    <row r="40" spans="1:24" s="7" customFormat="1" ht="32.1" customHeight="1">
      <c r="A40" s="8"/>
      <c r="B40" s="8"/>
      <c r="C40" s="9"/>
      <c r="D40" s="9"/>
      <c r="E40" s="10"/>
      <c r="F40" s="9"/>
      <c r="G40" s="11"/>
      <c r="H40" s="11"/>
      <c r="I40" s="9"/>
      <c r="J40" s="12"/>
      <c r="K40" s="9"/>
      <c r="L40" s="9"/>
      <c r="M40" s="9"/>
      <c r="N40" s="9"/>
      <c r="O40" s="9"/>
      <c r="P40" s="9"/>
      <c r="Q40" s="9"/>
      <c r="R40" s="9"/>
      <c r="S40" s="9"/>
      <c r="T40" s="9"/>
      <c r="U40" s="9"/>
      <c r="V40" s="9"/>
      <c r="W40" s="9"/>
      <c r="X40" s="13"/>
    </row>
    <row r="41" spans="1:24" s="7" customFormat="1" ht="32.1" customHeight="1">
      <c r="A41" s="8"/>
      <c r="B41" s="8"/>
      <c r="C41" s="9"/>
      <c r="D41" s="9"/>
      <c r="E41" s="10"/>
      <c r="F41" s="9"/>
      <c r="G41" s="11"/>
      <c r="H41" s="11"/>
      <c r="I41" s="9"/>
      <c r="J41" s="12"/>
      <c r="K41" s="9"/>
      <c r="L41" s="9"/>
      <c r="M41" s="9"/>
      <c r="N41" s="9"/>
      <c r="O41" s="9"/>
      <c r="P41" s="9"/>
      <c r="Q41" s="9"/>
      <c r="R41" s="9"/>
      <c r="S41" s="9"/>
      <c r="T41" s="9"/>
      <c r="U41" s="9"/>
      <c r="V41" s="9"/>
      <c r="W41" s="9"/>
      <c r="X41" s="13"/>
    </row>
    <row r="42" spans="1:24" s="7" customFormat="1" ht="32.1" customHeight="1">
      <c r="A42" s="8"/>
      <c r="B42" s="8"/>
      <c r="C42" s="9"/>
      <c r="D42" s="9"/>
      <c r="E42" s="10"/>
      <c r="F42" s="9"/>
      <c r="G42" s="11"/>
      <c r="H42" s="11"/>
      <c r="I42" s="9"/>
      <c r="J42" s="12"/>
      <c r="K42" s="9"/>
      <c r="L42" s="9"/>
      <c r="M42" s="9"/>
      <c r="N42" s="9"/>
      <c r="O42" s="9"/>
      <c r="P42" s="9"/>
      <c r="Q42" s="9"/>
      <c r="R42" s="9"/>
      <c r="S42" s="9"/>
      <c r="T42" s="9"/>
      <c r="U42" s="9"/>
      <c r="V42" s="9"/>
      <c r="W42" s="9"/>
      <c r="X42" s="13"/>
    </row>
    <row r="43" spans="1:24" s="7" customFormat="1" ht="32.1" customHeight="1">
      <c r="A43" s="8"/>
      <c r="B43" s="8"/>
      <c r="C43" s="9"/>
      <c r="D43" s="9"/>
      <c r="E43" s="10"/>
      <c r="F43" s="9"/>
      <c r="G43" s="11"/>
      <c r="H43" s="11"/>
      <c r="I43" s="9"/>
      <c r="J43" s="12"/>
      <c r="K43" s="9"/>
      <c r="L43" s="9"/>
      <c r="M43" s="9"/>
      <c r="N43" s="9"/>
      <c r="O43" s="9"/>
      <c r="P43" s="9"/>
      <c r="Q43" s="9"/>
      <c r="R43" s="9"/>
      <c r="S43" s="9"/>
      <c r="T43" s="9"/>
      <c r="U43" s="9"/>
      <c r="V43" s="9"/>
      <c r="W43" s="9"/>
      <c r="X43" s="13"/>
    </row>
    <row r="44" spans="1:24" s="7" customFormat="1" ht="32.1" customHeight="1">
      <c r="A44" s="8"/>
      <c r="B44" s="8"/>
      <c r="C44" s="9"/>
      <c r="D44" s="9"/>
      <c r="E44" s="10"/>
      <c r="F44" s="9"/>
      <c r="G44" s="11"/>
      <c r="H44" s="11"/>
      <c r="I44" s="9"/>
      <c r="J44" s="12"/>
      <c r="K44" s="9"/>
      <c r="L44" s="9"/>
      <c r="M44" s="9"/>
      <c r="N44" s="9"/>
      <c r="O44" s="9"/>
      <c r="P44" s="9"/>
      <c r="Q44" s="9"/>
      <c r="R44" s="9"/>
      <c r="S44" s="9"/>
      <c r="T44" s="9"/>
      <c r="U44" s="9"/>
      <c r="V44" s="9"/>
      <c r="W44" s="9"/>
      <c r="X44" s="13"/>
    </row>
  </sheetData>
  <mergeCells count="35">
    <mergeCell ref="A1:X1"/>
    <mergeCell ref="A4:X4"/>
    <mergeCell ref="A6:A7"/>
    <mergeCell ref="C6:E6"/>
    <mergeCell ref="F6:P6"/>
    <mergeCell ref="Q6:S6"/>
    <mergeCell ref="T6:U6"/>
    <mergeCell ref="V6:W6"/>
    <mergeCell ref="X6:X7"/>
    <mergeCell ref="A2:X2"/>
    <mergeCell ref="A3:X3"/>
    <mergeCell ref="A5:G5"/>
    <mergeCell ref="F20:G20"/>
    <mergeCell ref="J20:P20"/>
    <mergeCell ref="F22:G22"/>
    <mergeCell ref="J22:P22"/>
    <mergeCell ref="B6:B7"/>
    <mergeCell ref="F10:G10"/>
    <mergeCell ref="J10:P10"/>
    <mergeCell ref="F12:G12"/>
    <mergeCell ref="J12:P12"/>
    <mergeCell ref="F14:G14"/>
    <mergeCell ref="J14:P14"/>
    <mergeCell ref="F16:G16"/>
    <mergeCell ref="J16:P16"/>
    <mergeCell ref="F18:G18"/>
    <mergeCell ref="J18:P18"/>
    <mergeCell ref="Q30:T32"/>
    <mergeCell ref="M29:N29"/>
    <mergeCell ref="L30:O31"/>
    <mergeCell ref="C29:F29"/>
    <mergeCell ref="F24:G24"/>
    <mergeCell ref="J24:P24"/>
    <mergeCell ref="F26:G26"/>
    <mergeCell ref="J26:P26"/>
  </mergeCells>
  <printOptions horizontalCentered="1"/>
  <pageMargins left="0" right="0" top="0" bottom="0" header="0" footer="0"/>
  <pageSetup paperSize="9" scale="60" orientation="landscape" errors="blank" verticalDpi="360" r:id="rId1"/>
  <headerFooter alignWithMargins="0"/>
</worksheet>
</file>

<file path=xl/worksheets/sheet3.xml><?xml version="1.0" encoding="utf-8"?>
<worksheet xmlns="http://schemas.openxmlformats.org/spreadsheetml/2006/main" xmlns:r="http://schemas.openxmlformats.org/officeDocument/2006/relationships">
  <sheetPr>
    <tabColor rgb="FF92D050"/>
  </sheetPr>
  <dimension ref="A1:Z57"/>
  <sheetViews>
    <sheetView view="pageBreakPreview" topLeftCell="A19" zoomScale="75" zoomScaleSheetLayoutView="75" workbookViewId="0">
      <selection activeCell="I29" sqref="I29"/>
    </sheetView>
  </sheetViews>
  <sheetFormatPr defaultColWidth="9.140625" defaultRowHeight="12.75"/>
  <cols>
    <col min="1" max="1" width="5.85546875" style="43" customWidth="1"/>
    <col min="2" max="2" width="9.85546875" style="44" customWidth="1"/>
    <col min="3" max="3" width="10.5703125" style="44" customWidth="1"/>
    <col min="4" max="4" width="10.85546875" style="45" customWidth="1"/>
    <col min="5" max="5" width="12" style="43" customWidth="1"/>
    <col min="6" max="6" width="13.42578125" style="43" customWidth="1"/>
    <col min="7" max="7" width="7.28515625" style="43" customWidth="1"/>
    <col min="8" max="8" width="9.7109375" style="46" customWidth="1"/>
    <col min="9" max="9" width="8.28515625" style="47" customWidth="1"/>
    <col min="10" max="10" width="13.28515625" style="43" customWidth="1"/>
    <col min="11" max="11" width="10.28515625" style="43" customWidth="1"/>
    <col min="12" max="12" width="9.5703125" style="43" customWidth="1"/>
    <col min="13" max="13" width="8.5703125" style="43" customWidth="1"/>
    <col min="14" max="14" width="7.5703125" style="43" customWidth="1"/>
    <col min="15" max="15" width="11" style="43" customWidth="1"/>
    <col min="16" max="16" width="12" style="43" customWidth="1"/>
    <col min="17" max="17" width="10.42578125" style="43" customWidth="1"/>
    <col min="18" max="18" width="15.28515625" style="43" customWidth="1"/>
    <col min="19" max="19" width="9.28515625" style="43" customWidth="1"/>
    <col min="20" max="23" width="10.28515625" style="43" customWidth="1"/>
    <col min="24" max="24" width="14.28515625" style="43" customWidth="1"/>
    <col min="25" max="25" width="26.7109375" style="43" customWidth="1"/>
    <col min="26" max="16384" width="9.140625" style="43"/>
  </cols>
  <sheetData>
    <row r="1" spans="1:25" s="2" customFormat="1" ht="27" customHeight="1">
      <c r="A1" s="426" t="s">
        <v>214</v>
      </c>
      <c r="B1" s="427"/>
      <c r="C1" s="427"/>
      <c r="D1" s="427"/>
      <c r="E1" s="427"/>
      <c r="F1" s="427"/>
      <c r="G1" s="427"/>
      <c r="H1" s="427"/>
      <c r="I1" s="427"/>
      <c r="J1" s="427"/>
      <c r="K1" s="427"/>
      <c r="L1" s="427"/>
      <c r="M1" s="427"/>
      <c r="N1" s="427"/>
      <c r="O1" s="427"/>
      <c r="P1" s="427"/>
      <c r="Q1" s="427"/>
      <c r="R1" s="427"/>
      <c r="S1" s="427"/>
      <c r="T1" s="427"/>
      <c r="U1" s="427"/>
      <c r="V1" s="427"/>
      <c r="W1" s="427"/>
      <c r="X1" s="427"/>
      <c r="Y1" s="428"/>
    </row>
    <row r="2" spans="1:25" s="2" customFormat="1" ht="22.5" customHeight="1">
      <c r="A2" s="436" t="s">
        <v>215</v>
      </c>
      <c r="B2" s="437"/>
      <c r="C2" s="437"/>
      <c r="D2" s="437"/>
      <c r="E2" s="437"/>
      <c r="F2" s="437"/>
      <c r="G2" s="437"/>
      <c r="H2" s="437"/>
      <c r="I2" s="437"/>
      <c r="J2" s="437"/>
      <c r="K2" s="437"/>
      <c r="L2" s="437"/>
      <c r="M2" s="437"/>
      <c r="N2" s="437"/>
      <c r="O2" s="437"/>
      <c r="P2" s="437"/>
      <c r="Q2" s="437"/>
      <c r="R2" s="437"/>
      <c r="S2" s="437"/>
      <c r="T2" s="437"/>
      <c r="U2" s="437"/>
      <c r="V2" s="437"/>
      <c r="W2" s="437"/>
      <c r="X2" s="437"/>
      <c r="Y2" s="438"/>
    </row>
    <row r="3" spans="1:25" s="21" customFormat="1" ht="21.95" customHeight="1">
      <c r="A3" s="429" t="s">
        <v>38</v>
      </c>
      <c r="B3" s="430"/>
      <c r="C3" s="430"/>
      <c r="D3" s="430"/>
      <c r="E3" s="430"/>
      <c r="F3" s="430"/>
      <c r="G3" s="430"/>
      <c r="H3" s="430"/>
      <c r="I3" s="430"/>
      <c r="J3" s="430"/>
      <c r="K3" s="430"/>
      <c r="L3" s="430"/>
      <c r="M3" s="430"/>
      <c r="N3" s="430"/>
      <c r="O3" s="430"/>
      <c r="P3" s="430"/>
      <c r="Q3" s="430"/>
      <c r="R3" s="430"/>
      <c r="S3" s="430"/>
      <c r="T3" s="430"/>
      <c r="U3" s="430"/>
      <c r="V3" s="430"/>
      <c r="W3" s="430"/>
      <c r="X3" s="430"/>
      <c r="Y3" s="431"/>
    </row>
    <row r="4" spans="1:25" s="21" customFormat="1" ht="8.25" customHeight="1">
      <c r="A4" s="22"/>
      <c r="B4" s="23"/>
      <c r="C4" s="23"/>
      <c r="D4" s="24"/>
      <c r="E4" s="24"/>
      <c r="F4" s="24"/>
      <c r="G4" s="24"/>
      <c r="H4" s="25"/>
      <c r="I4" s="26"/>
      <c r="J4" s="24"/>
      <c r="K4" s="24"/>
      <c r="L4" s="24"/>
      <c r="M4" s="24"/>
      <c r="N4" s="24"/>
      <c r="O4" s="24"/>
      <c r="P4" s="24"/>
      <c r="Q4" s="24"/>
      <c r="R4" s="24"/>
      <c r="S4" s="24"/>
      <c r="T4" s="24"/>
      <c r="U4" s="24"/>
      <c r="V4" s="24"/>
      <c r="W4" s="24"/>
      <c r="X4" s="24"/>
      <c r="Y4" s="27"/>
    </row>
    <row r="5" spans="1:25" s="53" customFormat="1" ht="30" customHeight="1">
      <c r="A5" s="432" t="s">
        <v>0</v>
      </c>
      <c r="B5" s="433" t="s">
        <v>1</v>
      </c>
      <c r="C5" s="433"/>
      <c r="D5" s="433"/>
      <c r="E5" s="433" t="s">
        <v>2</v>
      </c>
      <c r="F5" s="433"/>
      <c r="G5" s="433"/>
      <c r="H5" s="433"/>
      <c r="I5" s="433"/>
      <c r="J5" s="433"/>
      <c r="K5" s="433"/>
      <c r="L5" s="433"/>
      <c r="M5" s="433"/>
      <c r="N5" s="433"/>
      <c r="O5" s="433"/>
      <c r="P5" s="433"/>
      <c r="Q5" s="433" t="s">
        <v>119</v>
      </c>
      <c r="R5" s="433"/>
      <c r="S5" s="433"/>
      <c r="T5" s="434" t="s">
        <v>118</v>
      </c>
      <c r="U5" s="434"/>
      <c r="V5" s="434" t="s">
        <v>3</v>
      </c>
      <c r="W5" s="434"/>
      <c r="X5" s="435" t="s">
        <v>223</v>
      </c>
      <c r="Y5" s="435" t="s">
        <v>4</v>
      </c>
    </row>
    <row r="6" spans="1:25" s="28" customFormat="1" ht="50.25" customHeight="1">
      <c r="A6" s="432"/>
      <c r="B6" s="32" t="s">
        <v>5</v>
      </c>
      <c r="C6" s="32" t="s">
        <v>6</v>
      </c>
      <c r="D6" s="265" t="s">
        <v>128</v>
      </c>
      <c r="E6" s="29" t="s">
        <v>8</v>
      </c>
      <c r="F6" s="29" t="s">
        <v>9</v>
      </c>
      <c r="G6" s="30" t="s">
        <v>129</v>
      </c>
      <c r="H6" s="30" t="s">
        <v>11</v>
      </c>
      <c r="I6" s="31" t="s">
        <v>12</v>
      </c>
      <c r="J6" s="32" t="s">
        <v>219</v>
      </c>
      <c r="K6" s="32" t="s">
        <v>13</v>
      </c>
      <c r="L6" s="32" t="s">
        <v>14</v>
      </c>
      <c r="M6" s="32" t="s">
        <v>39</v>
      </c>
      <c r="N6" s="32" t="s">
        <v>15</v>
      </c>
      <c r="O6" s="32" t="s">
        <v>105</v>
      </c>
      <c r="P6" s="29" t="s">
        <v>16</v>
      </c>
      <c r="Q6" s="29" t="s">
        <v>220</v>
      </c>
      <c r="R6" s="29" t="s">
        <v>221</v>
      </c>
      <c r="S6" s="29" t="s">
        <v>104</v>
      </c>
      <c r="T6" s="32" t="s">
        <v>112</v>
      </c>
      <c r="U6" s="32" t="s">
        <v>222</v>
      </c>
      <c r="V6" s="32" t="s">
        <v>114</v>
      </c>
      <c r="W6" s="32" t="s">
        <v>222</v>
      </c>
      <c r="X6" s="435"/>
      <c r="Y6" s="435"/>
    </row>
    <row r="7" spans="1:25" s="57" customFormat="1" ht="29.25" customHeight="1">
      <c r="A7" s="54">
        <v>1</v>
      </c>
      <c r="B7" s="55">
        <v>2</v>
      </c>
      <c r="C7" s="55">
        <v>3</v>
      </c>
      <c r="D7" s="54">
        <v>4</v>
      </c>
      <c r="E7" s="54">
        <v>5</v>
      </c>
      <c r="F7" s="54">
        <v>6</v>
      </c>
      <c r="G7" s="54">
        <v>7</v>
      </c>
      <c r="H7" s="56">
        <v>8</v>
      </c>
      <c r="I7" s="55">
        <v>9</v>
      </c>
      <c r="J7" s="54">
        <v>10</v>
      </c>
      <c r="K7" s="54">
        <v>11</v>
      </c>
      <c r="L7" s="54">
        <v>12</v>
      </c>
      <c r="M7" s="54">
        <v>13</v>
      </c>
      <c r="N7" s="54">
        <v>14</v>
      </c>
      <c r="O7" s="54">
        <v>15</v>
      </c>
      <c r="P7" s="54">
        <v>16</v>
      </c>
      <c r="Q7" s="54">
        <v>17</v>
      </c>
      <c r="R7" s="54">
        <v>18</v>
      </c>
      <c r="S7" s="54">
        <v>19</v>
      </c>
      <c r="T7" s="54">
        <v>20</v>
      </c>
      <c r="U7" s="54">
        <v>21</v>
      </c>
      <c r="V7" s="54">
        <v>22</v>
      </c>
      <c r="W7" s="54">
        <v>23</v>
      </c>
      <c r="X7" s="54">
        <v>24</v>
      </c>
      <c r="Y7" s="54">
        <v>25</v>
      </c>
    </row>
    <row r="8" spans="1:25" s="28" customFormat="1" ht="222.75" customHeight="1">
      <c r="A8" s="235">
        <v>1</v>
      </c>
      <c r="B8" s="236">
        <v>155</v>
      </c>
      <c r="C8" s="236">
        <v>159.5</v>
      </c>
      <c r="D8" s="239">
        <f t="shared" ref="D8:D13" si="0">(C8-B8)*1000</f>
        <v>4500</v>
      </c>
      <c r="E8" s="235">
        <v>95.46</v>
      </c>
      <c r="F8" s="235">
        <v>18.7</v>
      </c>
      <c r="G8" s="235">
        <v>4.7</v>
      </c>
      <c r="H8" s="237">
        <v>9000</v>
      </c>
      <c r="I8" s="238">
        <v>1.5</v>
      </c>
      <c r="J8" s="235">
        <v>0.03</v>
      </c>
      <c r="K8" s="235">
        <v>121.03</v>
      </c>
      <c r="L8" s="236">
        <v>35.65</v>
      </c>
      <c r="M8" s="236">
        <f>K8/L8</f>
        <v>3.394950911640954</v>
      </c>
      <c r="N8" s="235">
        <v>2.2589999999999999</v>
      </c>
      <c r="O8" s="235">
        <v>0.79400000000000004</v>
      </c>
      <c r="P8" s="235">
        <v>96.093999999999994</v>
      </c>
      <c r="Q8" s="235">
        <v>0.5</v>
      </c>
      <c r="R8" s="236">
        <v>0</v>
      </c>
      <c r="S8" s="235">
        <f>Q8</f>
        <v>0.5</v>
      </c>
      <c r="T8" s="236">
        <v>438.90600000000001</v>
      </c>
      <c r="U8" s="236">
        <v>438.40600000000001</v>
      </c>
      <c r="V8" s="236">
        <v>443.60599999999999</v>
      </c>
      <c r="W8" s="236">
        <v>443.10599999999999</v>
      </c>
      <c r="X8" s="235" t="s">
        <v>40</v>
      </c>
      <c r="Y8" s="235" t="s">
        <v>236</v>
      </c>
    </row>
    <row r="9" spans="1:25" s="28" customFormat="1" ht="35.1" customHeight="1">
      <c r="A9" s="235">
        <v>2</v>
      </c>
      <c r="B9" s="236">
        <v>159.5</v>
      </c>
      <c r="C9" s="236">
        <v>159.55000000000001</v>
      </c>
      <c r="D9" s="239">
        <f t="shared" si="0"/>
        <v>50.000000000011369</v>
      </c>
      <c r="E9" s="235">
        <v>95.46</v>
      </c>
      <c r="F9" s="235" t="s">
        <v>23</v>
      </c>
      <c r="G9" s="235">
        <v>4.7</v>
      </c>
      <c r="H9" s="237">
        <v>7750</v>
      </c>
      <c r="I9" s="238"/>
      <c r="J9" s="235">
        <v>0.03</v>
      </c>
      <c r="K9" s="235"/>
      <c r="L9" s="235"/>
      <c r="M9" s="235"/>
      <c r="N9" s="235"/>
      <c r="O9" s="235"/>
      <c r="P9" s="235"/>
      <c r="Q9" s="235">
        <v>6.4999999999999997E-3</v>
      </c>
      <c r="R9" s="236">
        <v>0</v>
      </c>
      <c r="S9" s="235">
        <f t="shared" ref="S9:S42" si="1">Q9</f>
        <v>6.4999999999999997E-3</v>
      </c>
      <c r="T9" s="236">
        <f>U8</f>
        <v>438.40600000000001</v>
      </c>
      <c r="U9" s="236">
        <v>438.4</v>
      </c>
      <c r="V9" s="236">
        <f>W8</f>
        <v>443.10599999999999</v>
      </c>
      <c r="W9" s="236">
        <v>443.1</v>
      </c>
      <c r="X9" s="235" t="s">
        <v>23</v>
      </c>
      <c r="Y9" s="235"/>
    </row>
    <row r="10" spans="1:25" s="28" customFormat="1" ht="35.1" customHeight="1">
      <c r="A10" s="235">
        <v>3</v>
      </c>
      <c r="B10" s="236">
        <v>159.55000000000001</v>
      </c>
      <c r="C10" s="236">
        <v>160.05000000000001</v>
      </c>
      <c r="D10" s="239">
        <f t="shared" si="0"/>
        <v>500</v>
      </c>
      <c r="E10" s="235">
        <v>95.46</v>
      </c>
      <c r="F10" s="235">
        <v>17.25</v>
      </c>
      <c r="G10" s="235">
        <v>4.7</v>
      </c>
      <c r="H10" s="237">
        <v>6500</v>
      </c>
      <c r="I10" s="238">
        <v>1</v>
      </c>
      <c r="J10" s="235">
        <v>0.03</v>
      </c>
      <c r="K10" s="235">
        <v>103.16500000000001</v>
      </c>
      <c r="L10" s="235">
        <v>30.544</v>
      </c>
      <c r="M10" s="236">
        <f>K10/L10</f>
        <v>3.3775864326872709</v>
      </c>
      <c r="N10" s="235">
        <v>2.2509999999999999</v>
      </c>
      <c r="O10" s="235">
        <v>0.93100000000000005</v>
      </c>
      <c r="P10" s="235">
        <v>96.046999999999997</v>
      </c>
      <c r="Q10" s="235">
        <v>0.77</v>
      </c>
      <c r="R10" s="236">
        <v>0</v>
      </c>
      <c r="S10" s="236">
        <f t="shared" si="1"/>
        <v>0.77</v>
      </c>
      <c r="T10" s="236">
        <f t="shared" ref="T10:T42" si="2">U9</f>
        <v>438.4</v>
      </c>
      <c r="U10" s="236">
        <v>438.32299999999998</v>
      </c>
      <c r="V10" s="236">
        <f t="shared" ref="V10:V42" si="3">W9</f>
        <v>443.1</v>
      </c>
      <c r="W10" s="236">
        <v>443.02330000000001</v>
      </c>
      <c r="X10" s="235" t="s">
        <v>41</v>
      </c>
      <c r="Y10" s="235"/>
    </row>
    <row r="11" spans="1:25" s="28" customFormat="1" ht="35.1" customHeight="1">
      <c r="A11" s="235">
        <v>4</v>
      </c>
      <c r="B11" s="236">
        <v>160.05000000000001</v>
      </c>
      <c r="C11" s="236">
        <v>160.1</v>
      </c>
      <c r="D11" s="239">
        <f t="shared" si="0"/>
        <v>49.999999999982947</v>
      </c>
      <c r="E11" s="235">
        <v>95.46</v>
      </c>
      <c r="F11" s="235" t="s">
        <v>23</v>
      </c>
      <c r="G11" s="235">
        <v>4.7</v>
      </c>
      <c r="H11" s="237">
        <v>5400</v>
      </c>
      <c r="I11" s="238"/>
      <c r="J11" s="235">
        <v>0.03</v>
      </c>
      <c r="K11" s="235"/>
      <c r="L11" s="235"/>
      <c r="M11" s="235"/>
      <c r="N11" s="235"/>
      <c r="O11" s="235"/>
      <c r="P11" s="235"/>
      <c r="Q11" s="235">
        <v>8.9999999999999993E-3</v>
      </c>
      <c r="R11" s="236">
        <v>0</v>
      </c>
      <c r="S11" s="235">
        <f t="shared" si="1"/>
        <v>8.9999999999999993E-3</v>
      </c>
      <c r="T11" s="236">
        <f t="shared" si="2"/>
        <v>438.32299999999998</v>
      </c>
      <c r="U11" s="236">
        <v>438.31400000000002</v>
      </c>
      <c r="V11" s="236">
        <f t="shared" si="3"/>
        <v>443.02330000000001</v>
      </c>
      <c r="W11" s="236">
        <v>443.01400000000001</v>
      </c>
      <c r="X11" s="235" t="s">
        <v>23</v>
      </c>
      <c r="Y11" s="235"/>
    </row>
    <row r="12" spans="1:25" s="28" customFormat="1" ht="50.25" customHeight="1">
      <c r="A12" s="235" t="s">
        <v>42</v>
      </c>
      <c r="B12" s="236">
        <v>160.1</v>
      </c>
      <c r="C12" s="236">
        <v>161.77500000000001</v>
      </c>
      <c r="D12" s="239">
        <f t="shared" si="0"/>
        <v>1675.0000000000114</v>
      </c>
      <c r="E12" s="235">
        <v>95.46</v>
      </c>
      <c r="F12" s="259">
        <v>16</v>
      </c>
      <c r="G12" s="235">
        <v>4.7</v>
      </c>
      <c r="H12" s="237">
        <v>4300</v>
      </c>
      <c r="I12" s="238">
        <v>0.5</v>
      </c>
      <c r="J12" s="235">
        <v>0.03</v>
      </c>
      <c r="K12" s="235">
        <v>86.245000000000005</v>
      </c>
      <c r="L12" s="235">
        <v>26.51</v>
      </c>
      <c r="M12" s="236">
        <f>K12/L12</f>
        <v>3.2533006412674461</v>
      </c>
      <c r="N12" s="235">
        <v>2.1960000000000002</v>
      </c>
      <c r="O12" s="235">
        <v>1.1160000000000001</v>
      </c>
      <c r="P12" s="235">
        <v>96.248999999999995</v>
      </c>
      <c r="Q12" s="235">
        <v>0.39</v>
      </c>
      <c r="R12" s="236">
        <v>0</v>
      </c>
      <c r="S12" s="236">
        <f t="shared" si="1"/>
        <v>0.39</v>
      </c>
      <c r="T12" s="236">
        <f t="shared" si="2"/>
        <v>438.31400000000002</v>
      </c>
      <c r="U12" s="236">
        <v>437.92399999999998</v>
      </c>
      <c r="V12" s="236">
        <f t="shared" si="3"/>
        <v>443.01400000000001</v>
      </c>
      <c r="W12" s="236">
        <v>442.62400000000002</v>
      </c>
      <c r="X12" s="235" t="s">
        <v>43</v>
      </c>
      <c r="Y12" s="260" t="s">
        <v>225</v>
      </c>
    </row>
    <row r="13" spans="1:25" s="28" customFormat="1" ht="35.1" customHeight="1">
      <c r="A13" s="235">
        <v>6</v>
      </c>
      <c r="B13" s="236">
        <v>161.77500000000001</v>
      </c>
      <c r="C13" s="236">
        <v>161.82499999999999</v>
      </c>
      <c r="D13" s="239">
        <f t="shared" si="0"/>
        <v>49.999999999982947</v>
      </c>
      <c r="E13" s="235">
        <v>95.46</v>
      </c>
      <c r="F13" s="235" t="s">
        <v>23</v>
      </c>
      <c r="G13" s="235">
        <v>4.7</v>
      </c>
      <c r="H13" s="237">
        <v>6650</v>
      </c>
      <c r="I13" s="238"/>
      <c r="J13" s="235">
        <v>0.03</v>
      </c>
      <c r="K13" s="235"/>
      <c r="L13" s="235"/>
      <c r="M13" s="235"/>
      <c r="N13" s="235"/>
      <c r="O13" s="235"/>
      <c r="P13" s="235"/>
      <c r="Q13" s="235">
        <v>8.0000000000000002E-3</v>
      </c>
      <c r="R13" s="236">
        <v>0</v>
      </c>
      <c r="S13" s="235">
        <f t="shared" si="1"/>
        <v>8.0000000000000002E-3</v>
      </c>
      <c r="T13" s="236">
        <f t="shared" si="2"/>
        <v>437.92399999999998</v>
      </c>
      <c r="U13" s="236">
        <v>437.916</v>
      </c>
      <c r="V13" s="236">
        <f t="shared" si="3"/>
        <v>442.62400000000002</v>
      </c>
      <c r="W13" s="236">
        <v>442.61599999999999</v>
      </c>
      <c r="X13" s="235" t="s">
        <v>23</v>
      </c>
      <c r="Y13" s="235"/>
    </row>
    <row r="14" spans="1:25" s="28" customFormat="1" ht="35.1" customHeight="1">
      <c r="A14" s="235">
        <v>7</v>
      </c>
      <c r="B14" s="236">
        <v>161.82499999999999</v>
      </c>
      <c r="C14" s="236">
        <v>162.4</v>
      </c>
      <c r="D14" s="239">
        <f t="shared" ref="D14:D42" si="4">(C14-B14)*1000</f>
        <v>575.00000000001705</v>
      </c>
      <c r="E14" s="235">
        <v>95.46</v>
      </c>
      <c r="F14" s="259">
        <v>18.7</v>
      </c>
      <c r="G14" s="235">
        <v>4.7</v>
      </c>
      <c r="H14" s="237">
        <v>9000</v>
      </c>
      <c r="I14" s="238">
        <v>1.5</v>
      </c>
      <c r="J14" s="235">
        <v>0.03</v>
      </c>
      <c r="K14" s="235">
        <v>121.02500000000001</v>
      </c>
      <c r="L14" s="235">
        <v>35.646000000000001</v>
      </c>
      <c r="M14" s="236">
        <f>K14/L14</f>
        <v>3.3951916063513439</v>
      </c>
      <c r="N14" s="235">
        <v>2.2589999999999999</v>
      </c>
      <c r="O14" s="235">
        <v>0.79400000000000004</v>
      </c>
      <c r="P14" s="235">
        <v>96.004000000000005</v>
      </c>
      <c r="Q14" s="235">
        <v>6.4000000000000001E-2</v>
      </c>
      <c r="R14" s="236">
        <v>0</v>
      </c>
      <c r="S14" s="235">
        <f t="shared" si="1"/>
        <v>6.4000000000000001E-2</v>
      </c>
      <c r="T14" s="236">
        <f t="shared" si="2"/>
        <v>437.916</v>
      </c>
      <c r="U14" s="236">
        <v>437.85199999999998</v>
      </c>
      <c r="V14" s="236">
        <f t="shared" si="3"/>
        <v>442.61599999999999</v>
      </c>
      <c r="W14" s="236">
        <v>442.55200000000002</v>
      </c>
      <c r="X14" s="235" t="s">
        <v>40</v>
      </c>
      <c r="Y14" s="260" t="s">
        <v>226</v>
      </c>
    </row>
    <row r="15" spans="1:25" s="28" customFormat="1" ht="35.1" customHeight="1">
      <c r="A15" s="235">
        <v>8</v>
      </c>
      <c r="B15" s="236">
        <v>162.4</v>
      </c>
      <c r="C15" s="236">
        <v>162.44999999999999</v>
      </c>
      <c r="D15" s="239">
        <f t="shared" si="4"/>
        <v>49.999999999982947</v>
      </c>
      <c r="E15" s="235">
        <v>95.46</v>
      </c>
      <c r="F15" s="235" t="s">
        <v>23</v>
      </c>
      <c r="G15" s="235">
        <v>4.7</v>
      </c>
      <c r="H15" s="237">
        <v>6650</v>
      </c>
      <c r="I15" s="238"/>
      <c r="J15" s="235">
        <v>0.03</v>
      </c>
      <c r="K15" s="235"/>
      <c r="L15" s="235"/>
      <c r="M15" s="235"/>
      <c r="N15" s="235"/>
      <c r="O15" s="235"/>
      <c r="P15" s="235"/>
      <c r="Q15" s="235">
        <v>8.0000000000000002E-3</v>
      </c>
      <c r="R15" s="236">
        <v>0</v>
      </c>
      <c r="S15" s="235">
        <f t="shared" si="1"/>
        <v>8.0000000000000002E-3</v>
      </c>
      <c r="T15" s="236">
        <f t="shared" si="2"/>
        <v>437.85199999999998</v>
      </c>
      <c r="U15" s="236">
        <v>437.84399999999999</v>
      </c>
      <c r="V15" s="236">
        <f t="shared" si="3"/>
        <v>442.55200000000002</v>
      </c>
      <c r="W15" s="236">
        <v>442.54399999999998</v>
      </c>
      <c r="X15" s="235" t="s">
        <v>23</v>
      </c>
      <c r="Y15" s="235"/>
    </row>
    <row r="16" spans="1:25" s="28" customFormat="1" ht="35.1" customHeight="1">
      <c r="A16" s="235" t="s">
        <v>44</v>
      </c>
      <c r="B16" s="236">
        <v>162.44999999999999</v>
      </c>
      <c r="C16" s="236">
        <v>162.82499999999999</v>
      </c>
      <c r="D16" s="239">
        <f t="shared" si="4"/>
        <v>375</v>
      </c>
      <c r="E16" s="235">
        <v>95.46</v>
      </c>
      <c r="F16" s="235" t="s">
        <v>45</v>
      </c>
      <c r="G16" s="235">
        <v>4.7</v>
      </c>
      <c r="H16" s="237">
        <v>7500</v>
      </c>
      <c r="I16" s="238">
        <v>1.5</v>
      </c>
      <c r="J16" s="235">
        <v>0.03</v>
      </c>
      <c r="K16" s="235">
        <v>112.095</v>
      </c>
      <c r="L16" s="235">
        <v>33.746000000000002</v>
      </c>
      <c r="M16" s="236">
        <f>K16/L16</f>
        <v>3.3217270194986068</v>
      </c>
      <c r="N16" s="235">
        <v>2.226</v>
      </c>
      <c r="O16" s="235">
        <v>0.85699999999999998</v>
      </c>
      <c r="P16" s="235">
        <v>96.064999999999998</v>
      </c>
      <c r="Q16" s="235">
        <v>0.05</v>
      </c>
      <c r="R16" s="236">
        <v>0</v>
      </c>
      <c r="S16" s="236">
        <f t="shared" si="1"/>
        <v>0.05</v>
      </c>
      <c r="T16" s="236">
        <f t="shared" si="2"/>
        <v>437.84399999999999</v>
      </c>
      <c r="U16" s="236">
        <v>437.79399999999998</v>
      </c>
      <c r="V16" s="236">
        <f t="shared" si="3"/>
        <v>442.54399999999998</v>
      </c>
      <c r="W16" s="236">
        <v>442.49400000000003</v>
      </c>
      <c r="X16" s="235" t="s">
        <v>40</v>
      </c>
      <c r="Y16" s="235"/>
    </row>
    <row r="17" spans="1:25" s="28" customFormat="1" ht="35.1" customHeight="1">
      <c r="A17" s="235" t="s">
        <v>46</v>
      </c>
      <c r="B17" s="236">
        <v>162.82499999999999</v>
      </c>
      <c r="C17" s="236">
        <v>162.875</v>
      </c>
      <c r="D17" s="239">
        <f t="shared" si="4"/>
        <v>50.000000000011369</v>
      </c>
      <c r="E17" s="235">
        <v>95.46</v>
      </c>
      <c r="F17" s="235" t="s">
        <v>23</v>
      </c>
      <c r="G17" s="235">
        <v>4.7</v>
      </c>
      <c r="H17" s="237">
        <v>5450</v>
      </c>
      <c r="I17" s="238"/>
      <c r="J17" s="235">
        <v>0.03</v>
      </c>
      <c r="K17" s="235"/>
      <c r="L17" s="235"/>
      <c r="M17" s="235"/>
      <c r="N17" s="235"/>
      <c r="O17" s="235"/>
      <c r="P17" s="235"/>
      <c r="Q17" s="235">
        <v>8.9999999999999993E-3</v>
      </c>
      <c r="R17" s="236">
        <v>0</v>
      </c>
      <c r="S17" s="235">
        <f t="shared" si="1"/>
        <v>8.9999999999999993E-3</v>
      </c>
      <c r="T17" s="236">
        <f t="shared" si="2"/>
        <v>437.79399999999998</v>
      </c>
      <c r="U17" s="236">
        <v>437.78500000000003</v>
      </c>
      <c r="V17" s="236">
        <f t="shared" si="3"/>
        <v>442.49400000000003</v>
      </c>
      <c r="W17" s="236">
        <v>442.48500000000001</v>
      </c>
      <c r="X17" s="235"/>
      <c r="Y17" s="235"/>
    </row>
    <row r="18" spans="1:25" s="28" customFormat="1" ht="50.25" customHeight="1">
      <c r="A18" s="240" t="s">
        <v>47</v>
      </c>
      <c r="B18" s="241">
        <v>162.875</v>
      </c>
      <c r="C18" s="241">
        <v>163.55000000000001</v>
      </c>
      <c r="D18" s="242">
        <f t="shared" si="4"/>
        <v>675.00000000001137</v>
      </c>
      <c r="E18" s="240">
        <v>95.46</v>
      </c>
      <c r="F18" s="245">
        <v>14.5</v>
      </c>
      <c r="G18" s="240">
        <v>4.7</v>
      </c>
      <c r="H18" s="243">
        <v>3400</v>
      </c>
      <c r="I18" s="235">
        <v>0.5</v>
      </c>
      <c r="J18" s="235">
        <v>0.03</v>
      </c>
      <c r="K18" s="235">
        <v>79.194999999999993</v>
      </c>
      <c r="L18" s="235">
        <v>25.01</v>
      </c>
      <c r="M18" s="236">
        <f>K18/L18</f>
        <v>3.1665333866453413</v>
      </c>
      <c r="N18" s="235">
        <v>2.1560000000000001</v>
      </c>
      <c r="O18" s="235">
        <v>1.2330000000000001</v>
      </c>
      <c r="P18" s="235">
        <v>97.647000000000006</v>
      </c>
      <c r="Q18" s="235">
        <v>0.19900000000000001</v>
      </c>
      <c r="R18" s="236">
        <v>0</v>
      </c>
      <c r="S18" s="235">
        <f t="shared" si="1"/>
        <v>0.19900000000000001</v>
      </c>
      <c r="T18" s="236">
        <f t="shared" si="2"/>
        <v>437.78500000000003</v>
      </c>
      <c r="U18" s="236">
        <v>437.58600000000001</v>
      </c>
      <c r="V18" s="236">
        <f t="shared" si="3"/>
        <v>442.48500000000001</v>
      </c>
      <c r="W18" s="236">
        <v>442.286</v>
      </c>
      <c r="X18" s="235" t="s">
        <v>43</v>
      </c>
      <c r="Y18" s="260" t="s">
        <v>224</v>
      </c>
    </row>
    <row r="19" spans="1:25" s="28" customFormat="1" ht="35.1" customHeight="1">
      <c r="A19" s="240" t="s">
        <v>48</v>
      </c>
      <c r="B19" s="241">
        <v>163.55000000000001</v>
      </c>
      <c r="C19" s="241">
        <v>163.6</v>
      </c>
      <c r="D19" s="242">
        <f t="shared" si="4"/>
        <v>49.999999999982947</v>
      </c>
      <c r="E19" s="240">
        <v>95.46</v>
      </c>
      <c r="F19" s="240" t="s">
        <v>23</v>
      </c>
      <c r="G19" s="240">
        <v>4.7</v>
      </c>
      <c r="H19" s="243">
        <v>4020</v>
      </c>
      <c r="I19" s="244"/>
      <c r="J19" s="235">
        <v>0.03</v>
      </c>
      <c r="K19" s="235"/>
      <c r="L19" s="235"/>
      <c r="M19" s="235"/>
      <c r="N19" s="235"/>
      <c r="O19" s="235"/>
      <c r="P19" s="235"/>
      <c r="Q19" s="235">
        <v>1.2E-2</v>
      </c>
      <c r="R19" s="236">
        <v>0</v>
      </c>
      <c r="S19" s="235">
        <f t="shared" si="1"/>
        <v>1.2E-2</v>
      </c>
      <c r="T19" s="236">
        <f t="shared" si="2"/>
        <v>437.58600000000001</v>
      </c>
      <c r="U19" s="236">
        <v>437.57400000000001</v>
      </c>
      <c r="V19" s="236">
        <f t="shared" si="3"/>
        <v>442.286</v>
      </c>
      <c r="W19" s="236">
        <v>442.274</v>
      </c>
      <c r="X19" s="235"/>
      <c r="Y19" s="235"/>
    </row>
    <row r="20" spans="1:25" s="28" customFormat="1" ht="35.1" customHeight="1">
      <c r="A20" s="240" t="s">
        <v>49</v>
      </c>
      <c r="B20" s="241">
        <v>163.6</v>
      </c>
      <c r="C20" s="241">
        <v>164.45</v>
      </c>
      <c r="D20" s="242">
        <f t="shared" si="4"/>
        <v>849.99999999999432</v>
      </c>
      <c r="E20" s="240">
        <v>95.46</v>
      </c>
      <c r="F20" s="245">
        <v>14.5</v>
      </c>
      <c r="G20" s="240">
        <v>4.7</v>
      </c>
      <c r="H20" s="243">
        <v>4640</v>
      </c>
      <c r="I20" s="238">
        <v>1</v>
      </c>
      <c r="J20" s="235">
        <v>0.03</v>
      </c>
      <c r="K20" s="236">
        <v>90.24</v>
      </c>
      <c r="L20" s="235">
        <v>27.794</v>
      </c>
      <c r="M20" s="236">
        <f>K20/L20</f>
        <v>3.2467439015614881</v>
      </c>
      <c r="N20" s="235">
        <v>2.1930000000000001</v>
      </c>
      <c r="O20" s="235">
        <v>1.073</v>
      </c>
      <c r="P20" s="235">
        <v>96.828000000000003</v>
      </c>
      <c r="Q20" s="235">
        <v>0.183</v>
      </c>
      <c r="R20" s="236">
        <v>0</v>
      </c>
      <c r="S20" s="235">
        <f t="shared" si="1"/>
        <v>0.183</v>
      </c>
      <c r="T20" s="236">
        <f t="shared" si="2"/>
        <v>437.57400000000001</v>
      </c>
      <c r="U20" s="236">
        <v>437.39100000000002</v>
      </c>
      <c r="V20" s="236">
        <f t="shared" si="3"/>
        <v>442.274</v>
      </c>
      <c r="W20" s="236">
        <v>442.09100000000001</v>
      </c>
      <c r="X20" s="235" t="s">
        <v>41</v>
      </c>
      <c r="Y20" s="260" t="s">
        <v>235</v>
      </c>
    </row>
    <row r="21" spans="1:25" s="28" customFormat="1" ht="35.1" customHeight="1">
      <c r="A21" s="240" t="s">
        <v>50</v>
      </c>
      <c r="B21" s="241">
        <v>164.45</v>
      </c>
      <c r="C21" s="241">
        <v>164.5</v>
      </c>
      <c r="D21" s="242">
        <f t="shared" si="4"/>
        <v>50.000000000011369</v>
      </c>
      <c r="E21" s="240">
        <v>95.46</v>
      </c>
      <c r="F21" s="240" t="s">
        <v>23</v>
      </c>
      <c r="G21" s="240">
        <v>4.7</v>
      </c>
      <c r="H21" s="243">
        <v>4020</v>
      </c>
      <c r="I21" s="238"/>
      <c r="J21" s="235">
        <v>0.03</v>
      </c>
      <c r="K21" s="235"/>
      <c r="L21" s="235"/>
      <c r="M21" s="235"/>
      <c r="N21" s="235"/>
      <c r="O21" s="235"/>
      <c r="P21" s="235"/>
      <c r="Q21" s="235">
        <v>1.2E-2</v>
      </c>
      <c r="R21" s="236">
        <v>0</v>
      </c>
      <c r="S21" s="235">
        <f t="shared" si="1"/>
        <v>1.2E-2</v>
      </c>
      <c r="T21" s="236">
        <f t="shared" si="2"/>
        <v>437.39100000000002</v>
      </c>
      <c r="U21" s="236">
        <v>437.37900000000002</v>
      </c>
      <c r="V21" s="236">
        <f t="shared" si="3"/>
        <v>442.09100000000001</v>
      </c>
      <c r="W21" s="236">
        <v>442.07900000000001</v>
      </c>
      <c r="X21" s="235"/>
      <c r="Y21" s="235"/>
    </row>
    <row r="22" spans="1:25" s="28" customFormat="1" ht="35.1" customHeight="1">
      <c r="A22" s="240" t="s">
        <v>51</v>
      </c>
      <c r="B22" s="241">
        <v>164.5</v>
      </c>
      <c r="C22" s="241">
        <v>165.05</v>
      </c>
      <c r="D22" s="242">
        <f t="shared" si="4"/>
        <v>550.00000000001137</v>
      </c>
      <c r="E22" s="240">
        <v>95.46</v>
      </c>
      <c r="F22" s="245">
        <v>14.5</v>
      </c>
      <c r="G22" s="240">
        <v>4.7</v>
      </c>
      <c r="H22" s="243">
        <v>3400</v>
      </c>
      <c r="I22" s="238">
        <v>0.5</v>
      </c>
      <c r="J22" s="235">
        <v>0.03</v>
      </c>
      <c r="K22" s="236">
        <v>79.194999999999993</v>
      </c>
      <c r="L22" s="235">
        <v>25.01</v>
      </c>
      <c r="M22" s="236">
        <f>K22/L22</f>
        <v>3.1665333866453413</v>
      </c>
      <c r="N22" s="235">
        <v>2.1560000000000001</v>
      </c>
      <c r="O22" s="235">
        <v>1.2330000000000001</v>
      </c>
      <c r="P22" s="235">
        <v>97.647000000000006</v>
      </c>
      <c r="Q22" s="235">
        <v>0.16200000000000001</v>
      </c>
      <c r="R22" s="236">
        <v>0</v>
      </c>
      <c r="S22" s="235">
        <f t="shared" si="1"/>
        <v>0.16200000000000001</v>
      </c>
      <c r="T22" s="236">
        <f t="shared" si="2"/>
        <v>437.37900000000002</v>
      </c>
      <c r="U22" s="236">
        <v>437.21699999999998</v>
      </c>
      <c r="V22" s="236">
        <f t="shared" si="3"/>
        <v>442.07900000000001</v>
      </c>
      <c r="W22" s="236">
        <v>441.91699999999997</v>
      </c>
      <c r="X22" s="235" t="s">
        <v>43</v>
      </c>
      <c r="Y22" s="235"/>
    </row>
    <row r="23" spans="1:25" s="28" customFormat="1" ht="113.25" customHeight="1">
      <c r="A23" s="240" t="s">
        <v>52</v>
      </c>
      <c r="B23" s="241">
        <v>165.05</v>
      </c>
      <c r="C23" s="241">
        <v>165.1</v>
      </c>
      <c r="D23" s="242">
        <f t="shared" si="4"/>
        <v>49.999999999982947</v>
      </c>
      <c r="E23" s="240">
        <v>95.46</v>
      </c>
      <c r="F23" s="240" t="s">
        <v>23</v>
      </c>
      <c r="G23" s="240">
        <v>4.7</v>
      </c>
      <c r="H23" s="243">
        <v>5450</v>
      </c>
      <c r="I23" s="238"/>
      <c r="J23" s="235">
        <v>0.03</v>
      </c>
      <c r="K23" s="235"/>
      <c r="L23" s="235"/>
      <c r="M23" s="235"/>
      <c r="N23" s="235"/>
      <c r="O23" s="235"/>
      <c r="P23" s="235"/>
      <c r="Q23" s="235">
        <v>8.9999999999999993E-3</v>
      </c>
      <c r="R23" s="236">
        <v>0</v>
      </c>
      <c r="S23" s="235">
        <f t="shared" si="1"/>
        <v>8.9999999999999993E-3</v>
      </c>
      <c r="T23" s="236">
        <f t="shared" si="2"/>
        <v>437.21699999999998</v>
      </c>
      <c r="U23" s="236">
        <v>437.20800000000003</v>
      </c>
      <c r="V23" s="236">
        <f t="shared" si="3"/>
        <v>441.91699999999997</v>
      </c>
      <c r="W23" s="236">
        <v>441.90800000000002</v>
      </c>
      <c r="X23" s="235"/>
      <c r="Y23" s="260" t="s">
        <v>227</v>
      </c>
    </row>
    <row r="24" spans="1:25" s="28" customFormat="1" ht="35.1" customHeight="1">
      <c r="A24" s="240" t="s">
        <v>53</v>
      </c>
      <c r="B24" s="241">
        <v>165.1</v>
      </c>
      <c r="C24" s="241">
        <v>165.3</v>
      </c>
      <c r="D24" s="242">
        <f t="shared" si="4"/>
        <v>200.00000000001705</v>
      </c>
      <c r="E24" s="240">
        <v>95.46</v>
      </c>
      <c r="F24" s="245">
        <v>16.8</v>
      </c>
      <c r="G24" s="240">
        <v>4.7</v>
      </c>
      <c r="H24" s="243">
        <v>7500</v>
      </c>
      <c r="I24" s="238">
        <v>1.5</v>
      </c>
      <c r="J24" s="235">
        <v>0.03</v>
      </c>
      <c r="K24" s="235">
        <v>112.095</v>
      </c>
      <c r="L24" s="235">
        <v>33.746000000000002</v>
      </c>
      <c r="M24" s="236">
        <f>K24/L24</f>
        <v>3.3217270194986068</v>
      </c>
      <c r="N24" s="235">
        <v>2.226</v>
      </c>
      <c r="O24" s="235">
        <v>0.85699999999999998</v>
      </c>
      <c r="P24" s="235">
        <v>96.064999999999998</v>
      </c>
      <c r="Q24" s="235">
        <v>2.7E-2</v>
      </c>
      <c r="R24" s="236">
        <v>0</v>
      </c>
      <c r="S24" s="235">
        <f t="shared" si="1"/>
        <v>2.7E-2</v>
      </c>
      <c r="T24" s="236">
        <f t="shared" si="2"/>
        <v>437.20800000000003</v>
      </c>
      <c r="U24" s="236">
        <v>437.18099999999998</v>
      </c>
      <c r="V24" s="236">
        <f t="shared" si="3"/>
        <v>441.90800000000002</v>
      </c>
      <c r="W24" s="236">
        <v>441.88099999999997</v>
      </c>
      <c r="X24" s="235" t="s">
        <v>40</v>
      </c>
      <c r="Y24" s="235"/>
    </row>
    <row r="25" spans="1:25" s="28" customFormat="1" ht="35.1" customHeight="1">
      <c r="A25" s="240">
        <v>10</v>
      </c>
      <c r="B25" s="241">
        <v>165.3</v>
      </c>
      <c r="C25" s="241">
        <v>165.35</v>
      </c>
      <c r="D25" s="242">
        <f t="shared" si="4"/>
        <v>49.999999999982947</v>
      </c>
      <c r="E25" s="240">
        <v>95.46</v>
      </c>
      <c r="F25" s="240" t="s">
        <v>23</v>
      </c>
      <c r="G25" s="240">
        <v>4.7</v>
      </c>
      <c r="H25" s="243">
        <v>6650</v>
      </c>
      <c r="I25" s="238"/>
      <c r="J25" s="235">
        <v>0.03</v>
      </c>
      <c r="K25" s="235"/>
      <c r="L25" s="235"/>
      <c r="M25" s="235"/>
      <c r="N25" s="235"/>
      <c r="O25" s="235"/>
      <c r="P25" s="235"/>
      <c r="Q25" s="235">
        <v>8.0000000000000002E-3</v>
      </c>
      <c r="R25" s="236">
        <v>0</v>
      </c>
      <c r="S25" s="235">
        <f t="shared" si="1"/>
        <v>8.0000000000000002E-3</v>
      </c>
      <c r="T25" s="236">
        <f t="shared" si="2"/>
        <v>437.18099999999998</v>
      </c>
      <c r="U25" s="236">
        <v>437.173</v>
      </c>
      <c r="V25" s="236">
        <f t="shared" si="3"/>
        <v>441.88099999999997</v>
      </c>
      <c r="W25" s="236">
        <v>441.87299999999999</v>
      </c>
      <c r="X25" s="235" t="s">
        <v>23</v>
      </c>
      <c r="Y25" s="235"/>
    </row>
    <row r="26" spans="1:25" s="28" customFormat="1" ht="50.25" customHeight="1">
      <c r="A26" s="240">
        <v>11</v>
      </c>
      <c r="B26" s="241">
        <v>165.35</v>
      </c>
      <c r="C26" s="241">
        <v>166.85</v>
      </c>
      <c r="D26" s="242">
        <f t="shared" si="4"/>
        <v>1500</v>
      </c>
      <c r="E26" s="240">
        <v>95.46</v>
      </c>
      <c r="F26" s="245">
        <v>18.7</v>
      </c>
      <c r="G26" s="240">
        <v>4.7</v>
      </c>
      <c r="H26" s="243">
        <v>9000</v>
      </c>
      <c r="I26" s="238">
        <v>1.5</v>
      </c>
      <c r="J26" s="235">
        <v>0.03</v>
      </c>
      <c r="K26" s="235">
        <v>121.02500000000001</v>
      </c>
      <c r="L26" s="235">
        <v>35.646000000000001</v>
      </c>
      <c r="M26" s="236">
        <f>K26/L26</f>
        <v>3.3951916063513439</v>
      </c>
      <c r="N26" s="235">
        <v>2.2589999999999999</v>
      </c>
      <c r="O26" s="235">
        <v>0.79400000000000004</v>
      </c>
      <c r="P26" s="235">
        <v>96.093999999999994</v>
      </c>
      <c r="Q26" s="235">
        <v>0.16700000000000001</v>
      </c>
      <c r="R26" s="236">
        <v>0</v>
      </c>
      <c r="S26" s="235">
        <f t="shared" si="1"/>
        <v>0.16700000000000001</v>
      </c>
      <c r="T26" s="236">
        <f t="shared" si="2"/>
        <v>437.173</v>
      </c>
      <c r="U26" s="236">
        <v>437.00599999999997</v>
      </c>
      <c r="V26" s="236">
        <f t="shared" si="3"/>
        <v>441.87299999999999</v>
      </c>
      <c r="W26" s="236">
        <v>441.70600000000002</v>
      </c>
      <c r="X26" s="235" t="s">
        <v>40</v>
      </c>
      <c r="Y26" s="260" t="s">
        <v>228</v>
      </c>
    </row>
    <row r="27" spans="1:25" s="28" customFormat="1" ht="35.1" customHeight="1">
      <c r="A27" s="240">
        <v>12</v>
      </c>
      <c r="B27" s="241">
        <v>166.85</v>
      </c>
      <c r="C27" s="241">
        <v>166.9</v>
      </c>
      <c r="D27" s="242">
        <f t="shared" si="4"/>
        <v>50.000000000011369</v>
      </c>
      <c r="E27" s="240">
        <v>95.46</v>
      </c>
      <c r="F27" s="240" t="s">
        <v>23</v>
      </c>
      <c r="G27" s="240">
        <v>4.7</v>
      </c>
      <c r="H27" s="243">
        <v>6650</v>
      </c>
      <c r="I27" s="238"/>
      <c r="J27" s="235">
        <v>0.03</v>
      </c>
      <c r="K27" s="235"/>
      <c r="L27" s="235"/>
      <c r="M27" s="235"/>
      <c r="N27" s="235"/>
      <c r="O27" s="235"/>
      <c r="P27" s="235"/>
      <c r="Q27" s="235">
        <v>8.0000000000000002E-3</v>
      </c>
      <c r="R27" s="236">
        <v>0</v>
      </c>
      <c r="S27" s="235">
        <f t="shared" si="1"/>
        <v>8.0000000000000002E-3</v>
      </c>
      <c r="T27" s="236">
        <f t="shared" si="2"/>
        <v>437.00599999999997</v>
      </c>
      <c r="U27" s="236">
        <v>436.99799999999999</v>
      </c>
      <c r="V27" s="236">
        <f t="shared" si="3"/>
        <v>441.70600000000002</v>
      </c>
      <c r="W27" s="236">
        <v>441.69799999999998</v>
      </c>
      <c r="X27" s="235" t="s">
        <v>23</v>
      </c>
      <c r="Y27" s="260"/>
    </row>
    <row r="28" spans="1:25" s="28" customFormat="1" ht="52.5" customHeight="1">
      <c r="A28" s="240" t="s">
        <v>54</v>
      </c>
      <c r="B28" s="241">
        <v>166.9</v>
      </c>
      <c r="C28" s="241">
        <v>168.95</v>
      </c>
      <c r="D28" s="242">
        <f t="shared" si="4"/>
        <v>2049.9999999999827</v>
      </c>
      <c r="E28" s="240">
        <v>95.46</v>
      </c>
      <c r="F28" s="240">
        <v>15.35</v>
      </c>
      <c r="G28" s="240">
        <v>4.7</v>
      </c>
      <c r="H28" s="243">
        <v>5230</v>
      </c>
      <c r="I28" s="238">
        <v>1</v>
      </c>
      <c r="J28" s="235">
        <v>0.03</v>
      </c>
      <c r="K28" s="235">
        <v>94.234999999999999</v>
      </c>
      <c r="L28" s="235">
        <v>28.643999999999998</v>
      </c>
      <c r="M28" s="236">
        <f>K28/L28</f>
        <v>3.2898687334171206</v>
      </c>
      <c r="N28" s="235">
        <v>2.2120000000000002</v>
      </c>
      <c r="O28" s="235">
        <v>1.02</v>
      </c>
      <c r="P28" s="235">
        <v>96.12</v>
      </c>
      <c r="Q28" s="235">
        <v>0.39200000000000002</v>
      </c>
      <c r="R28" s="236">
        <v>0</v>
      </c>
      <c r="S28" s="235">
        <f t="shared" si="1"/>
        <v>0.39200000000000002</v>
      </c>
      <c r="T28" s="236">
        <f t="shared" si="2"/>
        <v>436.99799999999999</v>
      </c>
      <c r="U28" s="236">
        <v>436.60599999999999</v>
      </c>
      <c r="V28" s="236">
        <f t="shared" si="3"/>
        <v>441.69799999999998</v>
      </c>
      <c r="W28" s="236">
        <v>441.30599999999998</v>
      </c>
      <c r="X28" s="235" t="s">
        <v>41</v>
      </c>
      <c r="Y28" s="260" t="s">
        <v>234</v>
      </c>
    </row>
    <row r="29" spans="1:25" s="28" customFormat="1" ht="35.1" customHeight="1">
      <c r="A29" s="240" t="s">
        <v>55</v>
      </c>
      <c r="B29" s="241">
        <v>168.95</v>
      </c>
      <c r="C29" s="241">
        <v>169</v>
      </c>
      <c r="D29" s="242">
        <f t="shared" si="4"/>
        <v>50.000000000011369</v>
      </c>
      <c r="E29" s="240">
        <v>95.46</v>
      </c>
      <c r="F29" s="240" t="s">
        <v>23</v>
      </c>
      <c r="G29" s="240">
        <v>4.7</v>
      </c>
      <c r="H29" s="243">
        <v>4365</v>
      </c>
      <c r="I29" s="238"/>
      <c r="J29" s="235">
        <v>0.03</v>
      </c>
      <c r="K29" s="235"/>
      <c r="L29" s="235"/>
      <c r="M29" s="235"/>
      <c r="N29" s="235"/>
      <c r="O29" s="235"/>
      <c r="P29" s="235"/>
      <c r="Q29" s="235">
        <v>1.2E-2</v>
      </c>
      <c r="R29" s="236">
        <v>0</v>
      </c>
      <c r="S29" s="235">
        <f t="shared" si="1"/>
        <v>1.2E-2</v>
      </c>
      <c r="T29" s="236">
        <f t="shared" si="2"/>
        <v>436.60599999999999</v>
      </c>
      <c r="U29" s="236">
        <v>436.59500000000003</v>
      </c>
      <c r="V29" s="236">
        <f t="shared" si="3"/>
        <v>441.30599999999998</v>
      </c>
      <c r="W29" s="236">
        <v>441.29500000000002</v>
      </c>
      <c r="X29" s="235"/>
      <c r="Y29" s="260"/>
    </row>
    <row r="30" spans="1:25" s="28" customFormat="1" ht="35.1" customHeight="1">
      <c r="A30" s="240" t="s">
        <v>56</v>
      </c>
      <c r="B30" s="241">
        <v>169</v>
      </c>
      <c r="C30" s="241">
        <v>169.5</v>
      </c>
      <c r="D30" s="242">
        <f t="shared" si="4"/>
        <v>500</v>
      </c>
      <c r="E30" s="240">
        <v>95.46</v>
      </c>
      <c r="F30" s="245">
        <v>14.5</v>
      </c>
      <c r="G30" s="240">
        <v>4.7</v>
      </c>
      <c r="H30" s="243">
        <v>3500</v>
      </c>
      <c r="I30" s="238">
        <v>0.5</v>
      </c>
      <c r="J30" s="235">
        <v>0.03</v>
      </c>
      <c r="K30" s="235">
        <v>79.194999999999993</v>
      </c>
      <c r="L30" s="235">
        <v>25.01</v>
      </c>
      <c r="M30" s="236">
        <f>K30/L30</f>
        <v>3.1665333866453413</v>
      </c>
      <c r="N30" s="235">
        <v>2.1560000000000001</v>
      </c>
      <c r="O30" s="235">
        <v>1.2150000000000001</v>
      </c>
      <c r="P30" s="235">
        <v>96.221999999999994</v>
      </c>
      <c r="Q30" s="235">
        <v>0.14299999999999999</v>
      </c>
      <c r="R30" s="236">
        <v>0</v>
      </c>
      <c r="S30" s="235">
        <f t="shared" si="1"/>
        <v>0.14299999999999999</v>
      </c>
      <c r="T30" s="236">
        <f t="shared" si="2"/>
        <v>436.59500000000003</v>
      </c>
      <c r="U30" s="236">
        <v>436.452</v>
      </c>
      <c r="V30" s="236">
        <f t="shared" si="3"/>
        <v>441.29500000000002</v>
      </c>
      <c r="W30" s="236">
        <v>441.15199999999999</v>
      </c>
      <c r="X30" s="235" t="s">
        <v>43</v>
      </c>
      <c r="Y30" s="260"/>
    </row>
    <row r="31" spans="1:25" s="28" customFormat="1" ht="35.1" customHeight="1">
      <c r="A31" s="240" t="s">
        <v>57</v>
      </c>
      <c r="B31" s="241">
        <v>169.5</v>
      </c>
      <c r="C31" s="241">
        <v>169.55</v>
      </c>
      <c r="D31" s="242">
        <f t="shared" si="4"/>
        <v>50.000000000011369</v>
      </c>
      <c r="E31" s="240">
        <v>95.46</v>
      </c>
      <c r="F31" s="240" t="s">
        <v>23</v>
      </c>
      <c r="G31" s="240">
        <v>4.7</v>
      </c>
      <c r="H31" s="243">
        <v>4365</v>
      </c>
      <c r="I31" s="238"/>
      <c r="J31" s="235">
        <v>0.03</v>
      </c>
      <c r="K31" s="235"/>
      <c r="L31" s="235"/>
      <c r="M31" s="235"/>
      <c r="N31" s="235"/>
      <c r="O31" s="235"/>
      <c r="P31" s="235"/>
      <c r="Q31" s="235">
        <v>1.2E-2</v>
      </c>
      <c r="R31" s="236">
        <v>0</v>
      </c>
      <c r="S31" s="235">
        <f t="shared" si="1"/>
        <v>1.2E-2</v>
      </c>
      <c r="T31" s="236">
        <f t="shared" si="2"/>
        <v>436.452</v>
      </c>
      <c r="U31" s="236">
        <v>436.44099999999997</v>
      </c>
      <c r="V31" s="236">
        <f t="shared" si="3"/>
        <v>441.15199999999999</v>
      </c>
      <c r="W31" s="236">
        <v>441.14100000000002</v>
      </c>
      <c r="X31" s="235"/>
      <c r="Y31" s="260"/>
    </row>
    <row r="32" spans="1:25" s="28" customFormat="1" ht="50.25" customHeight="1">
      <c r="A32" s="240" t="s">
        <v>58</v>
      </c>
      <c r="B32" s="241">
        <v>169.55</v>
      </c>
      <c r="C32" s="241">
        <v>170.05</v>
      </c>
      <c r="D32" s="242">
        <f t="shared" si="4"/>
        <v>500</v>
      </c>
      <c r="E32" s="240">
        <v>95.46</v>
      </c>
      <c r="F32" s="240">
        <v>15.35</v>
      </c>
      <c r="G32" s="240">
        <v>4.7</v>
      </c>
      <c r="H32" s="243">
        <v>5230</v>
      </c>
      <c r="I32" s="238">
        <v>1</v>
      </c>
      <c r="J32" s="235">
        <v>0.03</v>
      </c>
      <c r="K32" s="235">
        <v>94.234999999999999</v>
      </c>
      <c r="L32" s="235">
        <v>28.643999999999998</v>
      </c>
      <c r="M32" s="236">
        <f>K32/L32</f>
        <v>3.2898687334171206</v>
      </c>
      <c r="N32" s="235">
        <v>2.2120000000000002</v>
      </c>
      <c r="O32" s="235">
        <v>1.02</v>
      </c>
      <c r="P32" s="235">
        <v>96.12</v>
      </c>
      <c r="Q32" s="235">
        <v>9.6000000000000002E-2</v>
      </c>
      <c r="R32" s="236">
        <v>0</v>
      </c>
      <c r="S32" s="235">
        <f t="shared" si="1"/>
        <v>9.6000000000000002E-2</v>
      </c>
      <c r="T32" s="236">
        <f t="shared" si="2"/>
        <v>436.44099999999997</v>
      </c>
      <c r="U32" s="236">
        <v>436.34500000000003</v>
      </c>
      <c r="V32" s="236">
        <f t="shared" si="3"/>
        <v>441.14100000000002</v>
      </c>
      <c r="W32" s="236">
        <v>441.04500000000002</v>
      </c>
      <c r="X32" s="235" t="s">
        <v>41</v>
      </c>
      <c r="Y32" s="260" t="s">
        <v>229</v>
      </c>
    </row>
    <row r="33" spans="1:26" s="28" customFormat="1" ht="35.1" customHeight="1">
      <c r="A33" s="240" t="s">
        <v>59</v>
      </c>
      <c r="B33" s="241">
        <v>170.05</v>
      </c>
      <c r="C33" s="241">
        <v>170.1</v>
      </c>
      <c r="D33" s="242">
        <f t="shared" si="4"/>
        <v>49.999999999982947</v>
      </c>
      <c r="E33" s="240">
        <v>95.46</v>
      </c>
      <c r="F33" s="240" t="s">
        <v>23</v>
      </c>
      <c r="G33" s="240">
        <v>4.7</v>
      </c>
      <c r="H33" s="243">
        <v>6140</v>
      </c>
      <c r="I33" s="238"/>
      <c r="J33" s="235">
        <v>0.03</v>
      </c>
      <c r="K33" s="235"/>
      <c r="L33" s="235"/>
      <c r="M33" s="235"/>
      <c r="N33" s="235"/>
      <c r="O33" s="235"/>
      <c r="P33" s="235"/>
      <c r="Q33" s="235">
        <v>8.0000000000000002E-3</v>
      </c>
      <c r="R33" s="236">
        <v>0</v>
      </c>
      <c r="S33" s="235">
        <f t="shared" si="1"/>
        <v>8.0000000000000002E-3</v>
      </c>
      <c r="T33" s="236">
        <f t="shared" si="2"/>
        <v>436.34500000000003</v>
      </c>
      <c r="U33" s="236">
        <v>436.33699999999999</v>
      </c>
      <c r="V33" s="236">
        <f t="shared" si="3"/>
        <v>441.04500000000002</v>
      </c>
      <c r="W33" s="236">
        <v>441.03699999999998</v>
      </c>
      <c r="X33" s="235"/>
      <c r="Y33" s="260"/>
    </row>
    <row r="34" spans="1:26" s="33" customFormat="1" ht="39" customHeight="1">
      <c r="A34" s="240" t="s">
        <v>60</v>
      </c>
      <c r="B34" s="241">
        <v>170.1</v>
      </c>
      <c r="C34" s="241">
        <v>170.6</v>
      </c>
      <c r="D34" s="242">
        <f t="shared" si="4"/>
        <v>500</v>
      </c>
      <c r="E34" s="240">
        <v>95.46</v>
      </c>
      <c r="F34" s="245">
        <v>16.2</v>
      </c>
      <c r="G34" s="240">
        <v>4.7</v>
      </c>
      <c r="H34" s="243">
        <v>7050</v>
      </c>
      <c r="I34" s="238">
        <v>1.5</v>
      </c>
      <c r="J34" s="235">
        <v>0.03</v>
      </c>
      <c r="K34" s="246">
        <v>109.27500000000001</v>
      </c>
      <c r="L34" s="246">
        <v>33.146000000000001</v>
      </c>
      <c r="M34" s="236">
        <f>K34/L34</f>
        <v>3.2967778917516442</v>
      </c>
      <c r="N34" s="246">
        <v>2.2149999999999999</v>
      </c>
      <c r="O34" s="246">
        <v>0.879</v>
      </c>
      <c r="P34" s="246">
        <v>96.052999999999997</v>
      </c>
      <c r="Q34" s="246">
        <v>7.0999999999999994E-2</v>
      </c>
      <c r="R34" s="236">
        <v>0</v>
      </c>
      <c r="S34" s="235">
        <f t="shared" si="1"/>
        <v>7.0999999999999994E-2</v>
      </c>
      <c r="T34" s="236">
        <f t="shared" si="2"/>
        <v>436.33699999999999</v>
      </c>
      <c r="U34" s="246">
        <v>436.26600000000002</v>
      </c>
      <c r="V34" s="236">
        <f t="shared" si="3"/>
        <v>441.03699999999998</v>
      </c>
      <c r="W34" s="246">
        <v>440.96600000000001</v>
      </c>
      <c r="X34" s="246" t="s">
        <v>40</v>
      </c>
      <c r="Y34" s="261" t="s">
        <v>230</v>
      </c>
      <c r="Z34" s="262"/>
    </row>
    <row r="35" spans="1:26" s="33" customFormat="1" ht="32.1" customHeight="1">
      <c r="A35" s="240" t="s">
        <v>61</v>
      </c>
      <c r="B35" s="241">
        <v>170.6</v>
      </c>
      <c r="C35" s="241">
        <v>170.65</v>
      </c>
      <c r="D35" s="242">
        <f t="shared" si="4"/>
        <v>50.000000000011369</v>
      </c>
      <c r="E35" s="240">
        <v>95.46</v>
      </c>
      <c r="F35" s="240" t="s">
        <v>23</v>
      </c>
      <c r="G35" s="240">
        <v>4.7</v>
      </c>
      <c r="H35" s="243">
        <v>6140</v>
      </c>
      <c r="I35" s="238"/>
      <c r="J35" s="235">
        <v>0.03</v>
      </c>
      <c r="K35" s="246"/>
      <c r="L35" s="246"/>
      <c r="M35" s="246"/>
      <c r="N35" s="246"/>
      <c r="O35" s="246"/>
      <c r="P35" s="246"/>
      <c r="Q35" s="246">
        <v>8.0000000000000002E-3</v>
      </c>
      <c r="R35" s="236">
        <v>0</v>
      </c>
      <c r="S35" s="235">
        <f t="shared" si="1"/>
        <v>8.0000000000000002E-3</v>
      </c>
      <c r="T35" s="236">
        <f t="shared" si="2"/>
        <v>436.26600000000002</v>
      </c>
      <c r="U35" s="246">
        <v>436.25799999999998</v>
      </c>
      <c r="V35" s="236">
        <f t="shared" si="3"/>
        <v>440.96600000000001</v>
      </c>
      <c r="W35" s="246">
        <v>440.95800000000003</v>
      </c>
      <c r="X35" s="246"/>
      <c r="Y35" s="261"/>
      <c r="Z35" s="262"/>
    </row>
    <row r="36" spans="1:26" s="33" customFormat="1" ht="39.75" customHeight="1">
      <c r="A36" s="240" t="s">
        <v>62</v>
      </c>
      <c r="B36" s="241">
        <v>170.65</v>
      </c>
      <c r="C36" s="241">
        <v>172.4</v>
      </c>
      <c r="D36" s="242">
        <f t="shared" si="4"/>
        <v>1750</v>
      </c>
      <c r="E36" s="240">
        <v>95.46</v>
      </c>
      <c r="F36" s="245">
        <v>15.35</v>
      </c>
      <c r="G36" s="240">
        <v>4.7</v>
      </c>
      <c r="H36" s="243">
        <v>5230</v>
      </c>
      <c r="I36" s="248">
        <v>1</v>
      </c>
      <c r="J36" s="235">
        <v>0.03</v>
      </c>
      <c r="K36" s="246">
        <v>94.234999999999999</v>
      </c>
      <c r="L36" s="246">
        <v>28.643999999999998</v>
      </c>
      <c r="M36" s="236">
        <f>K36/L36</f>
        <v>3.2898687334171206</v>
      </c>
      <c r="N36" s="246">
        <v>2.2120000000000002</v>
      </c>
      <c r="O36" s="246">
        <v>1.02</v>
      </c>
      <c r="P36" s="246">
        <v>96.12</v>
      </c>
      <c r="Q36" s="246">
        <v>0.33500000000000002</v>
      </c>
      <c r="R36" s="236">
        <v>0</v>
      </c>
      <c r="S36" s="235">
        <f t="shared" si="1"/>
        <v>0.33500000000000002</v>
      </c>
      <c r="T36" s="236">
        <f t="shared" si="2"/>
        <v>436.25799999999998</v>
      </c>
      <c r="U36" s="246">
        <v>435.923</v>
      </c>
      <c r="V36" s="236">
        <f t="shared" si="3"/>
        <v>440.95800000000003</v>
      </c>
      <c r="W36" s="246">
        <v>440.62299999999999</v>
      </c>
      <c r="X36" s="246" t="s">
        <v>41</v>
      </c>
      <c r="Y36" s="261" t="s">
        <v>231</v>
      </c>
      <c r="Z36" s="262"/>
    </row>
    <row r="37" spans="1:26" s="33" customFormat="1" ht="30" customHeight="1">
      <c r="A37" s="240" t="s">
        <v>63</v>
      </c>
      <c r="B37" s="241">
        <v>172.4</v>
      </c>
      <c r="C37" s="241">
        <v>172.45</v>
      </c>
      <c r="D37" s="242">
        <f t="shared" si="4"/>
        <v>49.999999999982947</v>
      </c>
      <c r="E37" s="240">
        <v>95.46</v>
      </c>
      <c r="F37" s="240" t="s">
        <v>23</v>
      </c>
      <c r="G37" s="240">
        <v>4.7</v>
      </c>
      <c r="H37" s="243">
        <v>4365</v>
      </c>
      <c r="I37" s="248"/>
      <c r="J37" s="235">
        <v>0.03</v>
      </c>
      <c r="K37" s="246"/>
      <c r="L37" s="246"/>
      <c r="M37" s="246"/>
      <c r="N37" s="246"/>
      <c r="O37" s="246"/>
      <c r="P37" s="246"/>
      <c r="Q37" s="246">
        <v>1.2E-2</v>
      </c>
      <c r="R37" s="236">
        <v>0</v>
      </c>
      <c r="S37" s="235">
        <f t="shared" si="1"/>
        <v>1.2E-2</v>
      </c>
      <c r="T37" s="236">
        <f t="shared" si="2"/>
        <v>435.923</v>
      </c>
      <c r="U37" s="246">
        <v>435.91199999999998</v>
      </c>
      <c r="V37" s="236">
        <f t="shared" si="3"/>
        <v>440.62299999999999</v>
      </c>
      <c r="W37" s="246">
        <v>440.61200000000002</v>
      </c>
      <c r="X37" s="246"/>
      <c r="Y37" s="261"/>
      <c r="Z37" s="262"/>
    </row>
    <row r="38" spans="1:26" s="33" customFormat="1" ht="30" customHeight="1">
      <c r="A38" s="240" t="s">
        <v>64</v>
      </c>
      <c r="B38" s="241">
        <v>172.45</v>
      </c>
      <c r="C38" s="241">
        <v>173.8</v>
      </c>
      <c r="D38" s="242">
        <f t="shared" si="4"/>
        <v>1350.0000000000227</v>
      </c>
      <c r="E38" s="240">
        <v>95.46</v>
      </c>
      <c r="F38" s="245">
        <v>14.5</v>
      </c>
      <c r="G38" s="240">
        <v>4.7</v>
      </c>
      <c r="H38" s="243">
        <v>3500</v>
      </c>
      <c r="I38" s="248">
        <v>0.5</v>
      </c>
      <c r="J38" s="235">
        <v>0.03</v>
      </c>
      <c r="K38" s="246">
        <v>79.194999999999993</v>
      </c>
      <c r="L38" s="246">
        <v>25.01</v>
      </c>
      <c r="M38" s="236">
        <f>K38/L38</f>
        <v>3.1665333866453413</v>
      </c>
      <c r="N38" s="246">
        <v>2.1560000000000001</v>
      </c>
      <c r="O38" s="246">
        <v>1.2150000000000001</v>
      </c>
      <c r="P38" s="246">
        <v>96.221999999999994</v>
      </c>
      <c r="Q38" s="246">
        <v>0.38600000000000001</v>
      </c>
      <c r="R38" s="236">
        <v>0</v>
      </c>
      <c r="S38" s="235">
        <f t="shared" si="1"/>
        <v>0.38600000000000001</v>
      </c>
      <c r="T38" s="236">
        <f t="shared" si="2"/>
        <v>435.91199999999998</v>
      </c>
      <c r="U38" s="246">
        <v>435.52600000000001</v>
      </c>
      <c r="V38" s="236">
        <f t="shared" si="3"/>
        <v>440.61200000000002</v>
      </c>
      <c r="W38" s="246">
        <v>440.226</v>
      </c>
      <c r="X38" s="246" t="s">
        <v>43</v>
      </c>
      <c r="Y38" s="261"/>
      <c r="Z38" s="262"/>
    </row>
    <row r="39" spans="1:26" s="33" customFormat="1" ht="39.950000000000003" customHeight="1">
      <c r="A39" s="240"/>
      <c r="B39" s="241"/>
      <c r="C39" s="425" t="s">
        <v>237</v>
      </c>
      <c r="D39" s="425"/>
      <c r="E39" s="425"/>
      <c r="F39" s="425"/>
      <c r="G39" s="425"/>
      <c r="H39" s="425"/>
      <c r="I39" s="248"/>
      <c r="J39" s="235"/>
      <c r="K39" s="246"/>
      <c r="L39" s="246"/>
      <c r="M39" s="236"/>
      <c r="N39" s="246"/>
      <c r="O39" s="246"/>
      <c r="P39" s="246" t="s">
        <v>78</v>
      </c>
      <c r="Q39" s="246"/>
      <c r="R39" s="236"/>
      <c r="S39" s="235"/>
      <c r="T39" s="236"/>
      <c r="U39" s="246"/>
      <c r="V39" s="236"/>
      <c r="W39" s="246"/>
      <c r="X39" s="246"/>
      <c r="Y39" s="261" t="s">
        <v>96</v>
      </c>
      <c r="Z39" s="262"/>
    </row>
    <row r="40" spans="1:26" s="89" customFormat="1" ht="39.950000000000003" customHeight="1">
      <c r="A40" s="249">
        <v>14</v>
      </c>
      <c r="B40" s="246">
        <v>174</v>
      </c>
      <c r="C40" s="246">
        <v>175</v>
      </c>
      <c r="D40" s="239">
        <f t="shared" si="4"/>
        <v>1000</v>
      </c>
      <c r="E40" s="249">
        <v>95.46</v>
      </c>
      <c r="F40" s="250">
        <v>18.7</v>
      </c>
      <c r="G40" s="249">
        <v>4.7</v>
      </c>
      <c r="H40" s="251">
        <v>9000</v>
      </c>
      <c r="I40" s="248">
        <v>1.5</v>
      </c>
      <c r="J40" s="249">
        <v>0.03</v>
      </c>
      <c r="K40" s="246">
        <v>121.02500000000001</v>
      </c>
      <c r="L40" s="246">
        <v>35.646000000000001</v>
      </c>
      <c r="M40" s="246">
        <f>K40/L40</f>
        <v>3.3951916063513439</v>
      </c>
      <c r="N40" s="246">
        <v>2.2589999999999999</v>
      </c>
      <c r="O40" s="246">
        <v>0.79400000000000004</v>
      </c>
      <c r="P40" s="246">
        <v>96.093999999999994</v>
      </c>
      <c r="Q40" s="246">
        <v>0.111</v>
      </c>
      <c r="R40" s="246">
        <v>0</v>
      </c>
      <c r="S40" s="249">
        <f t="shared" si="1"/>
        <v>0.111</v>
      </c>
      <c r="T40" s="246">
        <v>466.14</v>
      </c>
      <c r="U40" s="246">
        <v>466.029</v>
      </c>
      <c r="V40" s="246">
        <v>470.84</v>
      </c>
      <c r="W40" s="246">
        <v>470.72899999999998</v>
      </c>
      <c r="X40" s="246" t="s">
        <v>40</v>
      </c>
      <c r="Y40" s="261" t="s">
        <v>232</v>
      </c>
      <c r="Z40" s="263"/>
    </row>
    <row r="41" spans="1:26" s="33" customFormat="1" ht="30" customHeight="1">
      <c r="A41" s="240">
        <v>15</v>
      </c>
      <c r="B41" s="241">
        <v>175</v>
      </c>
      <c r="C41" s="241">
        <v>175.05</v>
      </c>
      <c r="D41" s="242">
        <f t="shared" si="4"/>
        <v>50.000000000011369</v>
      </c>
      <c r="E41" s="240">
        <v>95.46</v>
      </c>
      <c r="F41" s="240" t="s">
        <v>23</v>
      </c>
      <c r="G41" s="240">
        <v>4.7</v>
      </c>
      <c r="H41" s="243">
        <v>7750</v>
      </c>
      <c r="I41" s="248"/>
      <c r="J41" s="235">
        <v>0.03</v>
      </c>
      <c r="K41" s="246"/>
      <c r="L41" s="246"/>
      <c r="M41" s="246"/>
      <c r="N41" s="246"/>
      <c r="O41" s="246"/>
      <c r="P41" s="246"/>
      <c r="Q41" s="246">
        <v>7.0000000000000001E-3</v>
      </c>
      <c r="R41" s="236">
        <v>0</v>
      </c>
      <c r="S41" s="235">
        <f t="shared" si="1"/>
        <v>7.0000000000000001E-3</v>
      </c>
      <c r="T41" s="236">
        <f>U40</f>
        <v>466.029</v>
      </c>
      <c r="U41" s="246">
        <v>466.02300000000002</v>
      </c>
      <c r="V41" s="236">
        <f t="shared" si="3"/>
        <v>470.72899999999998</v>
      </c>
      <c r="W41" s="246">
        <v>470.72300000000001</v>
      </c>
      <c r="X41" s="246" t="s">
        <v>43</v>
      </c>
      <c r="Y41" s="261"/>
      <c r="Z41" s="262"/>
    </row>
    <row r="42" spans="1:26" s="34" customFormat="1" ht="32.25" customHeight="1">
      <c r="A42" s="240">
        <v>16</v>
      </c>
      <c r="B42" s="241">
        <v>175.05</v>
      </c>
      <c r="C42" s="241">
        <v>176.42500000000001</v>
      </c>
      <c r="D42" s="242">
        <f t="shared" si="4"/>
        <v>1375</v>
      </c>
      <c r="E42" s="240">
        <v>95.46</v>
      </c>
      <c r="F42" s="245">
        <v>17.25</v>
      </c>
      <c r="G42" s="240">
        <v>4.7</v>
      </c>
      <c r="H42" s="243">
        <v>6500</v>
      </c>
      <c r="I42" s="248">
        <v>1</v>
      </c>
      <c r="J42" s="235">
        <v>0.03</v>
      </c>
      <c r="K42" s="246">
        <v>103.16500000000001</v>
      </c>
      <c r="L42" s="246">
        <v>30.544</v>
      </c>
      <c r="M42" s="236">
        <f>K42/L42</f>
        <v>3.3775864326872709</v>
      </c>
      <c r="N42" s="246">
        <v>2.2509999999999999</v>
      </c>
      <c r="O42" s="246">
        <v>0.93100000000000005</v>
      </c>
      <c r="P42" s="246">
        <v>96.046999999999997</v>
      </c>
      <c r="Q42" s="246">
        <v>0.21199999999999999</v>
      </c>
      <c r="R42" s="236">
        <v>0</v>
      </c>
      <c r="S42" s="235">
        <f t="shared" si="1"/>
        <v>0.21199999999999999</v>
      </c>
      <c r="T42" s="236">
        <f t="shared" si="2"/>
        <v>466.02300000000002</v>
      </c>
      <c r="U42" s="246">
        <v>465.81099999999998</v>
      </c>
      <c r="V42" s="236">
        <f t="shared" si="3"/>
        <v>470.72300000000001</v>
      </c>
      <c r="W42" s="246">
        <v>470.51100000000002</v>
      </c>
      <c r="X42" s="246" t="s">
        <v>41</v>
      </c>
      <c r="Y42" s="261" t="s">
        <v>233</v>
      </c>
      <c r="Z42" s="264"/>
    </row>
    <row r="43" spans="1:26" s="33" customFormat="1" ht="32.1" customHeight="1">
      <c r="A43" s="240"/>
      <c r="B43" s="241"/>
      <c r="C43" s="241"/>
      <c r="D43" s="252">
        <f>SUM(D8:D38)</f>
        <v>18800.000000000011</v>
      </c>
      <c r="E43" s="240"/>
      <c r="F43" s="245"/>
      <c r="G43" s="240"/>
      <c r="H43" s="243"/>
      <c r="I43" s="248"/>
      <c r="J43" s="235"/>
      <c r="K43" s="246"/>
      <c r="L43" s="246"/>
      <c r="M43" s="236"/>
      <c r="N43" s="246"/>
      <c r="O43" s="246"/>
      <c r="P43" s="246"/>
      <c r="Q43" s="246"/>
      <c r="R43" s="236"/>
      <c r="S43" s="235"/>
      <c r="T43" s="235"/>
      <c r="U43" s="246"/>
      <c r="V43" s="235"/>
      <c r="W43" s="246"/>
      <c r="X43" s="246"/>
      <c r="Y43" s="247" t="s">
        <v>97</v>
      </c>
      <c r="Z43" s="262"/>
    </row>
    <row r="44" spans="1:26" s="35" customFormat="1" ht="36" customHeight="1">
      <c r="A44" s="253"/>
      <c r="B44" s="254" t="s">
        <v>65</v>
      </c>
      <c r="C44" s="254"/>
      <c r="D44" s="255">
        <f>SUM(D40:D43)</f>
        <v>21225.000000000022</v>
      </c>
      <c r="E44" s="439" t="s">
        <v>217</v>
      </c>
      <c r="F44" s="439"/>
      <c r="G44" s="439"/>
      <c r="H44" s="439"/>
      <c r="I44" s="439"/>
      <c r="J44" s="439"/>
      <c r="K44" s="254"/>
      <c r="L44" s="254"/>
      <c r="M44" s="254"/>
      <c r="N44" s="254"/>
      <c r="O44" s="256"/>
      <c r="P44" s="256"/>
      <c r="Q44" s="256"/>
      <c r="R44" s="257">
        <v>0</v>
      </c>
      <c r="S44" s="258">
        <v>3.38</v>
      </c>
      <c r="T44" s="256"/>
      <c r="U44" s="439" t="s">
        <v>218</v>
      </c>
      <c r="V44" s="439"/>
      <c r="W44" s="439"/>
      <c r="X44" s="439"/>
      <c r="Y44" s="439"/>
    </row>
    <row r="45" spans="1:26" s="35" customFormat="1" ht="15.75" customHeight="1">
      <c r="B45" s="36"/>
      <c r="C45" s="36"/>
      <c r="H45" s="37"/>
      <c r="I45" s="38"/>
      <c r="S45" s="65">
        <v>0.32900000000000001</v>
      </c>
    </row>
    <row r="46" spans="1:26" s="35" customFormat="1" ht="150.75" customHeight="1">
      <c r="A46" s="442" t="s">
        <v>103</v>
      </c>
      <c r="B46" s="442"/>
      <c r="C46" s="442"/>
      <c r="D46" s="442"/>
      <c r="E46" s="442"/>
      <c r="F46" s="442"/>
      <c r="G46" s="442"/>
      <c r="H46" s="442"/>
      <c r="I46" s="442"/>
      <c r="J46" s="442"/>
      <c r="K46" s="442"/>
      <c r="L46" s="442"/>
      <c r="M46" s="442"/>
      <c r="N46" s="442"/>
      <c r="O46" s="442"/>
      <c r="P46" s="442"/>
      <c r="Q46" s="442"/>
      <c r="R46" s="442"/>
      <c r="S46" s="442"/>
      <c r="T46" s="442"/>
      <c r="U46" s="442"/>
      <c r="V46" s="442"/>
      <c r="W46" s="442"/>
    </row>
    <row r="47" spans="1:26" s="229" customFormat="1" ht="24.75" customHeight="1">
      <c r="A47" s="266"/>
      <c r="B47" s="266"/>
      <c r="C47" s="266"/>
      <c r="D47" s="266"/>
      <c r="E47" s="266"/>
      <c r="F47" s="266"/>
      <c r="G47" s="266"/>
      <c r="H47" s="266"/>
      <c r="I47" s="266"/>
      <c r="J47" s="266"/>
      <c r="K47" s="266"/>
      <c r="L47" s="266"/>
      <c r="M47" s="266"/>
      <c r="N47" s="266"/>
      <c r="O47" s="266"/>
      <c r="P47" s="266"/>
      <c r="Q47" s="266"/>
      <c r="R47" s="266"/>
      <c r="S47" s="266"/>
      <c r="T47" s="266"/>
      <c r="U47" s="266"/>
      <c r="V47" s="266"/>
      <c r="W47" s="266"/>
    </row>
    <row r="48" spans="1:26" s="39" customFormat="1" ht="75" customHeight="1">
      <c r="B48" s="440"/>
      <c r="C48" s="440"/>
      <c r="D48" s="440"/>
      <c r="E48" s="440"/>
      <c r="F48" s="35"/>
      <c r="G48" s="441" t="s">
        <v>98</v>
      </c>
      <c r="H48" s="441"/>
      <c r="I48" s="441"/>
      <c r="J48" s="441"/>
      <c r="K48" s="35"/>
      <c r="L48" s="35"/>
      <c r="M48" s="35"/>
      <c r="N48" s="35"/>
      <c r="O48" s="35"/>
      <c r="P48" s="35"/>
      <c r="Q48" s="35"/>
      <c r="R48" s="35"/>
      <c r="S48" s="35"/>
      <c r="T48" s="441" t="s">
        <v>99</v>
      </c>
      <c r="U48" s="440"/>
      <c r="V48" s="440"/>
      <c r="W48" s="440"/>
    </row>
    <row r="49" spans="2:23" s="39" customFormat="1" ht="12.75" customHeight="1">
      <c r="B49" s="48"/>
      <c r="C49" s="48"/>
      <c r="D49" s="48"/>
      <c r="E49" s="48"/>
      <c r="F49" s="48"/>
      <c r="G49" s="48"/>
      <c r="H49" s="48"/>
      <c r="I49" s="48"/>
      <c r="J49" s="48"/>
      <c r="K49" s="48"/>
      <c r="L49" s="48"/>
      <c r="M49" s="48"/>
      <c r="N49" s="48"/>
      <c r="O49" s="48"/>
      <c r="P49" s="48"/>
      <c r="Q49" s="48"/>
      <c r="R49" s="48"/>
      <c r="S49" s="48"/>
      <c r="T49" s="48"/>
      <c r="U49" s="48"/>
      <c r="V49" s="48"/>
      <c r="W49" s="48"/>
    </row>
    <row r="50" spans="2:23" s="39" customFormat="1">
      <c r="B50" s="40"/>
      <c r="C50" s="40"/>
      <c r="D50" s="41"/>
      <c r="H50" s="37"/>
      <c r="I50" s="42"/>
    </row>
    <row r="51" spans="2:23" s="39" customFormat="1">
      <c r="B51" s="40"/>
      <c r="C51" s="40"/>
      <c r="D51" s="41"/>
      <c r="H51" s="37"/>
      <c r="I51" s="42"/>
    </row>
    <row r="52" spans="2:23" s="39" customFormat="1">
      <c r="B52" s="40"/>
      <c r="C52" s="40"/>
      <c r="D52" s="41"/>
      <c r="H52" s="37"/>
      <c r="I52" s="38"/>
    </row>
    <row r="55" spans="2:23">
      <c r="O55" s="52"/>
      <c r="R55" s="52"/>
    </row>
    <row r="57" spans="2:23">
      <c r="L57" s="52"/>
    </row>
  </sheetData>
  <mergeCells count="18">
    <mergeCell ref="U44:Y44"/>
    <mergeCell ref="B48:E48"/>
    <mergeCell ref="G48:J48"/>
    <mergeCell ref="T48:W48"/>
    <mergeCell ref="E44:J44"/>
    <mergeCell ref="A46:W46"/>
    <mergeCell ref="C39:H39"/>
    <mergeCell ref="A1:Y1"/>
    <mergeCell ref="A3:Y3"/>
    <mergeCell ref="A5:A6"/>
    <mergeCell ref="B5:D5"/>
    <mergeCell ref="E5:P5"/>
    <mergeCell ref="Q5:S5"/>
    <mergeCell ref="T5:U5"/>
    <mergeCell ref="V5:W5"/>
    <mergeCell ref="X5:X6"/>
    <mergeCell ref="Y5:Y6"/>
    <mergeCell ref="A2:Y2"/>
  </mergeCells>
  <printOptions horizontalCentered="1"/>
  <pageMargins left="0" right="0" top="0.3" bottom="0" header="0" footer="0"/>
  <pageSetup paperSize="9" scale="51" orientation="landscape" errors="blank" verticalDpi="360" r:id="rId1"/>
  <headerFooter alignWithMargins="0"/>
  <rowBreaks count="3" manualBreakCount="3">
    <brk id="23" max="24" man="1"/>
    <brk id="48" max="24" man="1"/>
    <brk id="55" max="24" man="1"/>
  </rowBreaks>
</worksheet>
</file>

<file path=xl/worksheets/sheet4.xml><?xml version="1.0" encoding="utf-8"?>
<worksheet xmlns="http://schemas.openxmlformats.org/spreadsheetml/2006/main" xmlns:r="http://schemas.openxmlformats.org/officeDocument/2006/relationships">
  <sheetPr>
    <tabColor rgb="FF92D050"/>
  </sheetPr>
  <dimension ref="A1:Y38"/>
  <sheetViews>
    <sheetView view="pageBreakPreview" topLeftCell="A16" zoomScaleSheetLayoutView="100" workbookViewId="0">
      <selection activeCell="I33" sqref="I33"/>
    </sheetView>
  </sheetViews>
  <sheetFormatPr defaultColWidth="9.140625" defaultRowHeight="12.75"/>
  <cols>
    <col min="1" max="1" width="5.140625" style="1" customWidth="1"/>
    <col min="2" max="4" width="8.7109375" style="16" customWidth="1"/>
    <col min="5" max="5" width="11.5703125" style="1" customWidth="1"/>
    <col min="6" max="6" width="7.85546875" style="1" customWidth="1"/>
    <col min="7" max="7" width="7.42578125" style="1" customWidth="1"/>
    <col min="8" max="8" width="9" style="1" customWidth="1"/>
    <col min="9" max="10" width="8.140625" style="1" customWidth="1"/>
    <col min="11" max="11" width="9.42578125" style="1" customWidth="1"/>
    <col min="12" max="12" width="8.7109375" style="1" customWidth="1"/>
    <col min="13" max="13" width="9" style="1" customWidth="1"/>
    <col min="14" max="14" width="8.7109375" style="1" customWidth="1"/>
    <col min="15" max="15" width="10.28515625" style="1" customWidth="1"/>
    <col min="16" max="16" width="9.42578125" style="1" customWidth="1"/>
    <col min="17" max="17" width="10.140625" style="1" customWidth="1"/>
    <col min="18" max="19" width="10" style="1" customWidth="1"/>
    <col min="20" max="20" width="10.42578125" style="1" customWidth="1"/>
    <col min="21" max="21" width="11" style="1" customWidth="1"/>
    <col min="22" max="22" width="10.28515625" style="1" customWidth="1"/>
    <col min="23" max="23" width="12.42578125" style="1" customWidth="1"/>
    <col min="24" max="24" width="24.7109375" style="1" customWidth="1"/>
    <col min="25" max="16384" width="9.140625" style="1"/>
  </cols>
  <sheetData>
    <row r="1" spans="1:25" s="2" customFormat="1" ht="18" customHeight="1">
      <c r="A1" s="447" t="s">
        <v>25</v>
      </c>
      <c r="B1" s="448"/>
      <c r="C1" s="448"/>
      <c r="D1" s="448"/>
      <c r="E1" s="448"/>
      <c r="F1" s="448"/>
      <c r="G1" s="448"/>
      <c r="H1" s="448"/>
      <c r="I1" s="448"/>
      <c r="J1" s="448"/>
      <c r="K1" s="448"/>
      <c r="L1" s="448"/>
      <c r="M1" s="448"/>
      <c r="N1" s="448"/>
      <c r="O1" s="448"/>
      <c r="P1" s="448"/>
      <c r="Q1" s="448"/>
      <c r="R1" s="448"/>
      <c r="S1" s="448"/>
      <c r="T1" s="448"/>
      <c r="U1" s="448"/>
      <c r="V1" s="448"/>
      <c r="W1" s="448"/>
      <c r="X1" s="449"/>
    </row>
    <row r="2" spans="1:25" s="2" customFormat="1" ht="18" customHeight="1">
      <c r="A2" s="450" t="s">
        <v>26</v>
      </c>
      <c r="B2" s="451"/>
      <c r="C2" s="451"/>
      <c r="D2" s="451"/>
      <c r="E2" s="451"/>
      <c r="F2" s="451"/>
      <c r="G2" s="451"/>
      <c r="H2" s="451"/>
      <c r="I2" s="451"/>
      <c r="J2" s="451"/>
      <c r="K2" s="451"/>
      <c r="L2" s="451"/>
      <c r="M2" s="451"/>
      <c r="N2" s="451"/>
      <c r="O2" s="451"/>
      <c r="P2" s="451"/>
      <c r="Q2" s="451"/>
      <c r="R2" s="451"/>
      <c r="S2" s="451"/>
      <c r="T2" s="451"/>
      <c r="U2" s="451"/>
      <c r="V2" s="451"/>
      <c r="W2" s="451"/>
      <c r="X2" s="452"/>
    </row>
    <row r="3" spans="1:25" s="20" customFormat="1" ht="18" customHeight="1">
      <c r="A3" s="450" t="s">
        <v>66</v>
      </c>
      <c r="B3" s="451"/>
      <c r="C3" s="451"/>
      <c r="D3" s="451"/>
      <c r="E3" s="451"/>
      <c r="F3" s="451"/>
      <c r="G3" s="451"/>
      <c r="H3" s="451"/>
      <c r="I3" s="451"/>
      <c r="J3" s="451"/>
      <c r="K3" s="451"/>
      <c r="L3" s="451"/>
      <c r="M3" s="451"/>
      <c r="N3" s="451"/>
      <c r="O3" s="451"/>
      <c r="P3" s="451"/>
      <c r="Q3" s="451"/>
      <c r="R3" s="451"/>
      <c r="S3" s="451"/>
      <c r="T3" s="451"/>
      <c r="U3" s="451"/>
      <c r="V3" s="451"/>
      <c r="W3" s="451"/>
      <c r="X3" s="452"/>
      <c r="Y3" s="63"/>
    </row>
    <row r="4" spans="1:25" s="3" customFormat="1" ht="18" customHeight="1">
      <c r="A4" s="453" t="s">
        <v>126</v>
      </c>
      <c r="B4" s="416"/>
      <c r="C4" s="416"/>
      <c r="D4" s="416"/>
      <c r="E4" s="416"/>
      <c r="F4" s="416"/>
      <c r="G4" s="416"/>
      <c r="H4" s="416"/>
      <c r="I4" s="416"/>
      <c r="J4" s="416"/>
      <c r="K4" s="416"/>
      <c r="L4" s="416"/>
      <c r="M4" s="416"/>
      <c r="N4" s="416"/>
      <c r="O4" s="416"/>
      <c r="P4" s="416"/>
      <c r="Q4" s="416"/>
      <c r="R4" s="416"/>
      <c r="S4" s="416"/>
      <c r="T4" s="416"/>
      <c r="U4" s="416"/>
      <c r="V4" s="416"/>
      <c r="W4" s="416"/>
      <c r="X4" s="417"/>
    </row>
    <row r="5" spans="1:25" s="3" customFormat="1" ht="21.95" customHeight="1">
      <c r="A5" s="454" t="s">
        <v>33</v>
      </c>
      <c r="B5" s="455"/>
      <c r="C5" s="455"/>
      <c r="D5" s="455"/>
      <c r="E5" s="455"/>
      <c r="F5" s="455"/>
      <c r="G5" s="60"/>
      <c r="H5" s="60"/>
      <c r="I5" s="60"/>
      <c r="J5" s="60"/>
      <c r="K5" s="60"/>
      <c r="L5" s="60"/>
      <c r="M5" s="60"/>
      <c r="N5" s="60"/>
      <c r="O5" s="60"/>
      <c r="P5" s="60"/>
      <c r="Q5" s="60"/>
      <c r="R5" s="60"/>
      <c r="S5" s="60"/>
      <c r="T5" s="60"/>
      <c r="U5" s="60"/>
      <c r="V5" s="60"/>
      <c r="W5" s="60"/>
      <c r="X5" s="64"/>
    </row>
    <row r="6" spans="1:25" s="59" customFormat="1" ht="35.25" customHeight="1">
      <c r="A6" s="420" t="s">
        <v>0</v>
      </c>
      <c r="B6" s="446" t="s">
        <v>1</v>
      </c>
      <c r="C6" s="446"/>
      <c r="D6" s="446"/>
      <c r="E6" s="446" t="s">
        <v>2</v>
      </c>
      <c r="F6" s="446"/>
      <c r="G6" s="446"/>
      <c r="H6" s="446"/>
      <c r="I6" s="446"/>
      <c r="J6" s="446"/>
      <c r="K6" s="446"/>
      <c r="L6" s="446"/>
      <c r="M6" s="446"/>
      <c r="N6" s="446"/>
      <c r="O6" s="446"/>
      <c r="P6" s="446" t="s">
        <v>239</v>
      </c>
      <c r="Q6" s="446"/>
      <c r="R6" s="446"/>
      <c r="S6" s="456" t="s">
        <v>125</v>
      </c>
      <c r="T6" s="456"/>
      <c r="U6" s="456" t="s">
        <v>3</v>
      </c>
      <c r="V6" s="456"/>
      <c r="W6" s="227"/>
      <c r="X6" s="408" t="s">
        <v>4</v>
      </c>
    </row>
    <row r="7" spans="1:25" s="4" customFormat="1" ht="50.25" customHeight="1">
      <c r="A7" s="420"/>
      <c r="B7" s="224" t="s">
        <v>109</v>
      </c>
      <c r="C7" s="224" t="s">
        <v>124</v>
      </c>
      <c r="D7" s="224" t="s">
        <v>7</v>
      </c>
      <c r="E7" s="224" t="s">
        <v>8</v>
      </c>
      <c r="F7" s="224" t="s">
        <v>9</v>
      </c>
      <c r="G7" s="5" t="s">
        <v>10</v>
      </c>
      <c r="H7" s="225" t="s">
        <v>11</v>
      </c>
      <c r="I7" s="224" t="s">
        <v>12</v>
      </c>
      <c r="J7" s="225" t="s">
        <v>13</v>
      </c>
      <c r="K7" s="225" t="s">
        <v>14</v>
      </c>
      <c r="L7" s="225" t="s">
        <v>22</v>
      </c>
      <c r="M7" s="225" t="s">
        <v>15</v>
      </c>
      <c r="N7" s="225" t="s">
        <v>105</v>
      </c>
      <c r="O7" s="224" t="s">
        <v>16</v>
      </c>
      <c r="P7" s="224" t="s">
        <v>238</v>
      </c>
      <c r="Q7" s="224" t="s">
        <v>106</v>
      </c>
      <c r="R7" s="224" t="s">
        <v>104</v>
      </c>
      <c r="S7" s="225" t="s">
        <v>18</v>
      </c>
      <c r="T7" s="225" t="s">
        <v>19</v>
      </c>
      <c r="U7" s="225" t="s">
        <v>18</v>
      </c>
      <c r="V7" s="225" t="s">
        <v>19</v>
      </c>
      <c r="W7" s="225" t="s">
        <v>67</v>
      </c>
      <c r="X7" s="408"/>
    </row>
    <row r="8" spans="1:25" s="4" customFormat="1" ht="25.5" customHeight="1">
      <c r="A8" s="228">
        <v>1</v>
      </c>
      <c r="B8" s="228">
        <v>2</v>
      </c>
      <c r="C8" s="228">
        <v>3</v>
      </c>
      <c r="D8" s="228">
        <v>4</v>
      </c>
      <c r="E8" s="228">
        <v>5</v>
      </c>
      <c r="F8" s="228">
        <v>6</v>
      </c>
      <c r="G8" s="228">
        <v>7</v>
      </c>
      <c r="H8" s="228">
        <v>8</v>
      </c>
      <c r="I8" s="228">
        <v>9</v>
      </c>
      <c r="J8" s="228">
        <v>10</v>
      </c>
      <c r="K8" s="228">
        <v>11</v>
      </c>
      <c r="L8" s="228">
        <v>12</v>
      </c>
      <c r="M8" s="228">
        <v>13</v>
      </c>
      <c r="N8" s="228">
        <v>14</v>
      </c>
      <c r="O8" s="228">
        <v>15</v>
      </c>
      <c r="P8" s="228">
        <v>16</v>
      </c>
      <c r="Q8" s="228">
        <v>17</v>
      </c>
      <c r="R8" s="228">
        <v>18</v>
      </c>
      <c r="S8" s="228">
        <v>19</v>
      </c>
      <c r="T8" s="228">
        <v>20</v>
      </c>
      <c r="U8" s="228">
        <v>21</v>
      </c>
      <c r="V8" s="228">
        <v>22</v>
      </c>
      <c r="W8" s="224">
        <v>23</v>
      </c>
      <c r="X8" s="224">
        <v>24</v>
      </c>
    </row>
    <row r="9" spans="1:25" s="58" customFormat="1" ht="39" customHeight="1">
      <c r="A9" s="226">
        <v>1</v>
      </c>
      <c r="B9" s="90">
        <v>176</v>
      </c>
      <c r="C9" s="90">
        <v>117.27500000000001</v>
      </c>
      <c r="D9" s="91">
        <v>1275</v>
      </c>
      <c r="E9" s="92">
        <v>95.46</v>
      </c>
      <c r="F9" s="93">
        <v>10</v>
      </c>
      <c r="G9" s="98">
        <v>4.7</v>
      </c>
      <c r="H9" s="94">
        <v>1.675</v>
      </c>
      <c r="I9" s="95" t="s">
        <v>21</v>
      </c>
      <c r="J9" s="95">
        <v>69.09</v>
      </c>
      <c r="K9" s="92">
        <v>23.294</v>
      </c>
      <c r="L9" s="112">
        <v>2.9660000000000002</v>
      </c>
      <c r="M9" s="96">
        <v>2.0640000000000001</v>
      </c>
      <c r="N9" s="96">
        <v>1.3959999999999999</v>
      </c>
      <c r="O9" s="96">
        <v>96.444000000000003</v>
      </c>
      <c r="P9" s="97">
        <v>0.189</v>
      </c>
      <c r="Q9" s="267">
        <v>0</v>
      </c>
      <c r="R9" s="97">
        <f t="shared" ref="R9:R23" si="0">P9+Q9</f>
        <v>0.189</v>
      </c>
      <c r="S9" s="96">
        <v>465.81099999999998</v>
      </c>
      <c r="T9" s="96">
        <v>465.62200000000001</v>
      </c>
      <c r="U9" s="96">
        <v>470.51100000000002</v>
      </c>
      <c r="V9" s="96">
        <v>470.322</v>
      </c>
      <c r="W9" s="19" t="s">
        <v>69</v>
      </c>
      <c r="X9" s="18" t="s">
        <v>101</v>
      </c>
    </row>
    <row r="10" spans="1:25" s="7" customFormat="1" ht="27.95" customHeight="1">
      <c r="A10" s="226">
        <v>2</v>
      </c>
      <c r="B10" s="90">
        <f>C9</f>
        <v>117.27500000000001</v>
      </c>
      <c r="C10" s="90">
        <v>117.325</v>
      </c>
      <c r="D10" s="91">
        <v>50</v>
      </c>
      <c r="E10" s="445" t="s">
        <v>23</v>
      </c>
      <c r="F10" s="445"/>
      <c r="G10" s="98">
        <v>4.7</v>
      </c>
      <c r="H10" s="113">
        <v>1.7875000000000001</v>
      </c>
      <c r="I10" s="444"/>
      <c r="J10" s="444"/>
      <c r="K10" s="444"/>
      <c r="L10" s="444"/>
      <c r="M10" s="444"/>
      <c r="N10" s="444"/>
      <c r="O10" s="444"/>
      <c r="P10" s="111">
        <v>6.0000000000000001E-3</v>
      </c>
      <c r="Q10" s="267">
        <v>0</v>
      </c>
      <c r="R10" s="97">
        <f t="shared" si="0"/>
        <v>6.0000000000000001E-3</v>
      </c>
      <c r="S10" s="96">
        <f>T9</f>
        <v>465.62200000000001</v>
      </c>
      <c r="T10" s="96">
        <v>465.61599999999999</v>
      </c>
      <c r="U10" s="110">
        <f>V9</f>
        <v>470.322</v>
      </c>
      <c r="V10" s="110">
        <v>470.31599999999997</v>
      </c>
      <c r="W10" s="114" t="s">
        <v>23</v>
      </c>
      <c r="X10" s="80"/>
    </row>
    <row r="11" spans="1:25" s="7" customFormat="1" ht="69" customHeight="1">
      <c r="A11" s="226">
        <v>3</v>
      </c>
      <c r="B11" s="90">
        <f>C10</f>
        <v>117.325</v>
      </c>
      <c r="C11" s="90">
        <v>179.57499999999999</v>
      </c>
      <c r="D11" s="91">
        <v>2250</v>
      </c>
      <c r="E11" s="92">
        <v>95.46</v>
      </c>
      <c r="F11" s="93">
        <v>10</v>
      </c>
      <c r="G11" s="98">
        <v>4.7</v>
      </c>
      <c r="H11" s="113">
        <v>1.9</v>
      </c>
      <c r="I11" s="95" t="s">
        <v>32</v>
      </c>
      <c r="J11" s="111">
        <v>80.14</v>
      </c>
      <c r="K11" s="111">
        <v>26.946000000000002</v>
      </c>
      <c r="L11" s="96">
        <v>2.9740000000000002</v>
      </c>
      <c r="M11" s="111">
        <v>2.0680000000000001</v>
      </c>
      <c r="N11" s="111">
        <v>1.2110000000000001</v>
      </c>
      <c r="O11" s="111">
        <v>97.046000000000006</v>
      </c>
      <c r="P11" s="111">
        <v>0.25</v>
      </c>
      <c r="Q11" s="267">
        <v>0</v>
      </c>
      <c r="R11" s="97">
        <f t="shared" si="0"/>
        <v>0.25</v>
      </c>
      <c r="S11" s="96">
        <f t="shared" ref="S11:S23" si="1">T10</f>
        <v>465.61599999999999</v>
      </c>
      <c r="T11" s="96">
        <v>465.36599999999999</v>
      </c>
      <c r="U11" s="110">
        <f t="shared" ref="U11:U23" si="2">V10</f>
        <v>470.31599999999997</v>
      </c>
      <c r="V11" s="110">
        <v>470.06599999999997</v>
      </c>
      <c r="W11" s="114" t="s">
        <v>70</v>
      </c>
      <c r="X11" s="17" t="s">
        <v>94</v>
      </c>
    </row>
    <row r="12" spans="1:25" s="7" customFormat="1" ht="27.95" customHeight="1">
      <c r="A12" s="226">
        <v>4</v>
      </c>
      <c r="B12" s="90">
        <f t="shared" ref="B12:B23" si="3">C11</f>
        <v>179.57499999999999</v>
      </c>
      <c r="C12" s="90">
        <v>179.625</v>
      </c>
      <c r="D12" s="91">
        <v>50</v>
      </c>
      <c r="E12" s="445" t="s">
        <v>23</v>
      </c>
      <c r="F12" s="445"/>
      <c r="G12" s="98">
        <v>4.7</v>
      </c>
      <c r="H12" s="113">
        <v>1.7875000000000001</v>
      </c>
      <c r="I12" s="444"/>
      <c r="J12" s="444"/>
      <c r="K12" s="444"/>
      <c r="L12" s="444"/>
      <c r="M12" s="444"/>
      <c r="N12" s="444"/>
      <c r="O12" s="444"/>
      <c r="P12" s="111">
        <v>6.0000000000000001E-3</v>
      </c>
      <c r="Q12" s="267">
        <v>0</v>
      </c>
      <c r="R12" s="97">
        <f t="shared" si="0"/>
        <v>6.0000000000000001E-3</v>
      </c>
      <c r="S12" s="96">
        <f t="shared" si="1"/>
        <v>465.36599999999999</v>
      </c>
      <c r="T12" s="96">
        <v>465.35899999999998</v>
      </c>
      <c r="U12" s="110">
        <f t="shared" si="2"/>
        <v>470.06599999999997</v>
      </c>
      <c r="V12" s="110">
        <v>470.05900000000003</v>
      </c>
      <c r="W12" s="114" t="s">
        <v>23</v>
      </c>
      <c r="X12" s="79"/>
    </row>
    <row r="13" spans="1:25" s="7" customFormat="1" ht="24.75" customHeight="1">
      <c r="A13" s="226">
        <v>5</v>
      </c>
      <c r="B13" s="90">
        <f t="shared" si="3"/>
        <v>179.625</v>
      </c>
      <c r="C13" s="90">
        <v>180.27500000000001</v>
      </c>
      <c r="D13" s="91">
        <v>650</v>
      </c>
      <c r="E13" s="92">
        <v>95.46</v>
      </c>
      <c r="F13" s="93">
        <v>10</v>
      </c>
      <c r="G13" s="98">
        <v>4.7</v>
      </c>
      <c r="H13" s="113">
        <v>1.675</v>
      </c>
      <c r="I13" s="95" t="s">
        <v>21</v>
      </c>
      <c r="J13" s="111">
        <v>69.09</v>
      </c>
      <c r="K13" s="111">
        <v>23.294</v>
      </c>
      <c r="L13" s="111">
        <v>2.9660000000000002</v>
      </c>
      <c r="M13" s="111">
        <v>2.0640000000000001</v>
      </c>
      <c r="N13" s="111">
        <v>1.4</v>
      </c>
      <c r="O13" s="111">
        <v>96.444000000000003</v>
      </c>
      <c r="P13" s="111">
        <v>9.6000000000000002E-2</v>
      </c>
      <c r="Q13" s="267">
        <v>0</v>
      </c>
      <c r="R13" s="97">
        <f t="shared" si="0"/>
        <v>9.6000000000000002E-2</v>
      </c>
      <c r="S13" s="96">
        <f t="shared" si="1"/>
        <v>465.35899999999998</v>
      </c>
      <c r="T13" s="96">
        <v>465.26299999999998</v>
      </c>
      <c r="U13" s="110">
        <f t="shared" si="2"/>
        <v>470.05900000000003</v>
      </c>
      <c r="V13" s="110">
        <v>469.96300000000002</v>
      </c>
      <c r="W13" s="114" t="s">
        <v>69</v>
      </c>
      <c r="X13" s="15" t="s">
        <v>71</v>
      </c>
    </row>
    <row r="14" spans="1:25" s="7" customFormat="1" ht="27.95" customHeight="1">
      <c r="A14" s="226">
        <v>6</v>
      </c>
      <c r="B14" s="90">
        <f t="shared" si="3"/>
        <v>180.27500000000001</v>
      </c>
      <c r="C14" s="90">
        <v>180.32499999999999</v>
      </c>
      <c r="D14" s="91">
        <v>50</v>
      </c>
      <c r="E14" s="445" t="s">
        <v>23</v>
      </c>
      <c r="F14" s="445"/>
      <c r="G14" s="98">
        <v>4.7</v>
      </c>
      <c r="H14" s="113">
        <v>1.7875000000000001</v>
      </c>
      <c r="I14" s="444"/>
      <c r="J14" s="444"/>
      <c r="K14" s="444"/>
      <c r="L14" s="444"/>
      <c r="M14" s="444"/>
      <c r="N14" s="444"/>
      <c r="O14" s="444"/>
      <c r="P14" s="111">
        <v>6.0000000000000001E-3</v>
      </c>
      <c r="Q14" s="267">
        <v>0</v>
      </c>
      <c r="R14" s="97">
        <f t="shared" si="0"/>
        <v>6.0000000000000001E-3</v>
      </c>
      <c r="S14" s="96">
        <f t="shared" si="1"/>
        <v>465.26299999999998</v>
      </c>
      <c r="T14" s="96">
        <v>465.25700000000001</v>
      </c>
      <c r="U14" s="110">
        <f t="shared" si="2"/>
        <v>469.96300000000002</v>
      </c>
      <c r="V14" s="110">
        <v>469.95699999999999</v>
      </c>
      <c r="W14" s="114" t="s">
        <v>23</v>
      </c>
      <c r="X14" s="15" t="s">
        <v>24</v>
      </c>
    </row>
    <row r="15" spans="1:25" s="7" customFormat="1" ht="30.75" customHeight="1">
      <c r="A15" s="226">
        <v>7</v>
      </c>
      <c r="B15" s="90">
        <f t="shared" si="3"/>
        <v>180.32499999999999</v>
      </c>
      <c r="C15" s="90">
        <v>180.77500000000001</v>
      </c>
      <c r="D15" s="91">
        <v>450</v>
      </c>
      <c r="E15" s="92">
        <v>95.46</v>
      </c>
      <c r="F15" s="93">
        <v>10</v>
      </c>
      <c r="G15" s="98">
        <v>4.7</v>
      </c>
      <c r="H15" s="113">
        <v>1.9</v>
      </c>
      <c r="I15" s="95" t="s">
        <v>32</v>
      </c>
      <c r="J15" s="111">
        <v>80.14</v>
      </c>
      <c r="K15" s="111">
        <v>26.946000000000002</v>
      </c>
      <c r="L15" s="111">
        <v>2.9740000000000002</v>
      </c>
      <c r="M15" s="111">
        <v>2.0680000000000001</v>
      </c>
      <c r="N15" s="111">
        <v>1.2110000000000001</v>
      </c>
      <c r="O15" s="111">
        <v>97.046000000000006</v>
      </c>
      <c r="P15" s="111">
        <v>0.05</v>
      </c>
      <c r="Q15" s="267">
        <v>0</v>
      </c>
      <c r="R15" s="97">
        <f t="shared" si="0"/>
        <v>0.05</v>
      </c>
      <c r="S15" s="96">
        <f t="shared" si="1"/>
        <v>465.25700000000001</v>
      </c>
      <c r="T15" s="96">
        <v>465.20699999999999</v>
      </c>
      <c r="U15" s="110">
        <f t="shared" si="2"/>
        <v>469.95699999999999</v>
      </c>
      <c r="V15" s="110">
        <v>469.90699999999998</v>
      </c>
      <c r="W15" s="114" t="s">
        <v>121</v>
      </c>
      <c r="X15" s="49" t="s">
        <v>74</v>
      </c>
    </row>
    <row r="16" spans="1:25" s="7" customFormat="1" ht="27.95" customHeight="1">
      <c r="A16" s="226">
        <v>8</v>
      </c>
      <c r="B16" s="90">
        <f t="shared" si="3"/>
        <v>180.77500000000001</v>
      </c>
      <c r="C16" s="90">
        <v>180.82499999999999</v>
      </c>
      <c r="D16" s="91">
        <v>50</v>
      </c>
      <c r="E16" s="445" t="s">
        <v>23</v>
      </c>
      <c r="F16" s="445"/>
      <c r="G16" s="98">
        <v>4.7</v>
      </c>
      <c r="H16" s="113">
        <v>1.9</v>
      </c>
      <c r="I16" s="444"/>
      <c r="J16" s="444"/>
      <c r="K16" s="444"/>
      <c r="L16" s="444"/>
      <c r="M16" s="444"/>
      <c r="N16" s="444"/>
      <c r="O16" s="444"/>
      <c r="P16" s="111">
        <v>6.0000000000000001E-3</v>
      </c>
      <c r="Q16" s="267">
        <v>0</v>
      </c>
      <c r="R16" s="97">
        <f t="shared" si="0"/>
        <v>6.0000000000000001E-3</v>
      </c>
      <c r="S16" s="96">
        <f t="shared" si="1"/>
        <v>465.20699999999999</v>
      </c>
      <c r="T16" s="96">
        <v>465.20100000000002</v>
      </c>
      <c r="U16" s="110">
        <f t="shared" si="2"/>
        <v>469.90699999999998</v>
      </c>
      <c r="V16" s="110">
        <v>469.90100000000001</v>
      </c>
      <c r="W16" s="114" t="s">
        <v>23</v>
      </c>
      <c r="X16" s="80"/>
    </row>
    <row r="17" spans="1:25" s="7" customFormat="1" ht="36" customHeight="1">
      <c r="A17" s="226">
        <v>9</v>
      </c>
      <c r="B17" s="90">
        <f t="shared" si="3"/>
        <v>180.82499999999999</v>
      </c>
      <c r="C17" s="90">
        <v>182.1</v>
      </c>
      <c r="D17" s="91">
        <v>1275</v>
      </c>
      <c r="E17" s="92">
        <v>95.46</v>
      </c>
      <c r="F17" s="93">
        <v>9.4</v>
      </c>
      <c r="G17" s="98">
        <v>4.7</v>
      </c>
      <c r="H17" s="113">
        <v>1.9</v>
      </c>
      <c r="I17" s="112" t="s">
        <v>68</v>
      </c>
      <c r="J17" s="111">
        <v>88.36</v>
      </c>
      <c r="K17" s="111">
        <v>30.419</v>
      </c>
      <c r="L17" s="111">
        <v>2.9049999999999998</v>
      </c>
      <c r="M17" s="111">
        <v>2.036</v>
      </c>
      <c r="N17" s="111">
        <v>1.1919999999999999</v>
      </c>
      <c r="O17" s="111">
        <v>105.342</v>
      </c>
      <c r="P17" s="111">
        <v>0.14199999999999999</v>
      </c>
      <c r="Q17" s="267">
        <v>0.247</v>
      </c>
      <c r="R17" s="97">
        <f t="shared" si="0"/>
        <v>0.38900000000000001</v>
      </c>
      <c r="S17" s="96">
        <f t="shared" si="1"/>
        <v>465.20100000000002</v>
      </c>
      <c r="T17" s="96">
        <v>464.81299999999999</v>
      </c>
      <c r="U17" s="110">
        <f t="shared" si="2"/>
        <v>469.90100000000001</v>
      </c>
      <c r="V17" s="110">
        <v>469.51299999999998</v>
      </c>
      <c r="W17" s="114" t="s">
        <v>122</v>
      </c>
      <c r="X17" s="15" t="s">
        <v>72</v>
      </c>
    </row>
    <row r="18" spans="1:25" s="7" customFormat="1" ht="24.75" customHeight="1">
      <c r="A18" s="226">
        <v>10</v>
      </c>
      <c r="B18" s="90">
        <f t="shared" si="3"/>
        <v>182.1</v>
      </c>
      <c r="C18" s="90">
        <v>182.15</v>
      </c>
      <c r="D18" s="91">
        <v>50</v>
      </c>
      <c r="E18" s="445" t="s">
        <v>23</v>
      </c>
      <c r="F18" s="445"/>
      <c r="G18" s="98">
        <v>4.7</v>
      </c>
      <c r="H18" s="113">
        <v>1.9</v>
      </c>
      <c r="I18" s="444"/>
      <c r="J18" s="444"/>
      <c r="K18" s="444"/>
      <c r="L18" s="444"/>
      <c r="M18" s="444"/>
      <c r="N18" s="444"/>
      <c r="O18" s="444"/>
      <c r="P18" s="111">
        <v>6.0000000000000001E-3</v>
      </c>
      <c r="Q18" s="267">
        <v>0</v>
      </c>
      <c r="R18" s="97">
        <f t="shared" si="0"/>
        <v>6.0000000000000001E-3</v>
      </c>
      <c r="S18" s="96">
        <f t="shared" si="1"/>
        <v>464.81299999999999</v>
      </c>
      <c r="T18" s="96">
        <v>464.80700000000002</v>
      </c>
      <c r="U18" s="110">
        <f t="shared" si="2"/>
        <v>469.51299999999998</v>
      </c>
      <c r="V18" s="110">
        <v>469.50700000000001</v>
      </c>
      <c r="W18" s="114" t="s">
        <v>23</v>
      </c>
      <c r="X18" s="15" t="s">
        <v>73</v>
      </c>
    </row>
    <row r="19" spans="1:25" s="7" customFormat="1" ht="32.1" customHeight="1">
      <c r="A19" s="226">
        <v>11</v>
      </c>
      <c r="B19" s="90">
        <f t="shared" si="3"/>
        <v>182.15</v>
      </c>
      <c r="C19" s="90">
        <v>185.55</v>
      </c>
      <c r="D19" s="91">
        <v>400</v>
      </c>
      <c r="E19" s="92">
        <v>95.46</v>
      </c>
      <c r="F19" s="93">
        <v>10</v>
      </c>
      <c r="G19" s="98">
        <v>4.7</v>
      </c>
      <c r="H19" s="113">
        <v>1.9</v>
      </c>
      <c r="I19" s="95" t="s">
        <v>32</v>
      </c>
      <c r="J19" s="111">
        <v>80.14</v>
      </c>
      <c r="K19" s="111">
        <v>26.946000000000002</v>
      </c>
      <c r="L19" s="111">
        <v>2.9740000000000002</v>
      </c>
      <c r="M19" s="111">
        <v>2.0579999999999998</v>
      </c>
      <c r="N19" s="111">
        <v>1.2110000000000001</v>
      </c>
      <c r="O19" s="111">
        <v>97.046000000000006</v>
      </c>
      <c r="P19" s="111">
        <v>4.3999999999999997E-2</v>
      </c>
      <c r="Q19" s="267">
        <v>0</v>
      </c>
      <c r="R19" s="97">
        <f t="shared" si="0"/>
        <v>4.3999999999999997E-2</v>
      </c>
      <c r="S19" s="96">
        <f t="shared" si="1"/>
        <v>464.80700000000002</v>
      </c>
      <c r="T19" s="96">
        <v>464.76299999999998</v>
      </c>
      <c r="U19" s="110">
        <f t="shared" si="2"/>
        <v>469.50700000000001</v>
      </c>
      <c r="V19" s="110">
        <v>469.46300000000002</v>
      </c>
      <c r="W19" s="114" t="s">
        <v>121</v>
      </c>
      <c r="X19" s="15"/>
    </row>
    <row r="20" spans="1:25" s="7" customFormat="1" ht="27.95" customHeight="1">
      <c r="A20" s="226">
        <v>12</v>
      </c>
      <c r="B20" s="90">
        <f t="shared" si="3"/>
        <v>185.55</v>
      </c>
      <c r="C20" s="90">
        <v>182.6</v>
      </c>
      <c r="D20" s="91">
        <v>50</v>
      </c>
      <c r="E20" s="445" t="s">
        <v>23</v>
      </c>
      <c r="F20" s="445"/>
      <c r="G20" s="98">
        <v>4.7</v>
      </c>
      <c r="H20" s="113">
        <v>1.7875000000000001</v>
      </c>
      <c r="I20" s="444"/>
      <c r="J20" s="444"/>
      <c r="K20" s="444"/>
      <c r="L20" s="444"/>
      <c r="M20" s="444"/>
      <c r="N20" s="444"/>
      <c r="O20" s="444"/>
      <c r="P20" s="111">
        <v>6.0000000000000001E-3</v>
      </c>
      <c r="Q20" s="267">
        <v>0</v>
      </c>
      <c r="R20" s="97">
        <f t="shared" si="0"/>
        <v>6.0000000000000001E-3</v>
      </c>
      <c r="S20" s="96">
        <f t="shared" si="1"/>
        <v>464.76299999999998</v>
      </c>
      <c r="T20" s="96">
        <v>464.75700000000001</v>
      </c>
      <c r="U20" s="110">
        <f t="shared" si="2"/>
        <v>469.46300000000002</v>
      </c>
      <c r="V20" s="110">
        <v>469.45699999999999</v>
      </c>
      <c r="W20" s="114" t="s">
        <v>23</v>
      </c>
      <c r="X20" s="79"/>
    </row>
    <row r="21" spans="1:25" s="7" customFormat="1" ht="39" customHeight="1">
      <c r="A21" s="226">
        <v>13</v>
      </c>
      <c r="B21" s="90">
        <f t="shared" si="3"/>
        <v>182.6</v>
      </c>
      <c r="C21" s="90">
        <v>187.55</v>
      </c>
      <c r="D21" s="91">
        <v>4950</v>
      </c>
      <c r="E21" s="92">
        <v>95.46</v>
      </c>
      <c r="F21" s="93">
        <v>10</v>
      </c>
      <c r="G21" s="98">
        <v>4.7</v>
      </c>
      <c r="H21" s="113">
        <v>1.675</v>
      </c>
      <c r="I21" s="112" t="s">
        <v>21</v>
      </c>
      <c r="J21" s="111">
        <v>69.09</v>
      </c>
      <c r="K21" s="111">
        <v>23.294</v>
      </c>
      <c r="L21" s="111">
        <v>2.9660000000000002</v>
      </c>
      <c r="M21" s="111">
        <v>2.0640000000000001</v>
      </c>
      <c r="N21" s="111">
        <v>1.3959999999999999</v>
      </c>
      <c r="O21" s="111">
        <v>96.444000000000003</v>
      </c>
      <c r="P21" s="111">
        <v>0.73299999999999998</v>
      </c>
      <c r="Q21" s="267">
        <v>0</v>
      </c>
      <c r="R21" s="97">
        <f t="shared" si="0"/>
        <v>0.73299999999999998</v>
      </c>
      <c r="S21" s="96">
        <f t="shared" si="1"/>
        <v>464.75700000000001</v>
      </c>
      <c r="T21" s="96">
        <v>464.024</v>
      </c>
      <c r="U21" s="110">
        <f t="shared" si="2"/>
        <v>469.45699999999999</v>
      </c>
      <c r="V21" s="110">
        <v>468.72399999999999</v>
      </c>
      <c r="W21" s="114" t="s">
        <v>69</v>
      </c>
      <c r="X21" s="15" t="s">
        <v>75</v>
      </c>
    </row>
    <row r="22" spans="1:25" s="7" customFormat="1" ht="27.95" customHeight="1">
      <c r="A22" s="226">
        <v>14</v>
      </c>
      <c r="B22" s="90">
        <f t="shared" si="3"/>
        <v>187.55</v>
      </c>
      <c r="C22" s="90">
        <v>187.6</v>
      </c>
      <c r="D22" s="91">
        <v>50</v>
      </c>
      <c r="E22" s="445" t="s">
        <v>23</v>
      </c>
      <c r="F22" s="445"/>
      <c r="G22" s="98">
        <v>4.7</v>
      </c>
      <c r="H22" s="113">
        <v>1.7875000000000001</v>
      </c>
      <c r="I22" s="444"/>
      <c r="J22" s="444"/>
      <c r="K22" s="444"/>
      <c r="L22" s="444"/>
      <c r="M22" s="444"/>
      <c r="N22" s="444"/>
      <c r="O22" s="444"/>
      <c r="P22" s="111">
        <v>6.0000000000000001E-3</v>
      </c>
      <c r="Q22" s="267">
        <v>0</v>
      </c>
      <c r="R22" s="97">
        <f t="shared" si="0"/>
        <v>6.0000000000000001E-3</v>
      </c>
      <c r="S22" s="96">
        <f t="shared" si="1"/>
        <v>464.024</v>
      </c>
      <c r="T22" s="96">
        <v>464.01799999999997</v>
      </c>
      <c r="U22" s="110">
        <f t="shared" si="2"/>
        <v>468.72399999999999</v>
      </c>
      <c r="V22" s="110">
        <v>468.71800000000002</v>
      </c>
      <c r="W22" s="114" t="s">
        <v>23</v>
      </c>
      <c r="X22" s="79"/>
    </row>
    <row r="23" spans="1:25" s="127" customFormat="1" ht="92.25" customHeight="1">
      <c r="A23" s="232">
        <v>15</v>
      </c>
      <c r="B23" s="233">
        <f t="shared" si="3"/>
        <v>187.6</v>
      </c>
      <c r="C23" s="233">
        <v>191.148</v>
      </c>
      <c r="D23" s="144">
        <v>3548</v>
      </c>
      <c r="E23" s="145">
        <v>95.46</v>
      </c>
      <c r="F23" s="146">
        <v>10</v>
      </c>
      <c r="G23" s="147">
        <v>4.7</v>
      </c>
      <c r="H23" s="113">
        <v>1.9</v>
      </c>
      <c r="I23" s="148" t="s">
        <v>32</v>
      </c>
      <c r="J23" s="111">
        <v>80.14</v>
      </c>
      <c r="K23" s="111">
        <v>26.946000000000002</v>
      </c>
      <c r="L23" s="111">
        <v>2.9740000000000002</v>
      </c>
      <c r="M23" s="111">
        <v>2.0680000000000001</v>
      </c>
      <c r="N23" s="111">
        <v>1.2110000000000001</v>
      </c>
      <c r="O23" s="111">
        <v>97.046000000000006</v>
      </c>
      <c r="P23" s="111">
        <v>0.39400000000000002</v>
      </c>
      <c r="Q23" s="268">
        <v>0</v>
      </c>
      <c r="R23" s="150">
        <f t="shared" si="0"/>
        <v>0.39400000000000002</v>
      </c>
      <c r="S23" s="149">
        <f t="shared" si="1"/>
        <v>464.01799999999997</v>
      </c>
      <c r="T23" s="149">
        <v>463.62400000000002</v>
      </c>
      <c r="U23" s="110">
        <f t="shared" si="2"/>
        <v>468.71800000000002</v>
      </c>
      <c r="V23" s="110">
        <v>468.32400000000001</v>
      </c>
      <c r="W23" s="114" t="s">
        <v>70</v>
      </c>
      <c r="X23" s="234" t="s">
        <v>123</v>
      </c>
    </row>
    <row r="24" spans="1:25" s="7" customFormat="1" ht="26.25" customHeight="1">
      <c r="A24" s="73"/>
      <c r="B24" s="74"/>
      <c r="C24" s="74"/>
      <c r="D24" s="75">
        <f>SUM(D9:D23)</f>
        <v>15148</v>
      </c>
      <c r="E24" s="74"/>
      <c r="F24" s="76"/>
      <c r="G24" s="76"/>
      <c r="H24" s="74"/>
      <c r="I24" s="77"/>
      <c r="J24" s="74"/>
      <c r="K24" s="74"/>
      <c r="L24" s="78"/>
      <c r="M24" s="74"/>
      <c r="N24" s="74"/>
      <c r="O24" s="74"/>
      <c r="P24" s="74">
        <f>SUM(P9:P23)</f>
        <v>1.94</v>
      </c>
      <c r="Q24" s="74">
        <f>SUM(Q9:Q23)</f>
        <v>0.247</v>
      </c>
      <c r="R24" s="74">
        <f>SUM(R9:R23)</f>
        <v>2.1869999999999998</v>
      </c>
      <c r="S24" s="74"/>
      <c r="T24" s="74"/>
      <c r="U24" s="74"/>
      <c r="V24" s="74"/>
      <c r="W24" s="9"/>
      <c r="X24" s="51"/>
      <c r="Y24" s="7" t="s">
        <v>240</v>
      </c>
    </row>
    <row r="25" spans="1:25" s="7" customFormat="1" ht="18.75" customHeight="1">
      <c r="A25" s="8"/>
      <c r="B25" s="9"/>
      <c r="C25" s="62" t="s">
        <v>86</v>
      </c>
      <c r="D25" s="406" t="s">
        <v>87</v>
      </c>
      <c r="E25" s="406"/>
      <c r="F25" s="406"/>
      <c r="G25" s="406"/>
      <c r="H25" s="61">
        <v>1.7999999999999999E-2</v>
      </c>
      <c r="I25" s="12"/>
      <c r="J25" s="9"/>
      <c r="K25" s="9"/>
      <c r="L25" s="9"/>
      <c r="M25" s="9"/>
      <c r="N25" s="9"/>
      <c r="O25" s="9"/>
      <c r="P25" s="9"/>
      <c r="Q25" s="9"/>
      <c r="R25" s="9"/>
      <c r="S25" s="9"/>
      <c r="T25" s="9"/>
      <c r="U25" s="9"/>
      <c r="V25" s="9"/>
      <c r="W25" s="9"/>
      <c r="X25" s="50"/>
    </row>
    <row r="26" spans="1:25" s="7" customFormat="1" ht="19.5" customHeight="1">
      <c r="A26" s="8"/>
      <c r="B26" s="9"/>
      <c r="C26" s="9"/>
      <c r="D26" s="10"/>
      <c r="E26" s="9"/>
      <c r="F26" s="11"/>
      <c r="G26" s="11"/>
      <c r="H26" s="9"/>
      <c r="I26" s="12" t="s">
        <v>37</v>
      </c>
      <c r="J26" s="9"/>
      <c r="K26" s="9"/>
      <c r="L26" s="9"/>
      <c r="M26" s="9"/>
      <c r="N26" s="9"/>
      <c r="O26" s="9"/>
      <c r="P26" s="61" t="s">
        <v>88</v>
      </c>
      <c r="Q26" s="9"/>
      <c r="R26" s="9"/>
      <c r="S26" s="9"/>
      <c r="T26" s="9"/>
      <c r="U26" s="9"/>
      <c r="V26" s="9"/>
      <c r="W26" s="9"/>
      <c r="X26" s="13"/>
    </row>
    <row r="27" spans="1:25" s="7" customFormat="1" ht="32.1" customHeight="1">
      <c r="A27" s="8"/>
      <c r="B27" s="9"/>
      <c r="C27" s="9"/>
      <c r="D27" s="10"/>
      <c r="E27" s="9"/>
      <c r="F27" s="11"/>
      <c r="G27" s="11"/>
      <c r="H27" s="9"/>
      <c r="I27" s="12" t="s">
        <v>20</v>
      </c>
      <c r="J27" s="9"/>
      <c r="K27" s="9"/>
      <c r="L27" s="9"/>
      <c r="M27" s="9"/>
      <c r="N27" s="9"/>
      <c r="O27" s="443" t="s">
        <v>100</v>
      </c>
      <c r="P27" s="443"/>
      <c r="Q27" s="443"/>
      <c r="R27" s="9"/>
      <c r="S27" s="9"/>
      <c r="T27" s="443" t="s">
        <v>95</v>
      </c>
      <c r="U27" s="443"/>
      <c r="V27" s="443"/>
      <c r="W27" s="9"/>
      <c r="X27" s="13"/>
    </row>
    <row r="28" spans="1:25" s="7" customFormat="1" ht="32.1" customHeight="1">
      <c r="A28" s="8"/>
      <c r="B28" s="9"/>
      <c r="C28" s="9"/>
      <c r="D28" s="10"/>
      <c r="E28" s="9"/>
      <c r="F28" s="11"/>
      <c r="G28" s="11"/>
      <c r="H28" s="9"/>
      <c r="I28" s="12"/>
      <c r="J28" s="9"/>
      <c r="K28" s="9"/>
      <c r="L28" s="9"/>
      <c r="M28" s="9"/>
      <c r="N28" s="9"/>
      <c r="O28" s="443"/>
      <c r="P28" s="443"/>
      <c r="Q28" s="443"/>
      <c r="R28" s="9"/>
      <c r="S28" s="9"/>
      <c r="T28" s="443"/>
      <c r="U28" s="443"/>
      <c r="V28" s="443"/>
      <c r="W28" s="9"/>
      <c r="X28" s="13"/>
    </row>
    <row r="29" spans="1:25" s="7" customFormat="1" ht="17.25" customHeight="1">
      <c r="A29" s="8"/>
      <c r="B29" s="9"/>
      <c r="C29" s="9"/>
      <c r="D29" s="10"/>
      <c r="E29" s="9"/>
      <c r="F29" s="11"/>
      <c r="G29" s="11"/>
      <c r="H29" s="9"/>
      <c r="I29" s="12"/>
      <c r="J29" s="9"/>
      <c r="K29" s="9"/>
      <c r="L29" s="9"/>
      <c r="M29" s="9"/>
      <c r="N29" s="9"/>
      <c r="O29" s="9"/>
      <c r="P29" s="9"/>
      <c r="Q29" s="9"/>
      <c r="R29" s="9"/>
      <c r="S29" s="9"/>
      <c r="T29" s="443"/>
      <c r="U29" s="443"/>
      <c r="V29" s="443"/>
      <c r="W29" s="9"/>
      <c r="X29" s="13"/>
    </row>
    <row r="30" spans="1:25" s="7" customFormat="1" ht="32.1" customHeight="1">
      <c r="A30" s="8"/>
      <c r="B30" s="9"/>
      <c r="C30" s="9"/>
      <c r="D30" s="10"/>
      <c r="E30" s="9"/>
      <c r="F30" s="11"/>
      <c r="G30" s="11"/>
      <c r="H30" s="9"/>
      <c r="I30" s="12"/>
      <c r="J30" s="9"/>
      <c r="K30" s="9"/>
      <c r="L30" s="9"/>
      <c r="M30" s="9"/>
      <c r="N30" s="9"/>
      <c r="O30" s="9"/>
      <c r="P30" s="9"/>
      <c r="Q30" s="9"/>
      <c r="R30" s="9"/>
      <c r="S30" s="9"/>
      <c r="T30" s="9"/>
      <c r="U30" s="9"/>
      <c r="V30" s="9"/>
      <c r="W30" s="9"/>
      <c r="X30" s="13"/>
    </row>
    <row r="31" spans="1:25" s="7" customFormat="1" ht="32.1" customHeight="1">
      <c r="A31" s="8"/>
      <c r="B31" s="9"/>
      <c r="C31" s="9"/>
      <c r="D31" s="10"/>
      <c r="E31" s="9"/>
      <c r="F31" s="11"/>
      <c r="G31" s="11"/>
      <c r="H31" s="9"/>
      <c r="I31" s="12"/>
      <c r="J31" s="9"/>
      <c r="K31" s="9"/>
      <c r="L31" s="9"/>
      <c r="M31" s="9"/>
      <c r="N31" s="9"/>
      <c r="O31" s="9"/>
      <c r="P31" s="9"/>
      <c r="Q31" s="9"/>
      <c r="R31" s="9"/>
      <c r="S31" s="9"/>
      <c r="T31" s="9"/>
      <c r="U31" s="9"/>
      <c r="V31" s="9"/>
      <c r="W31" s="9"/>
      <c r="X31" s="13"/>
    </row>
    <row r="32" spans="1:25" s="7" customFormat="1" ht="32.1" customHeight="1">
      <c r="A32" s="8"/>
      <c r="B32" s="9"/>
      <c r="C32" s="9"/>
      <c r="D32" s="10"/>
      <c r="E32" s="9"/>
      <c r="F32" s="11"/>
      <c r="G32" s="11"/>
      <c r="H32" s="9"/>
      <c r="I32" s="12"/>
      <c r="J32" s="9"/>
      <c r="K32" s="9"/>
      <c r="L32" s="9"/>
      <c r="M32" s="9"/>
      <c r="N32" s="9"/>
      <c r="O32" s="9"/>
      <c r="P32" s="9"/>
      <c r="Q32" s="9"/>
      <c r="R32" s="9"/>
      <c r="S32" s="9"/>
      <c r="T32" s="9"/>
      <c r="U32" s="9"/>
      <c r="V32" s="9"/>
      <c r="W32" s="9"/>
      <c r="X32" s="13"/>
    </row>
    <row r="33" spans="1:24" s="7" customFormat="1" ht="32.1" customHeight="1">
      <c r="A33" s="8"/>
      <c r="B33" s="9"/>
      <c r="C33" s="9"/>
      <c r="D33" s="10"/>
      <c r="E33" s="9"/>
      <c r="F33" s="11"/>
      <c r="G33" s="11"/>
      <c r="H33" s="9"/>
      <c r="I33" s="12"/>
      <c r="J33" s="9"/>
      <c r="K33" s="9"/>
      <c r="L33" s="9"/>
      <c r="M33" s="9"/>
      <c r="N33" s="9"/>
      <c r="O33" s="9"/>
      <c r="P33" s="9"/>
      <c r="Q33" s="9"/>
      <c r="R33" s="9"/>
      <c r="S33" s="9"/>
      <c r="T33" s="9"/>
      <c r="U33" s="9"/>
      <c r="V33" s="9"/>
      <c r="W33" s="9"/>
      <c r="X33" s="13"/>
    </row>
    <row r="34" spans="1:24" s="7" customFormat="1" ht="32.1" customHeight="1">
      <c r="A34" s="8"/>
      <c r="B34" s="9"/>
      <c r="C34" s="9"/>
      <c r="D34" s="10"/>
      <c r="E34" s="9"/>
      <c r="F34" s="11"/>
      <c r="G34" s="11"/>
      <c r="H34" s="9"/>
      <c r="I34" s="12"/>
      <c r="J34" s="9"/>
      <c r="K34" s="9"/>
      <c r="L34" s="9"/>
      <c r="M34" s="9"/>
      <c r="N34" s="9"/>
      <c r="O34" s="9"/>
      <c r="P34" s="9"/>
      <c r="Q34" s="9"/>
      <c r="R34" s="9"/>
      <c r="S34" s="9"/>
      <c r="T34" s="9"/>
      <c r="U34" s="9"/>
      <c r="V34" s="9"/>
      <c r="W34" s="9"/>
      <c r="X34" s="13"/>
    </row>
    <row r="35" spans="1:24" s="7" customFormat="1" ht="32.1" customHeight="1">
      <c r="A35" s="8"/>
      <c r="B35" s="9"/>
      <c r="C35" s="9"/>
      <c r="D35" s="10"/>
      <c r="E35" s="9"/>
      <c r="F35" s="11"/>
      <c r="G35" s="11"/>
      <c r="H35" s="9"/>
      <c r="I35" s="12"/>
      <c r="J35" s="9"/>
      <c r="K35" s="9"/>
      <c r="L35" s="9"/>
      <c r="M35" s="9"/>
      <c r="N35" s="9"/>
      <c r="O35" s="9"/>
      <c r="P35" s="9"/>
      <c r="Q35" s="9"/>
      <c r="R35" s="9"/>
      <c r="S35" s="9"/>
      <c r="T35" s="9"/>
      <c r="U35" s="9"/>
      <c r="V35" s="9"/>
      <c r="W35" s="9"/>
      <c r="X35" s="13"/>
    </row>
    <row r="36" spans="1:24" s="7" customFormat="1" ht="32.1" customHeight="1">
      <c r="A36" s="8"/>
      <c r="B36" s="9"/>
      <c r="C36" s="9"/>
      <c r="D36" s="10"/>
      <c r="E36" s="9"/>
      <c r="F36" s="11"/>
      <c r="G36" s="11"/>
      <c r="H36" s="9"/>
      <c r="I36" s="12"/>
      <c r="J36" s="9"/>
      <c r="K36" s="9"/>
      <c r="L36" s="9"/>
      <c r="M36" s="9"/>
      <c r="N36" s="9"/>
      <c r="O36" s="9"/>
      <c r="P36" s="9"/>
      <c r="Q36" s="9"/>
      <c r="R36" s="9"/>
      <c r="S36" s="9"/>
      <c r="T36" s="9"/>
      <c r="U36" s="9"/>
      <c r="V36" s="9"/>
      <c r="W36" s="9"/>
      <c r="X36" s="13"/>
    </row>
    <row r="37" spans="1:24" s="7" customFormat="1" ht="32.1" customHeight="1">
      <c r="A37" s="8"/>
      <c r="B37" s="9"/>
      <c r="C37" s="9"/>
      <c r="D37" s="10"/>
      <c r="E37" s="9"/>
      <c r="F37" s="11"/>
      <c r="G37" s="11"/>
      <c r="H37" s="9"/>
      <c r="I37" s="12"/>
      <c r="J37" s="9"/>
      <c r="K37" s="9"/>
      <c r="L37" s="9"/>
      <c r="M37" s="9"/>
      <c r="N37" s="9"/>
      <c r="O37" s="9"/>
      <c r="P37" s="9"/>
      <c r="Q37" s="9"/>
      <c r="R37" s="9"/>
      <c r="S37" s="9"/>
      <c r="T37" s="9"/>
      <c r="U37" s="9"/>
      <c r="V37" s="9"/>
      <c r="W37" s="9"/>
      <c r="X37" s="13"/>
    </row>
    <row r="38" spans="1:24" s="7" customFormat="1" ht="32.1" customHeight="1">
      <c r="A38" s="8"/>
      <c r="B38" s="9"/>
      <c r="C38" s="9"/>
      <c r="D38" s="10"/>
      <c r="E38" s="9"/>
      <c r="F38" s="11"/>
      <c r="G38" s="11"/>
      <c r="H38" s="9"/>
      <c r="I38" s="12"/>
      <c r="J38" s="9"/>
      <c r="K38" s="9"/>
      <c r="L38" s="9"/>
      <c r="M38" s="9"/>
      <c r="N38" s="9"/>
      <c r="O38" s="9"/>
      <c r="P38" s="9"/>
      <c r="Q38" s="9"/>
      <c r="R38" s="9"/>
      <c r="S38" s="9"/>
      <c r="T38" s="9"/>
      <c r="U38" s="9"/>
      <c r="V38" s="9"/>
      <c r="W38" s="9"/>
      <c r="X38" s="13"/>
    </row>
  </sheetData>
  <mergeCells count="29">
    <mergeCell ref="A6:A7"/>
    <mergeCell ref="B6:D6"/>
    <mergeCell ref="E6:O6"/>
    <mergeCell ref="P6:R6"/>
    <mergeCell ref="A1:X1"/>
    <mergeCell ref="A2:X2"/>
    <mergeCell ref="A3:X3"/>
    <mergeCell ref="A4:X4"/>
    <mergeCell ref="A5:F5"/>
    <mergeCell ref="S6:T6"/>
    <mergeCell ref="U6:V6"/>
    <mergeCell ref="X6:X7"/>
    <mergeCell ref="E10:F10"/>
    <mergeCell ref="E12:F12"/>
    <mergeCell ref="E20:F20"/>
    <mergeCell ref="E22:F22"/>
    <mergeCell ref="E14:F14"/>
    <mergeCell ref="E16:F16"/>
    <mergeCell ref="E18:F18"/>
    <mergeCell ref="I10:O10"/>
    <mergeCell ref="I12:O12"/>
    <mergeCell ref="I14:O14"/>
    <mergeCell ref="I16:O16"/>
    <mergeCell ref="I18:O18"/>
    <mergeCell ref="D25:G25"/>
    <mergeCell ref="O27:Q28"/>
    <mergeCell ref="T27:V29"/>
    <mergeCell ref="I20:O20"/>
    <mergeCell ref="I22:O22"/>
  </mergeCells>
  <printOptions horizontalCentered="1"/>
  <pageMargins left="0.25" right="0" top="0.3" bottom="0.25" header="0" footer="0"/>
  <pageSetup paperSize="9" scale="60" orientation="landscape" errors="blank" verticalDpi="360" r:id="rId1"/>
  <headerFooter alignWithMargins="0"/>
  <rowBreaks count="1" manualBreakCount="1">
    <brk id="32" max="23" man="1"/>
  </rowBreaks>
</worksheet>
</file>

<file path=xl/worksheets/sheet5.xml><?xml version="1.0" encoding="utf-8"?>
<worksheet xmlns="http://schemas.openxmlformats.org/spreadsheetml/2006/main" xmlns:r="http://schemas.openxmlformats.org/officeDocument/2006/relationships">
  <sheetPr>
    <tabColor rgb="FF92D050"/>
  </sheetPr>
  <dimension ref="A1:AA39"/>
  <sheetViews>
    <sheetView view="pageBreakPreview" topLeftCell="A7" zoomScaleSheetLayoutView="100" workbookViewId="0">
      <selection activeCell="W40" sqref="W40"/>
    </sheetView>
  </sheetViews>
  <sheetFormatPr defaultColWidth="9.140625" defaultRowHeight="12.75"/>
  <cols>
    <col min="1" max="1" width="4.42578125" style="1" customWidth="1"/>
    <col min="2" max="2" width="8.140625" style="1" customWidth="1"/>
    <col min="3" max="4" width="9.85546875" style="16" customWidth="1"/>
    <col min="5" max="5" width="9.5703125" style="16" customWidth="1"/>
    <col min="6" max="6" width="11.5703125" style="1" customWidth="1"/>
    <col min="7" max="7" width="7.85546875" style="1" customWidth="1"/>
    <col min="8" max="8" width="7.42578125" style="1" customWidth="1"/>
    <col min="9" max="9" width="9.28515625" style="1" customWidth="1"/>
    <col min="10" max="10" width="8.28515625" style="1" customWidth="1"/>
    <col min="11" max="11" width="8.7109375" style="1" customWidth="1"/>
    <col min="12" max="12" width="9" style="1" customWidth="1"/>
    <col min="13" max="13" width="9.42578125" style="1" customWidth="1"/>
    <col min="14" max="14" width="9.140625" style="1" customWidth="1"/>
    <col min="15" max="15" width="10" style="1" customWidth="1"/>
    <col min="16" max="16" width="10.85546875" style="1" customWidth="1"/>
    <col min="17" max="17" width="10.42578125" style="1" customWidth="1"/>
    <col min="18" max="18" width="10.85546875" style="1" customWidth="1"/>
    <col min="19" max="19" width="8.85546875" style="1" customWidth="1"/>
    <col min="20" max="23" width="9.7109375" style="1" customWidth="1"/>
    <col min="24" max="24" width="11.7109375" style="1" customWidth="1"/>
    <col min="25" max="25" width="18.7109375" style="1" customWidth="1"/>
    <col min="26" max="16384" width="9.140625" style="1"/>
  </cols>
  <sheetData>
    <row r="1" spans="1:26" s="2" customFormat="1" ht="18" customHeight="1">
      <c r="A1" s="458" t="s">
        <v>25</v>
      </c>
      <c r="B1" s="459"/>
      <c r="C1" s="459"/>
      <c r="D1" s="459"/>
      <c r="E1" s="459"/>
      <c r="F1" s="459"/>
      <c r="G1" s="459"/>
      <c r="H1" s="459"/>
      <c r="I1" s="459"/>
      <c r="J1" s="459"/>
      <c r="K1" s="459"/>
      <c r="L1" s="459"/>
      <c r="M1" s="459"/>
      <c r="N1" s="459"/>
      <c r="O1" s="459"/>
      <c r="P1" s="459"/>
      <c r="Q1" s="459"/>
      <c r="R1" s="459"/>
      <c r="S1" s="459"/>
      <c r="T1" s="459"/>
      <c r="U1" s="459"/>
      <c r="V1" s="459"/>
      <c r="W1" s="459"/>
      <c r="X1" s="459"/>
      <c r="Y1" s="460"/>
    </row>
    <row r="2" spans="1:26" s="2" customFormat="1" ht="18" customHeight="1">
      <c r="A2" s="412" t="s">
        <v>26</v>
      </c>
      <c r="B2" s="413"/>
      <c r="C2" s="413"/>
      <c r="D2" s="413"/>
      <c r="E2" s="413"/>
      <c r="F2" s="413"/>
      <c r="G2" s="413"/>
      <c r="H2" s="413"/>
      <c r="I2" s="413"/>
      <c r="J2" s="413"/>
      <c r="K2" s="413"/>
      <c r="L2" s="413"/>
      <c r="M2" s="413"/>
      <c r="N2" s="413"/>
      <c r="O2" s="413"/>
      <c r="P2" s="413"/>
      <c r="Q2" s="413"/>
      <c r="R2" s="413"/>
      <c r="S2" s="413"/>
      <c r="T2" s="413"/>
      <c r="U2" s="413"/>
      <c r="V2" s="413"/>
      <c r="W2" s="413"/>
      <c r="X2" s="413"/>
      <c r="Y2" s="414"/>
    </row>
    <row r="3" spans="1:26" s="20" customFormat="1" ht="18" customHeight="1">
      <c r="A3" s="412" t="s">
        <v>76</v>
      </c>
      <c r="B3" s="413"/>
      <c r="C3" s="413"/>
      <c r="D3" s="413"/>
      <c r="E3" s="413"/>
      <c r="F3" s="413"/>
      <c r="G3" s="413"/>
      <c r="H3" s="413"/>
      <c r="I3" s="413"/>
      <c r="J3" s="413"/>
      <c r="K3" s="413"/>
      <c r="L3" s="413"/>
      <c r="M3" s="413"/>
      <c r="N3" s="413"/>
      <c r="O3" s="413"/>
      <c r="P3" s="413"/>
      <c r="Q3" s="413"/>
      <c r="R3" s="413"/>
      <c r="S3" s="413"/>
      <c r="T3" s="413"/>
      <c r="U3" s="413"/>
      <c r="V3" s="413"/>
      <c r="W3" s="413"/>
      <c r="X3" s="413"/>
      <c r="Y3" s="414"/>
      <c r="Z3" s="63"/>
    </row>
    <row r="4" spans="1:26" s="3" customFormat="1" ht="18" customHeight="1">
      <c r="A4" s="461" t="s">
        <v>131</v>
      </c>
      <c r="B4" s="462"/>
      <c r="C4" s="462"/>
      <c r="D4" s="462"/>
      <c r="E4" s="462"/>
      <c r="F4" s="462"/>
      <c r="G4" s="462"/>
      <c r="H4" s="462"/>
      <c r="I4" s="462"/>
      <c r="J4" s="462"/>
      <c r="K4" s="462"/>
      <c r="L4" s="462"/>
      <c r="M4" s="462"/>
      <c r="N4" s="462"/>
      <c r="O4" s="462"/>
      <c r="P4" s="462"/>
      <c r="Q4" s="462"/>
      <c r="R4" s="462"/>
      <c r="S4" s="462"/>
      <c r="T4" s="462"/>
      <c r="U4" s="462"/>
      <c r="V4" s="462"/>
      <c r="W4" s="462"/>
      <c r="X4" s="462"/>
      <c r="Y4" s="463"/>
    </row>
    <row r="5" spans="1:26" s="3" customFormat="1" ht="15.75" customHeight="1">
      <c r="A5" s="418" t="s">
        <v>33</v>
      </c>
      <c r="B5" s="419"/>
      <c r="C5" s="419"/>
      <c r="D5" s="419"/>
      <c r="E5" s="419"/>
      <c r="F5" s="419"/>
      <c r="G5" s="419"/>
      <c r="H5" s="69"/>
      <c r="I5" s="69"/>
      <c r="J5" s="69"/>
      <c r="K5" s="84"/>
      <c r="L5" s="69"/>
      <c r="M5" s="69"/>
      <c r="N5" s="69"/>
      <c r="O5" s="69"/>
      <c r="P5" s="69"/>
      <c r="Q5" s="69"/>
      <c r="R5" s="69"/>
      <c r="S5" s="69"/>
      <c r="T5" s="69"/>
      <c r="U5" s="69"/>
      <c r="V5" s="69"/>
      <c r="W5" s="69"/>
      <c r="X5" s="69"/>
      <c r="Y5" s="64"/>
    </row>
    <row r="6" spans="1:26" s="88" customFormat="1" ht="30.75" customHeight="1">
      <c r="A6" s="408" t="s">
        <v>0</v>
      </c>
      <c r="B6" s="408" t="s">
        <v>108</v>
      </c>
      <c r="C6" s="457" t="s">
        <v>1</v>
      </c>
      <c r="D6" s="457"/>
      <c r="E6" s="457"/>
      <c r="F6" s="457" t="s">
        <v>2</v>
      </c>
      <c r="G6" s="457"/>
      <c r="H6" s="457"/>
      <c r="I6" s="457"/>
      <c r="J6" s="457"/>
      <c r="K6" s="457"/>
      <c r="L6" s="457"/>
      <c r="M6" s="457"/>
      <c r="N6" s="457"/>
      <c r="O6" s="457"/>
      <c r="P6" s="457"/>
      <c r="Q6" s="457" t="s">
        <v>119</v>
      </c>
      <c r="R6" s="457"/>
      <c r="S6" s="457"/>
      <c r="T6" s="457" t="s">
        <v>127</v>
      </c>
      <c r="U6" s="457"/>
      <c r="V6" s="457" t="s">
        <v>3</v>
      </c>
      <c r="W6" s="457"/>
      <c r="X6" s="86"/>
      <c r="Y6" s="408" t="s">
        <v>4</v>
      </c>
    </row>
    <row r="7" spans="1:26" s="88" customFormat="1" ht="50.25" customHeight="1">
      <c r="A7" s="408"/>
      <c r="B7" s="408"/>
      <c r="C7" s="87" t="s">
        <v>109</v>
      </c>
      <c r="D7" s="87" t="s">
        <v>124</v>
      </c>
      <c r="E7" s="87" t="s">
        <v>128</v>
      </c>
      <c r="F7" s="87" t="s">
        <v>8</v>
      </c>
      <c r="G7" s="87" t="s">
        <v>9</v>
      </c>
      <c r="H7" s="5" t="s">
        <v>129</v>
      </c>
      <c r="I7" s="6" t="s">
        <v>11</v>
      </c>
      <c r="J7" s="87" t="s">
        <v>12</v>
      </c>
      <c r="K7" s="6" t="s">
        <v>13</v>
      </c>
      <c r="L7" s="6" t="s">
        <v>14</v>
      </c>
      <c r="M7" s="6" t="s">
        <v>22</v>
      </c>
      <c r="N7" s="6" t="s">
        <v>15</v>
      </c>
      <c r="O7" s="6" t="s">
        <v>105</v>
      </c>
      <c r="P7" s="87" t="s">
        <v>16</v>
      </c>
      <c r="Q7" s="87" t="s">
        <v>130</v>
      </c>
      <c r="R7" s="87" t="s">
        <v>106</v>
      </c>
      <c r="S7" s="224" t="s">
        <v>104</v>
      </c>
      <c r="T7" s="225" t="s">
        <v>241</v>
      </c>
      <c r="U7" s="225" t="s">
        <v>242</v>
      </c>
      <c r="V7" s="225" t="s">
        <v>241</v>
      </c>
      <c r="W7" s="225" t="s">
        <v>242</v>
      </c>
      <c r="X7" s="6" t="s">
        <v>67</v>
      </c>
      <c r="Y7" s="408"/>
    </row>
    <row r="8" spans="1:26" s="4" customFormat="1" ht="21" customHeight="1">
      <c r="A8" s="68">
        <v>1</v>
      </c>
      <c r="B8" s="68"/>
      <c r="C8" s="68">
        <v>2</v>
      </c>
      <c r="D8" s="68">
        <v>3</v>
      </c>
      <c r="E8" s="68">
        <v>4</v>
      </c>
      <c r="F8" s="68">
        <v>5</v>
      </c>
      <c r="G8" s="68">
        <v>6</v>
      </c>
      <c r="H8" s="68">
        <v>7</v>
      </c>
      <c r="I8" s="68">
        <v>8</v>
      </c>
      <c r="J8" s="68">
        <v>9</v>
      </c>
      <c r="K8" s="68">
        <v>10</v>
      </c>
      <c r="L8" s="68">
        <v>11</v>
      </c>
      <c r="M8" s="68">
        <v>12</v>
      </c>
      <c r="N8" s="68">
        <v>13</v>
      </c>
      <c r="O8" s="68">
        <v>14</v>
      </c>
      <c r="P8" s="68">
        <v>15</v>
      </c>
      <c r="Q8" s="68">
        <v>16</v>
      </c>
      <c r="R8" s="68">
        <v>17</v>
      </c>
      <c r="S8" s="68">
        <v>18</v>
      </c>
      <c r="T8" s="68">
        <v>19</v>
      </c>
      <c r="U8" s="68">
        <v>20</v>
      </c>
      <c r="V8" s="68">
        <v>21</v>
      </c>
      <c r="W8" s="68">
        <v>22</v>
      </c>
      <c r="X8" s="68"/>
      <c r="Y8" s="68">
        <v>23</v>
      </c>
    </row>
    <row r="9" spans="1:26" s="7" customFormat="1" ht="39" customHeight="1">
      <c r="A9" s="80"/>
      <c r="B9" s="112">
        <v>1</v>
      </c>
      <c r="C9" s="115">
        <v>192</v>
      </c>
      <c r="D9" s="115">
        <f>C9+E9/1000</f>
        <v>194</v>
      </c>
      <c r="E9" s="91">
        <v>2000</v>
      </c>
      <c r="F9" s="92">
        <v>95.46</v>
      </c>
      <c r="G9" s="93">
        <v>10</v>
      </c>
      <c r="H9" s="98">
        <v>4.7</v>
      </c>
      <c r="I9" s="94">
        <v>1.93</v>
      </c>
      <c r="J9" s="95" t="s">
        <v>32</v>
      </c>
      <c r="K9" s="95">
        <v>80.14</v>
      </c>
      <c r="L9" s="92">
        <v>26.946000000000002</v>
      </c>
      <c r="M9" s="96">
        <v>2.9740000000000002</v>
      </c>
      <c r="N9" s="96">
        <v>2.0680000000000001</v>
      </c>
      <c r="O9" s="96">
        <v>1.1910000000000001</v>
      </c>
      <c r="P9" s="96">
        <v>95.468000000000004</v>
      </c>
      <c r="Q9" s="97">
        <v>0.215</v>
      </c>
      <c r="R9" s="96">
        <v>0</v>
      </c>
      <c r="S9" s="97">
        <f>Q9</f>
        <v>0.215</v>
      </c>
      <c r="T9" s="115">
        <v>463.62400000000002</v>
      </c>
      <c r="U9" s="115">
        <v>463.40899999999999</v>
      </c>
      <c r="V9" s="115">
        <v>468.32400000000001</v>
      </c>
      <c r="W9" s="115">
        <v>468.10899999999998</v>
      </c>
      <c r="X9" s="19" t="s">
        <v>79</v>
      </c>
      <c r="Y9" s="18" t="s">
        <v>81</v>
      </c>
    </row>
    <row r="10" spans="1:26" s="7" customFormat="1" ht="24" customHeight="1">
      <c r="A10" s="80"/>
      <c r="B10" s="112"/>
      <c r="C10" s="115">
        <v>194</v>
      </c>
      <c r="D10" s="115">
        <f>C10+E10/1000</f>
        <v>194.05</v>
      </c>
      <c r="E10" s="91">
        <v>50</v>
      </c>
      <c r="F10" s="399" t="s">
        <v>23</v>
      </c>
      <c r="G10" s="400"/>
      <c r="H10" s="98">
        <v>4.7</v>
      </c>
      <c r="I10" s="113">
        <v>1.8049999999999999</v>
      </c>
      <c r="J10" s="401"/>
      <c r="K10" s="402"/>
      <c r="L10" s="402"/>
      <c r="M10" s="402"/>
      <c r="N10" s="402"/>
      <c r="O10" s="402"/>
      <c r="P10" s="403"/>
      <c r="Q10" s="111">
        <v>6.0000000000000001E-3</v>
      </c>
      <c r="R10" s="96">
        <v>0</v>
      </c>
      <c r="S10" s="97">
        <f>Q10</f>
        <v>6.0000000000000001E-3</v>
      </c>
      <c r="T10" s="115">
        <f>U9</f>
        <v>463.40899999999999</v>
      </c>
      <c r="U10" s="115">
        <v>463.40300000000002</v>
      </c>
      <c r="V10" s="123">
        <f>W9</f>
        <v>468.10899999999998</v>
      </c>
      <c r="W10" s="123">
        <v>468.10300000000001</v>
      </c>
      <c r="X10" s="72"/>
      <c r="Y10" s="81"/>
    </row>
    <row r="11" spans="1:26" s="7" customFormat="1" ht="32.1" customHeight="1">
      <c r="A11" s="80"/>
      <c r="B11" s="112">
        <v>2</v>
      </c>
      <c r="C11" s="115">
        <v>194.05</v>
      </c>
      <c r="D11" s="115">
        <f t="shared" ref="D11:D33" si="0">C11+E11/1000</f>
        <v>195.5</v>
      </c>
      <c r="E11" s="91">
        <v>1450</v>
      </c>
      <c r="F11" s="92">
        <v>95.46</v>
      </c>
      <c r="G11" s="93">
        <v>10</v>
      </c>
      <c r="H11" s="98">
        <v>4.7</v>
      </c>
      <c r="I11" s="113">
        <v>1.68</v>
      </c>
      <c r="J11" s="95" t="s">
        <v>21</v>
      </c>
      <c r="K11" s="111">
        <v>69.09</v>
      </c>
      <c r="L11" s="111">
        <v>23.294</v>
      </c>
      <c r="M11" s="111">
        <v>2.9660000000000002</v>
      </c>
      <c r="N11" s="111">
        <v>2.0640000000000001</v>
      </c>
      <c r="O11" s="111">
        <v>1.391</v>
      </c>
      <c r="P11" s="111">
        <v>96.088999999999999</v>
      </c>
      <c r="Q11" s="111">
        <v>0.21299999999999999</v>
      </c>
      <c r="R11" s="96">
        <v>0</v>
      </c>
      <c r="S11" s="97">
        <f t="shared" ref="S11:S19" si="1">Q11</f>
        <v>0.21299999999999999</v>
      </c>
      <c r="T11" s="115">
        <f t="shared" ref="T11:T19" si="2">U10</f>
        <v>463.40300000000002</v>
      </c>
      <c r="U11" s="123">
        <v>463.18900000000002</v>
      </c>
      <c r="V11" s="123">
        <f t="shared" ref="V11:V19" si="3">W10</f>
        <v>468.10300000000001</v>
      </c>
      <c r="W11" s="123">
        <v>467.88900000000001</v>
      </c>
      <c r="X11" s="72" t="s">
        <v>80</v>
      </c>
      <c r="Y11" s="17" t="s">
        <v>82</v>
      </c>
    </row>
    <row r="12" spans="1:26" s="7" customFormat="1" ht="24" customHeight="1">
      <c r="A12" s="80"/>
      <c r="B12" s="112" t="s">
        <v>20</v>
      </c>
      <c r="C12" s="115">
        <v>195.5</v>
      </c>
      <c r="D12" s="115">
        <f t="shared" si="0"/>
        <v>195.55</v>
      </c>
      <c r="E12" s="91">
        <v>50</v>
      </c>
      <c r="F12" s="399" t="s">
        <v>23</v>
      </c>
      <c r="G12" s="400"/>
      <c r="H12" s="98">
        <v>4.7</v>
      </c>
      <c r="I12" s="113">
        <v>1.46</v>
      </c>
      <c r="J12" s="401"/>
      <c r="K12" s="402"/>
      <c r="L12" s="402"/>
      <c r="M12" s="402"/>
      <c r="N12" s="402"/>
      <c r="O12" s="402"/>
      <c r="P12" s="403"/>
      <c r="Q12" s="111">
        <v>1.0999999999999999E-2</v>
      </c>
      <c r="R12" s="96">
        <v>0</v>
      </c>
      <c r="S12" s="97">
        <f t="shared" si="1"/>
        <v>1.0999999999999999E-2</v>
      </c>
      <c r="T12" s="115">
        <f t="shared" si="2"/>
        <v>463.18900000000002</v>
      </c>
      <c r="U12" s="123">
        <v>463.17899999999997</v>
      </c>
      <c r="V12" s="123">
        <f t="shared" si="3"/>
        <v>467.88900000000001</v>
      </c>
      <c r="W12" s="123">
        <v>467.87900000000002</v>
      </c>
      <c r="X12" s="72"/>
      <c r="Y12" s="79"/>
    </row>
    <row r="13" spans="1:26" s="7" customFormat="1" ht="24" customHeight="1">
      <c r="A13" s="80"/>
      <c r="B13" s="112">
        <v>3</v>
      </c>
      <c r="C13" s="115">
        <v>195.55</v>
      </c>
      <c r="D13" s="115">
        <f t="shared" si="0"/>
        <v>195.625</v>
      </c>
      <c r="E13" s="91">
        <v>75</v>
      </c>
      <c r="F13" s="92">
        <v>95.46</v>
      </c>
      <c r="G13" s="93">
        <v>10</v>
      </c>
      <c r="H13" s="98">
        <v>4.7</v>
      </c>
      <c r="I13" s="113">
        <v>1.24</v>
      </c>
      <c r="J13" s="95" t="s">
        <v>77</v>
      </c>
      <c r="K13" s="111">
        <v>47</v>
      </c>
      <c r="L13" s="111">
        <v>19.399999999999999</v>
      </c>
      <c r="M13" s="111">
        <v>2.423</v>
      </c>
      <c r="N13" s="111">
        <v>1.804</v>
      </c>
      <c r="O13" s="111">
        <v>2.0459999999999998</v>
      </c>
      <c r="P13" s="111">
        <v>96.143000000000001</v>
      </c>
      <c r="Q13" s="111">
        <v>3.1E-2</v>
      </c>
      <c r="R13" s="96">
        <v>0</v>
      </c>
      <c r="S13" s="97">
        <f t="shared" si="1"/>
        <v>3.1E-2</v>
      </c>
      <c r="T13" s="115">
        <f t="shared" si="2"/>
        <v>463.17899999999997</v>
      </c>
      <c r="U13" s="123">
        <v>463.14699999999999</v>
      </c>
      <c r="V13" s="123">
        <f t="shared" si="3"/>
        <v>467.87900000000002</v>
      </c>
      <c r="W13" s="123">
        <v>467.84699999999998</v>
      </c>
      <c r="X13" s="72"/>
      <c r="Y13" s="15"/>
    </row>
    <row r="14" spans="1:26" s="7" customFormat="1" ht="24" customHeight="1">
      <c r="A14" s="80"/>
      <c r="B14" s="112"/>
      <c r="C14" s="115">
        <v>195.625</v>
      </c>
      <c r="D14" s="115">
        <f t="shared" si="0"/>
        <v>195.67500000000001</v>
      </c>
      <c r="E14" s="91">
        <v>50</v>
      </c>
      <c r="F14" s="399" t="s">
        <v>23</v>
      </c>
      <c r="G14" s="400"/>
      <c r="H14" s="98">
        <v>4.7</v>
      </c>
      <c r="I14" s="113">
        <v>1.46</v>
      </c>
      <c r="J14" s="401"/>
      <c r="K14" s="402"/>
      <c r="L14" s="402"/>
      <c r="M14" s="402"/>
      <c r="N14" s="402"/>
      <c r="O14" s="402"/>
      <c r="P14" s="403"/>
      <c r="Q14" s="111">
        <v>1.0999999999999999E-2</v>
      </c>
      <c r="R14" s="96">
        <v>0</v>
      </c>
      <c r="S14" s="97">
        <f t="shared" si="1"/>
        <v>1.0999999999999999E-2</v>
      </c>
      <c r="T14" s="115">
        <f t="shared" si="2"/>
        <v>463.14699999999999</v>
      </c>
      <c r="U14" s="123">
        <v>463.137</v>
      </c>
      <c r="V14" s="123">
        <f t="shared" si="3"/>
        <v>467.84699999999998</v>
      </c>
      <c r="W14" s="123">
        <v>467.83699999999999</v>
      </c>
      <c r="X14" s="72"/>
      <c r="Y14" s="15"/>
    </row>
    <row r="15" spans="1:26" s="7" customFormat="1" ht="24" customHeight="1">
      <c r="A15" s="80"/>
      <c r="B15" s="112">
        <v>4</v>
      </c>
      <c r="C15" s="115">
        <v>195.67500000000001</v>
      </c>
      <c r="D15" s="115">
        <f t="shared" si="0"/>
        <v>199</v>
      </c>
      <c r="E15" s="91">
        <v>3325</v>
      </c>
      <c r="F15" s="92">
        <v>95.46</v>
      </c>
      <c r="G15" s="93">
        <v>10</v>
      </c>
      <c r="H15" s="98">
        <v>4.7</v>
      </c>
      <c r="I15" s="113">
        <v>1.68</v>
      </c>
      <c r="J15" s="95" t="s">
        <v>21</v>
      </c>
      <c r="K15" s="111">
        <v>69.09</v>
      </c>
      <c r="L15" s="111">
        <v>23.294</v>
      </c>
      <c r="M15" s="111">
        <v>2.9660000000000002</v>
      </c>
      <c r="N15" s="111">
        <v>2.0640000000000001</v>
      </c>
      <c r="O15" s="111">
        <v>1.391</v>
      </c>
      <c r="P15" s="111">
        <v>96.088999999999999</v>
      </c>
      <c r="Q15" s="111">
        <v>0.48899999999999999</v>
      </c>
      <c r="R15" s="96">
        <v>0</v>
      </c>
      <c r="S15" s="97">
        <f t="shared" si="1"/>
        <v>0.48899999999999999</v>
      </c>
      <c r="T15" s="115">
        <f t="shared" si="2"/>
        <v>463.137</v>
      </c>
      <c r="U15" s="123">
        <v>462.64800000000002</v>
      </c>
      <c r="V15" s="123">
        <f t="shared" si="3"/>
        <v>467.83699999999999</v>
      </c>
      <c r="W15" s="123">
        <v>467.34800000000001</v>
      </c>
      <c r="X15" s="72" t="s">
        <v>80</v>
      </c>
      <c r="Y15" s="15"/>
    </row>
    <row r="16" spans="1:26" s="7" customFormat="1" ht="24" customHeight="1">
      <c r="A16" s="80"/>
      <c r="B16" s="112"/>
      <c r="C16" s="115">
        <v>199</v>
      </c>
      <c r="D16" s="115">
        <f t="shared" si="0"/>
        <v>199.05</v>
      </c>
      <c r="E16" s="91">
        <v>50</v>
      </c>
      <c r="F16" s="399" t="s">
        <v>23</v>
      </c>
      <c r="G16" s="400"/>
      <c r="H16" s="98">
        <v>4.7</v>
      </c>
      <c r="I16" s="113">
        <v>1.8049999999999999</v>
      </c>
      <c r="J16" s="401"/>
      <c r="K16" s="402"/>
      <c r="L16" s="402"/>
      <c r="M16" s="402"/>
      <c r="N16" s="402"/>
      <c r="O16" s="402"/>
      <c r="P16" s="403"/>
      <c r="Q16" s="111">
        <v>6.0000000000000001E-3</v>
      </c>
      <c r="R16" s="96">
        <v>0</v>
      </c>
      <c r="S16" s="97">
        <f t="shared" si="1"/>
        <v>6.0000000000000001E-3</v>
      </c>
      <c r="T16" s="115">
        <f t="shared" si="2"/>
        <v>462.64800000000002</v>
      </c>
      <c r="U16" s="123">
        <v>462.64100000000002</v>
      </c>
      <c r="V16" s="123">
        <f t="shared" si="3"/>
        <v>467.34800000000001</v>
      </c>
      <c r="W16" s="123">
        <v>467.34100000000001</v>
      </c>
      <c r="X16" s="72"/>
      <c r="Y16" s="15"/>
    </row>
    <row r="17" spans="1:27" s="7" customFormat="1" ht="30" customHeight="1">
      <c r="A17" s="80"/>
      <c r="B17" s="112">
        <v>5</v>
      </c>
      <c r="C17" s="115">
        <v>199.05</v>
      </c>
      <c r="D17" s="115">
        <f t="shared" si="0"/>
        <v>199.55</v>
      </c>
      <c r="E17" s="91">
        <v>500</v>
      </c>
      <c r="F17" s="92">
        <v>95.46</v>
      </c>
      <c r="G17" s="93">
        <v>10</v>
      </c>
      <c r="H17" s="98">
        <v>4.7</v>
      </c>
      <c r="I17" s="113">
        <v>1.93</v>
      </c>
      <c r="J17" s="95" t="s">
        <v>32</v>
      </c>
      <c r="K17" s="111">
        <v>80.14</v>
      </c>
      <c r="L17" s="111">
        <v>26.946000000000002</v>
      </c>
      <c r="M17" s="111">
        <v>2.9740000000000002</v>
      </c>
      <c r="N17" s="111">
        <v>2.0680000000000001</v>
      </c>
      <c r="O17" s="111">
        <v>1.1910000000000001</v>
      </c>
      <c r="P17" s="111">
        <v>95.468000000000004</v>
      </c>
      <c r="Q17" s="111">
        <v>5.3999999999999999E-2</v>
      </c>
      <c r="R17" s="96">
        <f>Q17</f>
        <v>5.3999999999999999E-2</v>
      </c>
      <c r="S17" s="97">
        <f t="shared" si="1"/>
        <v>5.3999999999999999E-2</v>
      </c>
      <c r="T17" s="115">
        <f t="shared" si="2"/>
        <v>462.64100000000002</v>
      </c>
      <c r="U17" s="124">
        <v>462.58800000000002</v>
      </c>
      <c r="V17" s="123">
        <f t="shared" si="3"/>
        <v>467.34100000000001</v>
      </c>
      <c r="W17" s="123">
        <v>467.28800000000001</v>
      </c>
      <c r="X17" s="19" t="s">
        <v>79</v>
      </c>
      <c r="Y17" s="15"/>
    </row>
    <row r="18" spans="1:27" s="7" customFormat="1" ht="24" customHeight="1">
      <c r="A18" s="80"/>
      <c r="B18" s="112"/>
      <c r="C18" s="115">
        <v>199.55</v>
      </c>
      <c r="D18" s="115">
        <f t="shared" si="0"/>
        <v>199.60000000000002</v>
      </c>
      <c r="E18" s="91">
        <v>50</v>
      </c>
      <c r="F18" s="399" t="s">
        <v>23</v>
      </c>
      <c r="G18" s="400"/>
      <c r="H18" s="98">
        <v>4.7</v>
      </c>
      <c r="I18" s="113">
        <v>1.8049999999999999</v>
      </c>
      <c r="J18" s="401" t="s">
        <v>78</v>
      </c>
      <c r="K18" s="402"/>
      <c r="L18" s="402"/>
      <c r="M18" s="402"/>
      <c r="N18" s="402"/>
      <c r="O18" s="402"/>
      <c r="P18" s="403"/>
      <c r="Q18" s="111">
        <v>6.0000000000000001E-3</v>
      </c>
      <c r="R18" s="96">
        <v>0</v>
      </c>
      <c r="S18" s="97">
        <f t="shared" si="1"/>
        <v>6.0000000000000001E-3</v>
      </c>
      <c r="T18" s="115">
        <f t="shared" si="2"/>
        <v>462.58800000000002</v>
      </c>
      <c r="U18" s="123">
        <v>462.58199999999999</v>
      </c>
      <c r="V18" s="123">
        <f t="shared" si="3"/>
        <v>467.28800000000001</v>
      </c>
      <c r="W18" s="123">
        <v>467.28199999999998</v>
      </c>
      <c r="X18" s="72"/>
      <c r="Y18" s="79"/>
    </row>
    <row r="19" spans="1:27" s="7" customFormat="1" ht="24" customHeight="1">
      <c r="A19" s="80"/>
      <c r="B19" s="112">
        <v>6</v>
      </c>
      <c r="C19" s="115">
        <v>199.6</v>
      </c>
      <c r="D19" s="115">
        <f t="shared" si="0"/>
        <v>202.15</v>
      </c>
      <c r="E19" s="91">
        <v>2550</v>
      </c>
      <c r="F19" s="92">
        <v>95.46</v>
      </c>
      <c r="G19" s="93">
        <v>10</v>
      </c>
      <c r="H19" s="98">
        <v>4.7</v>
      </c>
      <c r="I19" s="113">
        <v>1.68</v>
      </c>
      <c r="J19" s="95" t="s">
        <v>21</v>
      </c>
      <c r="K19" s="111">
        <v>69.09</v>
      </c>
      <c r="L19" s="111">
        <v>23.294</v>
      </c>
      <c r="M19" s="111">
        <v>2.9660000000000002</v>
      </c>
      <c r="N19" s="111">
        <v>2.0640000000000001</v>
      </c>
      <c r="O19" s="116">
        <v>1.391</v>
      </c>
      <c r="P19" s="111">
        <v>96.088999999999999</v>
      </c>
      <c r="Q19" s="111">
        <v>0.375</v>
      </c>
      <c r="R19" s="96">
        <v>0</v>
      </c>
      <c r="S19" s="97">
        <f t="shared" si="1"/>
        <v>0.375</v>
      </c>
      <c r="T19" s="115">
        <f t="shared" si="2"/>
        <v>462.58199999999999</v>
      </c>
      <c r="U19" s="123">
        <v>462.20699999999999</v>
      </c>
      <c r="V19" s="123">
        <f t="shared" si="3"/>
        <v>467.28199999999998</v>
      </c>
      <c r="W19" s="123">
        <v>466.90699999999998</v>
      </c>
      <c r="X19" s="72" t="s">
        <v>80</v>
      </c>
      <c r="Y19" s="15"/>
    </row>
    <row r="20" spans="1:27" s="7" customFormat="1" ht="24" customHeight="1">
      <c r="A20" s="80"/>
      <c r="B20" s="112"/>
      <c r="C20" s="123">
        <v>202.15</v>
      </c>
      <c r="D20" s="115">
        <f t="shared" si="0"/>
        <v>202.20000000000002</v>
      </c>
      <c r="E20" s="91">
        <v>50</v>
      </c>
      <c r="F20" s="399" t="s">
        <v>23</v>
      </c>
      <c r="G20" s="400"/>
      <c r="H20" s="98">
        <v>4.7</v>
      </c>
      <c r="I20" s="113">
        <v>1.8049999999999999</v>
      </c>
      <c r="J20" s="401"/>
      <c r="K20" s="402"/>
      <c r="L20" s="402"/>
      <c r="M20" s="402"/>
      <c r="N20" s="402"/>
      <c r="O20" s="402"/>
      <c r="P20" s="403"/>
      <c r="Q20" s="111">
        <v>6.0000000000000001E-3</v>
      </c>
      <c r="R20" s="96">
        <v>0</v>
      </c>
      <c r="S20" s="97">
        <f t="shared" ref="S20:S27" si="4">Q20</f>
        <v>6.0000000000000001E-3</v>
      </c>
      <c r="T20" s="115">
        <f t="shared" ref="T20:T33" si="5">U19</f>
        <v>462.20699999999999</v>
      </c>
      <c r="U20" s="123">
        <v>462.20100000000002</v>
      </c>
      <c r="V20" s="123">
        <f t="shared" ref="V20:V27" si="6">W19</f>
        <v>466.90699999999998</v>
      </c>
      <c r="W20" s="123">
        <v>466.90100000000001</v>
      </c>
      <c r="X20" s="72"/>
      <c r="Y20" s="82"/>
    </row>
    <row r="21" spans="1:27" s="128" customFormat="1" ht="32.1" customHeight="1">
      <c r="A21" s="80"/>
      <c r="B21" s="112">
        <v>7</v>
      </c>
      <c r="C21" s="123">
        <v>202.2</v>
      </c>
      <c r="D21" s="143">
        <f t="shared" si="0"/>
        <v>202.67499999999998</v>
      </c>
      <c r="E21" s="144">
        <v>475</v>
      </c>
      <c r="F21" s="145">
        <v>95.46</v>
      </c>
      <c r="G21" s="146">
        <v>10</v>
      </c>
      <c r="H21" s="147">
        <v>4.7</v>
      </c>
      <c r="I21" s="113">
        <v>1.93</v>
      </c>
      <c r="J21" s="148" t="s">
        <v>32</v>
      </c>
      <c r="K21" s="111">
        <v>80.14</v>
      </c>
      <c r="L21" s="111">
        <v>26.946000000000002</v>
      </c>
      <c r="M21" s="111">
        <v>2.9740000000000002</v>
      </c>
      <c r="N21" s="111">
        <v>2.0680000000000001</v>
      </c>
      <c r="O21" s="111">
        <v>1.1910000000000001</v>
      </c>
      <c r="P21" s="111">
        <v>95.468000000000004</v>
      </c>
      <c r="Q21" s="111">
        <v>5.0999999999999997E-2</v>
      </c>
      <c r="R21" s="149">
        <v>0</v>
      </c>
      <c r="S21" s="150">
        <f t="shared" si="4"/>
        <v>5.0999999999999997E-2</v>
      </c>
      <c r="T21" s="143">
        <f t="shared" si="5"/>
        <v>462.20100000000002</v>
      </c>
      <c r="U21" s="123">
        <v>462.15</v>
      </c>
      <c r="V21" s="123">
        <f t="shared" si="6"/>
        <v>466.90100000000001</v>
      </c>
      <c r="W21" s="123">
        <v>466.85</v>
      </c>
      <c r="X21" s="151" t="s">
        <v>79</v>
      </c>
      <c r="Y21" s="82"/>
    </row>
    <row r="22" spans="1:27" s="7" customFormat="1" ht="24" customHeight="1">
      <c r="A22" s="80"/>
      <c r="B22" s="112"/>
      <c r="C22" s="123">
        <v>202.67500000000001</v>
      </c>
      <c r="D22" s="115">
        <f t="shared" si="0"/>
        <v>202.72500000000002</v>
      </c>
      <c r="E22" s="91">
        <v>50</v>
      </c>
      <c r="F22" s="399" t="s">
        <v>23</v>
      </c>
      <c r="G22" s="400"/>
      <c r="H22" s="98">
        <v>4.7</v>
      </c>
      <c r="I22" s="113">
        <v>1.8049999999999999</v>
      </c>
      <c r="J22" s="401"/>
      <c r="K22" s="402"/>
      <c r="L22" s="402"/>
      <c r="M22" s="402"/>
      <c r="N22" s="402"/>
      <c r="O22" s="402"/>
      <c r="P22" s="403"/>
      <c r="Q22" s="111">
        <v>6.0000000000000001E-3</v>
      </c>
      <c r="R22" s="96">
        <v>0</v>
      </c>
      <c r="S22" s="97">
        <f t="shared" si="4"/>
        <v>6.0000000000000001E-3</v>
      </c>
      <c r="T22" s="115">
        <f t="shared" si="5"/>
        <v>462.15</v>
      </c>
      <c r="U22" s="123">
        <v>462.14400000000001</v>
      </c>
      <c r="V22" s="123">
        <f t="shared" si="6"/>
        <v>466.85</v>
      </c>
      <c r="W22" s="123">
        <v>466.84399999999999</v>
      </c>
      <c r="X22" s="72"/>
      <c r="Y22" s="82"/>
    </row>
    <row r="23" spans="1:27" s="7" customFormat="1" ht="27.95" customHeight="1">
      <c r="A23" s="80"/>
      <c r="B23" s="112">
        <v>8</v>
      </c>
      <c r="C23" s="123">
        <v>202.72499999999999</v>
      </c>
      <c r="D23" s="115">
        <f t="shared" si="0"/>
        <v>204.15</v>
      </c>
      <c r="E23" s="91">
        <v>1425</v>
      </c>
      <c r="F23" s="92">
        <v>95.46</v>
      </c>
      <c r="G23" s="93">
        <v>10</v>
      </c>
      <c r="H23" s="98">
        <v>4.7</v>
      </c>
      <c r="I23" s="113">
        <v>1.68</v>
      </c>
      <c r="J23" s="95" t="s">
        <v>21</v>
      </c>
      <c r="K23" s="111">
        <v>69.09</v>
      </c>
      <c r="L23" s="111">
        <v>23.294</v>
      </c>
      <c r="M23" s="111">
        <v>2.9660000000000002</v>
      </c>
      <c r="N23" s="111">
        <v>2.0640000000000001</v>
      </c>
      <c r="O23" s="116">
        <v>1.391</v>
      </c>
      <c r="P23" s="111">
        <v>96.088999999999999</v>
      </c>
      <c r="Q23" s="111">
        <v>0.21</v>
      </c>
      <c r="R23" s="96">
        <v>0</v>
      </c>
      <c r="S23" s="97">
        <f t="shared" si="4"/>
        <v>0.21</v>
      </c>
      <c r="T23" s="115">
        <f t="shared" si="5"/>
        <v>462.14400000000001</v>
      </c>
      <c r="U23" s="123">
        <v>461.93400000000003</v>
      </c>
      <c r="V23" s="123">
        <f t="shared" si="6"/>
        <v>466.84399999999999</v>
      </c>
      <c r="W23" s="123">
        <v>466.63400000000001</v>
      </c>
      <c r="X23" s="72" t="s">
        <v>80</v>
      </c>
      <c r="Y23" s="82"/>
    </row>
    <row r="24" spans="1:27" s="7" customFormat="1" ht="24" customHeight="1">
      <c r="A24" s="80"/>
      <c r="B24" s="112"/>
      <c r="C24" s="123">
        <v>204.15</v>
      </c>
      <c r="D24" s="115">
        <f t="shared" si="0"/>
        <v>204.20000000000002</v>
      </c>
      <c r="E24" s="91">
        <v>50</v>
      </c>
      <c r="F24" s="399" t="s">
        <v>23</v>
      </c>
      <c r="G24" s="400"/>
      <c r="H24" s="98">
        <v>4.7</v>
      </c>
      <c r="I24" s="113">
        <v>1.8049999999999999</v>
      </c>
      <c r="J24" s="401"/>
      <c r="K24" s="402"/>
      <c r="L24" s="402"/>
      <c r="M24" s="402"/>
      <c r="N24" s="402"/>
      <c r="O24" s="402"/>
      <c r="P24" s="403"/>
      <c r="Q24" s="111">
        <v>6.0000000000000001E-3</v>
      </c>
      <c r="R24" s="96">
        <v>0</v>
      </c>
      <c r="S24" s="97">
        <f t="shared" si="4"/>
        <v>6.0000000000000001E-3</v>
      </c>
      <c r="T24" s="115">
        <f t="shared" si="5"/>
        <v>461.93400000000003</v>
      </c>
      <c r="U24" s="123">
        <v>461.928</v>
      </c>
      <c r="V24" s="123">
        <f t="shared" si="6"/>
        <v>466.63400000000001</v>
      </c>
      <c r="W24" s="123">
        <v>466.62799999999999</v>
      </c>
      <c r="X24" s="72"/>
      <c r="Y24" s="82"/>
    </row>
    <row r="25" spans="1:27" s="7" customFormat="1" ht="32.1" customHeight="1">
      <c r="A25" s="80"/>
      <c r="B25" s="112">
        <v>9</v>
      </c>
      <c r="C25" s="123">
        <v>204.2</v>
      </c>
      <c r="D25" s="115">
        <f t="shared" si="0"/>
        <v>205.04999999999998</v>
      </c>
      <c r="E25" s="91">
        <v>850</v>
      </c>
      <c r="F25" s="92">
        <v>95.46</v>
      </c>
      <c r="G25" s="93">
        <v>10</v>
      </c>
      <c r="H25" s="98">
        <v>4.7</v>
      </c>
      <c r="I25" s="113">
        <v>1.93</v>
      </c>
      <c r="J25" s="95" t="s">
        <v>32</v>
      </c>
      <c r="K25" s="111">
        <v>80.14</v>
      </c>
      <c r="L25" s="111">
        <v>26.949000000000002</v>
      </c>
      <c r="M25" s="111">
        <v>2.9740000000000002</v>
      </c>
      <c r="N25" s="111">
        <v>2.0680000000000001</v>
      </c>
      <c r="O25" s="116">
        <v>1.1910000000000001</v>
      </c>
      <c r="P25" s="111">
        <v>95.468000000000004</v>
      </c>
      <c r="Q25" s="111">
        <v>9.0999999999999998E-2</v>
      </c>
      <c r="R25" s="96">
        <v>0</v>
      </c>
      <c r="S25" s="97">
        <f t="shared" si="4"/>
        <v>9.0999999999999998E-2</v>
      </c>
      <c r="T25" s="115">
        <f t="shared" si="5"/>
        <v>461.928</v>
      </c>
      <c r="U25" s="123">
        <v>461.83699999999999</v>
      </c>
      <c r="V25" s="123">
        <f t="shared" si="6"/>
        <v>466.62799999999999</v>
      </c>
      <c r="W25" s="123">
        <v>466.53699999999998</v>
      </c>
      <c r="X25" s="19" t="s">
        <v>79</v>
      </c>
      <c r="Y25" s="82"/>
    </row>
    <row r="26" spans="1:27" s="7" customFormat="1" ht="24" customHeight="1">
      <c r="A26" s="80"/>
      <c r="B26" s="112"/>
      <c r="C26" s="123">
        <v>205.05</v>
      </c>
      <c r="D26" s="115">
        <f t="shared" si="0"/>
        <v>205.10000000000002</v>
      </c>
      <c r="E26" s="91">
        <v>50</v>
      </c>
      <c r="F26" s="399" t="s">
        <v>23</v>
      </c>
      <c r="G26" s="400"/>
      <c r="H26" s="98">
        <v>4.7</v>
      </c>
      <c r="I26" s="113">
        <v>1.8049999999999999</v>
      </c>
      <c r="J26" s="401"/>
      <c r="K26" s="402"/>
      <c r="L26" s="402"/>
      <c r="M26" s="402"/>
      <c r="N26" s="402"/>
      <c r="O26" s="402"/>
      <c r="P26" s="403"/>
      <c r="Q26" s="111">
        <v>6.0000000000000001E-3</v>
      </c>
      <c r="R26" s="96">
        <v>0</v>
      </c>
      <c r="S26" s="97">
        <f t="shared" si="4"/>
        <v>6.0000000000000001E-3</v>
      </c>
      <c r="T26" s="115">
        <f t="shared" si="5"/>
        <v>461.83699999999999</v>
      </c>
      <c r="U26" s="123">
        <v>461.83100000000002</v>
      </c>
      <c r="V26" s="123">
        <f t="shared" si="6"/>
        <v>466.53699999999998</v>
      </c>
      <c r="W26" s="123">
        <v>466.53100000000001</v>
      </c>
      <c r="X26" s="72"/>
      <c r="Y26" s="82"/>
    </row>
    <row r="27" spans="1:27" s="7" customFormat="1" ht="27.95" customHeight="1">
      <c r="A27" s="80"/>
      <c r="B27" s="112">
        <v>10</v>
      </c>
      <c r="C27" s="123">
        <v>205.1</v>
      </c>
      <c r="D27" s="115">
        <f t="shared" si="0"/>
        <v>206.82499999999999</v>
      </c>
      <c r="E27" s="91">
        <v>1725</v>
      </c>
      <c r="F27" s="92">
        <v>95.46</v>
      </c>
      <c r="G27" s="93">
        <v>10</v>
      </c>
      <c r="H27" s="98">
        <v>4.7</v>
      </c>
      <c r="I27" s="113">
        <v>1.68</v>
      </c>
      <c r="J27" s="95" t="s">
        <v>21</v>
      </c>
      <c r="K27" s="111">
        <v>69.09</v>
      </c>
      <c r="L27" s="111">
        <v>23.294</v>
      </c>
      <c r="M27" s="111">
        <v>2.9660000000000002</v>
      </c>
      <c r="N27" s="111">
        <v>2.0640000000000001</v>
      </c>
      <c r="O27" s="116">
        <v>1.391</v>
      </c>
      <c r="P27" s="111">
        <v>96.088999999999999</v>
      </c>
      <c r="Q27" s="111">
        <v>0.254</v>
      </c>
      <c r="R27" s="96">
        <v>0</v>
      </c>
      <c r="S27" s="97">
        <f t="shared" si="4"/>
        <v>0.254</v>
      </c>
      <c r="T27" s="115">
        <f t="shared" si="5"/>
        <v>461.83100000000002</v>
      </c>
      <c r="U27" s="123">
        <v>461.577</v>
      </c>
      <c r="V27" s="123">
        <f t="shared" si="6"/>
        <v>466.53100000000001</v>
      </c>
      <c r="W27" s="124">
        <v>466.27699999999999</v>
      </c>
      <c r="X27" s="72" t="s">
        <v>80</v>
      </c>
      <c r="Y27" s="82"/>
    </row>
    <row r="28" spans="1:27" s="7" customFormat="1" ht="24" customHeight="1">
      <c r="A28" s="80"/>
      <c r="B28" s="112"/>
      <c r="C28" s="123">
        <v>206.82499999999999</v>
      </c>
      <c r="D28" s="115">
        <f t="shared" si="0"/>
        <v>206.875</v>
      </c>
      <c r="E28" s="91">
        <v>50</v>
      </c>
      <c r="F28" s="399" t="s">
        <v>23</v>
      </c>
      <c r="G28" s="400"/>
      <c r="H28" s="98">
        <v>4.7</v>
      </c>
      <c r="I28" s="113">
        <v>1.8049999999999999</v>
      </c>
      <c r="J28" s="401"/>
      <c r="K28" s="402"/>
      <c r="L28" s="402"/>
      <c r="M28" s="402"/>
      <c r="N28" s="402"/>
      <c r="O28" s="402"/>
      <c r="P28" s="403"/>
      <c r="Q28" s="111">
        <v>0</v>
      </c>
      <c r="R28" s="96">
        <v>0</v>
      </c>
      <c r="S28" s="97">
        <v>6.0000000000000001E-3</v>
      </c>
      <c r="T28" s="115">
        <f t="shared" si="5"/>
        <v>461.577</v>
      </c>
      <c r="U28" s="123">
        <v>461.57100000000003</v>
      </c>
      <c r="V28" s="123">
        <v>466.27699999999999</v>
      </c>
      <c r="W28" s="123">
        <v>466.27100000000002</v>
      </c>
      <c r="X28" s="72"/>
      <c r="Y28" s="82"/>
    </row>
    <row r="29" spans="1:27" s="7" customFormat="1" ht="32.1" customHeight="1">
      <c r="A29" s="80"/>
      <c r="B29" s="112">
        <v>11</v>
      </c>
      <c r="C29" s="123">
        <v>206.875</v>
      </c>
      <c r="D29" s="143">
        <f t="shared" si="0"/>
        <v>208.625</v>
      </c>
      <c r="E29" s="144">
        <v>1750</v>
      </c>
      <c r="F29" s="145">
        <v>95.46</v>
      </c>
      <c r="G29" s="146">
        <v>10</v>
      </c>
      <c r="H29" s="147">
        <v>4.7</v>
      </c>
      <c r="I29" s="113">
        <v>1.93</v>
      </c>
      <c r="J29" s="148" t="s">
        <v>32</v>
      </c>
      <c r="K29" s="111">
        <v>80.14</v>
      </c>
      <c r="L29" s="111">
        <v>26.946000000000002</v>
      </c>
      <c r="M29" s="111">
        <v>2.9740000000000002</v>
      </c>
      <c r="N29" s="111">
        <v>2.0680000000000001</v>
      </c>
      <c r="O29" s="111">
        <v>1.1910000000000001</v>
      </c>
      <c r="P29" s="111">
        <v>95.468000000000004</v>
      </c>
      <c r="Q29" s="111">
        <v>6.0000000000000001E-3</v>
      </c>
      <c r="R29" s="149">
        <v>0</v>
      </c>
      <c r="S29" s="150">
        <v>0.188</v>
      </c>
      <c r="T29" s="143">
        <f t="shared" si="5"/>
        <v>461.57100000000003</v>
      </c>
      <c r="U29" s="123">
        <v>461.38299999999998</v>
      </c>
      <c r="V29" s="123">
        <f>W28</f>
        <v>466.27100000000002</v>
      </c>
      <c r="W29" s="123">
        <v>466.68799999999999</v>
      </c>
      <c r="X29" s="72" t="s">
        <v>79</v>
      </c>
      <c r="Y29" s="82"/>
      <c r="AA29" s="7" t="s">
        <v>84</v>
      </c>
    </row>
    <row r="30" spans="1:27" s="7" customFormat="1" ht="24" customHeight="1">
      <c r="A30" s="80"/>
      <c r="B30" s="112"/>
      <c r="C30" s="123">
        <v>208.625</v>
      </c>
      <c r="D30" s="115">
        <f t="shared" si="0"/>
        <v>208.67500000000001</v>
      </c>
      <c r="E30" s="91">
        <v>50</v>
      </c>
      <c r="F30" s="399" t="s">
        <v>23</v>
      </c>
      <c r="G30" s="400"/>
      <c r="H30" s="98">
        <v>4.7</v>
      </c>
      <c r="I30" s="113">
        <v>1.585</v>
      </c>
      <c r="J30" s="401"/>
      <c r="K30" s="402"/>
      <c r="L30" s="402"/>
      <c r="M30" s="402"/>
      <c r="N30" s="402"/>
      <c r="O30" s="402"/>
      <c r="P30" s="403"/>
      <c r="Q30" s="111">
        <v>0.188</v>
      </c>
      <c r="R30" s="96">
        <v>0</v>
      </c>
      <c r="S30" s="97">
        <v>8.9999999999999993E-3</v>
      </c>
      <c r="T30" s="115">
        <f t="shared" si="5"/>
        <v>461.38299999999998</v>
      </c>
      <c r="U30" s="123">
        <v>461.37400000000002</v>
      </c>
      <c r="V30" s="123">
        <v>466.68799999999999</v>
      </c>
      <c r="W30" s="123">
        <v>466.67399999999998</v>
      </c>
      <c r="X30" s="72"/>
      <c r="Y30" s="82"/>
    </row>
    <row r="31" spans="1:27" s="7" customFormat="1" ht="24" customHeight="1">
      <c r="A31" s="80"/>
      <c r="B31" s="112">
        <v>12</v>
      </c>
      <c r="C31" s="123">
        <v>208.67500000000001</v>
      </c>
      <c r="D31" s="115">
        <f t="shared" si="0"/>
        <v>208.95000000000002</v>
      </c>
      <c r="E31" s="91">
        <v>275</v>
      </c>
      <c r="F31" s="92">
        <v>95.46</v>
      </c>
      <c r="G31" s="93">
        <v>10</v>
      </c>
      <c r="H31" s="98">
        <v>4.7</v>
      </c>
      <c r="I31" s="113">
        <v>1.93</v>
      </c>
      <c r="J31" s="95" t="s">
        <v>77</v>
      </c>
      <c r="K31" s="111">
        <v>47</v>
      </c>
      <c r="L31" s="111">
        <v>18.399999999999999</v>
      </c>
      <c r="M31" s="111">
        <v>2.423</v>
      </c>
      <c r="N31" s="111">
        <v>1.804</v>
      </c>
      <c r="O31" s="116">
        <v>2.0459999999999998</v>
      </c>
      <c r="P31" s="111">
        <v>96.147999999999996</v>
      </c>
      <c r="Q31" s="111">
        <v>8.9999999999999993E-3</v>
      </c>
      <c r="R31" s="96">
        <v>0</v>
      </c>
      <c r="S31" s="97">
        <v>0.115</v>
      </c>
      <c r="T31" s="115">
        <f t="shared" si="5"/>
        <v>461.37400000000002</v>
      </c>
      <c r="U31" s="123">
        <v>461.358</v>
      </c>
      <c r="V31" s="123">
        <v>466.67399999999998</v>
      </c>
      <c r="W31" s="123">
        <v>465.959</v>
      </c>
      <c r="X31" s="72"/>
      <c r="Y31" s="82"/>
    </row>
    <row r="32" spans="1:27" s="7" customFormat="1" ht="24" customHeight="1">
      <c r="A32" s="80"/>
      <c r="B32" s="112"/>
      <c r="C32" s="123">
        <v>208.95</v>
      </c>
      <c r="D32" s="115">
        <f t="shared" si="0"/>
        <v>209</v>
      </c>
      <c r="E32" s="91">
        <v>50</v>
      </c>
      <c r="F32" s="399" t="s">
        <v>23</v>
      </c>
      <c r="G32" s="400"/>
      <c r="H32" s="98">
        <v>4.7</v>
      </c>
      <c r="I32" s="113">
        <v>1.46</v>
      </c>
      <c r="J32" s="401"/>
      <c r="K32" s="402"/>
      <c r="L32" s="402"/>
      <c r="M32" s="402"/>
      <c r="N32" s="402"/>
      <c r="O32" s="402"/>
      <c r="P32" s="403"/>
      <c r="Q32" s="111">
        <v>0.115</v>
      </c>
      <c r="R32" s="96">
        <v>0</v>
      </c>
      <c r="S32" s="97">
        <v>1.0999999999999999E-2</v>
      </c>
      <c r="T32" s="115">
        <f t="shared" si="5"/>
        <v>461.358</v>
      </c>
      <c r="U32" s="123">
        <v>461.24799999999999</v>
      </c>
      <c r="V32" s="123">
        <v>465.959</v>
      </c>
      <c r="W32" s="123">
        <v>465.94799999999998</v>
      </c>
      <c r="X32" s="72"/>
      <c r="Y32" s="82"/>
    </row>
    <row r="33" spans="1:25" s="7" customFormat="1" ht="32.1" customHeight="1">
      <c r="A33" s="80"/>
      <c r="B33" s="112">
        <v>13</v>
      </c>
      <c r="C33" s="123">
        <v>209</v>
      </c>
      <c r="D33" s="115">
        <f t="shared" si="0"/>
        <v>209.45</v>
      </c>
      <c r="E33" s="91">
        <v>450</v>
      </c>
      <c r="F33" s="92">
        <v>95.46</v>
      </c>
      <c r="G33" s="93">
        <v>10</v>
      </c>
      <c r="H33" s="98">
        <v>4.7</v>
      </c>
      <c r="I33" s="113">
        <v>1.68</v>
      </c>
      <c r="J33" s="95" t="s">
        <v>21</v>
      </c>
      <c r="K33" s="111">
        <v>69.09</v>
      </c>
      <c r="L33" s="111">
        <v>23.294</v>
      </c>
      <c r="M33" s="111">
        <v>2.9060000000000001</v>
      </c>
      <c r="N33" s="111">
        <v>2.0640000000000001</v>
      </c>
      <c r="O33" s="116">
        <v>1.391</v>
      </c>
      <c r="P33" s="111">
        <v>96.088999999999999</v>
      </c>
      <c r="Q33" s="111">
        <v>0.06</v>
      </c>
      <c r="R33" s="96">
        <v>0</v>
      </c>
      <c r="S33" s="97">
        <v>6.6000000000000003E-2</v>
      </c>
      <c r="T33" s="115">
        <f t="shared" si="5"/>
        <v>461.24799999999999</v>
      </c>
      <c r="U33" s="123">
        <v>461.18200000000002</v>
      </c>
      <c r="V33" s="123">
        <v>465.94799999999998</v>
      </c>
      <c r="W33" s="123" t="s">
        <v>132</v>
      </c>
      <c r="X33" s="72"/>
      <c r="Y33" s="82"/>
    </row>
    <row r="34" spans="1:25" s="7" customFormat="1" ht="21.75" customHeight="1">
      <c r="A34" s="73"/>
      <c r="B34" s="117"/>
      <c r="C34" s="118"/>
      <c r="D34" s="118"/>
      <c r="E34" s="119">
        <f>SUM(E9:E33)</f>
        <v>17450</v>
      </c>
      <c r="F34" s="118"/>
      <c r="G34" s="120"/>
      <c r="H34" s="120"/>
      <c r="I34" s="118"/>
      <c r="J34" s="117"/>
      <c r="K34" s="465" t="s">
        <v>88</v>
      </c>
      <c r="L34" s="465"/>
      <c r="M34" s="118"/>
      <c r="N34" s="118"/>
      <c r="O34" s="118"/>
      <c r="P34" s="118"/>
      <c r="Q34" s="118"/>
      <c r="R34" s="118"/>
      <c r="S34" s="121">
        <f>SUM(S9:S33)</f>
        <v>2.4419999999999997</v>
      </c>
      <c r="T34" s="118"/>
      <c r="U34" s="118"/>
      <c r="V34" s="118"/>
      <c r="W34" s="122"/>
      <c r="X34" s="74"/>
      <c r="Y34" s="83"/>
    </row>
    <row r="35" spans="1:25" ht="12.75" customHeight="1">
      <c r="J35" s="464" t="s">
        <v>133</v>
      </c>
      <c r="K35" s="464"/>
      <c r="L35" s="464"/>
      <c r="M35" s="464"/>
      <c r="N35" s="126"/>
      <c r="O35" s="464" t="s">
        <v>134</v>
      </c>
      <c r="P35" s="464"/>
      <c r="Q35" s="464"/>
      <c r="R35" s="125"/>
    </row>
    <row r="36" spans="1:25" ht="15">
      <c r="J36" s="464"/>
      <c r="K36" s="464"/>
      <c r="L36" s="464"/>
      <c r="M36" s="464"/>
      <c r="N36" s="126"/>
      <c r="O36" s="464"/>
      <c r="P36" s="464"/>
      <c r="Q36" s="464"/>
      <c r="R36" s="125"/>
    </row>
    <row r="37" spans="1:25" ht="15">
      <c r="J37" s="464"/>
      <c r="K37" s="464"/>
      <c r="L37" s="464"/>
      <c r="M37" s="464"/>
      <c r="N37" s="126"/>
      <c r="O37" s="464"/>
      <c r="P37" s="464"/>
      <c r="Q37" s="464"/>
      <c r="R37" s="125"/>
    </row>
    <row r="38" spans="1:25" ht="15">
      <c r="J38" s="464"/>
      <c r="K38" s="464"/>
      <c r="L38" s="464"/>
      <c r="M38" s="464"/>
      <c r="N38" s="126"/>
      <c r="O38" s="464"/>
      <c r="P38" s="464"/>
      <c r="Q38" s="464"/>
      <c r="R38" s="125"/>
    </row>
    <row r="39" spans="1:25" ht="15">
      <c r="J39" s="464"/>
      <c r="K39" s="464"/>
      <c r="L39" s="464"/>
      <c r="M39" s="464"/>
      <c r="N39" s="126"/>
      <c r="O39" s="464"/>
      <c r="P39" s="464"/>
      <c r="Q39" s="464"/>
      <c r="R39" s="125"/>
    </row>
  </sheetData>
  <mergeCells count="40">
    <mergeCell ref="J35:M39"/>
    <mergeCell ref="K34:L34"/>
    <mergeCell ref="O35:Q39"/>
    <mergeCell ref="F24:G24"/>
    <mergeCell ref="J24:P24"/>
    <mergeCell ref="F32:G32"/>
    <mergeCell ref="J32:P32"/>
    <mergeCell ref="F26:G26"/>
    <mergeCell ref="J26:P26"/>
    <mergeCell ref="F28:G28"/>
    <mergeCell ref="J28:P28"/>
    <mergeCell ref="F30:G30"/>
    <mergeCell ref="J30:P30"/>
    <mergeCell ref="F18:G18"/>
    <mergeCell ref="J18:P18"/>
    <mergeCell ref="F20:G20"/>
    <mergeCell ref="J20:P20"/>
    <mergeCell ref="F22:G22"/>
    <mergeCell ref="J22:P22"/>
    <mergeCell ref="F14:G14"/>
    <mergeCell ref="J14:P14"/>
    <mergeCell ref="F16:G16"/>
    <mergeCell ref="J16:P16"/>
    <mergeCell ref="F12:G12"/>
    <mergeCell ref="J12:P12"/>
    <mergeCell ref="A1:Y1"/>
    <mergeCell ref="A2:Y2"/>
    <mergeCell ref="A3:Y3"/>
    <mergeCell ref="A4:Y4"/>
    <mergeCell ref="A5:G5"/>
    <mergeCell ref="T6:U6"/>
    <mergeCell ref="V6:W6"/>
    <mergeCell ref="Y6:Y7"/>
    <mergeCell ref="F10:G10"/>
    <mergeCell ref="A6:A7"/>
    <mergeCell ref="B6:B7"/>
    <mergeCell ref="C6:E6"/>
    <mergeCell ref="F6:P6"/>
    <mergeCell ref="Q6:S6"/>
    <mergeCell ref="J10:P10"/>
  </mergeCells>
  <printOptions horizontalCentered="1"/>
  <pageMargins left="0" right="0" top="0" bottom="0" header="0" footer="0"/>
  <pageSetup paperSize="9" scale="60" orientation="landscape" errors="blank" verticalDpi="360" r:id="rId1"/>
  <headerFooter alignWithMargins="0"/>
</worksheet>
</file>

<file path=xl/worksheets/sheet6.xml><?xml version="1.0" encoding="utf-8"?>
<worksheet xmlns="http://schemas.openxmlformats.org/spreadsheetml/2006/main" xmlns:r="http://schemas.openxmlformats.org/officeDocument/2006/relationships">
  <sheetPr>
    <tabColor rgb="FF92D050"/>
  </sheetPr>
  <dimension ref="A1:Y34"/>
  <sheetViews>
    <sheetView view="pageBreakPreview" topLeftCell="A4" zoomScale="75" zoomScaleSheetLayoutView="75" workbookViewId="0">
      <selection activeCell="F13" sqref="F13"/>
    </sheetView>
  </sheetViews>
  <sheetFormatPr defaultColWidth="9.140625" defaultRowHeight="12.75"/>
  <cols>
    <col min="1" max="1" width="4.85546875" style="1" customWidth="1"/>
    <col min="2" max="2" width="7.28515625" style="1" customWidth="1"/>
    <col min="3" max="4" width="9.7109375" style="16" customWidth="1"/>
    <col min="5" max="5" width="10.42578125" style="16" customWidth="1"/>
    <col min="6" max="6" width="12.5703125" style="1" customWidth="1"/>
    <col min="7" max="7" width="7.85546875" style="1" customWidth="1"/>
    <col min="8" max="8" width="7.42578125" style="1" customWidth="1"/>
    <col min="9" max="9" width="9.5703125" style="1" customWidth="1"/>
    <col min="10" max="10" width="8" style="1" customWidth="1"/>
    <col min="11" max="11" width="9.140625" style="1" customWidth="1"/>
    <col min="12" max="12" width="8.5703125" style="1" customWidth="1"/>
    <col min="13" max="13" width="7.85546875" style="1" customWidth="1"/>
    <col min="14" max="14" width="8.85546875" style="1" customWidth="1"/>
    <col min="15" max="15" width="11.85546875" style="1" customWidth="1"/>
    <col min="16" max="16" width="12" style="1" customWidth="1"/>
    <col min="17" max="17" width="10.42578125" style="1" customWidth="1"/>
    <col min="18" max="18" width="9.5703125" style="1" customWidth="1"/>
    <col min="19" max="19" width="8.140625" style="1" customWidth="1"/>
    <col min="20" max="23" width="10.7109375" style="1" customWidth="1"/>
    <col min="24" max="24" width="23.85546875" style="1" customWidth="1"/>
    <col min="25" max="16384" width="9.140625" style="1"/>
  </cols>
  <sheetData>
    <row r="1" spans="1:25" s="2" customFormat="1" ht="26.25" customHeight="1">
      <c r="A1" s="472" t="s">
        <v>25</v>
      </c>
      <c r="B1" s="473"/>
      <c r="C1" s="473"/>
      <c r="D1" s="473"/>
      <c r="E1" s="473"/>
      <c r="F1" s="473"/>
      <c r="G1" s="473"/>
      <c r="H1" s="473"/>
      <c r="I1" s="473"/>
      <c r="J1" s="473"/>
      <c r="K1" s="473"/>
      <c r="L1" s="473"/>
      <c r="M1" s="473"/>
      <c r="N1" s="473"/>
      <c r="O1" s="473"/>
      <c r="P1" s="473"/>
      <c r="Q1" s="473"/>
      <c r="R1" s="473"/>
      <c r="S1" s="473"/>
      <c r="T1" s="473"/>
      <c r="U1" s="473"/>
      <c r="V1" s="473"/>
      <c r="W1" s="473"/>
      <c r="X1" s="474"/>
    </row>
    <row r="2" spans="1:25" s="2" customFormat="1" ht="17.25" customHeight="1">
      <c r="A2" s="475" t="s">
        <v>26</v>
      </c>
      <c r="B2" s="476"/>
      <c r="C2" s="476"/>
      <c r="D2" s="476"/>
      <c r="E2" s="476"/>
      <c r="F2" s="476"/>
      <c r="G2" s="476"/>
      <c r="H2" s="476"/>
      <c r="I2" s="476"/>
      <c r="J2" s="476"/>
      <c r="K2" s="476"/>
      <c r="L2" s="476"/>
      <c r="M2" s="476"/>
      <c r="N2" s="476"/>
      <c r="O2" s="476"/>
      <c r="P2" s="476"/>
      <c r="Q2" s="476"/>
      <c r="R2" s="476"/>
      <c r="S2" s="476"/>
      <c r="T2" s="476"/>
      <c r="U2" s="476"/>
      <c r="V2" s="476"/>
      <c r="W2" s="476"/>
      <c r="X2" s="477"/>
    </row>
    <row r="3" spans="1:25" s="20" customFormat="1" ht="21" customHeight="1">
      <c r="A3" s="475" t="s">
        <v>34</v>
      </c>
      <c r="B3" s="476"/>
      <c r="C3" s="476"/>
      <c r="D3" s="476"/>
      <c r="E3" s="476"/>
      <c r="F3" s="476"/>
      <c r="G3" s="476"/>
      <c r="H3" s="476"/>
      <c r="I3" s="476"/>
      <c r="J3" s="476"/>
      <c r="K3" s="476"/>
      <c r="L3" s="476"/>
      <c r="M3" s="476"/>
      <c r="N3" s="476"/>
      <c r="O3" s="476"/>
      <c r="P3" s="476"/>
      <c r="Q3" s="476"/>
      <c r="R3" s="476"/>
      <c r="S3" s="476"/>
      <c r="T3" s="476"/>
      <c r="U3" s="476"/>
      <c r="V3" s="476"/>
      <c r="W3" s="476"/>
      <c r="X3" s="477"/>
      <c r="Y3" s="63"/>
    </row>
    <row r="4" spans="1:25" s="3" customFormat="1" ht="21.95" customHeight="1">
      <c r="A4" s="478" t="s">
        <v>35</v>
      </c>
      <c r="B4" s="479"/>
      <c r="C4" s="479"/>
      <c r="D4" s="479"/>
      <c r="E4" s="479"/>
      <c r="F4" s="479"/>
      <c r="G4" s="479"/>
      <c r="H4" s="479"/>
      <c r="I4" s="479"/>
      <c r="J4" s="479"/>
      <c r="K4" s="479"/>
      <c r="L4" s="479"/>
      <c r="M4" s="479"/>
      <c r="N4" s="479"/>
      <c r="O4" s="479"/>
      <c r="P4" s="479"/>
      <c r="Q4" s="479"/>
      <c r="R4" s="479"/>
      <c r="S4" s="479"/>
      <c r="T4" s="479"/>
      <c r="U4" s="479"/>
      <c r="V4" s="479"/>
      <c r="W4" s="479"/>
      <c r="X4" s="480"/>
    </row>
    <row r="5" spans="1:25" s="3" customFormat="1" ht="21.95" customHeight="1">
      <c r="A5" s="418" t="s">
        <v>33</v>
      </c>
      <c r="B5" s="419"/>
      <c r="C5" s="419"/>
      <c r="D5" s="419"/>
      <c r="E5" s="419"/>
      <c r="F5" s="419"/>
      <c r="G5" s="419"/>
      <c r="H5" s="69"/>
      <c r="I5" s="69"/>
      <c r="J5" s="69"/>
      <c r="K5" s="84"/>
      <c r="L5" s="69"/>
      <c r="M5" s="69"/>
      <c r="N5" s="69"/>
      <c r="O5" s="69"/>
      <c r="P5" s="69"/>
      <c r="Q5" s="69"/>
      <c r="R5" s="69"/>
      <c r="S5" s="69"/>
      <c r="T5" s="69"/>
      <c r="U5" s="69"/>
      <c r="V5" s="69"/>
      <c r="W5" s="69"/>
      <c r="X5" s="64"/>
    </row>
    <row r="6" spans="1:25" s="4" customFormat="1" ht="30" customHeight="1">
      <c r="A6" s="420" t="s">
        <v>244</v>
      </c>
      <c r="B6" s="420" t="s">
        <v>243</v>
      </c>
      <c r="C6" s="482" t="s">
        <v>1</v>
      </c>
      <c r="D6" s="482"/>
      <c r="E6" s="482"/>
      <c r="F6" s="482" t="s">
        <v>2</v>
      </c>
      <c r="G6" s="482"/>
      <c r="H6" s="482"/>
      <c r="I6" s="482"/>
      <c r="J6" s="482"/>
      <c r="K6" s="482"/>
      <c r="L6" s="482"/>
      <c r="M6" s="482"/>
      <c r="N6" s="482"/>
      <c r="O6" s="482"/>
      <c r="P6" s="482"/>
      <c r="Q6" s="482" t="s">
        <v>119</v>
      </c>
      <c r="R6" s="482"/>
      <c r="S6" s="482"/>
      <c r="T6" s="481" t="s">
        <v>125</v>
      </c>
      <c r="U6" s="481"/>
      <c r="V6" s="481" t="s">
        <v>3</v>
      </c>
      <c r="W6" s="481"/>
      <c r="X6" s="408" t="s">
        <v>4</v>
      </c>
    </row>
    <row r="7" spans="1:25" s="4" customFormat="1" ht="51" customHeight="1">
      <c r="A7" s="420"/>
      <c r="B7" s="420"/>
      <c r="C7" s="224" t="s">
        <v>109</v>
      </c>
      <c r="D7" s="224" t="s">
        <v>124</v>
      </c>
      <c r="E7" s="68" t="s">
        <v>7</v>
      </c>
      <c r="F7" s="68" t="s">
        <v>8</v>
      </c>
      <c r="G7" s="224" t="s">
        <v>107</v>
      </c>
      <c r="H7" s="5" t="s">
        <v>129</v>
      </c>
      <c r="I7" s="6" t="s">
        <v>11</v>
      </c>
      <c r="J7" s="68" t="s">
        <v>12</v>
      </c>
      <c r="K7" s="6" t="s">
        <v>13</v>
      </c>
      <c r="L7" s="6" t="s">
        <v>14</v>
      </c>
      <c r="M7" s="6" t="s">
        <v>22</v>
      </c>
      <c r="N7" s="6" t="s">
        <v>15</v>
      </c>
      <c r="O7" s="225" t="s">
        <v>245</v>
      </c>
      <c r="P7" s="68" t="s">
        <v>16</v>
      </c>
      <c r="Q7" s="224" t="s">
        <v>220</v>
      </c>
      <c r="R7" s="224" t="s">
        <v>246</v>
      </c>
      <c r="S7" s="224" t="s">
        <v>104</v>
      </c>
      <c r="T7" s="225" t="s">
        <v>202</v>
      </c>
      <c r="U7" s="225" t="s">
        <v>222</v>
      </c>
      <c r="V7" s="225" t="s">
        <v>202</v>
      </c>
      <c r="W7" s="225" t="s">
        <v>222</v>
      </c>
      <c r="X7" s="408"/>
    </row>
    <row r="8" spans="1:25" s="4" customFormat="1" ht="50.25" customHeight="1">
      <c r="A8" s="226">
        <v>1</v>
      </c>
      <c r="B8" s="271"/>
      <c r="C8" s="271">
        <v>2</v>
      </c>
      <c r="D8" s="271">
        <v>3</v>
      </c>
      <c r="E8" s="271">
        <v>4</v>
      </c>
      <c r="F8" s="271">
        <v>5</v>
      </c>
      <c r="G8" s="271">
        <v>6</v>
      </c>
      <c r="H8" s="271">
        <v>7</v>
      </c>
      <c r="I8" s="271">
        <v>8</v>
      </c>
      <c r="J8" s="271">
        <v>9</v>
      </c>
      <c r="K8" s="271">
        <v>10</v>
      </c>
      <c r="L8" s="271">
        <v>11</v>
      </c>
      <c r="M8" s="271">
        <v>12</v>
      </c>
      <c r="N8" s="271">
        <v>13</v>
      </c>
      <c r="O8" s="271">
        <v>14</v>
      </c>
      <c r="P8" s="271">
        <v>15</v>
      </c>
      <c r="Q8" s="271">
        <v>16</v>
      </c>
      <c r="R8" s="271">
        <v>17</v>
      </c>
      <c r="S8" s="271">
        <v>18</v>
      </c>
      <c r="T8" s="271">
        <v>19</v>
      </c>
      <c r="U8" s="271">
        <v>20</v>
      </c>
      <c r="V8" s="271">
        <v>21</v>
      </c>
      <c r="W8" s="271">
        <v>22</v>
      </c>
      <c r="X8" s="271">
        <v>23</v>
      </c>
    </row>
    <row r="9" spans="1:25" s="7" customFormat="1" ht="39" customHeight="1">
      <c r="A9" s="232"/>
      <c r="B9" s="132">
        <v>1</v>
      </c>
      <c r="C9" s="115">
        <v>210</v>
      </c>
      <c r="D9" s="115">
        <f>C9+E9/1000</f>
        <v>210.3</v>
      </c>
      <c r="E9" s="91">
        <v>300</v>
      </c>
      <c r="F9" s="92">
        <v>95.46</v>
      </c>
      <c r="G9" s="267">
        <v>9.5</v>
      </c>
      <c r="H9" s="267">
        <v>4.7</v>
      </c>
      <c r="I9" s="267">
        <v>1.85</v>
      </c>
      <c r="J9" s="267" t="s">
        <v>32</v>
      </c>
      <c r="K9" s="267">
        <v>77.790000000000006</v>
      </c>
      <c r="L9" s="267">
        <v>26.446000000000002</v>
      </c>
      <c r="M9" s="267">
        <v>2.9409999999999998</v>
      </c>
      <c r="N9" s="267">
        <v>2.0529999999999999</v>
      </c>
      <c r="O9" s="267">
        <v>1.2370000000000001</v>
      </c>
      <c r="P9" s="97">
        <v>96.221000000000004</v>
      </c>
      <c r="Q9" s="267">
        <v>3.5000000000000003E-2</v>
      </c>
      <c r="R9" s="267">
        <v>0</v>
      </c>
      <c r="S9" s="267">
        <f>Q9</f>
        <v>3.5000000000000003E-2</v>
      </c>
      <c r="T9" s="97">
        <v>46.152000000000001</v>
      </c>
      <c r="U9" s="97">
        <v>461.11700000000002</v>
      </c>
      <c r="V9" s="97">
        <v>465.85199999999998</v>
      </c>
      <c r="W9" s="97">
        <v>465.81700000000001</v>
      </c>
      <c r="X9" s="95" t="s">
        <v>36</v>
      </c>
    </row>
    <row r="10" spans="1:25" s="7" customFormat="1" ht="32.1" customHeight="1">
      <c r="A10" s="232"/>
      <c r="B10" s="132"/>
      <c r="C10" s="115">
        <v>210.3</v>
      </c>
      <c r="D10" s="115">
        <f>C10+E10/1000</f>
        <v>210.35000000000002</v>
      </c>
      <c r="E10" s="91">
        <v>50</v>
      </c>
      <c r="F10" s="399" t="s">
        <v>23</v>
      </c>
      <c r="G10" s="400"/>
      <c r="H10" s="267">
        <v>4.7</v>
      </c>
      <c r="I10" s="272">
        <v>1.7350000000000001</v>
      </c>
      <c r="J10" s="469"/>
      <c r="K10" s="470"/>
      <c r="L10" s="470"/>
      <c r="M10" s="470"/>
      <c r="N10" s="470"/>
      <c r="O10" s="470"/>
      <c r="P10" s="471"/>
      <c r="Q10" s="272">
        <v>7.0000000000000001E-3</v>
      </c>
      <c r="R10" s="267">
        <v>0</v>
      </c>
      <c r="S10" s="267">
        <f>Q10</f>
        <v>7.0000000000000001E-3</v>
      </c>
      <c r="T10" s="97">
        <f>U9</f>
        <v>461.11700000000002</v>
      </c>
      <c r="U10" s="97">
        <v>461.11</v>
      </c>
      <c r="V10" s="111">
        <f>W9</f>
        <v>465.81700000000001</v>
      </c>
      <c r="W10" s="111">
        <v>465.81</v>
      </c>
      <c r="X10" s="273"/>
    </row>
    <row r="11" spans="1:25" s="7" customFormat="1" ht="33.75" customHeight="1">
      <c r="A11" s="232"/>
      <c r="B11" s="132">
        <v>2</v>
      </c>
      <c r="C11" s="115">
        <v>210.35</v>
      </c>
      <c r="D11" s="115">
        <f t="shared" ref="D11:D19" si="0">C11+E11/1000</f>
        <v>210.77500000000001</v>
      </c>
      <c r="E11" s="91">
        <v>425</v>
      </c>
      <c r="F11" s="92">
        <v>95.46</v>
      </c>
      <c r="G11" s="267">
        <v>9.5</v>
      </c>
      <c r="H11" s="267">
        <v>4.7</v>
      </c>
      <c r="I11" s="272">
        <v>1.62</v>
      </c>
      <c r="J11" s="267" t="s">
        <v>21</v>
      </c>
      <c r="K11" s="272">
        <v>66.739999999999995</v>
      </c>
      <c r="L11" s="272">
        <v>22.794</v>
      </c>
      <c r="M11" s="272">
        <v>2.9279999999999999</v>
      </c>
      <c r="N11" s="272">
        <v>2.0470000000000002</v>
      </c>
      <c r="O11" s="272">
        <v>1.444</v>
      </c>
      <c r="P11" s="111">
        <v>96.375</v>
      </c>
      <c r="Q11" s="272">
        <v>6.9000000000000006E-2</v>
      </c>
      <c r="R11" s="267">
        <v>0</v>
      </c>
      <c r="S11" s="267">
        <f t="shared" ref="S11:S19" si="1">Q11</f>
        <v>6.9000000000000006E-2</v>
      </c>
      <c r="T11" s="97">
        <f t="shared" ref="T11:T19" si="2">U10</f>
        <v>461.11</v>
      </c>
      <c r="U11" s="111">
        <v>461.041</v>
      </c>
      <c r="V11" s="111">
        <f t="shared" ref="V11:V19" si="3">W10</f>
        <v>465.81</v>
      </c>
      <c r="W11" s="111">
        <v>465.74099999999999</v>
      </c>
      <c r="X11" s="269" t="s">
        <v>247</v>
      </c>
    </row>
    <row r="12" spans="1:25" s="7" customFormat="1" ht="32.1" customHeight="1">
      <c r="A12" s="232"/>
      <c r="B12" s="132" t="s">
        <v>20</v>
      </c>
      <c r="C12" s="115">
        <v>210.77500000000001</v>
      </c>
      <c r="D12" s="115">
        <f t="shared" si="0"/>
        <v>210.82500000000002</v>
      </c>
      <c r="E12" s="91">
        <v>50</v>
      </c>
      <c r="F12" s="399" t="s">
        <v>23</v>
      </c>
      <c r="G12" s="400"/>
      <c r="H12" s="267">
        <v>4.7</v>
      </c>
      <c r="I12" s="272">
        <v>1.7350000000000001</v>
      </c>
      <c r="J12" s="469"/>
      <c r="K12" s="470"/>
      <c r="L12" s="470"/>
      <c r="M12" s="470"/>
      <c r="N12" s="470"/>
      <c r="O12" s="470"/>
      <c r="P12" s="471"/>
      <c r="Q12" s="272">
        <v>7.0000000000000001E-3</v>
      </c>
      <c r="R12" s="267">
        <v>0</v>
      </c>
      <c r="S12" s="267">
        <f t="shared" si="1"/>
        <v>7.0000000000000001E-3</v>
      </c>
      <c r="T12" s="97">
        <f t="shared" si="2"/>
        <v>461.041</v>
      </c>
      <c r="U12" s="111">
        <v>461.03500000000003</v>
      </c>
      <c r="V12" s="111">
        <f t="shared" si="3"/>
        <v>465.74099999999999</v>
      </c>
      <c r="W12" s="111">
        <v>465.73500000000001</v>
      </c>
      <c r="X12" s="270" t="s">
        <v>37</v>
      </c>
    </row>
    <row r="13" spans="1:25" s="7" customFormat="1" ht="32.1" customHeight="1">
      <c r="A13" s="232"/>
      <c r="B13" s="132">
        <v>3</v>
      </c>
      <c r="C13" s="115">
        <v>210.82499999999999</v>
      </c>
      <c r="D13" s="115">
        <f t="shared" si="0"/>
        <v>211.17499999999998</v>
      </c>
      <c r="E13" s="91">
        <v>350</v>
      </c>
      <c r="F13" s="92">
        <v>95.46</v>
      </c>
      <c r="G13" s="267">
        <v>9.5</v>
      </c>
      <c r="H13" s="267">
        <v>4.7</v>
      </c>
      <c r="I13" s="272">
        <v>1.85</v>
      </c>
      <c r="J13" s="267" t="s">
        <v>32</v>
      </c>
      <c r="K13" s="272">
        <v>77.790000000000006</v>
      </c>
      <c r="L13" s="272">
        <v>26.446000000000002</v>
      </c>
      <c r="M13" s="272">
        <v>2.9409999999999998</v>
      </c>
      <c r="N13" s="272">
        <v>2.0529999999999999</v>
      </c>
      <c r="O13" s="272">
        <v>1.2370000000000001</v>
      </c>
      <c r="P13" s="111">
        <v>96.221000000000004</v>
      </c>
      <c r="Q13" s="272">
        <v>4.1000000000000002E-2</v>
      </c>
      <c r="R13" s="267">
        <v>0</v>
      </c>
      <c r="S13" s="267">
        <f t="shared" si="1"/>
        <v>4.1000000000000002E-2</v>
      </c>
      <c r="T13" s="97">
        <f t="shared" si="2"/>
        <v>461.03500000000003</v>
      </c>
      <c r="U13" s="111">
        <v>460.99299999999999</v>
      </c>
      <c r="V13" s="111">
        <f t="shared" si="3"/>
        <v>465.73500000000001</v>
      </c>
      <c r="W13" s="111">
        <v>465.69299999999998</v>
      </c>
      <c r="X13" s="270"/>
    </row>
    <row r="14" spans="1:25" s="7" customFormat="1" ht="32.1" customHeight="1">
      <c r="A14" s="232"/>
      <c r="B14" s="132"/>
      <c r="C14" s="115">
        <v>211.17500000000001</v>
      </c>
      <c r="D14" s="115">
        <f t="shared" si="0"/>
        <v>211.22500000000002</v>
      </c>
      <c r="E14" s="91">
        <v>50</v>
      </c>
      <c r="F14" s="399" t="s">
        <v>23</v>
      </c>
      <c r="G14" s="400"/>
      <c r="H14" s="267">
        <v>4.7</v>
      </c>
      <c r="I14" s="272">
        <v>1.7350000000000001</v>
      </c>
      <c r="J14" s="469"/>
      <c r="K14" s="470"/>
      <c r="L14" s="470"/>
      <c r="M14" s="470"/>
      <c r="N14" s="470"/>
      <c r="O14" s="470"/>
      <c r="P14" s="471"/>
      <c r="Q14" s="272">
        <v>7.0000000000000001E-3</v>
      </c>
      <c r="R14" s="267">
        <v>0</v>
      </c>
      <c r="S14" s="267">
        <f t="shared" si="1"/>
        <v>7.0000000000000001E-3</v>
      </c>
      <c r="T14" s="97">
        <f t="shared" si="2"/>
        <v>460.99299999999999</v>
      </c>
      <c r="U14" s="111">
        <v>460.98700000000002</v>
      </c>
      <c r="V14" s="111">
        <f t="shared" si="3"/>
        <v>465.69299999999998</v>
      </c>
      <c r="W14" s="111">
        <v>465.68700000000001</v>
      </c>
      <c r="X14" s="270"/>
    </row>
    <row r="15" spans="1:25" s="7" customFormat="1" ht="32.1" customHeight="1">
      <c r="A15" s="232"/>
      <c r="B15" s="132">
        <v>4</v>
      </c>
      <c r="C15" s="115">
        <v>211.22499999999999</v>
      </c>
      <c r="D15" s="115">
        <f t="shared" si="0"/>
        <v>211.7</v>
      </c>
      <c r="E15" s="91">
        <v>475</v>
      </c>
      <c r="F15" s="92">
        <v>95.46</v>
      </c>
      <c r="G15" s="267">
        <v>9.5</v>
      </c>
      <c r="H15" s="267">
        <v>4.7</v>
      </c>
      <c r="I15" s="272">
        <v>1.62</v>
      </c>
      <c r="J15" s="267" t="s">
        <v>21</v>
      </c>
      <c r="K15" s="272">
        <v>66.739999999999995</v>
      </c>
      <c r="L15" s="272">
        <v>22.794</v>
      </c>
      <c r="M15" s="272">
        <v>2.9279999999999999</v>
      </c>
      <c r="N15" s="272">
        <v>2.0470000000000002</v>
      </c>
      <c r="O15" s="272">
        <v>1.444</v>
      </c>
      <c r="P15" s="111">
        <v>96.375</v>
      </c>
      <c r="Q15" s="272">
        <v>7.6999999999999999E-2</v>
      </c>
      <c r="R15" s="267">
        <v>0</v>
      </c>
      <c r="S15" s="267">
        <f t="shared" si="1"/>
        <v>7.6999999999999999E-2</v>
      </c>
      <c r="T15" s="97">
        <f t="shared" si="2"/>
        <v>460.98700000000002</v>
      </c>
      <c r="U15" s="111">
        <v>460.91</v>
      </c>
      <c r="V15" s="111">
        <f t="shared" si="3"/>
        <v>465.68700000000001</v>
      </c>
      <c r="W15" s="111">
        <v>465.61</v>
      </c>
      <c r="X15" s="270"/>
    </row>
    <row r="16" spans="1:25" s="7" customFormat="1" ht="32.1" customHeight="1">
      <c r="A16" s="232"/>
      <c r="B16" s="132"/>
      <c r="C16" s="115">
        <v>211.7</v>
      </c>
      <c r="D16" s="115">
        <f t="shared" si="0"/>
        <v>211.75</v>
      </c>
      <c r="E16" s="91">
        <v>50</v>
      </c>
      <c r="F16" s="399" t="s">
        <v>23</v>
      </c>
      <c r="G16" s="400"/>
      <c r="H16" s="267">
        <v>4.7</v>
      </c>
      <c r="I16" s="272">
        <v>1.7350000000000001</v>
      </c>
      <c r="J16" s="469"/>
      <c r="K16" s="470"/>
      <c r="L16" s="470"/>
      <c r="M16" s="470"/>
      <c r="N16" s="470"/>
      <c r="O16" s="470"/>
      <c r="P16" s="471"/>
      <c r="Q16" s="272">
        <v>7.0000000000000001E-3</v>
      </c>
      <c r="R16" s="267">
        <v>0</v>
      </c>
      <c r="S16" s="267">
        <f t="shared" si="1"/>
        <v>7.0000000000000001E-3</v>
      </c>
      <c r="T16" s="97">
        <f t="shared" si="2"/>
        <v>460.91</v>
      </c>
      <c r="U16" s="111">
        <v>460.90300000000002</v>
      </c>
      <c r="V16" s="111">
        <f t="shared" si="3"/>
        <v>465.61</v>
      </c>
      <c r="W16" s="111">
        <v>465.60300000000001</v>
      </c>
      <c r="X16" s="270"/>
    </row>
    <row r="17" spans="1:24" s="7" customFormat="1" ht="75" customHeight="1">
      <c r="A17" s="232"/>
      <c r="B17" s="132">
        <v>5</v>
      </c>
      <c r="C17" s="115">
        <v>211.75</v>
      </c>
      <c r="D17" s="115">
        <f t="shared" si="0"/>
        <v>213.7</v>
      </c>
      <c r="E17" s="91">
        <v>1950</v>
      </c>
      <c r="F17" s="92">
        <v>95.46</v>
      </c>
      <c r="G17" s="267">
        <v>9.5</v>
      </c>
      <c r="H17" s="267">
        <v>4.7</v>
      </c>
      <c r="I17" s="272">
        <v>1.85</v>
      </c>
      <c r="J17" s="267" t="s">
        <v>32</v>
      </c>
      <c r="K17" s="272">
        <v>77.790000000000006</v>
      </c>
      <c r="L17" s="272">
        <v>26.446000000000002</v>
      </c>
      <c r="M17" s="272">
        <v>2.9409999999999998</v>
      </c>
      <c r="N17" s="272">
        <v>2.0529999999999999</v>
      </c>
      <c r="O17" s="272">
        <v>1.2370000000000001</v>
      </c>
      <c r="P17" s="111">
        <v>96.228999999999999</v>
      </c>
      <c r="Q17" s="272">
        <v>0.22900000000000001</v>
      </c>
      <c r="R17" s="267">
        <f>Q17</f>
        <v>0.22900000000000001</v>
      </c>
      <c r="S17" s="267">
        <f t="shared" si="1"/>
        <v>0.22900000000000001</v>
      </c>
      <c r="T17" s="97">
        <f t="shared" si="2"/>
        <v>460.90300000000002</v>
      </c>
      <c r="U17" s="118">
        <v>460.67399999999998</v>
      </c>
      <c r="V17" s="111">
        <f t="shared" si="3"/>
        <v>465.60300000000001</v>
      </c>
      <c r="W17" s="111">
        <v>465.37400000000002</v>
      </c>
      <c r="X17" s="270"/>
    </row>
    <row r="18" spans="1:24" s="7" customFormat="1" ht="32.1" customHeight="1">
      <c r="A18" s="232"/>
      <c r="B18" s="132"/>
      <c r="C18" s="115">
        <v>213.7</v>
      </c>
      <c r="D18" s="115">
        <f t="shared" si="0"/>
        <v>213.75</v>
      </c>
      <c r="E18" s="91">
        <v>50</v>
      </c>
      <c r="F18" s="399" t="s">
        <v>23</v>
      </c>
      <c r="G18" s="400"/>
      <c r="H18" s="267">
        <v>4.7</v>
      </c>
      <c r="I18" s="272">
        <v>1.7350000000000001</v>
      </c>
      <c r="J18" s="469"/>
      <c r="K18" s="470"/>
      <c r="L18" s="470"/>
      <c r="M18" s="470"/>
      <c r="N18" s="470"/>
      <c r="O18" s="470"/>
      <c r="P18" s="471"/>
      <c r="Q18" s="272">
        <v>7.0000000000000001E-3</v>
      </c>
      <c r="R18" s="267">
        <v>0</v>
      </c>
      <c r="S18" s="267">
        <f t="shared" si="1"/>
        <v>7.0000000000000001E-3</v>
      </c>
      <c r="T18" s="97">
        <f t="shared" si="2"/>
        <v>460.67399999999998</v>
      </c>
      <c r="U18" s="111">
        <v>460.66699999999997</v>
      </c>
      <c r="V18" s="111">
        <f t="shared" si="3"/>
        <v>465.37400000000002</v>
      </c>
      <c r="W18" s="111">
        <v>465.36700000000002</v>
      </c>
      <c r="X18" s="270"/>
    </row>
    <row r="19" spans="1:24" s="7" customFormat="1" ht="32.1" customHeight="1">
      <c r="A19" s="232"/>
      <c r="B19" s="132">
        <v>6</v>
      </c>
      <c r="C19" s="115">
        <v>213.75</v>
      </c>
      <c r="D19" s="115">
        <f t="shared" si="0"/>
        <v>216.208</v>
      </c>
      <c r="E19" s="91">
        <v>2458</v>
      </c>
      <c r="F19" s="92">
        <v>95.46</v>
      </c>
      <c r="G19" s="267">
        <v>9.5</v>
      </c>
      <c r="H19" s="267">
        <v>4.7</v>
      </c>
      <c r="I19" s="272">
        <v>1.62</v>
      </c>
      <c r="J19" s="267" t="s">
        <v>21</v>
      </c>
      <c r="K19" s="272">
        <v>66.739999999999995</v>
      </c>
      <c r="L19" s="272">
        <v>22.794</v>
      </c>
      <c r="M19" s="272">
        <v>2.9279999999999999</v>
      </c>
      <c r="N19" s="272">
        <v>2.0470000000000002</v>
      </c>
      <c r="O19" s="274">
        <v>1.444</v>
      </c>
      <c r="P19" s="111">
        <v>96.375</v>
      </c>
      <c r="Q19" s="272">
        <v>0.39600000000000002</v>
      </c>
      <c r="R19" s="267">
        <v>0</v>
      </c>
      <c r="S19" s="267">
        <f t="shared" si="1"/>
        <v>0.39600000000000002</v>
      </c>
      <c r="T19" s="97">
        <f t="shared" si="2"/>
        <v>460.66699999999997</v>
      </c>
      <c r="U19" s="111">
        <v>460.27100000000002</v>
      </c>
      <c r="V19" s="111">
        <f t="shared" si="3"/>
        <v>465.36700000000002</v>
      </c>
      <c r="W19" s="111">
        <v>464.971</v>
      </c>
      <c r="X19" s="270"/>
    </row>
    <row r="20" spans="1:24" s="7" customFormat="1" ht="32.1" customHeight="1">
      <c r="A20" s="8"/>
      <c r="B20" s="8"/>
      <c r="C20" s="9"/>
      <c r="D20" s="9"/>
      <c r="E20" s="75">
        <f>SUM(E9:E19)</f>
        <v>6208</v>
      </c>
      <c r="F20" s="9"/>
      <c r="G20" s="11"/>
      <c r="H20" s="11"/>
      <c r="I20" s="9"/>
      <c r="J20" s="12"/>
      <c r="K20" s="9"/>
      <c r="L20" s="9"/>
      <c r="M20" s="9"/>
      <c r="N20" s="9"/>
      <c r="O20" s="9"/>
      <c r="P20" s="9"/>
      <c r="Q20" s="9"/>
      <c r="R20" s="9"/>
      <c r="S20" s="9"/>
      <c r="T20" s="9"/>
      <c r="U20" s="9"/>
      <c r="V20" s="9"/>
      <c r="W20" s="467" t="s">
        <v>248</v>
      </c>
      <c r="X20" s="467"/>
    </row>
    <row r="21" spans="1:24" s="7" customFormat="1" ht="32.1" customHeight="1">
      <c r="A21" s="8"/>
      <c r="B21" s="73" t="s">
        <v>86</v>
      </c>
      <c r="C21" s="466" t="s">
        <v>87</v>
      </c>
      <c r="D21" s="466"/>
      <c r="E21" s="466"/>
      <c r="F21" s="466"/>
      <c r="G21" s="85">
        <v>1.7999999999999999E-2</v>
      </c>
      <c r="H21" s="11"/>
      <c r="I21" s="9"/>
      <c r="J21" s="12"/>
      <c r="K21" s="9"/>
      <c r="L21" s="9"/>
      <c r="M21" s="9"/>
      <c r="N21" s="9"/>
      <c r="O21" s="9"/>
      <c r="P21" s="9"/>
      <c r="Q21" s="9"/>
      <c r="R21" s="9"/>
      <c r="S21" s="9"/>
      <c r="T21" s="9"/>
      <c r="U21" s="9"/>
      <c r="V21" s="9"/>
      <c r="W21" s="468"/>
      <c r="X21" s="468"/>
    </row>
    <row r="22" spans="1:24" s="7" customFormat="1" ht="32.1" customHeight="1">
      <c r="A22" s="8"/>
      <c r="B22" s="8"/>
      <c r="C22" s="9"/>
      <c r="D22" s="9"/>
      <c r="E22" s="10"/>
      <c r="F22" s="9"/>
      <c r="G22" s="11"/>
      <c r="H22" s="11"/>
      <c r="I22" s="9"/>
      <c r="J22" s="12"/>
      <c r="K22" s="9"/>
      <c r="L22" s="9"/>
      <c r="M22" s="9"/>
      <c r="N22" s="9"/>
      <c r="O22" s="9"/>
      <c r="P22" s="9"/>
      <c r="Q22" s="9"/>
      <c r="R22" s="9"/>
      <c r="S22" s="9"/>
      <c r="T22" s="468" t="s">
        <v>102</v>
      </c>
      <c r="U22" s="468"/>
      <c r="V22" s="468"/>
      <c r="W22" s="468"/>
      <c r="X22" s="13"/>
    </row>
    <row r="23" spans="1:24" s="7" customFormat="1" ht="32.1" customHeight="1">
      <c r="A23" s="8"/>
      <c r="B23" s="8"/>
      <c r="C23" s="9"/>
      <c r="D23" s="9"/>
      <c r="E23" s="10"/>
      <c r="F23" s="9"/>
      <c r="G23" s="11"/>
      <c r="H23" s="11"/>
      <c r="I23" s="9"/>
      <c r="J23" s="12"/>
      <c r="K23" s="9"/>
      <c r="L23" s="9"/>
      <c r="M23" s="9"/>
      <c r="N23" s="9"/>
      <c r="O23" s="9"/>
      <c r="P23" s="9"/>
      <c r="Q23" s="9"/>
      <c r="R23" s="9"/>
      <c r="S23" s="9"/>
      <c r="T23" s="468"/>
      <c r="U23" s="468"/>
      <c r="V23" s="468"/>
      <c r="W23" s="468"/>
      <c r="X23" s="13"/>
    </row>
    <row r="24" spans="1:24" s="7" customFormat="1" ht="32.1" customHeight="1">
      <c r="A24" s="8"/>
      <c r="B24" s="8"/>
      <c r="C24" s="9"/>
      <c r="D24" s="9"/>
      <c r="E24" s="10"/>
      <c r="F24" s="9"/>
      <c r="G24" s="11"/>
      <c r="H24" s="11"/>
      <c r="I24" s="9"/>
      <c r="J24" s="12"/>
      <c r="K24" s="9"/>
      <c r="L24" s="9"/>
      <c r="M24" s="9"/>
      <c r="N24" s="9"/>
      <c r="O24" s="9"/>
      <c r="P24" s="9"/>
      <c r="Q24" s="9"/>
      <c r="R24" s="9"/>
      <c r="S24" s="9"/>
      <c r="T24" s="468"/>
      <c r="U24" s="468"/>
      <c r="V24" s="468"/>
      <c r="W24" s="468"/>
      <c r="X24" s="13"/>
    </row>
    <row r="25" spans="1:24" s="7" customFormat="1" ht="32.1" customHeight="1">
      <c r="A25" s="8"/>
      <c r="B25" s="8"/>
      <c r="C25" s="9"/>
      <c r="D25" s="9"/>
      <c r="E25" s="10"/>
      <c r="F25" s="9"/>
      <c r="G25" s="11"/>
      <c r="H25" s="11"/>
      <c r="I25" s="9"/>
      <c r="J25" s="12"/>
      <c r="K25" s="9"/>
      <c r="L25" s="9"/>
      <c r="M25" s="9"/>
      <c r="N25" s="9"/>
      <c r="O25" s="9"/>
      <c r="P25" s="9"/>
      <c r="Q25" s="9"/>
      <c r="R25" s="9"/>
      <c r="S25" s="9"/>
      <c r="T25" s="9"/>
      <c r="U25" s="9"/>
      <c r="V25" s="9"/>
      <c r="W25" s="9"/>
      <c r="X25" s="13"/>
    </row>
    <row r="26" spans="1:24" s="7" customFormat="1" ht="32.1" customHeight="1">
      <c r="A26" s="8"/>
      <c r="B26" s="8"/>
      <c r="C26" s="9"/>
      <c r="D26" s="9"/>
      <c r="E26" s="10"/>
      <c r="F26" s="9"/>
      <c r="G26" s="11"/>
      <c r="H26" s="11"/>
      <c r="I26" s="9"/>
      <c r="J26" s="12"/>
      <c r="K26" s="9"/>
      <c r="L26" s="9"/>
      <c r="M26" s="9"/>
      <c r="N26" s="9"/>
      <c r="O26" s="9"/>
      <c r="P26" s="9"/>
      <c r="Q26" s="9"/>
      <c r="R26" s="9"/>
      <c r="S26" s="9"/>
      <c r="T26" s="9"/>
      <c r="U26" s="9"/>
      <c r="V26" s="9"/>
      <c r="W26" s="9"/>
      <c r="X26" s="13"/>
    </row>
    <row r="27" spans="1:24" s="7" customFormat="1" ht="32.1" customHeight="1">
      <c r="A27" s="8"/>
      <c r="B27" s="8"/>
      <c r="C27" s="9"/>
      <c r="D27" s="9"/>
      <c r="E27" s="10"/>
      <c r="F27" s="9"/>
      <c r="G27" s="11"/>
      <c r="H27" s="11"/>
      <c r="I27" s="9"/>
      <c r="J27" s="12"/>
      <c r="K27" s="9"/>
      <c r="L27" s="9"/>
      <c r="M27" s="9"/>
      <c r="N27" s="9"/>
      <c r="O27" s="9"/>
      <c r="P27" s="9"/>
      <c r="Q27" s="9"/>
      <c r="R27" s="9"/>
      <c r="S27" s="9"/>
      <c r="T27" s="9"/>
      <c r="U27" s="9"/>
      <c r="V27" s="9"/>
      <c r="W27" s="9"/>
      <c r="X27" s="13"/>
    </row>
    <row r="28" spans="1:24" s="7" customFormat="1" ht="32.1" customHeight="1">
      <c r="A28" s="8"/>
      <c r="B28" s="8"/>
      <c r="C28" s="9"/>
      <c r="D28" s="9"/>
      <c r="E28" s="10"/>
      <c r="F28" s="9"/>
      <c r="G28" s="11"/>
      <c r="H28" s="11"/>
      <c r="I28" s="9"/>
      <c r="J28" s="12"/>
      <c r="K28" s="9"/>
      <c r="L28" s="9"/>
      <c r="M28" s="9"/>
      <c r="N28" s="9"/>
      <c r="O28" s="9"/>
      <c r="P28" s="9"/>
      <c r="Q28" s="9"/>
      <c r="R28" s="9"/>
      <c r="S28" s="9"/>
      <c r="T28" s="9"/>
      <c r="U28" s="9"/>
      <c r="V28" s="9"/>
      <c r="W28" s="9"/>
      <c r="X28" s="13"/>
    </row>
    <row r="29" spans="1:24" s="7" customFormat="1" ht="32.1" customHeight="1">
      <c r="A29" s="8"/>
      <c r="B29" s="8"/>
      <c r="C29" s="9"/>
      <c r="D29" s="9"/>
      <c r="E29" s="10"/>
      <c r="F29" s="9"/>
      <c r="G29" s="11"/>
      <c r="H29" s="11"/>
      <c r="I29" s="9"/>
      <c r="J29" s="12"/>
      <c r="K29" s="9"/>
      <c r="L29" s="9"/>
      <c r="M29" s="9"/>
      <c r="N29" s="9"/>
      <c r="O29" s="9"/>
      <c r="P29" s="9"/>
      <c r="Q29" s="9"/>
      <c r="R29" s="9"/>
      <c r="S29" s="9"/>
      <c r="T29" s="9"/>
      <c r="U29" s="9"/>
      <c r="V29" s="9"/>
      <c r="W29" s="9"/>
      <c r="X29" s="13"/>
    </row>
    <row r="30" spans="1:24" s="7" customFormat="1" ht="32.1" customHeight="1">
      <c r="A30" s="8"/>
      <c r="B30" s="8"/>
      <c r="C30" s="9"/>
      <c r="D30" s="9"/>
      <c r="E30" s="10"/>
      <c r="F30" s="9"/>
      <c r="G30" s="11"/>
      <c r="H30" s="11"/>
      <c r="I30" s="9"/>
      <c r="J30" s="12"/>
      <c r="K30" s="9"/>
      <c r="L30" s="9"/>
      <c r="M30" s="9"/>
      <c r="N30" s="9"/>
      <c r="O30" s="9"/>
      <c r="P30" s="9"/>
      <c r="Q30" s="9"/>
      <c r="R30" s="9"/>
      <c r="S30" s="9"/>
      <c r="T30" s="9"/>
      <c r="U30" s="9"/>
      <c r="V30" s="9"/>
      <c r="W30" s="9"/>
      <c r="X30" s="13"/>
    </row>
    <row r="31" spans="1:24" s="7" customFormat="1" ht="32.1" customHeight="1">
      <c r="A31" s="8"/>
      <c r="B31" s="8"/>
      <c r="C31" s="9"/>
      <c r="D31" s="9"/>
      <c r="E31" s="10"/>
      <c r="F31" s="9"/>
      <c r="G31" s="11"/>
      <c r="H31" s="11"/>
      <c r="I31" s="9"/>
      <c r="J31" s="12"/>
      <c r="K31" s="9"/>
      <c r="L31" s="9"/>
      <c r="M31" s="9"/>
      <c r="N31" s="9"/>
      <c r="O31" s="9"/>
      <c r="P31" s="9"/>
      <c r="Q31" s="9"/>
      <c r="R31" s="9"/>
      <c r="S31" s="9"/>
      <c r="T31" s="9"/>
      <c r="U31" s="9"/>
      <c r="V31" s="9"/>
      <c r="W31" s="9"/>
      <c r="X31" s="13"/>
    </row>
    <row r="32" spans="1:24" s="7" customFormat="1" ht="32.1" customHeight="1">
      <c r="A32" s="8"/>
      <c r="B32" s="8"/>
      <c r="C32" s="9"/>
      <c r="D32" s="9"/>
      <c r="E32" s="10"/>
      <c r="F32" s="9"/>
      <c r="G32" s="11"/>
      <c r="H32" s="11"/>
      <c r="I32" s="9"/>
      <c r="J32" s="12"/>
      <c r="K32" s="9"/>
      <c r="L32" s="9"/>
      <c r="M32" s="9"/>
      <c r="N32" s="9"/>
      <c r="O32" s="9"/>
      <c r="P32" s="9"/>
      <c r="Q32" s="9"/>
      <c r="R32" s="9"/>
      <c r="S32" s="9"/>
      <c r="T32" s="9"/>
      <c r="U32" s="9"/>
      <c r="V32" s="9"/>
      <c r="W32" s="9"/>
      <c r="X32" s="13"/>
    </row>
    <row r="33" spans="1:24" s="7" customFormat="1" ht="32.1" customHeight="1">
      <c r="A33" s="8"/>
      <c r="B33" s="8"/>
      <c r="C33" s="9"/>
      <c r="D33" s="9"/>
      <c r="E33" s="10"/>
      <c r="F33" s="9"/>
      <c r="G33" s="11"/>
      <c r="H33" s="11"/>
      <c r="I33" s="9"/>
      <c r="J33" s="12"/>
      <c r="K33" s="9"/>
      <c r="L33" s="9"/>
      <c r="M33" s="9"/>
      <c r="N33" s="9"/>
      <c r="O33" s="9"/>
      <c r="P33" s="9"/>
      <c r="Q33" s="9"/>
      <c r="R33" s="9"/>
      <c r="S33" s="9"/>
      <c r="T33" s="9"/>
      <c r="U33" s="9"/>
      <c r="V33" s="9"/>
      <c r="W33" s="9"/>
      <c r="X33" s="13"/>
    </row>
    <row r="34" spans="1:24" s="7" customFormat="1" ht="32.1" customHeight="1">
      <c r="A34" s="8"/>
      <c r="B34" s="8"/>
      <c r="C34" s="9"/>
      <c r="D34" s="9"/>
      <c r="E34" s="10"/>
      <c r="F34" s="9"/>
      <c r="G34" s="11"/>
      <c r="H34" s="11"/>
      <c r="I34" s="9"/>
      <c r="J34" s="12"/>
      <c r="K34" s="9"/>
      <c r="L34" s="9"/>
      <c r="M34" s="9"/>
      <c r="N34" s="9"/>
      <c r="O34" s="9"/>
      <c r="P34" s="9"/>
      <c r="Q34" s="9"/>
      <c r="R34" s="9"/>
      <c r="S34" s="9"/>
      <c r="T34" s="9"/>
      <c r="U34" s="9"/>
      <c r="V34" s="9"/>
      <c r="W34" s="9"/>
      <c r="X34" s="13"/>
    </row>
  </sheetData>
  <mergeCells count="26">
    <mergeCell ref="T6:U6"/>
    <mergeCell ref="V6:W6"/>
    <mergeCell ref="X6:X7"/>
    <mergeCell ref="F10:G10"/>
    <mergeCell ref="A6:A7"/>
    <mergeCell ref="B6:B7"/>
    <mergeCell ref="C6:E6"/>
    <mergeCell ref="F6:P6"/>
    <mergeCell ref="Q6:S6"/>
    <mergeCell ref="J10:P10"/>
    <mergeCell ref="A1:X1"/>
    <mergeCell ref="A2:X2"/>
    <mergeCell ref="A3:X3"/>
    <mergeCell ref="A4:X4"/>
    <mergeCell ref="A5:G5"/>
    <mergeCell ref="F14:G14"/>
    <mergeCell ref="J14:P14"/>
    <mergeCell ref="F16:G16"/>
    <mergeCell ref="J16:P16"/>
    <mergeCell ref="F12:G12"/>
    <mergeCell ref="J12:P12"/>
    <mergeCell ref="C21:F21"/>
    <mergeCell ref="W20:X21"/>
    <mergeCell ref="T22:W24"/>
    <mergeCell ref="F18:G18"/>
    <mergeCell ref="J18:P18"/>
  </mergeCells>
  <printOptions horizontalCentered="1"/>
  <pageMargins left="0" right="0" top="0.3" bottom="0.3" header="0" footer="0"/>
  <pageSetup paperSize="9" scale="60" orientation="landscape" errors="blank" verticalDpi="360" r:id="rId1"/>
  <headerFooter alignWithMargins="0"/>
</worksheet>
</file>

<file path=xl/worksheets/sheet7.xml><?xml version="1.0" encoding="utf-8"?>
<worksheet xmlns="http://schemas.openxmlformats.org/spreadsheetml/2006/main" xmlns:r="http://schemas.openxmlformats.org/officeDocument/2006/relationships">
  <sheetPr>
    <tabColor rgb="FF92D050"/>
  </sheetPr>
  <dimension ref="A1:AH35"/>
  <sheetViews>
    <sheetView view="pageBreakPreview" topLeftCell="A10" zoomScale="70" zoomScaleSheetLayoutView="70" workbookViewId="0">
      <selection activeCell="AB33" sqref="AB33"/>
    </sheetView>
  </sheetViews>
  <sheetFormatPr defaultColWidth="9.140625" defaultRowHeight="12.75"/>
  <cols>
    <col min="1" max="1" width="6.140625" style="152" customWidth="1"/>
    <col min="2" max="2" width="9" style="152" customWidth="1"/>
    <col min="3" max="3" width="9.140625" style="153" customWidth="1"/>
    <col min="4" max="4" width="8.7109375" style="153" bestFit="1" customWidth="1"/>
    <col min="5" max="5" width="10.5703125" style="153" customWidth="1"/>
    <col min="6" max="6" width="12.28515625" style="152" customWidth="1"/>
    <col min="7" max="7" width="11.85546875" style="152" customWidth="1"/>
    <col min="8" max="8" width="11.140625" style="152" customWidth="1"/>
    <col min="9" max="9" width="12.140625" style="152" customWidth="1"/>
    <col min="10" max="10" width="10.28515625" style="161" bestFit="1" customWidth="1"/>
    <col min="11" max="11" width="11.5703125" style="152" customWidth="1"/>
    <col min="12" max="13" width="8.140625" style="152" bestFit="1" customWidth="1"/>
    <col min="14" max="14" width="7" style="152" customWidth="1"/>
    <col min="15" max="15" width="7.7109375" style="152" customWidth="1"/>
    <col min="16" max="16" width="5.140625" style="152" bestFit="1" customWidth="1"/>
    <col min="17" max="17" width="7.140625" style="152" bestFit="1" customWidth="1"/>
    <col min="18" max="18" width="9.85546875" style="152" customWidth="1"/>
    <col min="19" max="19" width="11.85546875" style="152" customWidth="1"/>
    <col min="20" max="20" width="10.5703125" style="152" customWidth="1"/>
    <col min="21" max="21" width="11" style="152" customWidth="1"/>
    <col min="22" max="22" width="10.42578125" style="152" customWidth="1"/>
    <col min="23" max="23" width="11.42578125" style="152" customWidth="1"/>
    <col min="24" max="25" width="11.28515625" style="152" customWidth="1"/>
    <col min="26" max="26" width="9.42578125" style="152" bestFit="1" customWidth="1"/>
    <col min="27" max="27" width="12.140625" style="152" customWidth="1"/>
    <col min="28" max="28" width="9.140625" style="152" customWidth="1"/>
    <col min="29" max="29" width="8.7109375" style="152" customWidth="1"/>
    <col min="30" max="30" width="6.85546875" style="152" customWidth="1"/>
    <col min="31" max="31" width="9.85546875" style="152" customWidth="1"/>
    <col min="32" max="32" width="17.28515625" style="152" customWidth="1"/>
    <col min="33" max="33" width="11.5703125" style="152" bestFit="1" customWidth="1"/>
    <col min="34" max="16384" width="9.140625" style="152"/>
  </cols>
  <sheetData>
    <row r="1" spans="1:34" s="2" customFormat="1" ht="18" customHeight="1">
      <c r="A1" s="497" t="s">
        <v>149</v>
      </c>
      <c r="B1" s="497"/>
      <c r="C1" s="497"/>
      <c r="D1" s="497"/>
      <c r="E1" s="497"/>
      <c r="F1" s="497"/>
      <c r="G1" s="497"/>
      <c r="H1" s="497"/>
      <c r="I1" s="497"/>
      <c r="J1" s="497"/>
      <c r="K1" s="497"/>
      <c r="L1" s="497"/>
      <c r="M1" s="497"/>
      <c r="N1" s="497"/>
      <c r="O1" s="497"/>
      <c r="P1" s="497"/>
      <c r="Q1" s="497"/>
      <c r="R1" s="497"/>
      <c r="S1" s="497"/>
      <c r="T1" s="497"/>
      <c r="U1" s="497"/>
      <c r="V1" s="497"/>
      <c r="W1" s="497"/>
      <c r="X1" s="497"/>
      <c r="Y1" s="497"/>
      <c r="Z1" s="497"/>
      <c r="AA1" s="497"/>
      <c r="AB1" s="497"/>
      <c r="AC1" s="497"/>
      <c r="AD1" s="497"/>
      <c r="AE1" s="497"/>
      <c r="AF1" s="497"/>
      <c r="AG1" s="497"/>
    </row>
    <row r="2" spans="1:34" s="2" customFormat="1" ht="18.75" customHeight="1">
      <c r="A2" s="497" t="s">
        <v>150</v>
      </c>
      <c r="B2" s="497"/>
      <c r="C2" s="497"/>
      <c r="D2" s="497"/>
      <c r="E2" s="497"/>
      <c r="F2" s="497"/>
      <c r="G2" s="497"/>
      <c r="H2" s="497"/>
      <c r="I2" s="497"/>
      <c r="J2" s="497"/>
      <c r="K2" s="497"/>
      <c r="L2" s="497"/>
      <c r="M2" s="497"/>
      <c r="N2" s="497"/>
      <c r="O2" s="497"/>
      <c r="P2" s="497"/>
      <c r="Q2" s="497"/>
      <c r="R2" s="497"/>
      <c r="S2" s="497"/>
      <c r="T2" s="497"/>
      <c r="U2" s="497"/>
      <c r="V2" s="497"/>
      <c r="W2" s="497"/>
      <c r="X2" s="497"/>
      <c r="Y2" s="497"/>
      <c r="Z2" s="497"/>
      <c r="AA2" s="497"/>
      <c r="AB2" s="497"/>
      <c r="AC2" s="497"/>
      <c r="AD2" s="497"/>
      <c r="AE2" s="497"/>
      <c r="AF2" s="497"/>
      <c r="AG2" s="497"/>
    </row>
    <row r="3" spans="1:34" s="20" customFormat="1" ht="22.5" customHeight="1">
      <c r="A3" s="497" t="s">
        <v>199</v>
      </c>
      <c r="B3" s="498"/>
      <c r="C3" s="498"/>
      <c r="D3" s="498"/>
      <c r="E3" s="498"/>
      <c r="F3" s="498"/>
      <c r="G3" s="498"/>
      <c r="H3" s="498"/>
      <c r="I3" s="498"/>
      <c r="J3" s="498"/>
      <c r="K3" s="498"/>
      <c r="L3" s="498"/>
      <c r="M3" s="498"/>
      <c r="N3" s="498"/>
      <c r="O3" s="498"/>
      <c r="P3" s="498"/>
      <c r="Q3" s="498"/>
      <c r="R3" s="498"/>
      <c r="S3" s="498"/>
      <c r="T3" s="498"/>
      <c r="U3" s="498"/>
      <c r="V3" s="498"/>
      <c r="W3" s="498"/>
      <c r="X3" s="498"/>
      <c r="Y3" s="498"/>
      <c r="Z3" s="498"/>
      <c r="AA3" s="498"/>
      <c r="AB3" s="498"/>
      <c r="AC3" s="498"/>
      <c r="AD3" s="498"/>
      <c r="AE3" s="498"/>
      <c r="AF3" s="498"/>
      <c r="AG3" s="498"/>
      <c r="AH3" s="63"/>
    </row>
    <row r="4" spans="1:34" s="20" customFormat="1" ht="21" customHeight="1">
      <c r="A4" s="499" t="s">
        <v>151</v>
      </c>
      <c r="B4" s="499"/>
      <c r="C4" s="499"/>
      <c r="D4" s="499"/>
      <c r="E4" s="499"/>
      <c r="F4" s="499"/>
      <c r="G4" s="499"/>
      <c r="H4" s="499"/>
      <c r="I4" s="499"/>
      <c r="J4" s="499"/>
      <c r="K4" s="499"/>
      <c r="L4" s="499"/>
      <c r="M4" s="499"/>
      <c r="N4" s="499"/>
      <c r="O4" s="499"/>
      <c r="P4" s="499"/>
      <c r="Q4" s="499"/>
      <c r="R4" s="499"/>
      <c r="S4" s="499"/>
      <c r="T4" s="499"/>
      <c r="U4" s="499"/>
      <c r="V4" s="499"/>
      <c r="W4" s="499"/>
      <c r="X4" s="499"/>
      <c r="Y4" s="499"/>
      <c r="Z4" s="499"/>
      <c r="AA4" s="499"/>
      <c r="AB4" s="499"/>
      <c r="AC4" s="499"/>
      <c r="AD4" s="499"/>
      <c r="AE4" s="499"/>
      <c r="AF4" s="499"/>
      <c r="AG4" s="499"/>
      <c r="AH4" s="63"/>
    </row>
    <row r="5" spans="1:34" s="4" customFormat="1" ht="30.75" customHeight="1">
      <c r="A5" s="500" t="s">
        <v>108</v>
      </c>
      <c r="B5" s="494" t="s">
        <v>145</v>
      </c>
      <c r="C5" s="496" t="s">
        <v>1</v>
      </c>
      <c r="D5" s="496"/>
      <c r="E5" s="494" t="s">
        <v>153</v>
      </c>
      <c r="F5" s="496" t="s">
        <v>2</v>
      </c>
      <c r="G5" s="496"/>
      <c r="H5" s="496"/>
      <c r="I5" s="496"/>
      <c r="J5" s="496"/>
      <c r="K5" s="496"/>
      <c r="L5" s="496"/>
      <c r="M5" s="496"/>
      <c r="N5" s="496"/>
      <c r="O5" s="496"/>
      <c r="P5" s="496"/>
      <c r="Q5" s="496"/>
      <c r="R5" s="496"/>
      <c r="S5" s="496"/>
      <c r="T5" s="496" t="s">
        <v>127</v>
      </c>
      <c r="U5" s="496"/>
      <c r="V5" s="496" t="s">
        <v>3</v>
      </c>
      <c r="W5" s="496"/>
      <c r="X5" s="496" t="s">
        <v>119</v>
      </c>
      <c r="Y5" s="496"/>
      <c r="Z5" s="496"/>
      <c r="AA5" s="496" t="s">
        <v>204</v>
      </c>
      <c r="AB5" s="496" t="s">
        <v>186</v>
      </c>
      <c r="AC5" s="496" t="s">
        <v>187</v>
      </c>
      <c r="AD5" s="496" t="s">
        <v>188</v>
      </c>
      <c r="AE5" s="496" t="s">
        <v>189</v>
      </c>
      <c r="AF5" s="496" t="s">
        <v>205</v>
      </c>
      <c r="AG5" s="502" t="s">
        <v>4</v>
      </c>
    </row>
    <row r="6" spans="1:34" s="4" customFormat="1" ht="50.25" customHeight="1">
      <c r="A6" s="501"/>
      <c r="B6" s="420"/>
      <c r="C6" s="166" t="s">
        <v>109</v>
      </c>
      <c r="D6" s="166" t="s">
        <v>124</v>
      </c>
      <c r="E6" s="420"/>
      <c r="F6" s="166" t="s">
        <v>152</v>
      </c>
      <c r="G6" s="166" t="s">
        <v>154</v>
      </c>
      <c r="H6" s="5" t="s">
        <v>155</v>
      </c>
      <c r="I6" s="5" t="s">
        <v>156</v>
      </c>
      <c r="J6" s="167" t="s">
        <v>164</v>
      </c>
      <c r="K6" s="221" t="s">
        <v>201</v>
      </c>
      <c r="L6" s="167" t="s">
        <v>146</v>
      </c>
      <c r="M6" s="167" t="s">
        <v>165</v>
      </c>
      <c r="N6" s="495" t="s">
        <v>11</v>
      </c>
      <c r="O6" s="495"/>
      <c r="P6" s="495" t="s">
        <v>12</v>
      </c>
      <c r="Q6" s="495"/>
      <c r="R6" s="167" t="s">
        <v>105</v>
      </c>
      <c r="S6" s="166" t="s">
        <v>16</v>
      </c>
      <c r="T6" s="222" t="s">
        <v>202</v>
      </c>
      <c r="U6" s="222" t="s">
        <v>203</v>
      </c>
      <c r="V6" s="222" t="s">
        <v>202</v>
      </c>
      <c r="W6" s="222" t="s">
        <v>203</v>
      </c>
      <c r="X6" s="166" t="s">
        <v>130</v>
      </c>
      <c r="Y6" s="166" t="s">
        <v>106</v>
      </c>
      <c r="Z6" s="221" t="s">
        <v>104</v>
      </c>
      <c r="AA6" s="421"/>
      <c r="AB6" s="421"/>
      <c r="AC6" s="421"/>
      <c r="AD6" s="421"/>
      <c r="AE6" s="421"/>
      <c r="AF6" s="421"/>
      <c r="AG6" s="503"/>
    </row>
    <row r="7" spans="1:34" s="211" customFormat="1" ht="39" customHeight="1">
      <c r="A7" s="205"/>
      <c r="B7" s="206"/>
      <c r="C7" s="207">
        <v>0</v>
      </c>
      <c r="D7" s="207">
        <v>0.7</v>
      </c>
      <c r="E7" s="208">
        <f>(D7-C7)*1000</f>
        <v>700</v>
      </c>
      <c r="F7" s="207">
        <v>27.69</v>
      </c>
      <c r="G7" s="207">
        <v>6.1</v>
      </c>
      <c r="H7" s="207">
        <v>3.05</v>
      </c>
      <c r="I7" s="213">
        <v>0.6</v>
      </c>
      <c r="J7" s="207">
        <v>32.558999999999997</v>
      </c>
      <c r="K7" s="207">
        <v>17.097000000000001</v>
      </c>
      <c r="L7" s="207">
        <v>1.9039999999999999</v>
      </c>
      <c r="M7" s="207">
        <v>1.536</v>
      </c>
      <c r="N7" s="215" t="s">
        <v>198</v>
      </c>
      <c r="O7" s="208">
        <v>0</v>
      </c>
      <c r="P7" s="209">
        <v>1.5</v>
      </c>
      <c r="Q7" s="208">
        <v>1</v>
      </c>
      <c r="R7" s="208" t="s">
        <v>24</v>
      </c>
      <c r="S7" s="207">
        <v>27.914999999999999</v>
      </c>
      <c r="T7" s="207">
        <v>458.95</v>
      </c>
      <c r="U7" s="207">
        <v>458.95</v>
      </c>
      <c r="V7" s="207">
        <v>462</v>
      </c>
      <c r="W7" s="207">
        <v>462</v>
      </c>
      <c r="X7" s="207">
        <v>0</v>
      </c>
      <c r="Y7" s="207">
        <v>0</v>
      </c>
      <c r="Z7" s="207">
        <v>0</v>
      </c>
      <c r="AA7" s="207">
        <v>2.5000000000000001E-2</v>
      </c>
      <c r="AB7" s="207" t="s">
        <v>24</v>
      </c>
      <c r="AC7" s="207" t="s">
        <v>24</v>
      </c>
      <c r="AD7" s="208">
        <v>2</v>
      </c>
      <c r="AE7" s="207">
        <v>5.05</v>
      </c>
      <c r="AF7" s="207" t="s">
        <v>148</v>
      </c>
      <c r="AG7" s="210" t="s">
        <v>200</v>
      </c>
    </row>
    <row r="8" spans="1:34" s="211" customFormat="1" ht="39" customHeight="1">
      <c r="A8" s="483" t="s">
        <v>157</v>
      </c>
      <c r="B8" s="212">
        <v>1</v>
      </c>
      <c r="C8" s="207">
        <v>0.7</v>
      </c>
      <c r="D8" s="207">
        <v>1.1000000000000001</v>
      </c>
      <c r="E8" s="208">
        <f t="shared" ref="E8:E19" si="0">(D8-C8)*1000</f>
        <v>400.00000000000011</v>
      </c>
      <c r="F8" s="207">
        <v>27.69</v>
      </c>
      <c r="G8" s="207">
        <v>6.1</v>
      </c>
      <c r="H8" s="207">
        <v>3.05</v>
      </c>
      <c r="I8" s="213">
        <v>0.6</v>
      </c>
      <c r="J8" s="207">
        <v>27.908000000000001</v>
      </c>
      <c r="K8" s="207">
        <v>14.727</v>
      </c>
      <c r="L8" s="207">
        <v>1.895</v>
      </c>
      <c r="M8" s="207">
        <v>1.5309999999999999</v>
      </c>
      <c r="N8" s="215" t="s">
        <v>198</v>
      </c>
      <c r="O8" s="208">
        <v>3750</v>
      </c>
      <c r="P8" s="208">
        <v>1</v>
      </c>
      <c r="Q8" s="208">
        <v>1</v>
      </c>
      <c r="R8" s="213">
        <v>1</v>
      </c>
      <c r="S8" s="207">
        <v>27.914999999999999</v>
      </c>
      <c r="T8" s="207">
        <v>458.95</v>
      </c>
      <c r="U8" s="207">
        <v>458.84300000000002</v>
      </c>
      <c r="V8" s="207">
        <v>462</v>
      </c>
      <c r="W8" s="207">
        <v>461.89299999999997</v>
      </c>
      <c r="X8" s="207">
        <v>0.107</v>
      </c>
      <c r="Y8" s="207">
        <v>0</v>
      </c>
      <c r="Z8" s="207">
        <v>0.107</v>
      </c>
      <c r="AA8" s="207">
        <v>2.5000000000000001E-2</v>
      </c>
      <c r="AB8" s="214">
        <v>0.94550000000000001</v>
      </c>
      <c r="AC8" s="207">
        <v>1.0569999999999999</v>
      </c>
      <c r="AD8" s="208">
        <v>2</v>
      </c>
      <c r="AE8" s="207">
        <v>5.05</v>
      </c>
      <c r="AF8" s="207" t="s">
        <v>148</v>
      </c>
      <c r="AG8" s="210"/>
    </row>
    <row r="9" spans="1:34" s="211" customFormat="1" ht="39" customHeight="1">
      <c r="A9" s="484"/>
      <c r="B9" s="212">
        <v>2</v>
      </c>
      <c r="C9" s="207">
        <v>1.1000000000000001</v>
      </c>
      <c r="D9" s="207">
        <v>1.375</v>
      </c>
      <c r="E9" s="208">
        <f t="shared" si="0"/>
        <v>274.99999999999989</v>
      </c>
      <c r="F9" s="207">
        <v>27.69</v>
      </c>
      <c r="G9" s="207">
        <v>6.1</v>
      </c>
      <c r="H9" s="207">
        <v>3.05</v>
      </c>
      <c r="I9" s="213">
        <v>0.6</v>
      </c>
      <c r="J9" s="207">
        <v>23.256</v>
      </c>
      <c r="K9" s="207">
        <v>12.92</v>
      </c>
      <c r="L9" s="207">
        <v>1.8</v>
      </c>
      <c r="M9" s="207">
        <v>1.48</v>
      </c>
      <c r="N9" s="215" t="s">
        <v>198</v>
      </c>
      <c r="O9" s="208">
        <v>2450</v>
      </c>
      <c r="P9" s="209">
        <v>0.5</v>
      </c>
      <c r="Q9" s="213">
        <v>1</v>
      </c>
      <c r="R9" s="207">
        <v>1.196</v>
      </c>
      <c r="S9" s="207">
        <v>27.81</v>
      </c>
      <c r="T9" s="207">
        <v>458.84300000000002</v>
      </c>
      <c r="U9" s="207">
        <v>458.73099999999999</v>
      </c>
      <c r="V9" s="207">
        <v>461.89299999999997</v>
      </c>
      <c r="W9" s="207">
        <v>461.78100000000001</v>
      </c>
      <c r="X9" s="207">
        <v>0.112</v>
      </c>
      <c r="Y9" s="207">
        <v>0</v>
      </c>
      <c r="Z9" s="207">
        <v>0.112</v>
      </c>
      <c r="AA9" s="207">
        <v>2.5000000000000001E-2</v>
      </c>
      <c r="AB9" s="214">
        <v>0.94550000000000001</v>
      </c>
      <c r="AC9" s="207">
        <v>1.2829999999999999</v>
      </c>
      <c r="AD9" s="208">
        <v>2</v>
      </c>
      <c r="AE9" s="207">
        <v>5.05</v>
      </c>
      <c r="AF9" s="207" t="s">
        <v>148</v>
      </c>
      <c r="AG9" s="210"/>
    </row>
    <row r="10" spans="1:34" s="211" customFormat="1" ht="46.5" customHeight="1">
      <c r="A10" s="205"/>
      <c r="B10" s="206"/>
      <c r="C10" s="207">
        <v>1.375</v>
      </c>
      <c r="D10" s="207">
        <v>1.575</v>
      </c>
      <c r="E10" s="208">
        <f t="shared" si="0"/>
        <v>199.99999999999994</v>
      </c>
      <c r="F10" s="493" t="s">
        <v>160</v>
      </c>
      <c r="G10" s="493"/>
      <c r="H10" s="493"/>
      <c r="I10" s="493"/>
      <c r="J10" s="493"/>
      <c r="K10" s="493"/>
      <c r="L10" s="493"/>
      <c r="M10" s="493"/>
      <c r="N10" s="493"/>
      <c r="O10" s="493"/>
      <c r="P10" s="493"/>
      <c r="Q10" s="493"/>
      <c r="R10" s="493"/>
      <c r="S10" s="493"/>
      <c r="T10" s="493"/>
      <c r="U10" s="493"/>
      <c r="V10" s="493"/>
      <c r="W10" s="493"/>
      <c r="X10" s="493"/>
      <c r="Y10" s="493"/>
      <c r="Z10" s="493"/>
      <c r="AA10" s="493"/>
      <c r="AB10" s="493"/>
      <c r="AC10" s="493"/>
      <c r="AD10" s="493"/>
      <c r="AE10" s="207"/>
      <c r="AF10" s="223" t="s">
        <v>206</v>
      </c>
      <c r="AG10" s="210"/>
    </row>
    <row r="11" spans="1:34" s="211" customFormat="1" ht="58.5" customHeight="1">
      <c r="A11" s="205" t="s">
        <v>158</v>
      </c>
      <c r="B11" s="206"/>
      <c r="C11" s="207">
        <v>1.575</v>
      </c>
      <c r="D11" s="207">
        <v>3.27</v>
      </c>
      <c r="E11" s="208">
        <f t="shared" si="0"/>
        <v>1695</v>
      </c>
      <c r="F11" s="207">
        <v>27.69</v>
      </c>
      <c r="G11" s="207">
        <v>6.1</v>
      </c>
      <c r="H11" s="207">
        <v>3.05</v>
      </c>
      <c r="I11" s="213">
        <v>0.6</v>
      </c>
      <c r="J11" s="207">
        <v>27.908000000000001</v>
      </c>
      <c r="K11" s="207">
        <v>14.727</v>
      </c>
      <c r="L11" s="207">
        <v>1.895</v>
      </c>
      <c r="M11" s="207">
        <v>1.5309999999999999</v>
      </c>
      <c r="N11" s="207" t="s">
        <v>147</v>
      </c>
      <c r="O11" s="208">
        <v>3750</v>
      </c>
      <c r="P11" s="208">
        <v>1</v>
      </c>
      <c r="Q11" s="208">
        <v>1</v>
      </c>
      <c r="R11" s="213">
        <v>1</v>
      </c>
      <c r="S11" s="207">
        <v>27.914999999999999</v>
      </c>
      <c r="T11" s="207">
        <v>482.5</v>
      </c>
      <c r="U11" s="207">
        <v>482.048</v>
      </c>
      <c r="V11" s="207">
        <v>485.55</v>
      </c>
      <c r="W11" s="207">
        <v>485.09800000000001</v>
      </c>
      <c r="X11" s="207">
        <v>0.45200000000000001</v>
      </c>
      <c r="Y11" s="207">
        <v>0</v>
      </c>
      <c r="Z11" s="207">
        <v>0.45200000000000001</v>
      </c>
      <c r="AA11" s="207">
        <v>2.5000000000000001E-2</v>
      </c>
      <c r="AB11" s="214">
        <v>0.94650000000000001</v>
      </c>
      <c r="AC11" s="207">
        <v>1.0569999999999999</v>
      </c>
      <c r="AD11" s="208">
        <v>2</v>
      </c>
      <c r="AE11" s="207"/>
      <c r="AF11" s="210"/>
      <c r="AG11" s="210"/>
    </row>
    <row r="12" spans="1:34" s="211" customFormat="1" ht="39" customHeight="1">
      <c r="A12" s="205"/>
      <c r="B12" s="206"/>
      <c r="C12" s="207">
        <v>3.27</v>
      </c>
      <c r="D12" s="207">
        <f>C13</f>
        <v>3.47</v>
      </c>
      <c r="E12" s="208">
        <f t="shared" si="0"/>
        <v>200.00000000000017</v>
      </c>
      <c r="F12" s="493" t="s">
        <v>161</v>
      </c>
      <c r="G12" s="493"/>
      <c r="H12" s="493"/>
      <c r="I12" s="493"/>
      <c r="J12" s="493"/>
      <c r="K12" s="493"/>
      <c r="L12" s="493"/>
      <c r="M12" s="493"/>
      <c r="N12" s="493"/>
      <c r="O12" s="493"/>
      <c r="P12" s="493"/>
      <c r="Q12" s="493"/>
      <c r="R12" s="493"/>
      <c r="S12" s="493"/>
      <c r="T12" s="493"/>
      <c r="U12" s="493"/>
      <c r="V12" s="493"/>
      <c r="W12" s="493"/>
      <c r="X12" s="493"/>
      <c r="Y12" s="493"/>
      <c r="Z12" s="493"/>
      <c r="AA12" s="493"/>
      <c r="AB12" s="493"/>
      <c r="AC12" s="493"/>
      <c r="AD12" s="493"/>
      <c r="AE12" s="207"/>
      <c r="AF12" s="210" t="s">
        <v>207</v>
      </c>
      <c r="AG12" s="210"/>
    </row>
    <row r="13" spans="1:34" s="211" customFormat="1" ht="54" customHeight="1">
      <c r="A13" s="483" t="s">
        <v>159</v>
      </c>
      <c r="B13" s="212">
        <v>1</v>
      </c>
      <c r="C13" s="207">
        <v>3.47</v>
      </c>
      <c r="D13" s="207">
        <f>C15</f>
        <v>3.87</v>
      </c>
      <c r="E13" s="208">
        <f t="shared" si="0"/>
        <v>399.99999999999989</v>
      </c>
      <c r="F13" s="207">
        <v>27.69</v>
      </c>
      <c r="G13" s="207">
        <v>7.3</v>
      </c>
      <c r="H13" s="207">
        <v>2.6</v>
      </c>
      <c r="I13" s="213">
        <v>0.6</v>
      </c>
      <c r="J13" s="207">
        <v>29.12</v>
      </c>
      <c r="K13" s="207">
        <v>16.673999999999999</v>
      </c>
      <c r="L13" s="207">
        <v>1.746</v>
      </c>
      <c r="M13" s="207">
        <v>1.45</v>
      </c>
      <c r="N13" s="207" t="s">
        <v>147</v>
      </c>
      <c r="O13" s="208">
        <v>3700</v>
      </c>
      <c r="P13" s="209">
        <v>1.5</v>
      </c>
      <c r="Q13" s="208">
        <v>1</v>
      </c>
      <c r="R13" s="207">
        <v>0.95399999999999996</v>
      </c>
      <c r="S13" s="207">
        <v>27.77</v>
      </c>
      <c r="T13" s="231">
        <v>499.95</v>
      </c>
      <c r="U13" s="207">
        <v>499.84199999999998</v>
      </c>
      <c r="V13" s="207">
        <v>502.55</v>
      </c>
      <c r="W13" s="207">
        <v>502.44200000000001</v>
      </c>
      <c r="X13" s="207">
        <v>0.108</v>
      </c>
      <c r="Y13" s="207">
        <v>0</v>
      </c>
      <c r="Z13" s="207">
        <v>0.108</v>
      </c>
      <c r="AA13" s="207">
        <v>2.5000000000000001E-2</v>
      </c>
      <c r="AB13" s="214">
        <v>0.87109999999999999</v>
      </c>
      <c r="AC13" s="207">
        <v>1.095</v>
      </c>
      <c r="AD13" s="208">
        <v>2.1</v>
      </c>
      <c r="AE13" s="207">
        <v>2.1</v>
      </c>
      <c r="AF13" s="223" t="s">
        <v>209</v>
      </c>
      <c r="AG13" s="210"/>
    </row>
    <row r="14" spans="1:34" s="211" customFormat="1" ht="39" customHeight="1">
      <c r="A14" s="485"/>
      <c r="B14" s="212"/>
      <c r="C14" s="207"/>
      <c r="D14" s="207"/>
      <c r="E14" s="208"/>
      <c r="F14" s="493" t="s">
        <v>163</v>
      </c>
      <c r="G14" s="493"/>
      <c r="H14" s="493"/>
      <c r="I14" s="493"/>
      <c r="J14" s="493"/>
      <c r="K14" s="493"/>
      <c r="L14" s="493"/>
      <c r="M14" s="493"/>
      <c r="N14" s="493"/>
      <c r="O14" s="493"/>
      <c r="P14" s="493"/>
      <c r="Q14" s="493"/>
      <c r="R14" s="493"/>
      <c r="S14" s="493"/>
      <c r="T14" s="493"/>
      <c r="U14" s="493"/>
      <c r="V14" s="493"/>
      <c r="W14" s="493"/>
      <c r="X14" s="493"/>
      <c r="Y14" s="493"/>
      <c r="Z14" s="493"/>
      <c r="AA14" s="493"/>
      <c r="AB14" s="493"/>
      <c r="AC14" s="493"/>
      <c r="AD14" s="493"/>
      <c r="AE14" s="207"/>
      <c r="AF14" s="207"/>
      <c r="AG14" s="210"/>
    </row>
    <row r="15" spans="1:34" s="211" customFormat="1" ht="92.25" customHeight="1">
      <c r="A15" s="485"/>
      <c r="B15" s="212">
        <v>2</v>
      </c>
      <c r="C15" s="223">
        <v>3.87</v>
      </c>
      <c r="D15" s="207">
        <f>C17</f>
        <v>4.5999999999999996</v>
      </c>
      <c r="E15" s="208">
        <f t="shared" si="0"/>
        <v>729.99999999999955</v>
      </c>
      <c r="F15" s="207">
        <v>20.81</v>
      </c>
      <c r="G15" s="207">
        <v>6</v>
      </c>
      <c r="H15" s="207">
        <v>2.4</v>
      </c>
      <c r="I15" s="213">
        <v>0.6</v>
      </c>
      <c r="J15" s="207">
        <v>23.04</v>
      </c>
      <c r="K15" s="207">
        <v>14.653</v>
      </c>
      <c r="L15" s="207">
        <v>1.5720000000000001</v>
      </c>
      <c r="M15" s="207">
        <v>1.3520000000000001</v>
      </c>
      <c r="N15" s="207" t="s">
        <v>147</v>
      </c>
      <c r="O15" s="208">
        <v>3500</v>
      </c>
      <c r="P15" s="209">
        <v>1.5</v>
      </c>
      <c r="Q15" s="208">
        <v>1</v>
      </c>
      <c r="R15" s="207">
        <v>0.91400000000000003</v>
      </c>
      <c r="S15" s="207">
        <v>21.053999999999998</v>
      </c>
      <c r="T15" s="207">
        <v>499.84199999999998</v>
      </c>
      <c r="U15" s="207">
        <v>499.63299999999998</v>
      </c>
      <c r="V15" s="207">
        <f>T15+H15</f>
        <v>502.24199999999996</v>
      </c>
      <c r="W15" s="207">
        <f>U15+H15</f>
        <v>502.03299999999996</v>
      </c>
      <c r="X15" s="207">
        <v>0.20899999999999999</v>
      </c>
      <c r="Y15" s="207">
        <v>0</v>
      </c>
      <c r="Z15" s="207">
        <v>0.20899999999999999</v>
      </c>
      <c r="AA15" s="207">
        <v>2.5000000000000001E-2</v>
      </c>
      <c r="AB15" s="214">
        <v>0.83560000000000001</v>
      </c>
      <c r="AC15" s="207">
        <v>1.0940000000000001</v>
      </c>
      <c r="AD15" s="209">
        <v>2.8</v>
      </c>
      <c r="AE15" s="207">
        <v>2.5</v>
      </c>
      <c r="AF15" s="223" t="s">
        <v>208</v>
      </c>
      <c r="AG15" s="210" t="s">
        <v>210</v>
      </c>
    </row>
    <row r="16" spans="1:34" s="211" customFormat="1" ht="39" customHeight="1">
      <c r="A16" s="485"/>
      <c r="B16" s="212"/>
      <c r="C16" s="207" t="s">
        <v>85</v>
      </c>
      <c r="D16" s="207"/>
      <c r="E16" s="208"/>
      <c r="F16" s="493" t="s">
        <v>162</v>
      </c>
      <c r="G16" s="493"/>
      <c r="H16" s="493"/>
      <c r="I16" s="493"/>
      <c r="J16" s="493"/>
      <c r="K16" s="493"/>
      <c r="L16" s="493"/>
      <c r="M16" s="493"/>
      <c r="N16" s="493"/>
      <c r="O16" s="493"/>
      <c r="P16" s="493"/>
      <c r="Q16" s="493"/>
      <c r="R16" s="493"/>
      <c r="S16" s="493"/>
      <c r="T16" s="493"/>
      <c r="U16" s="493"/>
      <c r="V16" s="493"/>
      <c r="W16" s="493"/>
      <c r="X16" s="493"/>
      <c r="Y16" s="493"/>
      <c r="Z16" s="493"/>
      <c r="AA16" s="493"/>
      <c r="AB16" s="493"/>
      <c r="AC16" s="493"/>
      <c r="AD16" s="493"/>
      <c r="AE16" s="207"/>
      <c r="AF16" s="207"/>
      <c r="AG16" s="210"/>
    </row>
    <row r="17" spans="1:33" s="211" customFormat="1" ht="144.75" customHeight="1">
      <c r="A17" s="485"/>
      <c r="B17" s="487">
        <v>3</v>
      </c>
      <c r="C17" s="207">
        <v>4.5999999999999996</v>
      </c>
      <c r="D17" s="207">
        <v>4.97</v>
      </c>
      <c r="E17" s="208">
        <v>370.00000000000011</v>
      </c>
      <c r="F17" s="207">
        <v>18.042000000000002</v>
      </c>
      <c r="G17" s="207">
        <v>6</v>
      </c>
      <c r="H17" s="207">
        <v>2.2999999999999998</v>
      </c>
      <c r="I17" s="213">
        <v>0.6</v>
      </c>
      <c r="J17" s="207">
        <v>21.734999999999999</v>
      </c>
      <c r="K17" s="207">
        <v>14.292999999999999</v>
      </c>
      <c r="L17" s="207">
        <v>1.5209999999999999</v>
      </c>
      <c r="M17" s="207">
        <v>1.323</v>
      </c>
      <c r="N17" s="207" t="s">
        <v>147</v>
      </c>
      <c r="O17" s="208">
        <v>4000</v>
      </c>
      <c r="P17" s="209">
        <v>1.5</v>
      </c>
      <c r="Q17" s="208">
        <v>1</v>
      </c>
      <c r="R17" s="207">
        <v>0.83599999999999997</v>
      </c>
      <c r="S17" s="207">
        <v>18.178000000000001</v>
      </c>
      <c r="T17" s="207">
        <v>499.63299999999998</v>
      </c>
      <c r="U17" s="207">
        <v>499.54</v>
      </c>
      <c r="V17" s="207">
        <v>501.93299999999999</v>
      </c>
      <c r="W17" s="231">
        <v>501.84</v>
      </c>
      <c r="X17" s="207">
        <v>9.2999999999999999E-2</v>
      </c>
      <c r="Y17" s="207">
        <v>0</v>
      </c>
      <c r="Z17" s="207">
        <v>9.2999999999999999E-2</v>
      </c>
      <c r="AA17" s="207">
        <v>2.5000000000000001E-2</v>
      </c>
      <c r="AB17" s="214">
        <v>0.81730000000000003</v>
      </c>
      <c r="AC17" s="207">
        <v>1.0229999999999999</v>
      </c>
      <c r="AD17" s="209">
        <v>2.5</v>
      </c>
      <c r="AE17" s="207">
        <v>2.5</v>
      </c>
      <c r="AF17" s="223" t="s">
        <v>212</v>
      </c>
      <c r="AG17" s="210"/>
    </row>
    <row r="18" spans="1:33" s="211" customFormat="1" ht="39" customHeight="1">
      <c r="A18" s="485"/>
      <c r="B18" s="488"/>
      <c r="C18" s="207" t="s">
        <v>85</v>
      </c>
      <c r="D18" s="207"/>
      <c r="E18" s="208"/>
      <c r="F18" s="493" t="s">
        <v>211</v>
      </c>
      <c r="G18" s="493"/>
      <c r="H18" s="493"/>
      <c r="I18" s="493"/>
      <c r="J18" s="493"/>
      <c r="K18" s="493"/>
      <c r="L18" s="493"/>
      <c r="M18" s="493"/>
      <c r="N18" s="493"/>
      <c r="O18" s="493"/>
      <c r="P18" s="493"/>
      <c r="Q18" s="493"/>
      <c r="R18" s="493"/>
      <c r="S18" s="493"/>
      <c r="T18" s="493"/>
      <c r="U18" s="493"/>
      <c r="V18" s="493"/>
      <c r="W18" s="493"/>
      <c r="X18" s="493"/>
      <c r="Y18" s="493"/>
      <c r="Z18" s="493"/>
      <c r="AA18" s="493"/>
      <c r="AB18" s="493"/>
      <c r="AC18" s="493"/>
      <c r="AD18" s="493"/>
      <c r="AE18" s="207"/>
      <c r="AF18" s="207"/>
      <c r="AG18" s="210"/>
    </row>
    <row r="19" spans="1:33" s="211" customFormat="1" ht="39" customHeight="1" thickBot="1">
      <c r="A19" s="486"/>
      <c r="B19" s="489"/>
      <c r="C19" s="216">
        <v>4.97</v>
      </c>
      <c r="D19" s="216">
        <v>6.07</v>
      </c>
      <c r="E19" s="217">
        <f t="shared" si="0"/>
        <v>1100.0000000000005</v>
      </c>
      <c r="F19" s="216">
        <v>18.042000000000002</v>
      </c>
      <c r="G19" s="216">
        <v>6</v>
      </c>
      <c r="H19" s="216">
        <v>2.2999999999999998</v>
      </c>
      <c r="I19" s="230">
        <v>0.6</v>
      </c>
      <c r="J19" s="216">
        <v>21.734999999999999</v>
      </c>
      <c r="K19" s="216">
        <v>14.292999999999999</v>
      </c>
      <c r="L19" s="216">
        <v>1.5209999999999999</v>
      </c>
      <c r="M19" s="216">
        <v>1.323</v>
      </c>
      <c r="N19" s="216" t="s">
        <v>147</v>
      </c>
      <c r="O19" s="217">
        <v>4000</v>
      </c>
      <c r="P19" s="218">
        <v>1.5</v>
      </c>
      <c r="Q19" s="217">
        <v>1</v>
      </c>
      <c r="R19" s="216">
        <v>0.83499999999999996</v>
      </c>
      <c r="S19" s="216">
        <v>18.178000000000001</v>
      </c>
      <c r="T19" s="216">
        <v>498.54</v>
      </c>
      <c r="U19" s="216">
        <v>498.26499999999999</v>
      </c>
      <c r="V19" s="216">
        <f>T19+H19</f>
        <v>500.84000000000003</v>
      </c>
      <c r="W19" s="216">
        <v>500.565</v>
      </c>
      <c r="X19" s="216">
        <v>0.27500000000000002</v>
      </c>
      <c r="Y19" s="216">
        <v>0</v>
      </c>
      <c r="Z19" s="216">
        <v>0.27500000000000002</v>
      </c>
      <c r="AA19" s="216">
        <v>2.5000000000000001E-2</v>
      </c>
      <c r="AB19" s="219">
        <v>0.81730000000000003</v>
      </c>
      <c r="AC19" s="216">
        <v>1.0229999999999999</v>
      </c>
      <c r="AD19" s="218">
        <v>2.5</v>
      </c>
      <c r="AE19" s="216">
        <v>2.5</v>
      </c>
      <c r="AF19" s="216"/>
      <c r="AG19" s="220"/>
    </row>
    <row r="20" spans="1:33" s="154" customFormat="1" ht="39" customHeight="1">
      <c r="A20" s="105"/>
      <c r="B20" s="105"/>
      <c r="C20" s="156"/>
      <c r="D20" s="156"/>
      <c r="E20" s="157">
        <f>SUM(E7:E19)</f>
        <v>6070</v>
      </c>
      <c r="F20" s="156"/>
      <c r="G20" s="156"/>
      <c r="H20" s="156"/>
      <c r="I20" s="156"/>
      <c r="J20" s="156"/>
      <c r="K20" s="156"/>
      <c r="L20" s="156"/>
      <c r="M20" s="156"/>
      <c r="N20" s="156"/>
      <c r="O20" s="157"/>
      <c r="P20" s="158"/>
      <c r="Q20" s="157"/>
      <c r="R20" s="157"/>
      <c r="S20" s="156"/>
      <c r="T20" s="156"/>
      <c r="U20" s="156"/>
      <c r="V20" s="156"/>
      <c r="W20" s="156"/>
      <c r="X20" s="156"/>
      <c r="Y20" s="156"/>
      <c r="Z20" s="159"/>
      <c r="AA20" s="159"/>
      <c r="AB20" s="159"/>
      <c r="AC20" s="159"/>
      <c r="AD20" s="160"/>
      <c r="AE20" s="159"/>
      <c r="AF20" s="159"/>
      <c r="AG20" s="159"/>
    </row>
    <row r="21" spans="1:33" s="7" customFormat="1" ht="21.75" customHeight="1">
      <c r="A21" s="165"/>
      <c r="B21" s="174"/>
      <c r="C21" s="174"/>
      <c r="D21" s="174"/>
      <c r="E21" s="172"/>
      <c r="F21" s="172"/>
      <c r="G21" s="173" t="s">
        <v>166</v>
      </c>
      <c r="H21" s="492" t="s">
        <v>213</v>
      </c>
      <c r="I21" s="492"/>
      <c r="J21" s="492"/>
      <c r="K21" s="492"/>
      <c r="L21" s="174"/>
      <c r="M21" s="174"/>
      <c r="N21" s="174"/>
      <c r="O21" s="105"/>
      <c r="P21" s="105"/>
      <c r="Q21" s="105"/>
      <c r="R21" s="155"/>
      <c r="S21" s="105"/>
      <c r="T21" s="105"/>
      <c r="U21" s="105"/>
      <c r="V21" s="105"/>
      <c r="W21" s="105"/>
      <c r="X21" s="105"/>
      <c r="Y21" s="105"/>
      <c r="Z21" s="170"/>
      <c r="AA21" s="170"/>
      <c r="AB21" s="170"/>
      <c r="AC21" s="170"/>
      <c r="AD21" s="170"/>
      <c r="AE21" s="170"/>
      <c r="AF21" s="170"/>
      <c r="AG21" s="77"/>
    </row>
    <row r="22" spans="1:33" ht="12.75" customHeight="1">
      <c r="A22" s="164"/>
      <c r="B22" s="174"/>
      <c r="C22" s="174"/>
      <c r="D22" s="174"/>
      <c r="E22" s="172"/>
      <c r="F22" s="172"/>
      <c r="G22" s="173"/>
      <c r="H22" s="492"/>
      <c r="I22" s="492"/>
      <c r="J22" s="492"/>
      <c r="K22" s="492"/>
      <c r="L22" s="174"/>
      <c r="M22" s="174"/>
      <c r="N22" s="174"/>
      <c r="O22" s="169"/>
      <c r="P22" s="169"/>
      <c r="Q22" s="491"/>
      <c r="R22" s="491"/>
      <c r="S22" s="491"/>
      <c r="T22" s="491"/>
      <c r="U22" s="163"/>
      <c r="V22" s="490"/>
      <c r="W22" s="490"/>
      <c r="X22" s="490"/>
      <c r="Y22" s="171"/>
      <c r="Z22" s="490"/>
      <c r="AA22" s="490"/>
      <c r="AB22" s="490"/>
      <c r="AC22" s="490"/>
      <c r="AD22" s="162"/>
      <c r="AE22" s="162"/>
      <c r="AF22" s="162"/>
      <c r="AG22" s="162"/>
    </row>
    <row r="23" spans="1:33" ht="15" customHeight="1">
      <c r="A23" s="164"/>
      <c r="B23" s="174"/>
      <c r="C23" s="174"/>
      <c r="D23" s="174"/>
      <c r="E23" s="172"/>
      <c r="F23" s="172"/>
      <c r="G23" s="173"/>
      <c r="H23" s="492"/>
      <c r="I23" s="492"/>
      <c r="J23" s="492"/>
      <c r="K23" s="492"/>
      <c r="L23" s="174"/>
      <c r="M23" s="174"/>
      <c r="N23" s="174"/>
      <c r="O23" s="169"/>
      <c r="P23" s="169"/>
      <c r="Q23" s="491"/>
      <c r="R23" s="491"/>
      <c r="S23" s="491"/>
      <c r="T23" s="491"/>
      <c r="U23" s="163"/>
      <c r="V23" s="490"/>
      <c r="W23" s="490"/>
      <c r="X23" s="490"/>
      <c r="Y23" s="171"/>
      <c r="Z23" s="490"/>
      <c r="AA23" s="490"/>
      <c r="AB23" s="490"/>
      <c r="AC23" s="490"/>
      <c r="AD23" s="162"/>
      <c r="AE23" s="162"/>
      <c r="AF23" s="162"/>
      <c r="AG23" s="162"/>
    </row>
    <row r="24" spans="1:33" ht="15" customHeight="1">
      <c r="A24" s="164"/>
      <c r="B24" s="174"/>
      <c r="C24" s="174"/>
      <c r="D24" s="174"/>
      <c r="E24" s="172"/>
      <c r="F24" s="172"/>
      <c r="G24" s="173"/>
      <c r="H24" s="492"/>
      <c r="I24" s="492"/>
      <c r="J24" s="492"/>
      <c r="K24" s="492"/>
      <c r="L24" s="174"/>
      <c r="M24" s="174"/>
      <c r="N24" s="174"/>
      <c r="O24" s="169"/>
      <c r="P24" s="169"/>
      <c r="Q24" s="491"/>
      <c r="R24" s="491"/>
      <c r="S24" s="491"/>
      <c r="T24" s="491"/>
      <c r="U24" s="163"/>
      <c r="V24" s="490"/>
      <c r="W24" s="490"/>
      <c r="X24" s="490"/>
      <c r="Y24" s="171"/>
      <c r="Z24" s="490"/>
      <c r="AA24" s="490"/>
      <c r="AB24" s="490"/>
      <c r="AC24" s="490"/>
      <c r="AD24" s="162"/>
      <c r="AE24" s="162"/>
      <c r="AF24" s="162"/>
      <c r="AG24" s="162"/>
    </row>
    <row r="25" spans="1:33" ht="15" customHeight="1">
      <c r="A25" s="164"/>
      <c r="B25" s="174"/>
      <c r="C25" s="174"/>
      <c r="D25" s="174"/>
      <c r="E25" s="172"/>
      <c r="F25" s="172"/>
      <c r="G25" s="173"/>
      <c r="H25" s="492"/>
      <c r="I25" s="492"/>
      <c r="J25" s="492"/>
      <c r="K25" s="492"/>
      <c r="L25" s="174"/>
      <c r="M25" s="174"/>
      <c r="N25" s="174"/>
      <c r="O25" s="169"/>
      <c r="P25" s="169"/>
      <c r="Q25" s="491"/>
      <c r="R25" s="491"/>
      <c r="S25" s="491"/>
      <c r="T25" s="491"/>
      <c r="U25" s="163"/>
      <c r="V25" s="490"/>
      <c r="W25" s="490"/>
      <c r="X25" s="490"/>
      <c r="Y25" s="171"/>
      <c r="Z25" s="490"/>
      <c r="AA25" s="490"/>
      <c r="AB25" s="490"/>
      <c r="AC25" s="490"/>
      <c r="AD25" s="162"/>
      <c r="AE25" s="162"/>
      <c r="AF25" s="162"/>
      <c r="AG25" s="162"/>
    </row>
    <row r="26" spans="1:33" ht="15" customHeight="1">
      <c r="A26" s="164"/>
      <c r="B26" s="174"/>
      <c r="C26" s="174"/>
      <c r="D26" s="174"/>
      <c r="E26" s="172"/>
      <c r="F26" s="172"/>
      <c r="G26" s="173"/>
      <c r="H26" s="492"/>
      <c r="I26" s="492"/>
      <c r="J26" s="492"/>
      <c r="K26" s="492"/>
      <c r="L26" s="174"/>
      <c r="M26" s="174"/>
      <c r="N26" s="174"/>
      <c r="O26" s="169"/>
      <c r="P26" s="169"/>
      <c r="Q26" s="491"/>
      <c r="R26" s="491"/>
      <c r="S26" s="491"/>
      <c r="T26" s="491"/>
      <c r="U26" s="163"/>
      <c r="V26" s="490"/>
      <c r="W26" s="490"/>
      <c r="X26" s="490"/>
      <c r="Y26" s="171"/>
      <c r="Z26" s="490"/>
      <c r="AA26" s="490"/>
      <c r="AB26" s="490"/>
      <c r="AC26" s="490"/>
      <c r="AD26" s="162"/>
      <c r="AE26" s="162"/>
      <c r="AF26" s="162"/>
      <c r="AG26" s="162"/>
    </row>
    <row r="32" spans="1:33" ht="15.75">
      <c r="W32" s="421" t="s">
        <v>119</v>
      </c>
      <c r="X32" s="421"/>
      <c r="Y32" s="421"/>
    </row>
    <row r="33" spans="23:25" ht="38.25">
      <c r="W33" s="166" t="s">
        <v>130</v>
      </c>
      <c r="X33" s="166" t="s">
        <v>106</v>
      </c>
      <c r="Y33" s="166" t="s">
        <v>17</v>
      </c>
    </row>
    <row r="34" spans="23:25">
      <c r="W34" s="166"/>
      <c r="X34" s="166"/>
      <c r="Y34" s="166"/>
    </row>
    <row r="35" spans="23:25" ht="16.5">
      <c r="W35" s="168"/>
      <c r="X35" s="168"/>
      <c r="Y35" s="168"/>
    </row>
  </sheetData>
  <mergeCells count="34">
    <mergeCell ref="W32:Y32"/>
    <mergeCell ref="A1:AG1"/>
    <mergeCell ref="A2:AG2"/>
    <mergeCell ref="A3:AG3"/>
    <mergeCell ref="A4:AG4"/>
    <mergeCell ref="A5:A6"/>
    <mergeCell ref="F5:S5"/>
    <mergeCell ref="T5:U5"/>
    <mergeCell ref="B5:B6"/>
    <mergeCell ref="C5:D5"/>
    <mergeCell ref="V5:W5"/>
    <mergeCell ref="AG5:AG6"/>
    <mergeCell ref="AE5:AE6"/>
    <mergeCell ref="AF5:AF6"/>
    <mergeCell ref="P6:Q6"/>
    <mergeCell ref="X5:Z5"/>
    <mergeCell ref="E5:E6"/>
    <mergeCell ref="N6:O6"/>
    <mergeCell ref="AD5:AD6"/>
    <mergeCell ref="AB5:AB6"/>
    <mergeCell ref="AC5:AC6"/>
    <mergeCell ref="AA5:AA6"/>
    <mergeCell ref="A8:A9"/>
    <mergeCell ref="A13:A19"/>
    <mergeCell ref="B17:B19"/>
    <mergeCell ref="V22:X26"/>
    <mergeCell ref="Q22:T26"/>
    <mergeCell ref="H21:K26"/>
    <mergeCell ref="F18:AD18"/>
    <mergeCell ref="F10:AD10"/>
    <mergeCell ref="F12:AD12"/>
    <mergeCell ref="F14:AD14"/>
    <mergeCell ref="F16:AD16"/>
    <mergeCell ref="Z22:AC26"/>
  </mergeCells>
  <printOptions horizontalCentered="1"/>
  <pageMargins left="0" right="0" top="0.5" bottom="0.5" header="0" footer="0"/>
  <pageSetup paperSize="9" scale="44" orientation="landscape" errors="blank" verticalDpi="360" r:id="rId1"/>
  <headerFooter alignWithMargins="0"/>
</worksheet>
</file>

<file path=xl/worksheets/sheet8.xml><?xml version="1.0" encoding="utf-8"?>
<worksheet xmlns="http://schemas.openxmlformats.org/spreadsheetml/2006/main" xmlns:r="http://schemas.openxmlformats.org/officeDocument/2006/relationships">
  <sheetPr>
    <tabColor rgb="FFFF0000"/>
  </sheetPr>
  <dimension ref="A1:AE23"/>
  <sheetViews>
    <sheetView view="pageBreakPreview" zoomScale="70" zoomScaleSheetLayoutView="70" workbookViewId="0">
      <selection activeCell="G10" sqref="G10"/>
    </sheetView>
  </sheetViews>
  <sheetFormatPr defaultRowHeight="14.25"/>
  <cols>
    <col min="1" max="1" width="8.85546875" style="321" bestFit="1" customWidth="1"/>
    <col min="2" max="2" width="8.85546875" style="321" customWidth="1"/>
    <col min="3" max="3" width="8.28515625" style="369" bestFit="1" customWidth="1"/>
    <col min="4" max="4" width="9.42578125" style="369" customWidth="1"/>
    <col min="5" max="5" width="11.42578125" style="370" customWidth="1"/>
    <col min="6" max="6" width="14" style="321" bestFit="1" customWidth="1"/>
    <col min="7" max="7" width="10.7109375" style="369" customWidth="1"/>
    <col min="8" max="8" width="8.7109375" style="368" bestFit="1" customWidth="1"/>
    <col min="9" max="9" width="8.5703125" style="368" bestFit="1" customWidth="1"/>
    <col min="10" max="10" width="9.7109375" style="369" bestFit="1" customWidth="1"/>
    <col min="11" max="11" width="9.7109375" style="368" customWidth="1"/>
    <col min="12" max="12" width="9.85546875" style="321" bestFit="1" customWidth="1"/>
    <col min="13" max="13" width="8.28515625" style="321" bestFit="1" customWidth="1"/>
    <col min="14" max="14" width="5.5703125" style="321" bestFit="1" customWidth="1"/>
    <col min="15" max="15" width="7.5703125" style="370" bestFit="1" customWidth="1"/>
    <col min="16" max="16" width="5.140625" style="370" bestFit="1" customWidth="1"/>
    <col min="17" max="17" width="5.5703125" style="368" bestFit="1" customWidth="1"/>
    <col min="18" max="18" width="11.28515625" style="321" customWidth="1"/>
    <col min="19" max="19" width="13.42578125" style="321" customWidth="1"/>
    <col min="20" max="23" width="11.42578125" style="321" customWidth="1"/>
    <col min="24" max="24" width="10" style="321" bestFit="1" customWidth="1"/>
    <col min="25" max="25" width="12.28515625" style="368" bestFit="1" customWidth="1"/>
    <col min="26" max="26" width="9.5703125" style="321" customWidth="1"/>
    <col min="27" max="27" width="11.28515625" style="321" customWidth="1"/>
    <col min="28" max="28" width="8.140625" style="321" customWidth="1"/>
    <col min="29" max="29" width="8.28515625" style="321" bestFit="1" customWidth="1"/>
    <col min="30" max="30" width="10.7109375" style="321" customWidth="1"/>
    <col min="31" max="31" width="26.7109375" style="321" customWidth="1"/>
    <col min="32" max="16384" width="9.140625" style="321"/>
  </cols>
  <sheetData>
    <row r="1" spans="1:31" ht="20.25" customHeight="1">
      <c r="A1" s="518" t="s">
        <v>250</v>
      </c>
      <c r="B1" s="518"/>
      <c r="C1" s="518"/>
      <c r="D1" s="518"/>
      <c r="E1" s="518"/>
      <c r="F1" s="518"/>
      <c r="G1" s="518"/>
      <c r="H1" s="518"/>
      <c r="I1" s="518"/>
      <c r="J1" s="518"/>
      <c r="K1" s="518"/>
      <c r="L1" s="518"/>
      <c r="M1" s="518"/>
      <c r="N1" s="518"/>
      <c r="O1" s="518"/>
      <c r="P1" s="518"/>
      <c r="Q1" s="518"/>
      <c r="R1" s="518"/>
      <c r="S1" s="518"/>
      <c r="T1" s="518"/>
      <c r="U1" s="518"/>
      <c r="V1" s="518"/>
      <c r="W1" s="518"/>
      <c r="X1" s="518"/>
      <c r="Y1" s="518"/>
      <c r="Z1" s="518"/>
      <c r="AA1" s="518"/>
      <c r="AB1" s="518"/>
      <c r="AC1" s="518"/>
      <c r="AD1" s="518"/>
      <c r="AE1" s="518"/>
    </row>
    <row r="2" spans="1:31" ht="20.25" customHeight="1">
      <c r="A2" s="518" t="s">
        <v>168</v>
      </c>
      <c r="B2" s="518"/>
      <c r="C2" s="518"/>
      <c r="D2" s="518"/>
      <c r="E2" s="518"/>
      <c r="F2" s="518"/>
      <c r="G2" s="518"/>
      <c r="H2" s="518"/>
      <c r="I2" s="518"/>
      <c r="J2" s="518"/>
      <c r="K2" s="518"/>
      <c r="L2" s="518"/>
      <c r="M2" s="518"/>
      <c r="N2" s="518"/>
      <c r="O2" s="518"/>
      <c r="P2" s="518"/>
      <c r="Q2" s="518"/>
      <c r="R2" s="518"/>
      <c r="S2" s="518"/>
      <c r="T2" s="518"/>
      <c r="U2" s="518"/>
      <c r="V2" s="518"/>
      <c r="W2" s="518"/>
      <c r="X2" s="518"/>
      <c r="Y2" s="518"/>
      <c r="Z2" s="518"/>
      <c r="AA2" s="518"/>
      <c r="AB2" s="518"/>
      <c r="AC2" s="518"/>
      <c r="AD2" s="518"/>
      <c r="AE2" s="518"/>
    </row>
    <row r="3" spans="1:31" ht="20.25" customHeight="1">
      <c r="A3" s="518" t="s">
        <v>293</v>
      </c>
      <c r="B3" s="518"/>
      <c r="C3" s="518"/>
      <c r="D3" s="518"/>
      <c r="E3" s="518"/>
      <c r="F3" s="518"/>
      <c r="G3" s="518"/>
      <c r="H3" s="518"/>
      <c r="I3" s="518"/>
      <c r="J3" s="518"/>
      <c r="K3" s="518"/>
      <c r="L3" s="518"/>
      <c r="M3" s="518"/>
      <c r="N3" s="518"/>
      <c r="O3" s="518"/>
      <c r="P3" s="518"/>
      <c r="Q3" s="518"/>
      <c r="R3" s="518"/>
      <c r="S3" s="518"/>
      <c r="T3" s="518"/>
      <c r="U3" s="518"/>
      <c r="V3" s="518"/>
      <c r="W3" s="518"/>
      <c r="X3" s="518"/>
      <c r="Y3" s="518"/>
      <c r="Z3" s="518"/>
      <c r="AA3" s="518"/>
      <c r="AB3" s="518"/>
      <c r="AC3" s="518"/>
      <c r="AD3" s="518"/>
      <c r="AE3" s="518"/>
    </row>
    <row r="4" spans="1:31" ht="20.25" customHeight="1">
      <c r="A4" s="518" t="s">
        <v>294</v>
      </c>
      <c r="B4" s="518"/>
      <c r="C4" s="518"/>
      <c r="D4" s="518"/>
      <c r="E4" s="518"/>
      <c r="F4" s="518"/>
      <c r="G4" s="518"/>
      <c r="H4" s="518"/>
      <c r="I4" s="518"/>
      <c r="J4" s="518"/>
      <c r="K4" s="518"/>
      <c r="L4" s="518"/>
      <c r="M4" s="518"/>
      <c r="N4" s="518"/>
      <c r="O4" s="518"/>
      <c r="P4" s="518"/>
      <c r="Q4" s="518"/>
      <c r="R4" s="518"/>
      <c r="S4" s="518"/>
      <c r="T4" s="518"/>
      <c r="U4" s="518"/>
      <c r="V4" s="518"/>
      <c r="W4" s="518"/>
      <c r="X4" s="518"/>
      <c r="Y4" s="518"/>
      <c r="Z4" s="518"/>
      <c r="AA4" s="518"/>
      <c r="AB4" s="518"/>
      <c r="AC4" s="518"/>
      <c r="AD4" s="518"/>
      <c r="AE4" s="518"/>
    </row>
    <row r="5" spans="1:31" ht="20.25" customHeight="1">
      <c r="A5" s="519" t="s">
        <v>252</v>
      </c>
      <c r="B5" s="519"/>
      <c r="C5" s="520"/>
      <c r="D5" s="520"/>
      <c r="E5" s="520"/>
      <c r="F5" s="520"/>
      <c r="G5" s="520"/>
      <c r="H5" s="520"/>
      <c r="I5" s="520"/>
      <c r="J5" s="520"/>
      <c r="K5" s="520"/>
      <c r="L5" s="520"/>
      <c r="M5" s="520"/>
      <c r="N5" s="520"/>
      <c r="O5" s="520"/>
      <c r="P5" s="520"/>
      <c r="Q5" s="520"/>
      <c r="R5" s="520"/>
      <c r="S5" s="520"/>
      <c r="T5" s="520"/>
      <c r="U5" s="520"/>
      <c r="V5" s="520"/>
      <c r="W5" s="520"/>
      <c r="X5" s="520"/>
      <c r="Y5" s="520"/>
      <c r="Z5" s="520"/>
      <c r="AA5" s="520"/>
      <c r="AB5" s="520"/>
      <c r="AC5" s="520"/>
      <c r="AD5" s="520"/>
      <c r="AE5" s="520"/>
    </row>
    <row r="6" spans="1:31" ht="9.75" customHeight="1" thickBot="1">
      <c r="A6" s="322"/>
      <c r="B6" s="322"/>
      <c r="C6" s="323"/>
      <c r="D6" s="323"/>
      <c r="E6" s="323"/>
      <c r="F6" s="323"/>
      <c r="G6" s="323"/>
      <c r="H6" s="323"/>
      <c r="I6" s="323"/>
      <c r="J6" s="323"/>
      <c r="K6" s="323"/>
      <c r="L6" s="323"/>
      <c r="M6" s="323"/>
      <c r="N6" s="323"/>
      <c r="O6" s="323"/>
      <c r="P6" s="323"/>
      <c r="Q6" s="323"/>
      <c r="R6" s="323"/>
      <c r="S6" s="323"/>
      <c r="T6" s="323"/>
      <c r="U6" s="323"/>
      <c r="V6" s="323"/>
      <c r="W6" s="323"/>
      <c r="X6" s="323"/>
      <c r="Y6" s="323"/>
      <c r="Z6" s="323"/>
      <c r="AA6" s="323"/>
      <c r="AB6" s="323"/>
      <c r="AC6" s="323"/>
      <c r="AD6" s="323"/>
      <c r="AE6" s="323"/>
    </row>
    <row r="7" spans="1:31" s="326" customFormat="1" ht="40.5" customHeight="1">
      <c r="A7" s="324" t="s">
        <v>253</v>
      </c>
      <c r="B7" s="325" t="s">
        <v>254</v>
      </c>
      <c r="C7" s="513" t="s">
        <v>171</v>
      </c>
      <c r="D7" s="513"/>
      <c r="E7" s="514" t="s">
        <v>172</v>
      </c>
      <c r="F7" s="513" t="s">
        <v>252</v>
      </c>
      <c r="G7" s="513"/>
      <c r="H7" s="513"/>
      <c r="I7" s="513"/>
      <c r="J7" s="513"/>
      <c r="K7" s="513"/>
      <c r="L7" s="513"/>
      <c r="M7" s="513"/>
      <c r="N7" s="513"/>
      <c r="O7" s="513"/>
      <c r="P7" s="513"/>
      <c r="Q7" s="513"/>
      <c r="R7" s="513"/>
      <c r="S7" s="513"/>
      <c r="T7" s="513" t="s">
        <v>125</v>
      </c>
      <c r="U7" s="513"/>
      <c r="V7" s="513" t="s">
        <v>183</v>
      </c>
      <c r="W7" s="513"/>
      <c r="X7" s="516" t="s">
        <v>184</v>
      </c>
      <c r="Y7" s="516"/>
      <c r="Z7" s="516"/>
      <c r="AA7" s="513" t="s">
        <v>185</v>
      </c>
      <c r="AB7" s="513" t="s">
        <v>295</v>
      </c>
      <c r="AC7" s="513" t="s">
        <v>188</v>
      </c>
      <c r="AD7" s="513" t="s">
        <v>189</v>
      </c>
      <c r="AE7" s="511" t="s">
        <v>190</v>
      </c>
    </row>
    <row r="8" spans="1:31" s="326" customFormat="1" ht="49.5">
      <c r="A8" s="327"/>
      <c r="B8" s="328"/>
      <c r="C8" s="329" t="s">
        <v>109</v>
      </c>
      <c r="D8" s="329" t="s">
        <v>124</v>
      </c>
      <c r="E8" s="515"/>
      <c r="F8" s="330" t="s">
        <v>255</v>
      </c>
      <c r="G8" s="331" t="s">
        <v>256</v>
      </c>
      <c r="H8" s="332" t="s">
        <v>257</v>
      </c>
      <c r="I8" s="332" t="s">
        <v>258</v>
      </c>
      <c r="J8" s="333" t="s">
        <v>177</v>
      </c>
      <c r="K8" s="334" t="s">
        <v>178</v>
      </c>
      <c r="L8" s="332" t="s">
        <v>146</v>
      </c>
      <c r="M8" s="332" t="s">
        <v>259</v>
      </c>
      <c r="N8" s="504" t="s">
        <v>260</v>
      </c>
      <c r="O8" s="504"/>
      <c r="P8" s="505" t="s">
        <v>261</v>
      </c>
      <c r="Q8" s="505"/>
      <c r="R8" s="330" t="s">
        <v>262</v>
      </c>
      <c r="S8" s="330" t="s">
        <v>263</v>
      </c>
      <c r="T8" s="332" t="s">
        <v>191</v>
      </c>
      <c r="U8" s="332" t="s">
        <v>192</v>
      </c>
      <c r="V8" s="332" t="s">
        <v>191</v>
      </c>
      <c r="W8" s="332" t="s">
        <v>192</v>
      </c>
      <c r="X8" s="332" t="s">
        <v>193</v>
      </c>
      <c r="Y8" s="334" t="s">
        <v>264</v>
      </c>
      <c r="Z8" s="332" t="s">
        <v>195</v>
      </c>
      <c r="AA8" s="517"/>
      <c r="AB8" s="517"/>
      <c r="AC8" s="517"/>
      <c r="AD8" s="517"/>
      <c r="AE8" s="512"/>
    </row>
    <row r="9" spans="1:31" s="326" customFormat="1" ht="16.5">
      <c r="A9" s="335">
        <v>1</v>
      </c>
      <c r="B9" s="336">
        <v>2</v>
      </c>
      <c r="C9" s="336">
        <v>3</v>
      </c>
      <c r="D9" s="336">
        <v>4</v>
      </c>
      <c r="E9" s="336">
        <v>5</v>
      </c>
      <c r="F9" s="336">
        <v>6</v>
      </c>
      <c r="G9" s="337">
        <v>7</v>
      </c>
      <c r="H9" s="336">
        <v>8</v>
      </c>
      <c r="I9" s="336">
        <v>9</v>
      </c>
      <c r="J9" s="336">
        <v>10</v>
      </c>
      <c r="K9" s="336">
        <v>11</v>
      </c>
      <c r="L9" s="336">
        <v>12</v>
      </c>
      <c r="M9" s="336">
        <v>13</v>
      </c>
      <c r="N9" s="506">
        <v>14</v>
      </c>
      <c r="O9" s="506"/>
      <c r="P9" s="338">
        <v>15</v>
      </c>
      <c r="Q9" s="338"/>
      <c r="R9" s="336">
        <v>16</v>
      </c>
      <c r="S9" s="336">
        <v>17</v>
      </c>
      <c r="T9" s="336">
        <v>18</v>
      </c>
      <c r="U9" s="336">
        <v>19</v>
      </c>
      <c r="V9" s="336">
        <v>20</v>
      </c>
      <c r="W9" s="336">
        <v>21</v>
      </c>
      <c r="X9" s="336">
        <v>22</v>
      </c>
      <c r="Y9" s="336">
        <v>23</v>
      </c>
      <c r="Z9" s="336">
        <v>24</v>
      </c>
      <c r="AA9" s="336">
        <v>25</v>
      </c>
      <c r="AB9" s="336">
        <v>26</v>
      </c>
      <c r="AC9" s="336">
        <v>27</v>
      </c>
      <c r="AD9" s="336">
        <v>28</v>
      </c>
      <c r="AE9" s="339">
        <v>29</v>
      </c>
    </row>
    <row r="10" spans="1:31" s="348" customFormat="1" ht="51" customHeight="1">
      <c r="A10" s="340">
        <v>1</v>
      </c>
      <c r="B10" s="341" t="s">
        <v>24</v>
      </c>
      <c r="C10" s="342">
        <v>0</v>
      </c>
      <c r="D10" s="342">
        <v>1.375</v>
      </c>
      <c r="E10" s="343">
        <v>1375</v>
      </c>
      <c r="F10" s="342">
        <v>0.498</v>
      </c>
      <c r="G10" s="342">
        <v>1.3</v>
      </c>
      <c r="H10" s="344">
        <v>0.6</v>
      </c>
      <c r="I10" s="344">
        <v>0.3</v>
      </c>
      <c r="J10" s="342">
        <v>4.1500000000000004</v>
      </c>
      <c r="K10" s="342">
        <v>1.32</v>
      </c>
      <c r="L10" s="342">
        <v>0.38100000000000001</v>
      </c>
      <c r="M10" s="342">
        <v>0.52600000000000002</v>
      </c>
      <c r="N10" s="343" t="s">
        <v>147</v>
      </c>
      <c r="O10" s="343">
        <v>3000</v>
      </c>
      <c r="P10" s="345">
        <v>1.5</v>
      </c>
      <c r="Q10" s="343">
        <v>1</v>
      </c>
      <c r="R10" s="342">
        <v>0.30399999999999999</v>
      </c>
      <c r="S10" s="346">
        <v>0.50700000000000001</v>
      </c>
      <c r="T10" s="342">
        <v>500.24299999999999</v>
      </c>
      <c r="U10" s="342">
        <v>499.78500000000003</v>
      </c>
      <c r="V10" s="342">
        <v>500.84300000000002</v>
      </c>
      <c r="W10" s="342">
        <v>500.38499999999999</v>
      </c>
      <c r="X10" s="342">
        <v>0.45800000000000002</v>
      </c>
      <c r="Y10" s="344">
        <v>0</v>
      </c>
      <c r="Z10" s="342">
        <v>0.45800000000000002</v>
      </c>
      <c r="AA10" s="342">
        <v>2.5000000000000001E-2</v>
      </c>
      <c r="AB10" s="342">
        <v>0.94499999999999995</v>
      </c>
      <c r="AC10" s="342">
        <v>2.1669999999999998</v>
      </c>
      <c r="AD10" s="342" t="s">
        <v>296</v>
      </c>
      <c r="AE10" s="347" t="s">
        <v>297</v>
      </c>
    </row>
    <row r="11" spans="1:31" s="354" customFormat="1" ht="78" customHeight="1">
      <c r="A11" s="340">
        <v>2</v>
      </c>
      <c r="B11" s="341" t="s">
        <v>24</v>
      </c>
      <c r="C11" s="342">
        <v>1.375</v>
      </c>
      <c r="D11" s="342">
        <v>2.5249999999999999</v>
      </c>
      <c r="E11" s="341">
        <v>1150</v>
      </c>
      <c r="F11" s="349">
        <v>0.309</v>
      </c>
      <c r="G11" s="350">
        <v>0.8</v>
      </c>
      <c r="H11" s="351">
        <v>0.5</v>
      </c>
      <c r="I11" s="344">
        <v>0.3</v>
      </c>
      <c r="J11" s="350">
        <v>3.375</v>
      </c>
      <c r="K11" s="350">
        <v>0.77500000000000002</v>
      </c>
      <c r="L11" s="350">
        <v>0.29799999999999999</v>
      </c>
      <c r="M11" s="350">
        <v>0.44600000000000001</v>
      </c>
      <c r="N11" s="343" t="s">
        <v>147</v>
      </c>
      <c r="O11" s="341">
        <v>2000</v>
      </c>
      <c r="P11" s="345">
        <v>1.5</v>
      </c>
      <c r="Q11" s="343">
        <v>1</v>
      </c>
      <c r="R11" s="349">
        <v>0.39900000000000002</v>
      </c>
      <c r="S11" s="352">
        <v>0.309</v>
      </c>
      <c r="T11" s="350">
        <v>498.88499999999999</v>
      </c>
      <c r="U11" s="350">
        <v>493.71</v>
      </c>
      <c r="V11" s="350">
        <v>499.38499999999999</v>
      </c>
      <c r="W11" s="350">
        <v>494.21</v>
      </c>
      <c r="X11" s="349">
        <v>0.57499999999999996</v>
      </c>
      <c r="Y11" s="344">
        <v>4.5999999999999996</v>
      </c>
      <c r="Z11" s="342">
        <v>5.1749999999999998</v>
      </c>
      <c r="AA11" s="342">
        <v>2.5000000000000001E-2</v>
      </c>
      <c r="AB11" s="350">
        <v>1.079</v>
      </c>
      <c r="AC11" s="349">
        <v>1.06</v>
      </c>
      <c r="AD11" s="342" t="s">
        <v>296</v>
      </c>
      <c r="AE11" s="353" t="s">
        <v>298</v>
      </c>
    </row>
    <row r="12" spans="1:31" s="354" customFormat="1" ht="82.5">
      <c r="A12" s="340">
        <v>3</v>
      </c>
      <c r="B12" s="341" t="s">
        <v>24</v>
      </c>
      <c r="C12" s="342">
        <v>2.5249999999999999</v>
      </c>
      <c r="D12" s="342">
        <v>3.55</v>
      </c>
      <c r="E12" s="341">
        <v>1025</v>
      </c>
      <c r="F12" s="349">
        <v>0.155</v>
      </c>
      <c r="G12" s="350">
        <v>0.6</v>
      </c>
      <c r="H12" s="351">
        <v>0.4</v>
      </c>
      <c r="I12" s="344">
        <v>0.3</v>
      </c>
      <c r="J12" s="350">
        <v>2.7839999999999998</v>
      </c>
      <c r="K12" s="350">
        <v>0.48</v>
      </c>
      <c r="L12" s="350">
        <v>0.23499999999999999</v>
      </c>
      <c r="M12" s="350">
        <v>0.38100000000000001</v>
      </c>
      <c r="N12" s="349" t="s">
        <v>147</v>
      </c>
      <c r="O12" s="341">
        <v>2000</v>
      </c>
      <c r="P12" s="355">
        <v>1.5</v>
      </c>
      <c r="Q12" s="343">
        <v>1</v>
      </c>
      <c r="R12" s="349">
        <v>0.34100000000000003</v>
      </c>
      <c r="S12" s="352">
        <v>0.16300000000000001</v>
      </c>
      <c r="T12" s="350">
        <v>492.81</v>
      </c>
      <c r="U12" s="350">
        <v>487.798</v>
      </c>
      <c r="V12" s="350">
        <v>493.21</v>
      </c>
      <c r="W12" s="350">
        <v>488.19799999999998</v>
      </c>
      <c r="X12" s="349">
        <v>0.51200000000000001</v>
      </c>
      <c r="Y12" s="344">
        <v>4.5</v>
      </c>
      <c r="Z12" s="342">
        <v>5.0119999999999996</v>
      </c>
      <c r="AA12" s="342">
        <v>2.5000000000000001E-2</v>
      </c>
      <c r="AB12" s="350">
        <v>1.0349999999999999</v>
      </c>
      <c r="AC12" s="351">
        <v>1.5</v>
      </c>
      <c r="AD12" s="342" t="s">
        <v>296</v>
      </c>
      <c r="AE12" s="356" t="s">
        <v>299</v>
      </c>
    </row>
    <row r="13" spans="1:31" s="354" customFormat="1" ht="53.1" customHeight="1">
      <c r="A13" s="340">
        <v>4</v>
      </c>
      <c r="B13" s="341" t="s">
        <v>24</v>
      </c>
      <c r="C13" s="342">
        <v>3.55</v>
      </c>
      <c r="D13" s="342">
        <v>3.9249999999999998</v>
      </c>
      <c r="E13" s="341">
        <v>375</v>
      </c>
      <c r="F13" s="349">
        <v>0.06</v>
      </c>
      <c r="G13" s="350">
        <v>0.5</v>
      </c>
      <c r="H13" s="351">
        <v>0.25</v>
      </c>
      <c r="I13" s="344">
        <v>0.3</v>
      </c>
      <c r="J13" s="350">
        <v>2.194</v>
      </c>
      <c r="K13" s="350">
        <v>0.219</v>
      </c>
      <c r="L13" s="349">
        <v>0.156</v>
      </c>
      <c r="M13" s="350">
        <v>0.28999999999999998</v>
      </c>
      <c r="N13" s="349" t="s">
        <v>147</v>
      </c>
      <c r="O13" s="341">
        <v>1700</v>
      </c>
      <c r="P13" s="355">
        <v>1.5</v>
      </c>
      <c r="Q13" s="343">
        <v>1</v>
      </c>
      <c r="R13" s="349">
        <v>0.28100000000000003</v>
      </c>
      <c r="S13" s="352">
        <v>6.2E-2</v>
      </c>
      <c r="T13" s="350">
        <v>456.94799999999998</v>
      </c>
      <c r="U13" s="350">
        <v>485.72699999999998</v>
      </c>
      <c r="V13" s="350">
        <v>487.19799999999998</v>
      </c>
      <c r="W13" s="350">
        <v>485.97699999999998</v>
      </c>
      <c r="X13" s="349">
        <v>0.221</v>
      </c>
      <c r="Y13" s="344">
        <v>1</v>
      </c>
      <c r="Z13" s="342">
        <v>1.2210000000000001</v>
      </c>
      <c r="AA13" s="342">
        <v>2.5000000000000001E-2</v>
      </c>
      <c r="AB13" s="350">
        <v>1.091</v>
      </c>
      <c r="AC13" s="351">
        <v>2</v>
      </c>
      <c r="AD13" s="342" t="s">
        <v>296</v>
      </c>
      <c r="AE13" s="356" t="s">
        <v>300</v>
      </c>
    </row>
    <row r="14" spans="1:31" s="354" customFormat="1" ht="30" customHeight="1">
      <c r="A14" s="507" t="s">
        <v>301</v>
      </c>
      <c r="B14" s="508"/>
      <c r="C14" s="508"/>
      <c r="D14" s="508"/>
      <c r="E14" s="508"/>
      <c r="F14" s="508"/>
      <c r="G14" s="508"/>
      <c r="H14" s="508"/>
      <c r="I14" s="508"/>
      <c r="J14" s="508"/>
      <c r="K14" s="508"/>
      <c r="L14" s="508"/>
      <c r="M14" s="508"/>
      <c r="N14" s="508"/>
      <c r="O14" s="508"/>
      <c r="P14" s="508"/>
      <c r="Q14" s="508"/>
      <c r="R14" s="508"/>
      <c r="S14" s="508"/>
      <c r="T14" s="508"/>
      <c r="U14" s="508"/>
      <c r="V14" s="508"/>
      <c r="W14" s="508"/>
      <c r="X14" s="508"/>
      <c r="Y14" s="508"/>
      <c r="Z14" s="508"/>
      <c r="AA14" s="508"/>
      <c r="AB14" s="508"/>
      <c r="AC14" s="508"/>
      <c r="AD14" s="508"/>
      <c r="AE14" s="509"/>
    </row>
    <row r="15" spans="1:31" s="354" customFormat="1" ht="53.1" customHeight="1">
      <c r="A15" s="340">
        <v>5</v>
      </c>
      <c r="B15" s="341" t="s">
        <v>24</v>
      </c>
      <c r="C15" s="342">
        <v>0</v>
      </c>
      <c r="D15" s="342">
        <v>0.05</v>
      </c>
      <c r="E15" s="341">
        <v>50</v>
      </c>
      <c r="F15" s="349">
        <v>0.125</v>
      </c>
      <c r="G15" s="350">
        <v>0.6</v>
      </c>
      <c r="H15" s="351">
        <v>0.35</v>
      </c>
      <c r="I15" s="344">
        <v>0.3</v>
      </c>
      <c r="J15" s="350">
        <v>1.53</v>
      </c>
      <c r="K15" s="350">
        <v>0.39400000000000002</v>
      </c>
      <c r="L15" s="350">
        <v>0.21099999999999999</v>
      </c>
      <c r="M15" s="350">
        <v>0.35399999999999998</v>
      </c>
      <c r="N15" s="349" t="s">
        <v>147</v>
      </c>
      <c r="O15" s="341">
        <v>1800</v>
      </c>
      <c r="P15" s="355">
        <v>1.5</v>
      </c>
      <c r="Q15" s="343">
        <v>1</v>
      </c>
      <c r="R15" s="349">
        <v>0.33500000000000002</v>
      </c>
      <c r="S15" s="352">
        <v>0.13200000000000001</v>
      </c>
      <c r="T15" s="350">
        <v>499.93</v>
      </c>
      <c r="U15" s="350">
        <v>499.90199999999999</v>
      </c>
      <c r="V15" s="350">
        <v>500.28</v>
      </c>
      <c r="W15" s="350">
        <v>500.25200000000001</v>
      </c>
      <c r="X15" s="349">
        <v>2.8000000000000001E-2</v>
      </c>
      <c r="Y15" s="344">
        <v>0</v>
      </c>
      <c r="Z15" s="342">
        <v>2.8000000000000001E-2</v>
      </c>
      <c r="AA15" s="342">
        <v>2.5000000000000001E-2</v>
      </c>
      <c r="AB15" s="350">
        <v>1.0880000000000001</v>
      </c>
      <c r="AC15" s="351">
        <v>1.71</v>
      </c>
      <c r="AD15" s="342" t="s">
        <v>296</v>
      </c>
      <c r="AE15" s="357"/>
    </row>
    <row r="16" spans="1:31" s="354" customFormat="1" ht="83.25" thickBot="1">
      <c r="A16" s="358">
        <v>6</v>
      </c>
      <c r="B16" s="359" t="s">
        <v>24</v>
      </c>
      <c r="C16" s="360">
        <v>0.05</v>
      </c>
      <c r="D16" s="360">
        <v>0.94</v>
      </c>
      <c r="E16" s="359">
        <v>890</v>
      </c>
      <c r="F16" s="361">
        <v>6.4000000000000001E-2</v>
      </c>
      <c r="G16" s="362">
        <v>0.55000000000000004</v>
      </c>
      <c r="H16" s="363">
        <v>0.25</v>
      </c>
      <c r="I16" s="344">
        <v>0.3</v>
      </c>
      <c r="J16" s="362">
        <v>0.92500000000000004</v>
      </c>
      <c r="K16" s="362">
        <v>0.23100000000000001</v>
      </c>
      <c r="L16" s="361">
        <v>0.159</v>
      </c>
      <c r="M16" s="362">
        <v>0.29299999999999998</v>
      </c>
      <c r="N16" s="361" t="s">
        <v>147</v>
      </c>
      <c r="O16" s="359">
        <v>1750</v>
      </c>
      <c r="P16" s="364">
        <v>1.5</v>
      </c>
      <c r="Q16" s="343">
        <v>1</v>
      </c>
      <c r="R16" s="361">
        <v>0.28100000000000003</v>
      </c>
      <c r="S16" s="365">
        <v>6.5000000000000002E-2</v>
      </c>
      <c r="T16" s="362">
        <v>499.00200000000001</v>
      </c>
      <c r="U16" s="362">
        <v>494.09300000000002</v>
      </c>
      <c r="V16" s="362">
        <v>499.25200000000001</v>
      </c>
      <c r="W16" s="362">
        <v>494.34300000000002</v>
      </c>
      <c r="X16" s="361">
        <v>0.50900000000000001</v>
      </c>
      <c r="Y16" s="366">
        <v>4.4000000000000004</v>
      </c>
      <c r="Z16" s="360">
        <v>4.9089999999999998</v>
      </c>
      <c r="AA16" s="360">
        <v>2.5000000000000001E-2</v>
      </c>
      <c r="AB16" s="362">
        <v>1.0900000000000001</v>
      </c>
      <c r="AC16" s="362">
        <v>2.2000000000000002</v>
      </c>
      <c r="AD16" s="342" t="s">
        <v>296</v>
      </c>
      <c r="AE16" s="367" t="s">
        <v>302</v>
      </c>
    </row>
    <row r="20" spans="6:8">
      <c r="F20" s="510" t="s">
        <v>20</v>
      </c>
      <c r="G20" s="510"/>
      <c r="H20" s="510"/>
    </row>
    <row r="21" spans="6:8">
      <c r="F21" s="510"/>
      <c r="G21" s="510"/>
      <c r="H21" s="510"/>
    </row>
    <row r="22" spans="6:8">
      <c r="F22" s="510"/>
      <c r="G22" s="510"/>
      <c r="H22" s="510"/>
    </row>
    <row r="23" spans="6:8">
      <c r="F23" s="510"/>
      <c r="G23" s="510"/>
      <c r="H23" s="510"/>
    </row>
  </sheetData>
  <mergeCells count="21">
    <mergeCell ref="A1:AE1"/>
    <mergeCell ref="A2:AE2"/>
    <mergeCell ref="A3:AE3"/>
    <mergeCell ref="A4:AE4"/>
    <mergeCell ref="A5:AE5"/>
    <mergeCell ref="N8:O8"/>
    <mergeCell ref="P8:Q8"/>
    <mergeCell ref="N9:O9"/>
    <mergeCell ref="A14:AE14"/>
    <mergeCell ref="F20:H23"/>
    <mergeCell ref="AE7:AE8"/>
    <mergeCell ref="C7:D7"/>
    <mergeCell ref="E7:E8"/>
    <mergeCell ref="F7:S7"/>
    <mergeCell ref="T7:U7"/>
    <mergeCell ref="V7:W7"/>
    <mergeCell ref="X7:Z7"/>
    <mergeCell ref="AA7:AA8"/>
    <mergeCell ref="AB7:AB8"/>
    <mergeCell ref="AC7:AC8"/>
    <mergeCell ref="AD7:AD8"/>
  </mergeCells>
  <printOptions horizontalCentered="1"/>
  <pageMargins left="0" right="0" top="0.75" bottom="0.75" header="0" footer="0"/>
  <pageSetup paperSize="9" scale="46" orientation="landscape" r:id="rId1"/>
</worksheet>
</file>

<file path=xl/worksheets/sheet9.xml><?xml version="1.0" encoding="utf-8"?>
<worksheet xmlns="http://schemas.openxmlformats.org/spreadsheetml/2006/main" xmlns:r="http://schemas.openxmlformats.org/officeDocument/2006/relationships">
  <sheetPr>
    <tabColor rgb="FF92D050"/>
  </sheetPr>
  <dimension ref="A1:AF21"/>
  <sheetViews>
    <sheetView view="pageBreakPreview" zoomScale="55" zoomScaleSheetLayoutView="55" workbookViewId="0">
      <selection activeCell="V28" sqref="V28"/>
    </sheetView>
  </sheetViews>
  <sheetFormatPr defaultRowHeight="14.25"/>
  <cols>
    <col min="1" max="1" width="8.85546875" style="275" bestFit="1" customWidth="1"/>
    <col min="2" max="2" width="8.85546875" style="275" customWidth="1"/>
    <col min="3" max="3" width="8.28515625" style="297" bestFit="1" customWidth="1"/>
    <col min="4" max="4" width="9.42578125" style="297" customWidth="1"/>
    <col min="5" max="5" width="11.42578125" style="298" customWidth="1"/>
    <col min="6" max="6" width="14" style="275" bestFit="1" customWidth="1"/>
    <col min="7" max="7" width="10.7109375" style="297" customWidth="1"/>
    <col min="8" max="8" width="8.7109375" style="296" bestFit="1" customWidth="1"/>
    <col min="9" max="9" width="8.5703125" style="296" bestFit="1" customWidth="1"/>
    <col min="10" max="10" width="9.7109375" style="297" bestFit="1" customWidth="1"/>
    <col min="11" max="11" width="9.7109375" style="296" customWidth="1"/>
    <col min="12" max="13" width="8.28515625" style="275" bestFit="1" customWidth="1"/>
    <col min="14" max="14" width="5.5703125" style="275" bestFit="1" customWidth="1"/>
    <col min="15" max="15" width="7.5703125" style="298" bestFit="1" customWidth="1"/>
    <col min="16" max="16" width="5.140625" style="298" bestFit="1" customWidth="1"/>
    <col min="17" max="17" width="5.5703125" style="296" bestFit="1" customWidth="1"/>
    <col min="18" max="18" width="11.28515625" style="275" customWidth="1"/>
    <col min="19" max="19" width="13.42578125" style="275" customWidth="1"/>
    <col min="20" max="23" width="11.42578125" style="275" customWidth="1"/>
    <col min="24" max="24" width="10" style="275" bestFit="1" customWidth="1"/>
    <col min="25" max="25" width="12.28515625" style="296" bestFit="1" customWidth="1"/>
    <col min="26" max="26" width="9.5703125" style="275" customWidth="1"/>
    <col min="27" max="27" width="11.28515625" style="275" customWidth="1"/>
    <col min="28" max="28" width="8.140625" style="275" customWidth="1"/>
    <col min="29" max="30" width="8.28515625" style="275" bestFit="1" customWidth="1"/>
    <col min="31" max="31" width="10.7109375" style="275" customWidth="1"/>
    <col min="32" max="32" width="33.7109375" style="275" customWidth="1"/>
    <col min="33" max="16384" width="9.140625" style="275"/>
  </cols>
  <sheetData>
    <row r="1" spans="1:32" ht="20.25" customHeight="1">
      <c r="A1" s="524" t="s">
        <v>250</v>
      </c>
      <c r="B1" s="524"/>
      <c r="C1" s="524"/>
      <c r="D1" s="524"/>
      <c r="E1" s="524"/>
      <c r="F1" s="524"/>
      <c r="G1" s="524"/>
      <c r="H1" s="524"/>
      <c r="I1" s="524"/>
      <c r="J1" s="524"/>
      <c r="K1" s="524"/>
      <c r="L1" s="524"/>
      <c r="M1" s="524"/>
      <c r="N1" s="524"/>
      <c r="O1" s="524"/>
      <c r="P1" s="524"/>
      <c r="Q1" s="524"/>
      <c r="R1" s="524"/>
      <c r="S1" s="524"/>
      <c r="T1" s="524"/>
      <c r="U1" s="524"/>
      <c r="V1" s="524"/>
      <c r="W1" s="524"/>
      <c r="X1" s="524"/>
      <c r="Y1" s="524"/>
      <c r="Z1" s="524"/>
      <c r="AA1" s="524"/>
      <c r="AB1" s="524"/>
      <c r="AC1" s="524"/>
      <c r="AD1" s="524"/>
      <c r="AE1" s="524"/>
      <c r="AF1" s="524"/>
    </row>
    <row r="2" spans="1:32" ht="20.25" customHeight="1">
      <c r="A2" s="524" t="s">
        <v>168</v>
      </c>
      <c r="B2" s="524"/>
      <c r="C2" s="524"/>
      <c r="D2" s="524"/>
      <c r="E2" s="524"/>
      <c r="F2" s="524"/>
      <c r="G2" s="524"/>
      <c r="H2" s="524"/>
      <c r="I2" s="524"/>
      <c r="J2" s="524"/>
      <c r="K2" s="524"/>
      <c r="L2" s="524"/>
      <c r="M2" s="524"/>
      <c r="N2" s="524"/>
      <c r="O2" s="524"/>
      <c r="P2" s="524"/>
      <c r="Q2" s="524"/>
      <c r="R2" s="524"/>
      <c r="S2" s="524"/>
      <c r="T2" s="524"/>
      <c r="U2" s="524"/>
      <c r="V2" s="524"/>
      <c r="W2" s="524"/>
      <c r="X2" s="524"/>
      <c r="Y2" s="524"/>
      <c r="Z2" s="524"/>
      <c r="AA2" s="524"/>
      <c r="AB2" s="524"/>
      <c r="AC2" s="524"/>
      <c r="AD2" s="524"/>
      <c r="AE2" s="524"/>
      <c r="AF2" s="524"/>
    </row>
    <row r="3" spans="1:32" ht="20.25" customHeight="1">
      <c r="A3" s="524" t="s">
        <v>251</v>
      </c>
      <c r="B3" s="524"/>
      <c r="C3" s="524"/>
      <c r="D3" s="524"/>
      <c r="E3" s="524"/>
      <c r="F3" s="524"/>
      <c r="G3" s="524"/>
      <c r="H3" s="524"/>
      <c r="I3" s="524"/>
      <c r="J3" s="524"/>
      <c r="K3" s="524"/>
      <c r="L3" s="524"/>
      <c r="M3" s="524"/>
      <c r="N3" s="524"/>
      <c r="O3" s="524"/>
      <c r="P3" s="524"/>
      <c r="Q3" s="524"/>
      <c r="R3" s="524"/>
      <c r="S3" s="524"/>
      <c r="T3" s="524"/>
      <c r="U3" s="524"/>
      <c r="V3" s="524"/>
      <c r="W3" s="524"/>
      <c r="X3" s="524"/>
      <c r="Y3" s="524"/>
      <c r="Z3" s="524"/>
      <c r="AA3" s="524"/>
      <c r="AB3" s="524"/>
      <c r="AC3" s="524"/>
      <c r="AD3" s="524"/>
      <c r="AE3" s="524"/>
      <c r="AF3" s="524"/>
    </row>
    <row r="4" spans="1:32" ht="20.25" customHeight="1">
      <c r="A4" s="525" t="s">
        <v>252</v>
      </c>
      <c r="B4" s="525"/>
      <c r="C4" s="526"/>
      <c r="D4" s="526"/>
      <c r="E4" s="526"/>
      <c r="F4" s="526"/>
      <c r="G4" s="526"/>
      <c r="H4" s="526"/>
      <c r="I4" s="526"/>
      <c r="J4" s="526"/>
      <c r="K4" s="526"/>
      <c r="L4" s="526"/>
      <c r="M4" s="526"/>
      <c r="N4" s="526"/>
      <c r="O4" s="526"/>
      <c r="P4" s="526"/>
      <c r="Q4" s="526"/>
      <c r="R4" s="526"/>
      <c r="S4" s="526"/>
      <c r="T4" s="526"/>
      <c r="U4" s="526"/>
      <c r="V4" s="526"/>
      <c r="W4" s="526"/>
      <c r="X4" s="526"/>
      <c r="Y4" s="526"/>
      <c r="Z4" s="526"/>
      <c r="AA4" s="526"/>
      <c r="AB4" s="526"/>
      <c r="AC4" s="526"/>
      <c r="AD4" s="526"/>
      <c r="AE4" s="526"/>
      <c r="AF4" s="526"/>
    </row>
    <row r="5" spans="1:32" ht="19.5" customHeight="1" thickBot="1">
      <c r="A5" s="276"/>
      <c r="B5" s="276"/>
      <c r="C5" s="277"/>
      <c r="D5" s="277"/>
      <c r="E5" s="277"/>
      <c r="F5" s="277"/>
      <c r="G5" s="277"/>
      <c r="H5" s="277"/>
      <c r="I5" s="277"/>
      <c r="J5" s="277"/>
      <c r="K5" s="277"/>
      <c r="L5" s="277"/>
      <c r="M5" s="277"/>
      <c r="N5" s="277"/>
      <c r="O5" s="277"/>
      <c r="P5" s="277"/>
      <c r="Q5" s="277"/>
      <c r="R5" s="277"/>
      <c r="S5" s="277"/>
      <c r="T5" s="277"/>
      <c r="U5" s="277"/>
      <c r="V5" s="277"/>
      <c r="W5" s="277"/>
      <c r="X5" s="277"/>
      <c r="Y5" s="277"/>
      <c r="Z5" s="277"/>
      <c r="AA5" s="277"/>
      <c r="AB5" s="277"/>
      <c r="AC5" s="277"/>
      <c r="AD5" s="277"/>
      <c r="AE5" s="277"/>
      <c r="AF5" s="277"/>
    </row>
    <row r="6" spans="1:32" s="280" customFormat="1" ht="40.5" customHeight="1">
      <c r="A6" s="278" t="s">
        <v>253</v>
      </c>
      <c r="B6" s="279" t="s">
        <v>254</v>
      </c>
      <c r="C6" s="522" t="s">
        <v>171</v>
      </c>
      <c r="D6" s="522"/>
      <c r="E6" s="527" t="s">
        <v>172</v>
      </c>
      <c r="F6" s="522" t="s">
        <v>252</v>
      </c>
      <c r="G6" s="522"/>
      <c r="H6" s="522"/>
      <c r="I6" s="522"/>
      <c r="J6" s="522"/>
      <c r="K6" s="522"/>
      <c r="L6" s="522"/>
      <c r="M6" s="522"/>
      <c r="N6" s="522"/>
      <c r="O6" s="522"/>
      <c r="P6" s="522"/>
      <c r="Q6" s="522"/>
      <c r="R6" s="522"/>
      <c r="S6" s="522"/>
      <c r="T6" s="522" t="s">
        <v>125</v>
      </c>
      <c r="U6" s="522"/>
      <c r="V6" s="522" t="s">
        <v>183</v>
      </c>
      <c r="W6" s="522"/>
      <c r="X6" s="529" t="s">
        <v>184</v>
      </c>
      <c r="Y6" s="529"/>
      <c r="Z6" s="529"/>
      <c r="AA6" s="522" t="s">
        <v>185</v>
      </c>
      <c r="AB6" s="522" t="s">
        <v>186</v>
      </c>
      <c r="AC6" s="522" t="s">
        <v>187</v>
      </c>
      <c r="AD6" s="522" t="s">
        <v>188</v>
      </c>
      <c r="AE6" s="522" t="s">
        <v>189</v>
      </c>
      <c r="AF6" s="530" t="s">
        <v>190</v>
      </c>
    </row>
    <row r="7" spans="1:32" s="280" customFormat="1" ht="49.5">
      <c r="A7" s="281"/>
      <c r="B7" s="282"/>
      <c r="C7" s="283" t="s">
        <v>109</v>
      </c>
      <c r="D7" s="283" t="s">
        <v>124</v>
      </c>
      <c r="E7" s="528"/>
      <c r="F7" s="284" t="s">
        <v>255</v>
      </c>
      <c r="G7" s="285" t="s">
        <v>256</v>
      </c>
      <c r="H7" s="286" t="s">
        <v>257</v>
      </c>
      <c r="I7" s="286" t="s">
        <v>258</v>
      </c>
      <c r="J7" s="287" t="s">
        <v>177</v>
      </c>
      <c r="K7" s="288" t="s">
        <v>178</v>
      </c>
      <c r="L7" s="286" t="s">
        <v>146</v>
      </c>
      <c r="M7" s="286" t="s">
        <v>259</v>
      </c>
      <c r="N7" s="532" t="s">
        <v>260</v>
      </c>
      <c r="O7" s="532"/>
      <c r="P7" s="533" t="s">
        <v>261</v>
      </c>
      <c r="Q7" s="533"/>
      <c r="R7" s="284" t="s">
        <v>262</v>
      </c>
      <c r="S7" s="284" t="s">
        <v>263</v>
      </c>
      <c r="T7" s="286" t="s">
        <v>191</v>
      </c>
      <c r="U7" s="286" t="s">
        <v>192</v>
      </c>
      <c r="V7" s="286" t="s">
        <v>191</v>
      </c>
      <c r="W7" s="286" t="s">
        <v>192</v>
      </c>
      <c r="X7" s="286" t="s">
        <v>193</v>
      </c>
      <c r="Y7" s="288" t="s">
        <v>264</v>
      </c>
      <c r="Z7" s="286" t="s">
        <v>195</v>
      </c>
      <c r="AA7" s="523"/>
      <c r="AB7" s="523"/>
      <c r="AC7" s="523"/>
      <c r="AD7" s="523"/>
      <c r="AE7" s="523"/>
      <c r="AF7" s="531"/>
    </row>
    <row r="8" spans="1:32" s="280" customFormat="1" ht="16.5">
      <c r="A8" s="289">
        <v>1</v>
      </c>
      <c r="B8" s="290">
        <v>2</v>
      </c>
      <c r="C8" s="290">
        <v>3</v>
      </c>
      <c r="D8" s="290">
        <v>4</v>
      </c>
      <c r="E8" s="290">
        <v>5</v>
      </c>
      <c r="F8" s="290">
        <v>6</v>
      </c>
      <c r="G8" s="291">
        <v>7</v>
      </c>
      <c r="H8" s="290">
        <v>8</v>
      </c>
      <c r="I8" s="290">
        <v>9</v>
      </c>
      <c r="J8" s="290">
        <v>10</v>
      </c>
      <c r="K8" s="290">
        <v>11</v>
      </c>
      <c r="L8" s="290">
        <v>12</v>
      </c>
      <c r="M8" s="290">
        <v>13</v>
      </c>
      <c r="N8" s="534">
        <v>14</v>
      </c>
      <c r="O8" s="534"/>
      <c r="P8" s="292">
        <v>15</v>
      </c>
      <c r="Q8" s="292"/>
      <c r="R8" s="290">
        <v>16</v>
      </c>
      <c r="S8" s="290">
        <v>17</v>
      </c>
      <c r="T8" s="290">
        <v>18</v>
      </c>
      <c r="U8" s="290">
        <v>19</v>
      </c>
      <c r="V8" s="290">
        <v>20</v>
      </c>
      <c r="W8" s="290">
        <v>21</v>
      </c>
      <c r="X8" s="290">
        <v>22</v>
      </c>
      <c r="Y8" s="290">
        <v>23</v>
      </c>
      <c r="Z8" s="290">
        <v>24</v>
      </c>
      <c r="AA8" s="290">
        <v>25</v>
      </c>
      <c r="AB8" s="290">
        <v>26</v>
      </c>
      <c r="AC8" s="290">
        <v>27</v>
      </c>
      <c r="AD8" s="290">
        <v>28</v>
      </c>
      <c r="AE8" s="290">
        <v>29</v>
      </c>
      <c r="AF8" s="293">
        <v>30</v>
      </c>
    </row>
    <row r="9" spans="1:32" s="294" customFormat="1" ht="132">
      <c r="A9" s="299">
        <v>1</v>
      </c>
      <c r="B9" s="300" t="s">
        <v>24</v>
      </c>
      <c r="C9" s="301">
        <v>0</v>
      </c>
      <c r="D9" s="301" t="s">
        <v>265</v>
      </c>
      <c r="E9" s="302">
        <v>2685</v>
      </c>
      <c r="F9" s="301">
        <v>2.27</v>
      </c>
      <c r="G9" s="301">
        <v>2.65</v>
      </c>
      <c r="H9" s="303">
        <v>1</v>
      </c>
      <c r="I9" s="303">
        <v>0.5</v>
      </c>
      <c r="J9" s="301">
        <v>4.1500000000000004</v>
      </c>
      <c r="K9" s="301">
        <v>6.2560000000000002</v>
      </c>
      <c r="L9" s="301">
        <v>0.66300000000000003</v>
      </c>
      <c r="M9" s="301">
        <v>0.76</v>
      </c>
      <c r="N9" s="302" t="s">
        <v>147</v>
      </c>
      <c r="O9" s="302">
        <v>3000</v>
      </c>
      <c r="P9" s="304">
        <v>1.5</v>
      </c>
      <c r="Q9" s="302">
        <v>1</v>
      </c>
      <c r="R9" s="301">
        <v>0.55500000000000005</v>
      </c>
      <c r="S9" s="301">
        <v>2.3029999999999999</v>
      </c>
      <c r="T9" s="301">
        <v>499.78300000000002</v>
      </c>
      <c r="U9" s="301">
        <v>494.18799999999999</v>
      </c>
      <c r="V9" s="301">
        <f>T9+H9</f>
        <v>500.78300000000002</v>
      </c>
      <c r="W9" s="301">
        <f>U9+H9</f>
        <v>495.18799999999999</v>
      </c>
      <c r="X9" s="301">
        <v>0.89500000000000002</v>
      </c>
      <c r="Y9" s="303">
        <v>4.7</v>
      </c>
      <c r="Z9" s="301">
        <v>5.5949999999999998</v>
      </c>
      <c r="AA9" s="301">
        <v>2.5000000000000001E-2</v>
      </c>
      <c r="AB9" s="301">
        <v>0.53</v>
      </c>
      <c r="AC9" s="301">
        <v>1.0469999999999999</v>
      </c>
      <c r="AD9" s="301">
        <v>2.65</v>
      </c>
      <c r="AE9" s="301" t="s">
        <v>266</v>
      </c>
      <c r="AF9" s="317" t="s">
        <v>286</v>
      </c>
    </row>
    <row r="10" spans="1:32" s="295" customFormat="1" ht="99">
      <c r="A10" s="299">
        <v>2</v>
      </c>
      <c r="B10" s="300" t="s">
        <v>24</v>
      </c>
      <c r="C10" s="301" t="s">
        <v>267</v>
      </c>
      <c r="D10" s="301" t="s">
        <v>268</v>
      </c>
      <c r="E10" s="300">
        <v>1705</v>
      </c>
      <c r="F10" s="305">
        <v>1.798</v>
      </c>
      <c r="G10" s="306">
        <v>2.4</v>
      </c>
      <c r="H10" s="307">
        <v>0.9</v>
      </c>
      <c r="I10" s="307">
        <v>0.5</v>
      </c>
      <c r="J10" s="306">
        <v>3.375</v>
      </c>
      <c r="K10" s="306">
        <v>5.6449999999999996</v>
      </c>
      <c r="L10" s="305">
        <v>0.59799999999999998</v>
      </c>
      <c r="M10" s="306">
        <v>0.71</v>
      </c>
      <c r="N10" s="302" t="s">
        <v>147</v>
      </c>
      <c r="O10" s="300">
        <v>2800</v>
      </c>
      <c r="P10" s="304">
        <v>1.5</v>
      </c>
      <c r="Q10" s="302">
        <v>1</v>
      </c>
      <c r="R10" s="305">
        <v>0.53600000000000003</v>
      </c>
      <c r="S10" s="305">
        <v>1.8089999999999999</v>
      </c>
      <c r="T10" s="306">
        <v>493.28800000000001</v>
      </c>
      <c r="U10" s="306">
        <v>487.47899999999998</v>
      </c>
      <c r="V10" s="306">
        <f>T10+H10</f>
        <v>494.18799999999999</v>
      </c>
      <c r="W10" s="306">
        <f>U10+H10</f>
        <v>488.37899999999996</v>
      </c>
      <c r="X10" s="305">
        <v>0.60899999999999999</v>
      </c>
      <c r="Y10" s="302" t="s">
        <v>269</v>
      </c>
      <c r="Z10" s="302" t="s">
        <v>270</v>
      </c>
      <c r="AA10" s="301">
        <v>2.5000000000000001E-2</v>
      </c>
      <c r="AB10" s="306">
        <v>0.502</v>
      </c>
      <c r="AC10" s="305">
        <v>1.069</v>
      </c>
      <c r="AD10" s="306">
        <v>2.6669999999999998</v>
      </c>
      <c r="AE10" s="301" t="s">
        <v>266</v>
      </c>
      <c r="AF10" s="318" t="s">
        <v>287</v>
      </c>
    </row>
    <row r="11" spans="1:32" s="295" customFormat="1" ht="54">
      <c r="A11" s="299">
        <v>3</v>
      </c>
      <c r="B11" s="300" t="s">
        <v>24</v>
      </c>
      <c r="C11" s="301" t="s">
        <v>271</v>
      </c>
      <c r="D11" s="301" t="s">
        <v>272</v>
      </c>
      <c r="E11" s="300">
        <v>2590</v>
      </c>
      <c r="F11" s="305">
        <v>1.4390000000000001</v>
      </c>
      <c r="G11" s="306">
        <v>2</v>
      </c>
      <c r="H11" s="307">
        <v>0.85</v>
      </c>
      <c r="I11" s="307">
        <v>0.5</v>
      </c>
      <c r="J11" s="306">
        <v>2.7839999999999998</v>
      </c>
      <c r="K11" s="306">
        <v>5.0650000000000004</v>
      </c>
      <c r="L11" s="306">
        <v>0.55000000000000004</v>
      </c>
      <c r="M11" s="305">
        <v>0.67100000000000004</v>
      </c>
      <c r="N11" s="305" t="s">
        <v>147</v>
      </c>
      <c r="O11" s="300">
        <v>2600</v>
      </c>
      <c r="P11" s="308">
        <v>1.5</v>
      </c>
      <c r="Q11" s="302">
        <v>1</v>
      </c>
      <c r="R11" s="305">
        <v>0.52600000000000002</v>
      </c>
      <c r="S11" s="305">
        <v>1.464</v>
      </c>
      <c r="T11" s="306">
        <v>486.529</v>
      </c>
      <c r="U11" s="306">
        <v>484.03300000000002</v>
      </c>
      <c r="V11" s="306">
        <f>T11+H11</f>
        <v>487.37900000000002</v>
      </c>
      <c r="W11" s="306">
        <f>U11+H11</f>
        <v>484.88300000000004</v>
      </c>
      <c r="X11" s="305">
        <v>0.996</v>
      </c>
      <c r="Y11" s="302" t="s">
        <v>269</v>
      </c>
      <c r="Z11" s="302" t="s">
        <v>273</v>
      </c>
      <c r="AA11" s="301">
        <v>2.5000000000000001E-2</v>
      </c>
      <c r="AB11" s="306">
        <v>0.48699999999999999</v>
      </c>
      <c r="AC11" s="306">
        <v>1.08</v>
      </c>
      <c r="AD11" s="305">
        <v>2.3530000000000002</v>
      </c>
      <c r="AE11" s="301" t="s">
        <v>266</v>
      </c>
      <c r="AF11" s="318" t="s">
        <v>288</v>
      </c>
    </row>
    <row r="12" spans="1:32" s="295" customFormat="1" ht="53.1" customHeight="1">
      <c r="A12" s="299">
        <v>4</v>
      </c>
      <c r="B12" s="300" t="s">
        <v>24</v>
      </c>
      <c r="C12" s="301" t="s">
        <v>274</v>
      </c>
      <c r="D12" s="301" t="s">
        <v>275</v>
      </c>
      <c r="E12" s="300">
        <v>1145</v>
      </c>
      <c r="F12" s="305">
        <v>1.077</v>
      </c>
      <c r="G12" s="306">
        <v>1.8</v>
      </c>
      <c r="H12" s="307">
        <v>0.75</v>
      </c>
      <c r="I12" s="307">
        <v>0.5</v>
      </c>
      <c r="J12" s="306">
        <v>2.194</v>
      </c>
      <c r="K12" s="306">
        <v>4.5049999999999999</v>
      </c>
      <c r="L12" s="305">
        <v>0.48699999999999999</v>
      </c>
      <c r="M12" s="305">
        <v>0.61899999999999999</v>
      </c>
      <c r="N12" s="305" t="s">
        <v>147</v>
      </c>
      <c r="O12" s="300">
        <v>2500</v>
      </c>
      <c r="P12" s="308">
        <v>1.5</v>
      </c>
      <c r="Q12" s="302">
        <v>1</v>
      </c>
      <c r="R12" s="305">
        <v>0.495</v>
      </c>
      <c r="S12" s="305">
        <v>1.0860000000000001</v>
      </c>
      <c r="T12" s="306">
        <v>484.03300000000002</v>
      </c>
      <c r="U12" s="306">
        <v>482.07499999999999</v>
      </c>
      <c r="V12" s="306">
        <f>T12+H12</f>
        <v>484.78300000000002</v>
      </c>
      <c r="W12" s="306">
        <v>482.82600000000002</v>
      </c>
      <c r="X12" s="305">
        <v>0.45800000000000002</v>
      </c>
      <c r="Y12" s="302" t="s">
        <v>276</v>
      </c>
      <c r="Z12" s="302" t="s">
        <v>277</v>
      </c>
      <c r="AA12" s="301">
        <v>2.5000000000000001E-2</v>
      </c>
      <c r="AB12" s="306">
        <v>0.45800000000000002</v>
      </c>
      <c r="AC12" s="306">
        <v>1.0860000000000001</v>
      </c>
      <c r="AD12" s="306">
        <v>2.4</v>
      </c>
      <c r="AE12" s="301" t="s">
        <v>266</v>
      </c>
      <c r="AF12" s="319" t="s">
        <v>289</v>
      </c>
    </row>
    <row r="13" spans="1:32" s="295" customFormat="1" ht="99">
      <c r="A13" s="299">
        <v>5</v>
      </c>
      <c r="B13" s="300" t="s">
        <v>24</v>
      </c>
      <c r="C13" s="301" t="s">
        <v>278</v>
      </c>
      <c r="D13" s="301" t="s">
        <v>279</v>
      </c>
      <c r="E13" s="300">
        <v>825</v>
      </c>
      <c r="F13" s="305">
        <v>0.67700000000000005</v>
      </c>
      <c r="G13" s="306">
        <v>1.65</v>
      </c>
      <c r="H13" s="307">
        <v>0.6</v>
      </c>
      <c r="I13" s="307">
        <v>0.3</v>
      </c>
      <c r="J13" s="306">
        <v>1.53</v>
      </c>
      <c r="K13" s="306">
        <v>3.8140000000000001</v>
      </c>
      <c r="L13" s="305">
        <v>0.40100000000000002</v>
      </c>
      <c r="M13" s="305">
        <v>0.54400000000000004</v>
      </c>
      <c r="N13" s="305" t="s">
        <v>147</v>
      </c>
      <c r="O13" s="300">
        <v>2400</v>
      </c>
      <c r="P13" s="308">
        <v>1.5</v>
      </c>
      <c r="Q13" s="302">
        <v>1</v>
      </c>
      <c r="R13" s="305">
        <v>0.44400000000000001</v>
      </c>
      <c r="S13" s="305">
        <v>0.67900000000000005</v>
      </c>
      <c r="T13" s="306">
        <v>482.07499999999999</v>
      </c>
      <c r="U13" s="306">
        <v>477.53100000000001</v>
      </c>
      <c r="V13" s="306">
        <v>482.67500000000001</v>
      </c>
      <c r="W13" s="306">
        <f>U13+H13</f>
        <v>478.13100000000003</v>
      </c>
      <c r="X13" s="305">
        <v>0.34399999999999997</v>
      </c>
      <c r="Y13" s="302" t="s">
        <v>280</v>
      </c>
      <c r="Z13" s="302" t="s">
        <v>281</v>
      </c>
      <c r="AA13" s="301">
        <v>2.5000000000000001E-2</v>
      </c>
      <c r="AB13" s="306">
        <v>0.40600000000000003</v>
      </c>
      <c r="AC13" s="306">
        <v>1.0940000000000001</v>
      </c>
      <c r="AD13" s="306">
        <v>2.75</v>
      </c>
      <c r="AE13" s="301" t="s">
        <v>266</v>
      </c>
      <c r="AF13" s="318" t="s">
        <v>290</v>
      </c>
    </row>
    <row r="14" spans="1:32" s="295" customFormat="1" ht="165.75" thickBot="1">
      <c r="A14" s="309">
        <v>6</v>
      </c>
      <c r="B14" s="310" t="s">
        <v>24</v>
      </c>
      <c r="C14" s="311" t="s">
        <v>282</v>
      </c>
      <c r="D14" s="311" t="s">
        <v>283</v>
      </c>
      <c r="E14" s="310">
        <v>2365</v>
      </c>
      <c r="F14" s="312">
        <v>0.35799999999999998</v>
      </c>
      <c r="G14" s="313">
        <v>1.1000000000000001</v>
      </c>
      <c r="H14" s="314">
        <v>0.5</v>
      </c>
      <c r="I14" s="314">
        <v>0.3</v>
      </c>
      <c r="J14" s="313">
        <v>0.92500000000000004</v>
      </c>
      <c r="K14" s="313">
        <v>2.903</v>
      </c>
      <c r="L14" s="312">
        <v>0.31900000000000001</v>
      </c>
      <c r="M14" s="312">
        <v>0.46600000000000003</v>
      </c>
      <c r="N14" s="312" t="s">
        <v>147</v>
      </c>
      <c r="O14" s="310">
        <v>2200</v>
      </c>
      <c r="P14" s="315">
        <v>1.5</v>
      </c>
      <c r="Q14" s="302">
        <v>1</v>
      </c>
      <c r="R14" s="312">
        <v>0.39800000000000002</v>
      </c>
      <c r="S14" s="312">
        <v>0.36799999999999999</v>
      </c>
      <c r="T14" s="313">
        <v>477.51600000000002</v>
      </c>
      <c r="U14" s="313">
        <v>467.94099999999997</v>
      </c>
      <c r="V14" s="313">
        <f>T14+H14</f>
        <v>478.01600000000002</v>
      </c>
      <c r="W14" s="313">
        <f>U14+H14</f>
        <v>468.44099999999997</v>
      </c>
      <c r="X14" s="312">
        <v>1.075</v>
      </c>
      <c r="Y14" s="316" t="s">
        <v>284</v>
      </c>
      <c r="Z14" s="316" t="s">
        <v>285</v>
      </c>
      <c r="AA14" s="311">
        <v>2.5000000000000001E-2</v>
      </c>
      <c r="AB14" s="313">
        <v>0.37</v>
      </c>
      <c r="AC14" s="313">
        <v>1.0760000000000001</v>
      </c>
      <c r="AD14" s="313">
        <v>2.2000000000000002</v>
      </c>
      <c r="AE14" s="311" t="s">
        <v>266</v>
      </c>
      <c r="AF14" s="320" t="s">
        <v>291</v>
      </c>
    </row>
    <row r="18" spans="6:8">
      <c r="F18" s="521" t="s">
        <v>20</v>
      </c>
      <c r="G18" s="521"/>
      <c r="H18" s="521"/>
    </row>
    <row r="19" spans="6:8">
      <c r="F19" s="521"/>
      <c r="G19" s="521"/>
      <c r="H19" s="521"/>
    </row>
    <row r="20" spans="6:8">
      <c r="F20" s="521"/>
      <c r="G20" s="521"/>
      <c r="H20" s="521"/>
    </row>
    <row r="21" spans="6:8">
      <c r="F21" s="521"/>
      <c r="G21" s="521"/>
      <c r="H21" s="521"/>
    </row>
  </sheetData>
  <mergeCells count="20">
    <mergeCell ref="AF6:AF7"/>
    <mergeCell ref="N7:O7"/>
    <mergeCell ref="P7:Q7"/>
    <mergeCell ref="N8:O8"/>
    <mergeCell ref="F18:H21"/>
    <mergeCell ref="AA6:AA7"/>
    <mergeCell ref="A1:AF1"/>
    <mergeCell ref="A2:AF2"/>
    <mergeCell ref="A3:AF3"/>
    <mergeCell ref="A4:AF4"/>
    <mergeCell ref="C6:D6"/>
    <mergeCell ref="E6:E7"/>
    <mergeCell ref="F6:S6"/>
    <mergeCell ref="T6:U6"/>
    <mergeCell ref="V6:W6"/>
    <mergeCell ref="X6:Z6"/>
    <mergeCell ref="AB6:AB7"/>
    <mergeCell ref="AC6:AC7"/>
    <mergeCell ref="AD6:AD7"/>
    <mergeCell ref="AE6:AE7"/>
  </mergeCells>
  <printOptions horizontalCentered="1"/>
  <pageMargins left="0" right="0" top="0.75" bottom="0.75" header="0" footer="0"/>
  <pageSetup paperSize="9" scale="42"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11</vt:i4>
      </vt:variant>
      <vt:variant>
        <vt:lpstr>Named Ranges</vt:lpstr>
      </vt:variant>
      <vt:variant>
        <vt:i4>18</vt:i4>
      </vt:variant>
    </vt:vector>
  </HeadingPairs>
  <TitlesOfParts>
    <vt:vector size="29" baseType="lpstr">
      <vt:lpstr>Package no-30</vt:lpstr>
      <vt:lpstr>Package no-31</vt:lpstr>
      <vt:lpstr>Package-no 32-</vt:lpstr>
      <vt:lpstr>Package no-33</vt:lpstr>
      <vt:lpstr>package no-34</vt:lpstr>
      <vt:lpstr>package no-35</vt:lpstr>
      <vt:lpstr>Pack-36-Perur B.C</vt:lpstr>
      <vt:lpstr> D2 of Perur B.C </vt:lpstr>
      <vt:lpstr> D3 of Perur B.C </vt:lpstr>
      <vt:lpstr> D4 of Perur B.C </vt:lpstr>
      <vt:lpstr>Pack 36 -DI- Perur B.C</vt:lpstr>
      <vt:lpstr>' D2 of Perur B.C '!Print_Area</vt:lpstr>
      <vt:lpstr>' D3 of Perur B.C '!Print_Area</vt:lpstr>
      <vt:lpstr>' D4 of Perur B.C '!Print_Area</vt:lpstr>
      <vt:lpstr>'Pack 36 -DI- Perur B.C'!Print_Area</vt:lpstr>
      <vt:lpstr>'Pack-36-Perur B.C'!Print_Area</vt:lpstr>
      <vt:lpstr>'Package no-30'!Print_Area</vt:lpstr>
      <vt:lpstr>'Package no-31'!Print_Area</vt:lpstr>
      <vt:lpstr>'Package no-33'!Print_Area</vt:lpstr>
      <vt:lpstr>'package no-34'!Print_Area</vt:lpstr>
      <vt:lpstr>'package no-35'!Print_Area</vt:lpstr>
      <vt:lpstr>'Package-no 32-'!Print_Area</vt:lpstr>
      <vt:lpstr>'Pack-36-Perur B.C'!Print_Titles</vt:lpstr>
      <vt:lpstr>'Package no-30'!Print_Titles</vt:lpstr>
      <vt:lpstr>'Package no-31'!Print_Titles</vt:lpstr>
      <vt:lpstr>'Package no-33'!Print_Titles</vt:lpstr>
      <vt:lpstr>'package no-34'!Print_Titles</vt:lpstr>
      <vt:lpstr>'package no-35'!Print_Titles</vt:lpstr>
      <vt:lpstr>'Package-no 32-'!Print_Titles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ocr_e8efd5743baf97fe054465937fe7ef40</dc:title>
  <dc:subject/>
  <dc:creator/>
  <cp:keywords/>
  <cp:lastModifiedBy>Windows User</cp:lastModifiedBy>
  <cp:lastPrinted>2019-03-08T07:15:38Z</cp:lastPrinted>
  <dcterms:modified xsi:type="dcterms:W3CDTF">2019-03-08T07:17:35Z</dcterms:modified>
</cp:coreProperties>
</file>