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10260" windowHeight="8115" tabRatio="757" activeTab="1"/>
  </bookViews>
  <sheets>
    <sheet name="Package no-1" sheetId="4" r:id="rId1"/>
    <sheet name="Package no-1 (2)" sheetId="14" r:id="rId2"/>
  </sheets>
  <definedNames>
    <definedName name="_xlnm.Print_Area" localSheetId="0">'Package no-1'!$A$1:$Y$44</definedName>
    <definedName name="_xlnm.Print_Area" localSheetId="1">'Package no-1 (2)'!$A$1:$X$18</definedName>
    <definedName name="_xlnm.Print_Titles" localSheetId="0">'Package no-1'!$6:$7</definedName>
    <definedName name="_xlnm.Print_Titles" localSheetId="1">'Package no-1 (2)'!$6:$7</definedName>
  </definedNames>
  <calcPr calcId="124519"/>
</workbook>
</file>

<file path=xl/calcChain.xml><?xml version="1.0" encoding="utf-8"?>
<calcChain xmlns="http://schemas.openxmlformats.org/spreadsheetml/2006/main">
  <c r="Z25" i="4"/>
  <c r="S32"/>
  <c r="W33"/>
  <c r="V33"/>
  <c r="C33"/>
  <c r="Z35"/>
  <c r="AA35" s="1"/>
  <c r="V35"/>
  <c r="T35"/>
  <c r="S35"/>
  <c r="J35"/>
  <c r="I35"/>
  <c r="F35"/>
  <c r="C35"/>
  <c r="Z34" s="1"/>
  <c r="AA34" s="1"/>
  <c r="E35" s="1"/>
  <c r="V34"/>
  <c r="T34"/>
  <c r="S34"/>
  <c r="I34"/>
  <c r="H34"/>
  <c r="C34"/>
  <c r="Z33" s="1"/>
  <c r="AA33" s="1"/>
  <c r="E34" s="1"/>
  <c r="S33"/>
  <c r="J33"/>
  <c r="H33"/>
  <c r="H35" s="1"/>
  <c r="Z32"/>
  <c r="AA32" s="1"/>
  <c r="E33" s="1"/>
  <c r="H32"/>
  <c r="C32"/>
  <c r="I30"/>
  <c r="V10" i="14"/>
  <c r="T10"/>
  <c r="H10"/>
  <c r="C10"/>
  <c r="Y11"/>
  <c r="Z11" s="1"/>
  <c r="V11"/>
  <c r="T11"/>
  <c r="S11"/>
  <c r="C11"/>
  <c r="Y10" s="1"/>
  <c r="Z10" s="1"/>
  <c r="S10"/>
  <c r="Y9"/>
  <c r="Z9" s="1"/>
  <c r="E10" s="1"/>
  <c r="Y8"/>
  <c r="Z8" s="1"/>
  <c r="V13" i="4"/>
  <c r="V14"/>
  <c r="V15"/>
  <c r="V16"/>
  <c r="V17"/>
  <c r="V18"/>
  <c r="V19"/>
  <c r="V20"/>
  <c r="V21"/>
  <c r="V22"/>
  <c r="V23"/>
  <c r="V24"/>
  <c r="V25"/>
  <c r="V26"/>
  <c r="V27"/>
  <c r="V28"/>
  <c r="V29"/>
  <c r="V30"/>
  <c r="V31"/>
  <c r="V12"/>
  <c r="T13"/>
  <c r="T14"/>
  <c r="T15"/>
  <c r="T16"/>
  <c r="T17"/>
  <c r="T18"/>
  <c r="T19"/>
  <c r="T20"/>
  <c r="T21"/>
  <c r="T22"/>
  <c r="T23"/>
  <c r="T24"/>
  <c r="T25"/>
  <c r="T26"/>
  <c r="T27"/>
  <c r="T28"/>
  <c r="T29"/>
  <c r="T30"/>
  <c r="T31"/>
  <c r="T12"/>
  <c r="S11"/>
  <c r="S12"/>
  <c r="S13"/>
  <c r="S14"/>
  <c r="S15"/>
  <c r="S16"/>
  <c r="S17"/>
  <c r="S18"/>
  <c r="S19"/>
  <c r="S20"/>
  <c r="S21"/>
  <c r="S22"/>
  <c r="S23"/>
  <c r="S24"/>
  <c r="S25"/>
  <c r="S26"/>
  <c r="S27"/>
  <c r="S28"/>
  <c r="S29"/>
  <c r="S30"/>
  <c r="S31"/>
  <c r="M17"/>
  <c r="M21" s="1"/>
  <c r="M25" s="1"/>
  <c r="M11"/>
  <c r="M15" s="1"/>
  <c r="M19" s="1"/>
  <c r="M23" s="1"/>
  <c r="M27" s="1"/>
  <c r="K25"/>
  <c r="K17"/>
  <c r="L11"/>
  <c r="S9"/>
  <c r="K11"/>
  <c r="K15" s="1"/>
  <c r="K19" s="1"/>
  <c r="K23" s="1"/>
  <c r="K27" s="1"/>
  <c r="J29"/>
  <c r="J17"/>
  <c r="J21" s="1"/>
  <c r="J11"/>
  <c r="J15" s="1"/>
  <c r="J19" s="1"/>
  <c r="J23" s="1"/>
  <c r="J27" s="1"/>
  <c r="J31" s="1"/>
  <c r="I11"/>
  <c r="I12" s="1"/>
  <c r="I14" s="1"/>
  <c r="I16" s="1"/>
  <c r="I18" s="1"/>
  <c r="I20" s="1"/>
  <c r="I22" s="1"/>
  <c r="I24" s="1"/>
  <c r="I26" s="1"/>
  <c r="H11"/>
  <c r="H12" s="1"/>
  <c r="H14" s="1"/>
  <c r="H16" s="1"/>
  <c r="H18" s="1"/>
  <c r="H20" s="1"/>
  <c r="H22" s="1"/>
  <c r="H24" s="1"/>
  <c r="H26" s="1"/>
  <c r="H28" s="1"/>
  <c r="H30" s="1"/>
  <c r="G11"/>
  <c r="G15" s="1"/>
  <c r="G19" s="1"/>
  <c r="G23" s="1"/>
  <c r="G27" s="1"/>
  <c r="F31"/>
  <c r="C13"/>
  <c r="C14"/>
  <c r="Z13" s="1"/>
  <c r="AA13" s="1"/>
  <c r="E14" s="1"/>
  <c r="C15"/>
  <c r="Z14" s="1"/>
  <c r="AA14" s="1"/>
  <c r="E15" s="1"/>
  <c r="C16"/>
  <c r="Z15" s="1"/>
  <c r="AA15" s="1"/>
  <c r="E16" s="1"/>
  <c r="C17"/>
  <c r="C18"/>
  <c r="Z17" s="1"/>
  <c r="AA17" s="1"/>
  <c r="E18" s="1"/>
  <c r="C19"/>
  <c r="C20"/>
  <c r="Z19" s="1"/>
  <c r="AA19" s="1"/>
  <c r="E20" s="1"/>
  <c r="C21"/>
  <c r="C22"/>
  <c r="Z21" s="1"/>
  <c r="AA21" s="1"/>
  <c r="E22" s="1"/>
  <c r="C23"/>
  <c r="Z22" s="1"/>
  <c r="AA22" s="1"/>
  <c r="E23" s="1"/>
  <c r="C24"/>
  <c r="Z23" s="1"/>
  <c r="AA23" s="1"/>
  <c r="E24" s="1"/>
  <c r="C25"/>
  <c r="C26"/>
  <c r="AA25" s="1"/>
  <c r="E26" s="1"/>
  <c r="C27"/>
  <c r="Z26" s="1"/>
  <c r="AA26" s="1"/>
  <c r="E27" s="1"/>
  <c r="C28"/>
  <c r="Z27" s="1"/>
  <c r="AA27" s="1"/>
  <c r="E28" s="1"/>
  <c r="C29"/>
  <c r="C30"/>
  <c r="Z29" s="1"/>
  <c r="AA29" s="1"/>
  <c r="E30" s="1"/>
  <c r="C31"/>
  <c r="Z30" s="1"/>
  <c r="AA30" s="1"/>
  <c r="E31" s="1"/>
  <c r="C12"/>
  <c r="Z9"/>
  <c r="AA9"/>
  <c r="Z10"/>
  <c r="AA10" s="1"/>
  <c r="E11" s="1"/>
  <c r="Z11"/>
  <c r="AA11" s="1"/>
  <c r="E12" s="1"/>
  <c r="Z12"/>
  <c r="AA12" s="1"/>
  <c r="E13" s="1"/>
  <c r="Z16"/>
  <c r="AA16" s="1"/>
  <c r="E17" s="1"/>
  <c r="Z18"/>
  <c r="AA18" s="1"/>
  <c r="E19" s="1"/>
  <c r="Z20"/>
  <c r="AA20" s="1"/>
  <c r="E21" s="1"/>
  <c r="Z24"/>
  <c r="AA24" s="1"/>
  <c r="E25" s="1"/>
  <c r="Z28"/>
  <c r="AA28" s="1"/>
  <c r="E29" s="1"/>
  <c r="Z31"/>
  <c r="AA31" s="1"/>
  <c r="Z8"/>
  <c r="AA8" s="1"/>
  <c r="E9" s="1"/>
  <c r="I13" l="1"/>
  <c r="I15" s="1"/>
  <c r="I17" s="1"/>
  <c r="I19" s="1"/>
  <c r="I21" s="1"/>
  <c r="I23" s="1"/>
  <c r="I25" s="1"/>
  <c r="I27" s="1"/>
  <c r="I31" s="1"/>
  <c r="H13"/>
  <c r="H15" s="1"/>
  <c r="H17" s="1"/>
  <c r="H19" s="1"/>
  <c r="H21" s="1"/>
  <c r="H23" s="1"/>
  <c r="H25" s="1"/>
  <c r="H27" s="1"/>
  <c r="H29" s="1"/>
  <c r="H31" s="1"/>
  <c r="H11" i="14"/>
</calcChain>
</file>

<file path=xl/sharedStrings.xml><?xml version="1.0" encoding="utf-8"?>
<sst xmlns="http://schemas.openxmlformats.org/spreadsheetml/2006/main" count="145" uniqueCount="73">
  <si>
    <t>SL.No</t>
  </si>
  <si>
    <t>Reach in KM</t>
  </si>
  <si>
    <t>Hydraulic  Particulars</t>
  </si>
  <si>
    <t>Full Supply  Level</t>
  </si>
  <si>
    <t>Remarks</t>
  </si>
  <si>
    <t>Distance          (IN Mts)</t>
  </si>
  <si>
    <t>Required Discharge (Cumecs)</t>
  </si>
  <si>
    <t>F.S.D          (IN Mts)</t>
  </si>
  <si>
    <t>Surface Fall</t>
  </si>
  <si>
    <t>Side Slopes</t>
  </si>
  <si>
    <t>A(m2)</t>
  </si>
  <si>
    <t>P(m)</t>
  </si>
  <si>
    <t>R=2/3</t>
  </si>
  <si>
    <t>Designed Discharge (Cumecs)</t>
  </si>
  <si>
    <t xml:space="preserve"> </t>
  </si>
  <si>
    <t>1.00:1</t>
  </si>
  <si>
    <t>R(m)</t>
  </si>
  <si>
    <t>Transition</t>
  </si>
  <si>
    <t>-</t>
  </si>
  <si>
    <t>IRRIGATION AND CAD DEPARTMENT</t>
  </si>
  <si>
    <t>1.50:1</t>
  </si>
  <si>
    <t xml:space="preserve">  </t>
  </si>
  <si>
    <t>// t.c.f //</t>
  </si>
  <si>
    <t xml:space="preserve">Total </t>
  </si>
  <si>
    <t>Velocity 
M/Sec</t>
  </si>
  <si>
    <t>Bed Width                (In Mts)</t>
  </si>
  <si>
    <t>Reach No</t>
  </si>
  <si>
    <t>From</t>
  </si>
  <si>
    <t>DueTo  CM  &amp; CD Structures</t>
  </si>
  <si>
    <t>AT                   Start                 (M)</t>
  </si>
  <si>
    <t>AT            End           (M)</t>
  </si>
  <si>
    <t>AT                   Start                  (M)</t>
  </si>
  <si>
    <t>AT            End        (M)</t>
  </si>
  <si>
    <t>Due To Bed Fall</t>
  </si>
  <si>
    <t xml:space="preserve">Bed Level </t>
  </si>
  <si>
    <t>Loss (m)</t>
  </si>
  <si>
    <t>FULL CUTTING</t>
  </si>
  <si>
    <t>PRTIAL CUTTING AND FILLING</t>
  </si>
  <si>
    <t>F.R AND H.D.R</t>
  </si>
  <si>
    <t>ALL SOILS,HDR &amp; F.F</t>
  </si>
  <si>
    <t xml:space="preserve">Sd/-(dt.19.03.08)                                        Executive Engineer                            Canals-II Division                   </t>
  </si>
  <si>
    <t xml:space="preserve">Sd/-(dt.19.03.2008)                            (I.S.N.RAJU)                                    Chief Engineer                                                Central Designs Orginisation                   Hyderabad.   </t>
  </si>
  <si>
    <t>(H.N.S.S. PHASE-2,PACKAGE NO.1  FROM KM 216.300 TO 228.700/230.000)</t>
  </si>
  <si>
    <t>1.00 : 1</t>
  </si>
  <si>
    <t>1)  Co-efficiect of Rugosity  :0.018</t>
  </si>
  <si>
    <t>THE H.P'S AND ALIGNMENT PROPSALS FURNISHED BY ENC/TGP/SKHT VIDE LR Dt:28-2-2008 ARE VETTED AND APPROVED</t>
  </si>
  <si>
    <t xml:space="preserve">Sd/-(dt.21.01.2009)                                              Executive Engineer                                              Canals-II Division                                  Central Designs Orginisation                   Hyderabad.   </t>
  </si>
  <si>
    <t>FSL  @  KM 216.300 AS PER AGREEMENT BASIC PARAMETERS +464.000</t>
  </si>
  <si>
    <t>1:10000</t>
  </si>
  <si>
    <t>Distance          (In Mts)</t>
  </si>
  <si>
    <t>1:14600</t>
  </si>
  <si>
    <t>1:16700</t>
  </si>
  <si>
    <t>1:13350</t>
  </si>
  <si>
    <t>1:11250</t>
  </si>
  <si>
    <t>1:12500</t>
  </si>
  <si>
    <t>H.N.S.S. PHASE-2,PACKAGE NO.1</t>
  </si>
  <si>
    <t xml:space="preserve">  HYDRAULIC PARTICULARS  HNSS MAIN CANAL (STAGE-II)  FROM KM 216.300 TO 227.500</t>
  </si>
  <si>
    <t>FSL  @  Km 216.300 As per Agreement basic Parameters +464.000</t>
  </si>
  <si>
    <t>Full cutting</t>
  </si>
  <si>
    <t>To</t>
  </si>
  <si>
    <t xml:space="preserve">Sd/-(dt.29.10.07)                                        Executive Engineer                            Canals-II Division,CDO, Hyderabad.                   </t>
  </si>
  <si>
    <t xml:space="preserve">Sd/-(dt.27.10.2007)                            (I.S.N.RAJU)                                    Chief Engineer                                                Central Designs Orginisation                   Hyderabad.   </t>
  </si>
  <si>
    <t xml:space="preserve"> F.F</t>
  </si>
  <si>
    <t>2) THE H.P.S PROPOSALS FURNISHED BY THE CE(P), ATP  FROM  KM. 216.300 TO 216.700 AND FROM  KM 218.025 T0 227.500 ARE VETTED AND APPROVED.</t>
  </si>
  <si>
    <t>3) THE H.P.S OF THE REACH FROM Km. 216 700 TO 218.025 SHALL BE FINALISED SEPARATELY ON RECEIPT OF PROPOSALS OF AQUEDUCT ACROSS PENNA RIVER AND EMBANKMENT PORTIONS AS PER SITE CONDITIONS  FROM THE CE(P), AT P AS DISCUSSED IN JOINT INSPECTION Dt. 24-10-07.</t>
  </si>
  <si>
    <t xml:space="preserve">4) THE LIST OF STRUCTURES SHALL BE FINALISED ON RECEIPT OF PROPOSALS FROM CE(P), ANANTAPUR AS PER SITE CONDITIONS AND AGREEMENT. </t>
  </si>
  <si>
    <t>F.S.D          (In Mts)</t>
  </si>
  <si>
    <t>18.70 To 14.30</t>
  </si>
  <si>
    <t>Due to            CM  &amp; CD Structures</t>
  </si>
  <si>
    <t>FSL At KM 230.000 as  per Pkg-2 Agreement Basic Parameters +462.687</t>
  </si>
  <si>
    <t xml:space="preserve">  HYDRAULIC PARTICULARS  HNSS MAIN CANAL(STAGE-II) FROM KM 227.500 TO 228.700/230.000</t>
  </si>
  <si>
    <t>228.700/  300.000</t>
  </si>
  <si>
    <t>GOVERNMENT OF ANDHRA PRADESH</t>
  </si>
</sst>
</file>

<file path=xl/styles.xml><?xml version="1.0" encoding="utf-8"?>
<styleSheet xmlns="http://schemas.openxmlformats.org/spreadsheetml/2006/main">
  <numFmts count="3">
    <numFmt numFmtId="164" formatCode="_(* #,##0.00_);_(* \(#,##0.00\);_(* &quot;-&quot;??_);_(@_)"/>
    <numFmt numFmtId="165" formatCode="0.000"/>
    <numFmt numFmtId="167" formatCode="0.00000"/>
  </numFmts>
  <fonts count="22">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Arial"/>
      <family val="2"/>
    </font>
    <font>
      <b/>
      <sz val="12"/>
      <name val="Arial"/>
      <family val="2"/>
    </font>
    <font>
      <b/>
      <u/>
      <sz val="12"/>
      <name val="Arial"/>
      <family val="2"/>
    </font>
    <font>
      <b/>
      <sz val="10"/>
      <name val="Arial"/>
      <family val="2"/>
    </font>
    <font>
      <sz val="11"/>
      <name val="Verdana"/>
      <family val="2"/>
    </font>
    <font>
      <sz val="12"/>
      <name val="Arial"/>
      <family val="2"/>
    </font>
    <font>
      <sz val="10"/>
      <name val="Arial"/>
      <family val="2"/>
    </font>
    <font>
      <b/>
      <sz val="16"/>
      <name val="Arial"/>
      <family val="2"/>
    </font>
    <font>
      <b/>
      <u/>
      <sz val="14"/>
      <name val="Arial"/>
      <family val="2"/>
    </font>
    <font>
      <b/>
      <sz val="11"/>
      <name val="Arial"/>
      <family val="2"/>
    </font>
    <font>
      <sz val="13"/>
      <name val="Arial"/>
      <family val="2"/>
    </font>
    <font>
      <b/>
      <sz val="13"/>
      <name val="Arial"/>
      <family val="2"/>
    </font>
    <font>
      <b/>
      <sz val="14"/>
      <name val="Arial"/>
      <family val="2"/>
    </font>
    <font>
      <sz val="10"/>
      <name val="Arial"/>
      <family val="2"/>
    </font>
    <font>
      <u/>
      <sz val="7"/>
      <color theme="10"/>
      <name val="Arial"/>
      <family val="2"/>
    </font>
    <font>
      <b/>
      <sz val="11"/>
      <name val="Verdana"/>
      <family val="2"/>
    </font>
    <font>
      <sz val="10"/>
      <name val="Arial"/>
      <family val="2"/>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12">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s>
  <cellStyleXfs count="30">
    <xf numFmtId="0" fontId="0" fillId="0" borderId="0"/>
    <xf numFmtId="0" fontId="4" fillId="0" borderId="1"/>
    <xf numFmtId="0" fontId="4" fillId="0" borderId="1"/>
    <xf numFmtId="164" fontId="4" fillId="0" borderId="1" applyFont="0" applyFill="0" applyBorder="0" applyAlignment="0" applyProtection="0"/>
    <xf numFmtId="164" fontId="4" fillId="0" borderId="1" applyFont="0" applyFill="0" applyBorder="0" applyAlignment="0" applyProtection="0"/>
    <xf numFmtId="164" fontId="4" fillId="0" borderId="1" applyFont="0" applyFill="0" applyBorder="0" applyAlignment="0" applyProtection="0"/>
    <xf numFmtId="164" fontId="4" fillId="0" borderId="1" applyFont="0" applyFill="0" applyBorder="0" applyAlignment="0" applyProtection="0"/>
    <xf numFmtId="0" fontId="4"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11" fillId="0" borderId="1"/>
    <xf numFmtId="0" fontId="18" fillId="0" borderId="1"/>
    <xf numFmtId="0" fontId="2" fillId="0" borderId="1"/>
    <xf numFmtId="0" fontId="1" fillId="0" borderId="1"/>
    <xf numFmtId="0" fontId="18" fillId="0" borderId="1"/>
    <xf numFmtId="0" fontId="19" fillId="0" borderId="0" applyNumberFormat="0" applyFill="0" applyBorder="0" applyAlignment="0" applyProtection="0">
      <alignment vertical="top"/>
      <protection locked="0"/>
    </xf>
    <xf numFmtId="0" fontId="21" fillId="0" borderId="1"/>
    <xf numFmtId="0" fontId="21" fillId="0" borderId="1"/>
    <xf numFmtId="0" fontId="21" fillId="0" borderId="1"/>
    <xf numFmtId="0" fontId="19" fillId="0" borderId="1" applyNumberFormat="0" applyFill="0" applyBorder="0" applyAlignment="0" applyProtection="0">
      <alignment vertical="top"/>
      <protection locked="0"/>
    </xf>
    <xf numFmtId="0" fontId="21" fillId="0" borderId="1"/>
    <xf numFmtId="0" fontId="21" fillId="0" borderId="1"/>
    <xf numFmtId="0" fontId="21" fillId="0" borderId="1"/>
    <xf numFmtId="0" fontId="21" fillId="0" borderId="1"/>
    <xf numFmtId="0" fontId="21" fillId="0" borderId="1"/>
  </cellStyleXfs>
  <cellXfs count="95">
    <xf numFmtId="0" fontId="0" fillId="0" borderId="0" xfId="0"/>
    <xf numFmtId="0" fontId="4" fillId="0" borderId="1" xfId="1"/>
    <xf numFmtId="0" fontId="4" fillId="0" borderId="1" xfId="2" applyFont="1" applyFill="1" applyBorder="1" applyAlignment="1">
      <alignment horizontal="center" vertical="center"/>
    </xf>
    <xf numFmtId="0" fontId="8" fillId="0" borderId="1" xfId="1" applyFont="1" applyBorder="1" applyAlignment="1">
      <alignment horizontal="center" vertical="center" wrapText="1"/>
    </xf>
    <xf numFmtId="0" fontId="8" fillId="0" borderId="1" xfId="1" applyFont="1" applyAlignment="1">
      <alignment horizontal="center" vertical="center" wrapText="1"/>
    </xf>
    <xf numFmtId="0" fontId="8" fillId="0" borderId="1" xfId="1" applyFont="1" applyFill="1" applyAlignment="1">
      <alignment horizontal="center" vertical="center" wrapText="1"/>
    </xf>
    <xf numFmtId="0" fontId="8" fillId="0" borderId="1" xfId="1" applyFont="1" applyFill="1" applyBorder="1" applyAlignment="1">
      <alignment horizontal="center" vertical="center" wrapText="1"/>
    </xf>
    <xf numFmtId="165" fontId="5" fillId="0" borderId="1" xfId="1" applyNumberFormat="1" applyFont="1" applyFill="1" applyBorder="1" applyAlignment="1">
      <alignment horizontal="center" vertical="center" wrapText="1"/>
    </xf>
    <xf numFmtId="1" fontId="5" fillId="0" borderId="1" xfId="3" applyNumberFormat="1" applyFont="1" applyFill="1" applyBorder="1" applyAlignment="1">
      <alignment horizontal="center" vertical="center" wrapText="1"/>
    </xf>
    <xf numFmtId="2" fontId="5" fillId="0" borderId="1" xfId="1" applyNumberFormat="1" applyFont="1" applyFill="1" applyBorder="1" applyAlignment="1">
      <alignment horizontal="center" vertical="center" wrapText="1"/>
    </xf>
    <xf numFmtId="0" fontId="5" fillId="0" borderId="1" xfId="1" applyFont="1" applyFill="1" applyBorder="1" applyAlignment="1">
      <alignment horizontal="center" vertical="center" wrapText="1"/>
    </xf>
    <xf numFmtId="0" fontId="9" fillId="0" borderId="1" xfId="1" applyFont="1" applyFill="1" applyBorder="1" applyAlignment="1">
      <alignment horizontal="center" vertical="center" wrapText="1"/>
    </xf>
    <xf numFmtId="0" fontId="4" fillId="0" borderId="1" xfId="1" applyAlignment="1">
      <alignment horizontal="center" vertical="center"/>
    </xf>
    <xf numFmtId="0" fontId="6" fillId="0" borderId="3" xfId="2" applyFont="1" applyFill="1" applyBorder="1" applyAlignment="1">
      <alignment vertical="center" wrapText="1"/>
    </xf>
    <xf numFmtId="165" fontId="14" fillId="0" borderId="1" xfId="1" applyNumberFormat="1" applyFont="1" applyFill="1" applyBorder="1" applyAlignment="1">
      <alignment horizontal="center" vertical="center" wrapText="1"/>
    </xf>
    <xf numFmtId="0" fontId="14" fillId="0" borderId="1" xfId="1" applyFont="1" applyFill="1" applyBorder="1" applyAlignment="1">
      <alignment horizontal="center" vertical="center" wrapText="1"/>
    </xf>
    <xf numFmtId="165" fontId="15" fillId="0" borderId="1" xfId="1" applyNumberFormat="1" applyFont="1" applyFill="1" applyBorder="1" applyAlignment="1">
      <alignment horizontal="center" vertical="center" wrapText="1"/>
    </xf>
    <xf numFmtId="0" fontId="15" fillId="0" borderId="1" xfId="1" applyFont="1" applyFill="1" applyBorder="1" applyAlignment="1">
      <alignment horizontal="center" vertical="center" wrapText="1"/>
    </xf>
    <xf numFmtId="0" fontId="7" fillId="0" borderId="8" xfId="1" applyFont="1" applyBorder="1" applyAlignment="1">
      <alignment horizontal="center" vertical="center" wrapText="1"/>
    </xf>
    <xf numFmtId="165" fontId="5" fillId="0" borderId="1" xfId="1" applyNumberFormat="1" applyFont="1" applyFill="1" applyBorder="1" applyAlignment="1">
      <alignment horizontal="center" vertical="center" wrapText="1"/>
    </xf>
    <xf numFmtId="2" fontId="8" fillId="0" borderId="1" xfId="1" applyNumberFormat="1" applyFont="1" applyAlignment="1">
      <alignment horizontal="center" vertical="center" wrapText="1"/>
    </xf>
    <xf numFmtId="2" fontId="10" fillId="0" borderId="11" xfId="0" applyNumberFormat="1" applyFont="1" applyBorder="1" applyAlignment="1">
      <alignment horizontal="center" vertical="center" wrapText="1"/>
    </xf>
    <xf numFmtId="2" fontId="10" fillId="0" borderId="2" xfId="1" applyNumberFormat="1" applyFont="1" applyFill="1" applyBorder="1" applyAlignment="1">
      <alignment horizontal="center" vertical="center" wrapText="1"/>
    </xf>
    <xf numFmtId="167" fontId="5" fillId="0" borderId="1" xfId="1" applyNumberFormat="1" applyFont="1" applyFill="1" applyBorder="1" applyAlignment="1">
      <alignment horizontal="center" vertical="center" wrapText="1"/>
    </xf>
    <xf numFmtId="0" fontId="19" fillId="0" borderId="1" xfId="20" applyFill="1" applyBorder="1" applyAlignment="1" applyProtection="1">
      <alignment horizontal="center" vertical="center" wrapText="1"/>
    </xf>
    <xf numFmtId="0" fontId="4" fillId="0" borderId="1" xfId="1" applyFont="1" applyFill="1" applyBorder="1" applyAlignment="1">
      <alignment horizontal="center" vertical="center" wrapText="1"/>
    </xf>
    <xf numFmtId="0" fontId="8" fillId="2" borderId="1" xfId="1" applyFont="1" applyFill="1" applyAlignment="1">
      <alignment horizontal="center" vertical="center" wrapText="1"/>
    </xf>
    <xf numFmtId="0" fontId="7" fillId="0" borderId="1" xfId="1" applyFont="1" applyBorder="1" applyAlignment="1">
      <alignment horizontal="center" vertical="center" wrapText="1"/>
    </xf>
    <xf numFmtId="0" fontId="6" fillId="0" borderId="1" xfId="2" applyFont="1" applyFill="1" applyBorder="1" applyAlignment="1">
      <alignment vertical="center" wrapText="1"/>
    </xf>
    <xf numFmtId="0" fontId="14" fillId="0" borderId="2" xfId="1" applyFont="1" applyBorder="1" applyAlignment="1">
      <alignment horizontal="center" vertical="center" wrapText="1"/>
    </xf>
    <xf numFmtId="1" fontId="14" fillId="0" borderId="2" xfId="1" applyNumberFormat="1" applyFont="1" applyBorder="1" applyAlignment="1">
      <alignment horizontal="center" vertical="center" wrapText="1"/>
    </xf>
    <xf numFmtId="165" fontId="14" fillId="0" borderId="2" xfId="1" applyNumberFormat="1" applyFont="1" applyBorder="1" applyAlignment="1">
      <alignment horizontal="center" vertical="center" wrapText="1"/>
    </xf>
    <xf numFmtId="0" fontId="14" fillId="0" borderId="2" xfId="1" applyFont="1" applyFill="1" applyBorder="1" applyAlignment="1">
      <alignment horizontal="center" vertical="center" wrapText="1"/>
    </xf>
    <xf numFmtId="2" fontId="5" fillId="0" borderId="2" xfId="0" applyNumberFormat="1" applyFont="1" applyBorder="1" applyAlignment="1">
      <alignment horizontal="center" vertical="center" wrapText="1"/>
    </xf>
    <xf numFmtId="2" fontId="5" fillId="0" borderId="2" xfId="1" applyNumberFormat="1" applyFont="1" applyFill="1" applyBorder="1" applyAlignment="1">
      <alignment horizontal="center" vertical="center" wrapText="1"/>
    </xf>
    <xf numFmtId="0" fontId="14" fillId="0" borderId="1" xfId="1" applyFont="1" applyFill="1" applyAlignment="1">
      <alignment horizontal="center" vertical="center" wrapText="1"/>
    </xf>
    <xf numFmtId="0" fontId="16" fillId="0" borderId="2" xfId="1" applyFont="1" applyBorder="1" applyAlignment="1">
      <alignment horizontal="center" vertical="center" wrapText="1"/>
    </xf>
    <xf numFmtId="0" fontId="16" fillId="0" borderId="2" xfId="1" applyFont="1" applyFill="1" applyBorder="1" applyAlignment="1">
      <alignment horizontal="center" vertical="center" wrapText="1"/>
    </xf>
    <xf numFmtId="1" fontId="16" fillId="0" borderId="2" xfId="1" applyNumberFormat="1" applyFont="1" applyFill="1" applyBorder="1" applyAlignment="1">
      <alignment horizontal="center" vertical="center" wrapText="1"/>
    </xf>
    <xf numFmtId="165" fontId="15" fillId="0" borderId="2" xfId="0" applyNumberFormat="1" applyFont="1" applyBorder="1" applyAlignment="1">
      <alignment horizontal="center" vertical="center" wrapText="1"/>
    </xf>
    <xf numFmtId="165" fontId="15" fillId="0" borderId="2" xfId="0" applyNumberFormat="1" applyFont="1" applyBorder="1" applyAlignment="1">
      <alignment horizontal="left" vertical="center" wrapText="1"/>
    </xf>
    <xf numFmtId="1" fontId="15" fillId="0" borderId="2" xfId="0" applyNumberFormat="1" applyFont="1" applyBorder="1" applyAlignment="1">
      <alignment horizontal="center" vertical="center" wrapText="1"/>
    </xf>
    <xf numFmtId="2" fontId="15" fillId="0" borderId="2" xfId="0" applyNumberFormat="1" applyFont="1" applyBorder="1" applyAlignment="1">
      <alignment horizontal="center" vertical="center" wrapText="1"/>
    </xf>
    <xf numFmtId="167" fontId="15" fillId="0" borderId="2" xfId="0" applyNumberFormat="1" applyFont="1" applyBorder="1" applyAlignment="1">
      <alignment horizontal="center" vertical="center" wrapText="1"/>
    </xf>
    <xf numFmtId="2" fontId="15" fillId="0" borderId="4" xfId="0" applyNumberFormat="1" applyFont="1" applyBorder="1" applyAlignment="1">
      <alignment horizontal="center" vertical="center" wrapText="1"/>
    </xf>
    <xf numFmtId="2" fontId="15" fillId="0" borderId="6" xfId="0" applyNumberFormat="1" applyFont="1" applyBorder="1" applyAlignment="1">
      <alignment horizontal="center" vertical="center" wrapText="1"/>
    </xf>
    <xf numFmtId="167" fontId="15" fillId="0" borderId="2" xfId="1" applyNumberFormat="1" applyFont="1" applyFill="1" applyBorder="1" applyAlignment="1">
      <alignment horizontal="center" vertical="center" wrapText="1"/>
    </xf>
    <xf numFmtId="165" fontId="15" fillId="0" borderId="2" xfId="1" applyNumberFormat="1" applyFont="1" applyFill="1" applyBorder="1" applyAlignment="1">
      <alignment horizontal="center" vertical="center" wrapText="1"/>
    </xf>
    <xf numFmtId="2" fontId="15" fillId="0" borderId="2" xfId="1" applyNumberFormat="1" applyFont="1" applyFill="1" applyBorder="1" applyAlignment="1">
      <alignment vertical="center" wrapText="1"/>
    </xf>
    <xf numFmtId="2" fontId="15" fillId="0" borderId="2" xfId="1" applyNumberFormat="1" applyFont="1" applyFill="1" applyBorder="1" applyAlignment="1">
      <alignment horizontal="center" vertical="center" wrapText="1"/>
    </xf>
    <xf numFmtId="2" fontId="15" fillId="0" borderId="6" xfId="1" applyNumberFormat="1" applyFont="1" applyFill="1" applyBorder="1" applyAlignment="1">
      <alignment horizontal="center" vertical="center" wrapText="1"/>
    </xf>
    <xf numFmtId="0" fontId="16" fillId="0" borderId="1" xfId="1" applyFont="1" applyFill="1" applyAlignment="1">
      <alignment horizontal="center" vertical="center" wrapText="1"/>
    </xf>
    <xf numFmtId="2" fontId="5" fillId="0" borderId="2" xfId="20" applyNumberFormat="1" applyFont="1" applyBorder="1" applyAlignment="1" applyProtection="1">
      <alignment horizontal="center" vertical="center" wrapText="1"/>
    </xf>
    <xf numFmtId="0" fontId="5" fillId="0" borderId="2" xfId="1" applyFont="1" applyFill="1" applyBorder="1" applyAlignment="1">
      <alignment horizontal="center" vertical="center" wrapText="1"/>
    </xf>
    <xf numFmtId="2" fontId="5" fillId="0" borderId="11" xfId="0" applyNumberFormat="1" applyFont="1" applyBorder="1" applyAlignment="1">
      <alignment horizontal="center" vertical="center" wrapText="1"/>
    </xf>
    <xf numFmtId="0" fontId="5" fillId="0" borderId="9" xfId="1" applyFont="1" applyFill="1" applyBorder="1" applyAlignment="1">
      <alignment horizontal="center" vertical="center" wrapText="1"/>
    </xf>
    <xf numFmtId="2" fontId="15" fillId="0" borderId="6" xfId="1" applyNumberFormat="1" applyFont="1" applyFill="1" applyBorder="1" applyAlignment="1">
      <alignment horizontal="center" vertical="center" wrapText="1"/>
    </xf>
    <xf numFmtId="0" fontId="14" fillId="0" borderId="2" xfId="1" applyFont="1" applyBorder="1" applyAlignment="1">
      <alignment horizontal="center" vertical="center" wrapText="1"/>
    </xf>
    <xf numFmtId="0" fontId="15" fillId="0" borderId="1" xfId="1" applyFont="1" applyFill="1" applyBorder="1" applyAlignment="1">
      <alignment horizontal="left" vertical="center" wrapText="1"/>
    </xf>
    <xf numFmtId="2" fontId="8" fillId="3" borderId="1" xfId="1" applyNumberFormat="1" applyFont="1" applyFill="1" applyAlignment="1">
      <alignment horizontal="center" vertical="center" wrapText="1"/>
    </xf>
    <xf numFmtId="0" fontId="8" fillId="3" borderId="1" xfId="1" applyFont="1" applyFill="1" applyAlignment="1">
      <alignment horizontal="center" vertical="center" wrapText="1"/>
    </xf>
    <xf numFmtId="165" fontId="15" fillId="0" borderId="2" xfId="0" applyNumberFormat="1" applyFont="1" applyFill="1" applyBorder="1" applyAlignment="1">
      <alignment horizontal="center" vertical="center" wrapText="1"/>
    </xf>
    <xf numFmtId="1" fontId="15" fillId="0" borderId="2" xfId="0" applyNumberFormat="1" applyFont="1" applyFill="1" applyBorder="1" applyAlignment="1">
      <alignment horizontal="center" vertical="center" wrapText="1"/>
    </xf>
    <xf numFmtId="2" fontId="15" fillId="0" borderId="2" xfId="0" applyNumberFormat="1" applyFont="1" applyFill="1" applyBorder="1" applyAlignment="1">
      <alignment horizontal="center" vertical="center" wrapText="1"/>
    </xf>
    <xf numFmtId="0" fontId="14" fillId="0" borderId="1" xfId="1" applyFont="1" applyFill="1" applyBorder="1" applyAlignment="1">
      <alignment horizontal="left" vertical="center" wrapText="1"/>
    </xf>
    <xf numFmtId="2" fontId="15" fillId="0" borderId="4" xfId="1" applyNumberFormat="1" applyFont="1" applyFill="1" applyBorder="1" applyAlignment="1">
      <alignment vertical="center" wrapText="1"/>
    </xf>
    <xf numFmtId="2" fontId="15" fillId="0" borderId="6" xfId="1" applyNumberFormat="1" applyFont="1" applyFill="1" applyBorder="1" applyAlignment="1">
      <alignment vertical="center" wrapText="1"/>
    </xf>
    <xf numFmtId="0" fontId="15" fillId="0" borderId="1" xfId="1" applyFont="1" applyFill="1" applyBorder="1" applyAlignment="1">
      <alignment vertical="center" wrapText="1"/>
    </xf>
    <xf numFmtId="165" fontId="15" fillId="0" borderId="2" xfId="0" applyNumberFormat="1" applyFont="1" applyBorder="1" applyAlignment="1">
      <alignment horizontal="center" vertical="center" wrapText="1"/>
    </xf>
    <xf numFmtId="0" fontId="14" fillId="0" borderId="1" xfId="1" applyFont="1" applyFill="1" applyBorder="1" applyAlignment="1">
      <alignment horizontal="left" vertical="center" wrapText="1"/>
    </xf>
    <xf numFmtId="0" fontId="20" fillId="0" borderId="2" xfId="1" applyFont="1" applyBorder="1" applyAlignment="1">
      <alignment horizontal="center" vertical="center" wrapText="1"/>
    </xf>
    <xf numFmtId="2" fontId="15" fillId="0" borderId="4" xfId="1" applyNumberFormat="1" applyFont="1" applyFill="1" applyBorder="1" applyAlignment="1">
      <alignment horizontal="center" vertical="center" wrapText="1"/>
    </xf>
    <xf numFmtId="2" fontId="15" fillId="0" borderId="6" xfId="1" applyNumberFormat="1" applyFont="1" applyFill="1" applyBorder="1" applyAlignment="1">
      <alignment horizontal="center" vertical="center" wrapText="1"/>
    </xf>
    <xf numFmtId="165" fontId="15" fillId="0" borderId="4" xfId="1" applyNumberFormat="1" applyFont="1" applyFill="1" applyBorder="1" applyAlignment="1">
      <alignment horizontal="center" vertical="center" wrapText="1"/>
    </xf>
    <xf numFmtId="165" fontId="15" fillId="0" borderId="5" xfId="1" applyNumberFormat="1" applyFont="1" applyFill="1" applyBorder="1" applyAlignment="1">
      <alignment horizontal="center" vertical="center" wrapText="1"/>
    </xf>
    <xf numFmtId="165" fontId="15" fillId="0" borderId="6" xfId="1" applyNumberFormat="1" applyFont="1" applyFill="1" applyBorder="1" applyAlignment="1">
      <alignment horizontal="center" vertical="center" wrapText="1"/>
    </xf>
    <xf numFmtId="0" fontId="14" fillId="0" borderId="10" xfId="1" applyFont="1" applyFill="1" applyBorder="1" applyAlignment="1">
      <alignment horizontal="left" vertical="center" wrapText="1"/>
    </xf>
    <xf numFmtId="0" fontId="14" fillId="0" borderId="2" xfId="1" applyFont="1" applyBorder="1" applyAlignment="1">
      <alignment horizontal="center" vertical="center" wrapText="1"/>
    </xf>
    <xf numFmtId="0" fontId="12" fillId="0" borderId="1"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7" fillId="0" borderId="1" xfId="1" applyFont="1" applyBorder="1" applyAlignment="1">
      <alignment horizontal="center" vertical="center" wrapText="1"/>
    </xf>
    <xf numFmtId="0" fontId="7" fillId="0" borderId="1" xfId="1" applyFont="1" applyBorder="1" applyAlignment="1">
      <alignment horizontal="center" vertical="center" wrapText="1"/>
    </xf>
    <xf numFmtId="0" fontId="13" fillId="0" borderId="1" xfId="1" applyFont="1" applyBorder="1" applyAlignment="1">
      <alignment horizontal="center" vertical="center" wrapText="1"/>
    </xf>
    <xf numFmtId="165" fontId="15" fillId="0" borderId="1" xfId="1" applyNumberFormat="1" applyFont="1" applyFill="1" applyBorder="1" applyAlignment="1">
      <alignment horizontal="center" vertical="center" wrapText="1"/>
    </xf>
    <xf numFmtId="165" fontId="6" fillId="0" borderId="1" xfId="1" applyNumberFormat="1" applyFont="1" applyFill="1" applyBorder="1" applyAlignment="1">
      <alignment horizontal="center" vertical="center" wrapText="1"/>
    </xf>
    <xf numFmtId="0" fontId="13" fillId="0" borderId="8" xfId="1" applyFont="1" applyBorder="1" applyAlignment="1">
      <alignment horizontal="center" vertical="center" wrapText="1"/>
    </xf>
    <xf numFmtId="0" fontId="20" fillId="0" borderId="7" xfId="1" applyFont="1" applyBorder="1" applyAlignment="1">
      <alignment horizontal="center" vertical="center" wrapText="1"/>
    </xf>
    <xf numFmtId="0" fontId="14" fillId="0" borderId="7" xfId="1" applyFont="1" applyBorder="1" applyAlignment="1">
      <alignment horizontal="center" vertical="center" wrapText="1"/>
    </xf>
    <xf numFmtId="165" fontId="17" fillId="0" borderId="1" xfId="1" applyNumberFormat="1" applyFont="1" applyFill="1" applyBorder="1" applyAlignment="1">
      <alignment horizontal="center" vertical="center" wrapText="1"/>
    </xf>
    <xf numFmtId="2" fontId="15" fillId="0" borderId="4" xfId="0" applyNumberFormat="1" applyFont="1" applyBorder="1" applyAlignment="1">
      <alignment horizontal="center" vertical="center" wrapText="1"/>
    </xf>
    <xf numFmtId="2" fontId="15" fillId="0" borderId="6" xfId="0" applyNumberFormat="1" applyFont="1" applyBorder="1" applyAlignment="1">
      <alignment horizontal="center" vertical="center" wrapText="1"/>
    </xf>
    <xf numFmtId="2" fontId="15" fillId="0" borderId="5" xfId="0" applyNumberFormat="1" applyFont="1" applyBorder="1" applyAlignment="1">
      <alignment horizontal="center" vertical="center" wrapText="1"/>
    </xf>
    <xf numFmtId="2" fontId="15" fillId="0" borderId="5" xfId="1" applyNumberFormat="1" applyFont="1" applyFill="1" applyBorder="1" applyAlignment="1">
      <alignment horizontal="center" vertical="center" wrapText="1"/>
    </xf>
    <xf numFmtId="0" fontId="16" fillId="0" borderId="10" xfId="1" applyFont="1" applyFill="1" applyBorder="1" applyAlignment="1">
      <alignment horizontal="left" vertical="center" wrapText="1"/>
    </xf>
    <xf numFmtId="0" fontId="15" fillId="0" borderId="1" xfId="1" applyFont="1" applyFill="1" applyBorder="1" applyAlignment="1">
      <alignment horizontal="left" vertical="center" wrapText="1"/>
    </xf>
  </cellXfs>
  <cellStyles count="30">
    <cellStyle name="Comma 2" xfId="4"/>
    <cellStyle name="Comma 3" xfId="5"/>
    <cellStyle name="Comma 3 2" xfId="3"/>
    <cellStyle name="Comma 4" xfId="6"/>
    <cellStyle name="Hyperlink" xfId="20" builtinId="8"/>
    <cellStyle name="Hyperlink 2" xfId="24"/>
    <cellStyle name="Normal" xfId="0" builtinId="0"/>
    <cellStyle name="Normal 10" xfId="15"/>
    <cellStyle name="Normal 11" xfId="16"/>
    <cellStyle name="Normal 12" xfId="17"/>
    <cellStyle name="Normal 12 2" xfId="18"/>
    <cellStyle name="Normal 13" xfId="19"/>
    <cellStyle name="Normal 14" xfId="21"/>
    <cellStyle name="Normal 15" xfId="22"/>
    <cellStyle name="Normal 16" xfId="23"/>
    <cellStyle name="Normal 17" xfId="25"/>
    <cellStyle name="Normal 18" xfId="26"/>
    <cellStyle name="Normal 19" xfId="27"/>
    <cellStyle name="Normal 2" xfId="1"/>
    <cellStyle name="Normal 2 2" xfId="7"/>
    <cellStyle name="Normal 20" xfId="28"/>
    <cellStyle name="Normal 21" xfId="29"/>
    <cellStyle name="Normal 3" xfId="2"/>
    <cellStyle name="Normal 4" xfId="8"/>
    <cellStyle name="Normal 5" xfId="9"/>
    <cellStyle name="Normal 5 2" xfId="10"/>
    <cellStyle name="Normal 6" xfId="11"/>
    <cellStyle name="Normal 7" xfId="12"/>
    <cellStyle name="Normal 8" xfId="13"/>
    <cellStyle name="Normal 9" xfId="1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00B050"/>
  </sheetPr>
  <dimension ref="A1:AD56"/>
  <sheetViews>
    <sheetView view="pageBreakPreview" zoomScale="90" zoomScaleSheetLayoutView="90" workbookViewId="0">
      <selection activeCell="C13" sqref="A1:XFD1048576"/>
    </sheetView>
  </sheetViews>
  <sheetFormatPr defaultColWidth="9.140625" defaultRowHeight="12.75"/>
  <cols>
    <col min="1" max="1" width="4.42578125" style="1" customWidth="1"/>
    <col min="2" max="2" width="7.42578125" style="1" customWidth="1"/>
    <col min="3" max="3" width="10.7109375" style="12" customWidth="1"/>
    <col min="4" max="4" width="10.28515625" style="12" customWidth="1"/>
    <col min="5" max="5" width="10.85546875" style="12" customWidth="1"/>
    <col min="6" max="6" width="10.85546875" style="1" customWidth="1"/>
    <col min="7" max="7" width="7.85546875" style="1" customWidth="1"/>
    <col min="8" max="8" width="7.42578125" style="1" customWidth="1"/>
    <col min="9" max="9" width="11" style="1" customWidth="1"/>
    <col min="10" max="10" width="8.28515625" style="1" customWidth="1"/>
    <col min="11" max="11" width="9" style="1" customWidth="1"/>
    <col min="12" max="12" width="9.140625" style="1" customWidth="1"/>
    <col min="13" max="13" width="7.7109375" style="1" customWidth="1"/>
    <col min="14" max="14" width="8" style="1" customWidth="1"/>
    <col min="15" max="15" width="9.140625" style="1" customWidth="1"/>
    <col min="16" max="16" width="11.28515625" style="1" customWidth="1"/>
    <col min="17" max="17" width="9" style="1" customWidth="1"/>
    <col min="18" max="18" width="9.28515625" style="1" customWidth="1"/>
    <col min="19" max="19" width="8.140625" style="1" customWidth="1"/>
    <col min="20" max="23" width="10.5703125" style="1" customWidth="1"/>
    <col min="24" max="24" width="16.140625" style="1" customWidth="1"/>
    <col min="25" max="25" width="13.28515625" style="1" customWidth="1"/>
    <col min="26" max="16384" width="9.140625" style="1"/>
  </cols>
  <sheetData>
    <row r="1" spans="1:30" s="2" customFormat="1" ht="24" customHeight="1">
      <c r="A1" s="78" t="s">
        <v>72</v>
      </c>
      <c r="B1" s="78"/>
      <c r="C1" s="78"/>
      <c r="D1" s="78"/>
      <c r="E1" s="78"/>
      <c r="F1" s="78"/>
      <c r="G1" s="78"/>
      <c r="H1" s="78"/>
      <c r="I1" s="78"/>
      <c r="J1" s="78"/>
      <c r="K1" s="78"/>
      <c r="L1" s="78"/>
      <c r="M1" s="78"/>
      <c r="N1" s="78"/>
      <c r="O1" s="78"/>
      <c r="P1" s="78"/>
      <c r="Q1" s="78"/>
      <c r="R1" s="78"/>
      <c r="S1" s="78"/>
      <c r="T1" s="78"/>
      <c r="U1" s="78"/>
      <c r="V1" s="78"/>
      <c r="W1" s="78"/>
      <c r="X1" s="78"/>
      <c r="Y1" s="78"/>
    </row>
    <row r="2" spans="1:30" s="2" customFormat="1" ht="17.25" customHeight="1">
      <c r="A2" s="79" t="s">
        <v>19</v>
      </c>
      <c r="B2" s="79"/>
      <c r="C2" s="79"/>
      <c r="D2" s="79"/>
      <c r="E2" s="79"/>
      <c r="F2" s="79"/>
      <c r="G2" s="79"/>
      <c r="H2" s="79"/>
      <c r="I2" s="79"/>
      <c r="J2" s="79"/>
      <c r="K2" s="79"/>
      <c r="L2" s="79"/>
      <c r="M2" s="79"/>
      <c r="N2" s="79"/>
      <c r="O2" s="79"/>
      <c r="P2" s="79"/>
      <c r="Q2" s="79"/>
      <c r="R2" s="79"/>
      <c r="S2" s="79"/>
      <c r="T2" s="79"/>
      <c r="U2" s="79"/>
      <c r="V2" s="79"/>
      <c r="W2" s="79"/>
      <c r="X2" s="79"/>
      <c r="Y2" s="79"/>
    </row>
    <row r="3" spans="1:30" s="13" customFormat="1" ht="15.75" customHeight="1">
      <c r="A3" s="79" t="s">
        <v>55</v>
      </c>
      <c r="B3" s="79"/>
      <c r="C3" s="79"/>
      <c r="D3" s="79"/>
      <c r="E3" s="79"/>
      <c r="F3" s="79"/>
      <c r="G3" s="79"/>
      <c r="H3" s="79"/>
      <c r="I3" s="79"/>
      <c r="J3" s="79"/>
      <c r="K3" s="79"/>
      <c r="L3" s="79"/>
      <c r="M3" s="79"/>
      <c r="N3" s="79"/>
      <c r="O3" s="79"/>
      <c r="P3" s="79"/>
      <c r="Q3" s="79"/>
      <c r="R3" s="79"/>
      <c r="S3" s="79"/>
      <c r="T3" s="79"/>
      <c r="U3" s="79"/>
      <c r="V3" s="79"/>
      <c r="W3" s="79"/>
      <c r="X3" s="79"/>
      <c r="Y3" s="79"/>
      <c r="Z3" s="28"/>
    </row>
    <row r="4" spans="1:30" s="3" customFormat="1" ht="21.95" customHeight="1">
      <c r="A4" s="80" t="s">
        <v>56</v>
      </c>
      <c r="B4" s="80"/>
      <c r="C4" s="80"/>
      <c r="D4" s="80"/>
      <c r="E4" s="80"/>
      <c r="F4" s="80"/>
      <c r="G4" s="80"/>
      <c r="H4" s="80"/>
      <c r="I4" s="80"/>
      <c r="J4" s="80"/>
      <c r="K4" s="80"/>
      <c r="L4" s="80"/>
      <c r="M4" s="80"/>
      <c r="N4" s="80"/>
      <c r="O4" s="80"/>
      <c r="P4" s="80"/>
      <c r="Q4" s="80"/>
      <c r="R4" s="80"/>
      <c r="S4" s="80"/>
      <c r="T4" s="80"/>
      <c r="U4" s="80"/>
      <c r="V4" s="80"/>
      <c r="W4" s="80"/>
      <c r="X4" s="80"/>
      <c r="Y4" s="80"/>
    </row>
    <row r="5" spans="1:30" s="3" customFormat="1" ht="6.75" customHeight="1">
      <c r="A5" s="82"/>
      <c r="B5" s="82"/>
      <c r="C5" s="82"/>
      <c r="D5" s="82"/>
      <c r="E5" s="82"/>
      <c r="F5" s="82"/>
      <c r="G5" s="82"/>
      <c r="H5" s="27"/>
      <c r="I5" s="27"/>
      <c r="J5" s="27"/>
      <c r="K5" s="27"/>
      <c r="L5" s="27"/>
      <c r="M5" s="27"/>
      <c r="N5" s="27"/>
      <c r="O5" s="27"/>
      <c r="P5" s="27"/>
      <c r="Q5" s="27"/>
      <c r="R5" s="27"/>
      <c r="S5" s="27"/>
      <c r="T5" s="27"/>
      <c r="U5" s="27"/>
      <c r="V5" s="27"/>
      <c r="W5" s="27"/>
      <c r="X5" s="81"/>
      <c r="Y5" s="81"/>
    </row>
    <row r="6" spans="1:30" s="4" customFormat="1" ht="21.75" customHeight="1">
      <c r="A6" s="77" t="s">
        <v>0</v>
      </c>
      <c r="B6" s="77" t="s">
        <v>26</v>
      </c>
      <c r="C6" s="77" t="s">
        <v>1</v>
      </c>
      <c r="D6" s="77"/>
      <c r="E6" s="77"/>
      <c r="F6" s="77" t="s">
        <v>2</v>
      </c>
      <c r="G6" s="77"/>
      <c r="H6" s="77"/>
      <c r="I6" s="77"/>
      <c r="J6" s="77"/>
      <c r="K6" s="77"/>
      <c r="L6" s="77"/>
      <c r="M6" s="77"/>
      <c r="N6" s="77"/>
      <c r="O6" s="77"/>
      <c r="P6" s="77"/>
      <c r="Q6" s="77" t="s">
        <v>35</v>
      </c>
      <c r="R6" s="77"/>
      <c r="S6" s="77"/>
      <c r="T6" s="70" t="s">
        <v>34</v>
      </c>
      <c r="U6" s="70"/>
      <c r="V6" s="70" t="s">
        <v>3</v>
      </c>
      <c r="W6" s="70"/>
      <c r="X6" s="70" t="s">
        <v>4</v>
      </c>
      <c r="Y6" s="70"/>
    </row>
    <row r="7" spans="1:30" s="4" customFormat="1" ht="50.25" customHeight="1">
      <c r="A7" s="77"/>
      <c r="B7" s="77"/>
      <c r="C7" s="29" t="s">
        <v>27</v>
      </c>
      <c r="D7" s="29" t="s">
        <v>59</v>
      </c>
      <c r="E7" s="29" t="s">
        <v>5</v>
      </c>
      <c r="F7" s="29" t="s">
        <v>6</v>
      </c>
      <c r="G7" s="29" t="s">
        <v>25</v>
      </c>
      <c r="H7" s="30" t="s">
        <v>7</v>
      </c>
      <c r="I7" s="31" t="s">
        <v>8</v>
      </c>
      <c r="J7" s="29" t="s">
        <v>9</v>
      </c>
      <c r="K7" s="31" t="s">
        <v>10</v>
      </c>
      <c r="L7" s="31" t="s">
        <v>11</v>
      </c>
      <c r="M7" s="31" t="s">
        <v>16</v>
      </c>
      <c r="N7" s="31" t="s">
        <v>12</v>
      </c>
      <c r="O7" s="31" t="s">
        <v>24</v>
      </c>
      <c r="P7" s="29" t="s">
        <v>13</v>
      </c>
      <c r="Q7" s="29" t="s">
        <v>33</v>
      </c>
      <c r="R7" s="29" t="s">
        <v>28</v>
      </c>
      <c r="S7" s="29" t="s">
        <v>23</v>
      </c>
      <c r="T7" s="31" t="s">
        <v>29</v>
      </c>
      <c r="U7" s="31" t="s">
        <v>30</v>
      </c>
      <c r="V7" s="31" t="s">
        <v>31</v>
      </c>
      <c r="W7" s="31" t="s">
        <v>32</v>
      </c>
      <c r="X7" s="70"/>
      <c r="Y7" s="70"/>
      <c r="AB7" s="4" t="s">
        <v>46</v>
      </c>
    </row>
    <row r="8" spans="1:30" s="4" customFormat="1" ht="21" customHeight="1">
      <c r="A8" s="29">
        <v>1</v>
      </c>
      <c r="B8" s="29"/>
      <c r="C8" s="29">
        <v>2</v>
      </c>
      <c r="D8" s="29">
        <v>3</v>
      </c>
      <c r="E8" s="29">
        <v>4</v>
      </c>
      <c r="F8" s="29">
        <v>5</v>
      </c>
      <c r="G8" s="29">
        <v>6</v>
      </c>
      <c r="H8" s="29">
        <v>7</v>
      </c>
      <c r="I8" s="29">
        <v>8</v>
      </c>
      <c r="J8" s="29">
        <v>9</v>
      </c>
      <c r="K8" s="29">
        <v>10</v>
      </c>
      <c r="L8" s="29">
        <v>11</v>
      </c>
      <c r="M8" s="29">
        <v>12</v>
      </c>
      <c r="N8" s="29">
        <v>13</v>
      </c>
      <c r="O8" s="29">
        <v>14</v>
      </c>
      <c r="P8" s="29">
        <v>15</v>
      </c>
      <c r="Q8" s="29">
        <v>16</v>
      </c>
      <c r="R8" s="29">
        <v>17</v>
      </c>
      <c r="S8" s="29">
        <v>18</v>
      </c>
      <c r="T8" s="29">
        <v>19</v>
      </c>
      <c r="U8" s="29">
        <v>20</v>
      </c>
      <c r="V8" s="29">
        <v>21</v>
      </c>
      <c r="W8" s="29">
        <v>22</v>
      </c>
      <c r="X8" s="29">
        <v>23</v>
      </c>
      <c r="Y8" s="29">
        <v>24</v>
      </c>
      <c r="Z8" s="20">
        <f>D9-C9</f>
        <v>0.39999999999997726</v>
      </c>
      <c r="AA8" s="5">
        <f>Z8*1000</f>
        <v>399.99999999997726</v>
      </c>
    </row>
    <row r="9" spans="1:30" s="5" customFormat="1" ht="85.5" customHeight="1">
      <c r="A9" s="37">
        <v>2</v>
      </c>
      <c r="B9" s="38">
        <v>1</v>
      </c>
      <c r="C9" s="39">
        <v>216.3</v>
      </c>
      <c r="D9" s="40">
        <v>216.7</v>
      </c>
      <c r="E9" s="41">
        <f>AA8</f>
        <v>399.99999999997726</v>
      </c>
      <c r="F9" s="39">
        <v>71.3</v>
      </c>
      <c r="G9" s="42">
        <v>14.3</v>
      </c>
      <c r="H9" s="42">
        <v>3.7</v>
      </c>
      <c r="I9" s="43" t="s">
        <v>48</v>
      </c>
      <c r="J9" s="42" t="s">
        <v>15</v>
      </c>
      <c r="K9" s="39">
        <v>66.599999999999994</v>
      </c>
      <c r="L9" s="39">
        <v>24.765000000000001</v>
      </c>
      <c r="M9" s="39">
        <v>2.6890000000000001</v>
      </c>
      <c r="N9" s="39">
        <v>1.9339999999999999</v>
      </c>
      <c r="O9" s="39">
        <v>1.0740000000000001</v>
      </c>
      <c r="P9" s="39">
        <v>71.552000000000007</v>
      </c>
      <c r="Q9" s="39">
        <v>0.04</v>
      </c>
      <c r="R9" s="42">
        <v>0</v>
      </c>
      <c r="S9" s="39">
        <f>Q9+R9</f>
        <v>0.04</v>
      </c>
      <c r="T9" s="39">
        <v>460.3</v>
      </c>
      <c r="U9" s="39">
        <v>460.26</v>
      </c>
      <c r="V9" s="39">
        <v>464</v>
      </c>
      <c r="W9" s="39">
        <v>463.96</v>
      </c>
      <c r="X9" s="52" t="s">
        <v>57</v>
      </c>
      <c r="Y9" s="53" t="s">
        <v>58</v>
      </c>
      <c r="Z9" s="20">
        <f t="shared" ref="Z9:Z30" si="0">D10-C10</f>
        <v>0</v>
      </c>
      <c r="AA9" s="5">
        <f t="shared" ref="AA9:AA31" si="1">Z9*1000</f>
        <v>0</v>
      </c>
      <c r="AD9" s="5" t="s">
        <v>47</v>
      </c>
    </row>
    <row r="10" spans="1:30" s="5" customFormat="1" ht="12" customHeight="1">
      <c r="A10" s="37"/>
      <c r="B10" s="38"/>
      <c r="C10" s="42"/>
      <c r="D10" s="42"/>
      <c r="E10" s="41" t="s">
        <v>14</v>
      </c>
      <c r="F10" s="44"/>
      <c r="G10" s="45"/>
      <c r="H10" s="42"/>
      <c r="I10" s="42"/>
      <c r="J10" s="42"/>
      <c r="K10" s="39"/>
      <c r="L10" s="39"/>
      <c r="M10" s="39"/>
      <c r="N10" s="39"/>
      <c r="O10" s="39"/>
      <c r="P10" s="39"/>
      <c r="Q10" s="39"/>
      <c r="R10" s="42"/>
      <c r="S10" s="39"/>
      <c r="T10" s="39"/>
      <c r="U10" s="39"/>
      <c r="V10" s="39"/>
      <c r="W10" s="39"/>
      <c r="X10" s="54"/>
      <c r="Y10" s="32"/>
      <c r="Z10" s="20">
        <f t="shared" si="0"/>
        <v>0.90000000000000568</v>
      </c>
      <c r="AA10" s="5">
        <f t="shared" si="1"/>
        <v>900.00000000000568</v>
      </c>
      <c r="AD10" s="24"/>
    </row>
    <row r="11" spans="1:30" s="5" customFormat="1" ht="28.5">
      <c r="A11" s="36">
        <v>3</v>
      </c>
      <c r="B11" s="38">
        <v>3</v>
      </c>
      <c r="C11" s="39">
        <v>218.02500000000001</v>
      </c>
      <c r="D11" s="39">
        <v>218.92500000000001</v>
      </c>
      <c r="E11" s="41">
        <f t="shared" ref="E11:E31" si="2">AA10</f>
        <v>900.00000000000568</v>
      </c>
      <c r="F11" s="39">
        <v>71.3</v>
      </c>
      <c r="G11" s="42">
        <f t="shared" ref="G11:M11" si="3">G9</f>
        <v>14.3</v>
      </c>
      <c r="H11" s="42">
        <f t="shared" si="3"/>
        <v>3.7</v>
      </c>
      <c r="I11" s="46" t="str">
        <f t="shared" si="3"/>
        <v>1:10000</v>
      </c>
      <c r="J11" s="42" t="str">
        <f t="shared" si="3"/>
        <v>1.00:1</v>
      </c>
      <c r="K11" s="47">
        <f t="shared" si="3"/>
        <v>66.599999999999994</v>
      </c>
      <c r="L11" s="47">
        <f t="shared" si="3"/>
        <v>24.765000000000001</v>
      </c>
      <c r="M11" s="47">
        <f t="shared" si="3"/>
        <v>2.6890000000000001</v>
      </c>
      <c r="N11" s="47">
        <v>1.9339999999999999</v>
      </c>
      <c r="O11" s="47">
        <v>1.0740000000000001</v>
      </c>
      <c r="P11" s="47">
        <v>71.552000000000007</v>
      </c>
      <c r="Q11" s="47">
        <v>0.09</v>
      </c>
      <c r="R11" s="42">
        <v>0</v>
      </c>
      <c r="S11" s="39">
        <f t="shared" ref="S11:S31" si="4">Q11+R11</f>
        <v>0.09</v>
      </c>
      <c r="T11" s="39">
        <v>459.93299999999999</v>
      </c>
      <c r="U11" s="39">
        <v>459.84300000000002</v>
      </c>
      <c r="V11" s="47">
        <v>463.63299999999998</v>
      </c>
      <c r="W11" s="47">
        <v>463.54300000000001</v>
      </c>
      <c r="X11" s="34" t="s">
        <v>36</v>
      </c>
      <c r="Y11" s="53" t="s">
        <v>38</v>
      </c>
      <c r="Z11" s="20">
        <f t="shared" si="0"/>
        <v>4.9999999999982947E-2</v>
      </c>
      <c r="AA11" s="5">
        <f t="shared" si="1"/>
        <v>49.999999999982947</v>
      </c>
    </row>
    <row r="12" spans="1:30" s="5" customFormat="1" ht="27.95" customHeight="1">
      <c r="A12" s="37">
        <v>4</v>
      </c>
      <c r="B12" s="38"/>
      <c r="C12" s="39">
        <f>D11</f>
        <v>218.92500000000001</v>
      </c>
      <c r="D12" s="39">
        <v>218.97499999999999</v>
      </c>
      <c r="E12" s="41">
        <f t="shared" si="2"/>
        <v>49.999999999982947</v>
      </c>
      <c r="F12" s="71" t="s">
        <v>17</v>
      </c>
      <c r="G12" s="72"/>
      <c r="H12" s="42">
        <f>H11</f>
        <v>3.7</v>
      </c>
      <c r="I12" s="46" t="str">
        <f>I11</f>
        <v>1:10000</v>
      </c>
      <c r="J12" s="48"/>
      <c r="K12" s="73"/>
      <c r="L12" s="74"/>
      <c r="M12" s="74"/>
      <c r="N12" s="74"/>
      <c r="O12" s="74"/>
      <c r="P12" s="75"/>
      <c r="Q12" s="47">
        <v>5.0000000000000001E-3</v>
      </c>
      <c r="R12" s="42">
        <v>0</v>
      </c>
      <c r="S12" s="39">
        <f t="shared" si="4"/>
        <v>5.0000000000000001E-3</v>
      </c>
      <c r="T12" s="39">
        <f>U11</f>
        <v>459.84300000000002</v>
      </c>
      <c r="U12" s="47">
        <v>459.83800000000002</v>
      </c>
      <c r="V12" s="47">
        <f>W11</f>
        <v>463.54300000000001</v>
      </c>
      <c r="W12" s="47">
        <v>463.53800000000001</v>
      </c>
      <c r="X12" s="33"/>
      <c r="Y12" s="32"/>
      <c r="Z12" s="20">
        <f t="shared" si="0"/>
        <v>0.25</v>
      </c>
      <c r="AA12" s="5">
        <f t="shared" si="1"/>
        <v>250</v>
      </c>
    </row>
    <row r="13" spans="1:30" s="5" customFormat="1" ht="48" customHeight="1">
      <c r="A13" s="36">
        <v>5</v>
      </c>
      <c r="B13" s="38">
        <v>4</v>
      </c>
      <c r="C13" s="39">
        <f t="shared" ref="C13:C31" si="5">D12</f>
        <v>218.97499999999999</v>
      </c>
      <c r="D13" s="39">
        <v>219.22499999999999</v>
      </c>
      <c r="E13" s="41">
        <f t="shared" si="2"/>
        <v>250</v>
      </c>
      <c r="F13" s="39">
        <v>71.3</v>
      </c>
      <c r="G13" s="42">
        <v>12.9</v>
      </c>
      <c r="H13" s="42">
        <f t="shared" ref="H13:I35" si="6">H11</f>
        <v>3.7</v>
      </c>
      <c r="I13" s="46" t="str">
        <f t="shared" ref="I13:I31" si="7">I11</f>
        <v>1:10000</v>
      </c>
      <c r="J13" s="42" t="s">
        <v>20</v>
      </c>
      <c r="K13" s="47">
        <v>68.27</v>
      </c>
      <c r="L13" s="47">
        <v>26.241</v>
      </c>
      <c r="M13" s="47">
        <v>2.6019999999999999</v>
      </c>
      <c r="N13" s="47">
        <v>1.8919999999999999</v>
      </c>
      <c r="O13" s="47">
        <v>1.0509999999999999</v>
      </c>
      <c r="P13" s="47">
        <v>71.736999999999995</v>
      </c>
      <c r="Q13" s="47">
        <v>2.5000000000000001E-2</v>
      </c>
      <c r="R13" s="42">
        <v>0</v>
      </c>
      <c r="S13" s="39">
        <f t="shared" si="4"/>
        <v>2.5000000000000001E-2</v>
      </c>
      <c r="T13" s="39">
        <f t="shared" ref="T13:T31" si="8">U12</f>
        <v>459.83800000000002</v>
      </c>
      <c r="U13" s="47">
        <v>459.81299999999999</v>
      </c>
      <c r="V13" s="47">
        <f t="shared" ref="V13:V31" si="9">W12</f>
        <v>463.53800000000001</v>
      </c>
      <c r="W13" s="47">
        <v>463.51299999999998</v>
      </c>
      <c r="X13" s="33" t="s">
        <v>37</v>
      </c>
      <c r="Y13" s="53" t="s">
        <v>39</v>
      </c>
      <c r="Z13" s="20">
        <f t="shared" si="0"/>
        <v>5.0000000000011369E-2</v>
      </c>
      <c r="AA13" s="5">
        <f t="shared" si="1"/>
        <v>50.000000000011369</v>
      </c>
    </row>
    <row r="14" spans="1:30" s="5" customFormat="1" ht="27.95" customHeight="1">
      <c r="A14" s="37">
        <v>6</v>
      </c>
      <c r="B14" s="38"/>
      <c r="C14" s="39">
        <f t="shared" si="5"/>
        <v>219.22499999999999</v>
      </c>
      <c r="D14" s="39">
        <v>219.27500000000001</v>
      </c>
      <c r="E14" s="41">
        <f t="shared" si="2"/>
        <v>50.000000000011369</v>
      </c>
      <c r="F14" s="71" t="s">
        <v>17</v>
      </c>
      <c r="G14" s="72"/>
      <c r="H14" s="42">
        <f t="shared" si="6"/>
        <v>3.7</v>
      </c>
      <c r="I14" s="46" t="str">
        <f t="shared" si="7"/>
        <v>1:10000</v>
      </c>
      <c r="J14" s="48"/>
      <c r="K14" s="73"/>
      <c r="L14" s="74"/>
      <c r="M14" s="74"/>
      <c r="N14" s="74"/>
      <c r="O14" s="74"/>
      <c r="P14" s="75"/>
      <c r="Q14" s="47">
        <v>5.0000000000000001E-3</v>
      </c>
      <c r="R14" s="42">
        <v>0</v>
      </c>
      <c r="S14" s="39">
        <f t="shared" si="4"/>
        <v>5.0000000000000001E-3</v>
      </c>
      <c r="T14" s="39">
        <f t="shared" si="8"/>
        <v>459.81299999999999</v>
      </c>
      <c r="U14" s="47">
        <v>459.80799999999999</v>
      </c>
      <c r="V14" s="47">
        <f t="shared" si="9"/>
        <v>463.51299999999998</v>
      </c>
      <c r="W14" s="47">
        <v>463.50799999999998</v>
      </c>
      <c r="X14" s="33" t="s">
        <v>18</v>
      </c>
      <c r="Y14" s="32"/>
      <c r="Z14" s="20">
        <f t="shared" si="0"/>
        <v>0.90000000000000568</v>
      </c>
      <c r="AA14" s="5">
        <f t="shared" si="1"/>
        <v>900.00000000000568</v>
      </c>
    </row>
    <row r="15" spans="1:30" s="5" customFormat="1" ht="27.95" customHeight="1">
      <c r="A15" s="36">
        <v>7</v>
      </c>
      <c r="B15" s="38">
        <v>5</v>
      </c>
      <c r="C15" s="39">
        <f t="shared" si="5"/>
        <v>219.27500000000001</v>
      </c>
      <c r="D15" s="39">
        <v>220.17500000000001</v>
      </c>
      <c r="E15" s="41">
        <f t="shared" si="2"/>
        <v>900.00000000000568</v>
      </c>
      <c r="F15" s="39">
        <v>71.3</v>
      </c>
      <c r="G15" s="42">
        <f>G11</f>
        <v>14.3</v>
      </c>
      <c r="H15" s="42">
        <f t="shared" si="6"/>
        <v>3.7</v>
      </c>
      <c r="I15" s="46" t="str">
        <f t="shared" si="7"/>
        <v>1:10000</v>
      </c>
      <c r="J15" s="42" t="str">
        <f>J11</f>
        <v>1.00:1</v>
      </c>
      <c r="K15" s="47">
        <f>K11</f>
        <v>66.599999999999994</v>
      </c>
      <c r="L15" s="47">
        <v>24.765000000000001</v>
      </c>
      <c r="M15" s="47">
        <f>M11</f>
        <v>2.6890000000000001</v>
      </c>
      <c r="N15" s="47">
        <v>1.9339999999999999</v>
      </c>
      <c r="O15" s="47">
        <v>1.0740000000000001</v>
      </c>
      <c r="P15" s="47">
        <v>71.552000000000007</v>
      </c>
      <c r="Q15" s="47">
        <v>0.09</v>
      </c>
      <c r="R15" s="42">
        <v>0</v>
      </c>
      <c r="S15" s="39">
        <f t="shared" si="4"/>
        <v>0.09</v>
      </c>
      <c r="T15" s="39">
        <f t="shared" si="8"/>
        <v>459.80799999999999</v>
      </c>
      <c r="U15" s="47">
        <v>459.71800000000002</v>
      </c>
      <c r="V15" s="47">
        <f t="shared" si="9"/>
        <v>463.50799999999998</v>
      </c>
      <c r="W15" s="47">
        <v>463.41800000000001</v>
      </c>
      <c r="X15" s="33" t="s">
        <v>36</v>
      </c>
      <c r="Y15" s="53" t="s">
        <v>38</v>
      </c>
      <c r="Z15" s="20">
        <f t="shared" si="0"/>
        <v>4.9999999999982947E-2</v>
      </c>
      <c r="AA15" s="5">
        <f t="shared" si="1"/>
        <v>49.999999999982947</v>
      </c>
    </row>
    <row r="16" spans="1:30" s="5" customFormat="1" ht="27.95" customHeight="1">
      <c r="A16" s="37">
        <v>8</v>
      </c>
      <c r="B16" s="38"/>
      <c r="C16" s="39">
        <f t="shared" si="5"/>
        <v>220.17500000000001</v>
      </c>
      <c r="D16" s="39">
        <v>220.22499999999999</v>
      </c>
      <c r="E16" s="41">
        <f t="shared" si="2"/>
        <v>49.999999999982947</v>
      </c>
      <c r="F16" s="71" t="s">
        <v>17</v>
      </c>
      <c r="G16" s="72"/>
      <c r="H16" s="42">
        <f t="shared" si="6"/>
        <v>3.7</v>
      </c>
      <c r="I16" s="46" t="str">
        <f t="shared" si="7"/>
        <v>1:10000</v>
      </c>
      <c r="J16" s="48"/>
      <c r="K16" s="73"/>
      <c r="L16" s="74"/>
      <c r="M16" s="74"/>
      <c r="N16" s="74"/>
      <c r="O16" s="74"/>
      <c r="P16" s="75"/>
      <c r="Q16" s="47">
        <v>5.0000000000000001E-3</v>
      </c>
      <c r="R16" s="42">
        <v>0</v>
      </c>
      <c r="S16" s="39">
        <f t="shared" si="4"/>
        <v>5.0000000000000001E-3</v>
      </c>
      <c r="T16" s="39">
        <f t="shared" si="8"/>
        <v>459.71800000000002</v>
      </c>
      <c r="U16" s="47">
        <v>459.71300000000002</v>
      </c>
      <c r="V16" s="47">
        <f t="shared" si="9"/>
        <v>463.41800000000001</v>
      </c>
      <c r="W16" s="47">
        <v>463.41300000000001</v>
      </c>
      <c r="X16" s="33" t="s">
        <v>18</v>
      </c>
      <c r="Y16" s="32"/>
      <c r="Z16" s="20">
        <f t="shared" si="0"/>
        <v>0.32500000000001705</v>
      </c>
      <c r="AA16" s="5">
        <f t="shared" si="1"/>
        <v>325.00000000001705</v>
      </c>
    </row>
    <row r="17" spans="1:27" s="5" customFormat="1" ht="42.75" customHeight="1">
      <c r="A17" s="36">
        <v>9</v>
      </c>
      <c r="B17" s="38">
        <v>6</v>
      </c>
      <c r="C17" s="39">
        <f t="shared" si="5"/>
        <v>220.22499999999999</v>
      </c>
      <c r="D17" s="39">
        <v>220.55</v>
      </c>
      <c r="E17" s="41">
        <f t="shared" si="2"/>
        <v>325.00000000001705</v>
      </c>
      <c r="F17" s="39">
        <v>71.3</v>
      </c>
      <c r="G17" s="42">
        <v>12.9</v>
      </c>
      <c r="H17" s="42">
        <f t="shared" si="6"/>
        <v>3.7</v>
      </c>
      <c r="I17" s="46" t="str">
        <f t="shared" si="7"/>
        <v>1:10000</v>
      </c>
      <c r="J17" s="49" t="str">
        <f>J13</f>
        <v>1.50:1</v>
      </c>
      <c r="K17" s="47">
        <f>K13</f>
        <v>68.27</v>
      </c>
      <c r="L17" s="47">
        <v>26.241</v>
      </c>
      <c r="M17" s="47">
        <f>M13</f>
        <v>2.6019999999999999</v>
      </c>
      <c r="N17" s="47">
        <v>1.8919999999999999</v>
      </c>
      <c r="O17" s="47">
        <v>1.0509999999999999</v>
      </c>
      <c r="P17" s="47">
        <v>71.736999999999995</v>
      </c>
      <c r="Q17" s="47">
        <v>3.2000000000000001E-2</v>
      </c>
      <c r="R17" s="42">
        <v>0</v>
      </c>
      <c r="S17" s="39">
        <f t="shared" si="4"/>
        <v>3.2000000000000001E-2</v>
      </c>
      <c r="T17" s="39">
        <f t="shared" si="8"/>
        <v>459.71300000000002</v>
      </c>
      <c r="U17" s="47">
        <v>459.68099999999998</v>
      </c>
      <c r="V17" s="47">
        <f t="shared" si="9"/>
        <v>463.41300000000001</v>
      </c>
      <c r="W17" s="47">
        <v>463.38099999999997</v>
      </c>
      <c r="X17" s="33" t="s">
        <v>37</v>
      </c>
      <c r="Y17" s="53" t="s">
        <v>39</v>
      </c>
      <c r="Z17" s="20">
        <f t="shared" si="0"/>
        <v>4.9999999999982947E-2</v>
      </c>
      <c r="AA17" s="5">
        <f t="shared" si="1"/>
        <v>49.999999999982947</v>
      </c>
    </row>
    <row r="18" spans="1:27" s="5" customFormat="1" ht="32.25" customHeight="1">
      <c r="A18" s="37">
        <v>10</v>
      </c>
      <c r="B18" s="38"/>
      <c r="C18" s="39">
        <f t="shared" si="5"/>
        <v>220.55</v>
      </c>
      <c r="D18" s="39">
        <v>220.6</v>
      </c>
      <c r="E18" s="41">
        <f t="shared" si="2"/>
        <v>49.999999999982947</v>
      </c>
      <c r="F18" s="71" t="s">
        <v>17</v>
      </c>
      <c r="G18" s="72"/>
      <c r="H18" s="42">
        <f t="shared" si="6"/>
        <v>3.7</v>
      </c>
      <c r="I18" s="46" t="str">
        <f t="shared" si="7"/>
        <v>1:10000</v>
      </c>
      <c r="J18" s="48"/>
      <c r="K18" s="73"/>
      <c r="L18" s="74"/>
      <c r="M18" s="74"/>
      <c r="N18" s="74"/>
      <c r="O18" s="74"/>
      <c r="P18" s="75"/>
      <c r="Q18" s="47">
        <v>5.0000000000000001E-3</v>
      </c>
      <c r="R18" s="42">
        <v>0</v>
      </c>
      <c r="S18" s="39">
        <f t="shared" si="4"/>
        <v>5.0000000000000001E-3</v>
      </c>
      <c r="T18" s="39">
        <f t="shared" si="8"/>
        <v>459.68099999999998</v>
      </c>
      <c r="U18" s="16">
        <v>459.67599999999999</v>
      </c>
      <c r="V18" s="47">
        <f t="shared" si="9"/>
        <v>463.38099999999997</v>
      </c>
      <c r="W18" s="47">
        <v>463.37599999999998</v>
      </c>
      <c r="X18" s="35"/>
      <c r="Y18" s="32"/>
      <c r="Z18" s="20">
        <f t="shared" si="0"/>
        <v>0.90000000000000568</v>
      </c>
      <c r="AA18" s="5">
        <f t="shared" si="1"/>
        <v>900.00000000000568</v>
      </c>
    </row>
    <row r="19" spans="1:27" s="5" customFormat="1" ht="27.95" customHeight="1">
      <c r="A19" s="36">
        <v>11</v>
      </c>
      <c r="B19" s="38">
        <v>7</v>
      </c>
      <c r="C19" s="39">
        <f t="shared" si="5"/>
        <v>220.6</v>
      </c>
      <c r="D19" s="39">
        <v>221.5</v>
      </c>
      <c r="E19" s="41">
        <f t="shared" si="2"/>
        <v>900.00000000000568</v>
      </c>
      <c r="F19" s="39">
        <v>71.3</v>
      </c>
      <c r="G19" s="42">
        <f>G15</f>
        <v>14.3</v>
      </c>
      <c r="H19" s="42">
        <f t="shared" si="6"/>
        <v>3.7</v>
      </c>
      <c r="I19" s="46" t="str">
        <f t="shared" si="7"/>
        <v>1:10000</v>
      </c>
      <c r="J19" s="42" t="str">
        <f>J15</f>
        <v>1.00:1</v>
      </c>
      <c r="K19" s="47">
        <f>K15</f>
        <v>66.599999999999994</v>
      </c>
      <c r="L19" s="47">
        <v>24.765000000000001</v>
      </c>
      <c r="M19" s="47">
        <f>M15</f>
        <v>2.6890000000000001</v>
      </c>
      <c r="N19" s="47">
        <v>1.9339999999999999</v>
      </c>
      <c r="O19" s="47">
        <v>1.0743</v>
      </c>
      <c r="P19" s="47">
        <v>71.552000000000007</v>
      </c>
      <c r="Q19" s="47">
        <v>0.09</v>
      </c>
      <c r="R19" s="42">
        <v>0</v>
      </c>
      <c r="S19" s="39">
        <f t="shared" si="4"/>
        <v>0.09</v>
      </c>
      <c r="T19" s="39">
        <f t="shared" si="8"/>
        <v>459.67599999999999</v>
      </c>
      <c r="U19" s="47">
        <v>459.58600000000001</v>
      </c>
      <c r="V19" s="47">
        <f t="shared" si="9"/>
        <v>463.37599999999998</v>
      </c>
      <c r="W19" s="47">
        <v>463.286</v>
      </c>
      <c r="X19" s="33" t="s">
        <v>36</v>
      </c>
      <c r="Y19" s="53" t="s">
        <v>38</v>
      </c>
      <c r="Z19" s="20">
        <f t="shared" si="0"/>
        <v>5.0000000000011369E-2</v>
      </c>
      <c r="AA19" s="5">
        <f t="shared" si="1"/>
        <v>50.000000000011369</v>
      </c>
    </row>
    <row r="20" spans="1:27" s="5" customFormat="1" ht="27.95" customHeight="1">
      <c r="A20" s="37">
        <v>12</v>
      </c>
      <c r="B20" s="38"/>
      <c r="C20" s="39">
        <f t="shared" si="5"/>
        <v>221.5</v>
      </c>
      <c r="D20" s="39">
        <v>221.55</v>
      </c>
      <c r="E20" s="41">
        <f t="shared" si="2"/>
        <v>50.000000000011369</v>
      </c>
      <c r="F20" s="71" t="s">
        <v>17</v>
      </c>
      <c r="G20" s="72"/>
      <c r="H20" s="42">
        <f t="shared" si="6"/>
        <v>3.7</v>
      </c>
      <c r="I20" s="46" t="str">
        <f t="shared" si="7"/>
        <v>1:10000</v>
      </c>
      <c r="J20" s="48"/>
      <c r="K20" s="73"/>
      <c r="L20" s="74"/>
      <c r="M20" s="74"/>
      <c r="N20" s="74"/>
      <c r="O20" s="74"/>
      <c r="P20" s="75"/>
      <c r="Q20" s="47">
        <v>5.0000000000000001E-3</v>
      </c>
      <c r="R20" s="42">
        <v>0</v>
      </c>
      <c r="S20" s="39">
        <f t="shared" si="4"/>
        <v>5.0000000000000001E-3</v>
      </c>
      <c r="T20" s="39">
        <f t="shared" si="8"/>
        <v>459.58600000000001</v>
      </c>
      <c r="U20" s="47">
        <v>459.58100000000002</v>
      </c>
      <c r="V20" s="47">
        <f t="shared" si="9"/>
        <v>463.286</v>
      </c>
      <c r="W20" s="47">
        <v>463.28100000000001</v>
      </c>
      <c r="X20" s="33" t="s">
        <v>18</v>
      </c>
      <c r="Y20" s="32"/>
      <c r="Z20" s="20">
        <f t="shared" si="0"/>
        <v>0.42499999999998295</v>
      </c>
      <c r="AA20" s="5">
        <f t="shared" si="1"/>
        <v>424.99999999998295</v>
      </c>
    </row>
    <row r="21" spans="1:27" s="5" customFormat="1" ht="42.75">
      <c r="A21" s="36">
        <v>13</v>
      </c>
      <c r="B21" s="38">
        <v>8</v>
      </c>
      <c r="C21" s="39">
        <f t="shared" si="5"/>
        <v>221.55</v>
      </c>
      <c r="D21" s="39">
        <v>221.97499999999999</v>
      </c>
      <c r="E21" s="41">
        <f t="shared" si="2"/>
        <v>424.99999999998295</v>
      </c>
      <c r="F21" s="39">
        <v>71.3</v>
      </c>
      <c r="G21" s="42">
        <v>12.9</v>
      </c>
      <c r="H21" s="42">
        <f t="shared" si="6"/>
        <v>3.7</v>
      </c>
      <c r="I21" s="46" t="str">
        <f t="shared" si="7"/>
        <v>1:10000</v>
      </c>
      <c r="J21" s="49" t="str">
        <f>J17</f>
        <v>1.50:1</v>
      </c>
      <c r="K21" s="47">
        <v>68.27</v>
      </c>
      <c r="L21" s="47">
        <v>26.241</v>
      </c>
      <c r="M21" s="47">
        <f>M17</f>
        <v>2.6019999999999999</v>
      </c>
      <c r="N21" s="47">
        <v>1.8919999999999999</v>
      </c>
      <c r="O21" s="47">
        <v>1.0509999999999999</v>
      </c>
      <c r="P21" s="47">
        <v>71.736999999999995</v>
      </c>
      <c r="Q21" s="47">
        <v>4.2000000000000003E-2</v>
      </c>
      <c r="R21" s="42">
        <v>0</v>
      </c>
      <c r="S21" s="39">
        <f t="shared" si="4"/>
        <v>4.2000000000000003E-2</v>
      </c>
      <c r="T21" s="39">
        <f t="shared" si="8"/>
        <v>459.58100000000002</v>
      </c>
      <c r="U21" s="47">
        <v>459.53899999999999</v>
      </c>
      <c r="V21" s="47">
        <f t="shared" si="9"/>
        <v>463.28100000000001</v>
      </c>
      <c r="W21" s="47">
        <v>463.23899999999998</v>
      </c>
      <c r="X21" s="33" t="s">
        <v>37</v>
      </c>
      <c r="Y21" s="53" t="s">
        <v>39</v>
      </c>
      <c r="Z21" s="20">
        <f t="shared" si="0"/>
        <v>5.0000000000011369E-2</v>
      </c>
      <c r="AA21" s="5">
        <f t="shared" si="1"/>
        <v>50.000000000011369</v>
      </c>
    </row>
    <row r="22" spans="1:27" s="5" customFormat="1" ht="30" customHeight="1">
      <c r="A22" s="37">
        <v>14</v>
      </c>
      <c r="B22" s="38"/>
      <c r="C22" s="39">
        <f t="shared" si="5"/>
        <v>221.97499999999999</v>
      </c>
      <c r="D22" s="39">
        <v>222.02500000000001</v>
      </c>
      <c r="E22" s="41">
        <f t="shared" si="2"/>
        <v>50.000000000011369</v>
      </c>
      <c r="F22" s="71" t="s">
        <v>17</v>
      </c>
      <c r="G22" s="72"/>
      <c r="H22" s="42">
        <f t="shared" si="6"/>
        <v>3.7</v>
      </c>
      <c r="I22" s="46" t="str">
        <f t="shared" si="7"/>
        <v>1:10000</v>
      </c>
      <c r="J22" s="48"/>
      <c r="K22" s="73"/>
      <c r="L22" s="74"/>
      <c r="M22" s="74"/>
      <c r="N22" s="74"/>
      <c r="O22" s="74"/>
      <c r="P22" s="75"/>
      <c r="Q22" s="47">
        <v>5.0000000000000001E-3</v>
      </c>
      <c r="R22" s="42">
        <v>0</v>
      </c>
      <c r="S22" s="39">
        <f t="shared" si="4"/>
        <v>5.0000000000000001E-3</v>
      </c>
      <c r="T22" s="39">
        <f t="shared" si="8"/>
        <v>459.53899999999999</v>
      </c>
      <c r="U22" s="47">
        <v>459.53399999999999</v>
      </c>
      <c r="V22" s="47">
        <f t="shared" si="9"/>
        <v>463.23899999999998</v>
      </c>
      <c r="W22" s="47">
        <v>463.23399999999998</v>
      </c>
      <c r="X22" s="35"/>
      <c r="Y22" s="32"/>
      <c r="Z22" s="20">
        <f t="shared" si="0"/>
        <v>0.29999999999998295</v>
      </c>
      <c r="AA22" s="5">
        <f t="shared" si="1"/>
        <v>299.99999999998295</v>
      </c>
    </row>
    <row r="23" spans="1:27" s="5" customFormat="1" ht="28.5">
      <c r="A23" s="36">
        <v>15</v>
      </c>
      <c r="B23" s="38">
        <v>9</v>
      </c>
      <c r="C23" s="39">
        <f t="shared" si="5"/>
        <v>222.02500000000001</v>
      </c>
      <c r="D23" s="39">
        <v>222.32499999999999</v>
      </c>
      <c r="E23" s="41">
        <f t="shared" si="2"/>
        <v>299.99999999998295</v>
      </c>
      <c r="F23" s="39">
        <v>71.3</v>
      </c>
      <c r="G23" s="42">
        <f>G19</f>
        <v>14.3</v>
      </c>
      <c r="H23" s="42">
        <f t="shared" si="6"/>
        <v>3.7</v>
      </c>
      <c r="I23" s="46" t="str">
        <f t="shared" si="7"/>
        <v>1:10000</v>
      </c>
      <c r="J23" s="42" t="str">
        <f>J19</f>
        <v>1.00:1</v>
      </c>
      <c r="K23" s="47">
        <f>K19</f>
        <v>66.599999999999994</v>
      </c>
      <c r="L23" s="47">
        <v>24.765000000000001</v>
      </c>
      <c r="M23" s="47">
        <f>M19</f>
        <v>2.6890000000000001</v>
      </c>
      <c r="N23" s="47">
        <v>1.9339999999999999</v>
      </c>
      <c r="O23" s="47">
        <v>1.0740000000000001</v>
      </c>
      <c r="P23" s="47">
        <v>71.552000000000007</v>
      </c>
      <c r="Q23" s="47">
        <v>0.03</v>
      </c>
      <c r="R23" s="42">
        <v>0</v>
      </c>
      <c r="S23" s="39">
        <f t="shared" si="4"/>
        <v>0.03</v>
      </c>
      <c r="T23" s="39">
        <f t="shared" si="8"/>
        <v>459.53399999999999</v>
      </c>
      <c r="U23" s="16">
        <v>459.50400000000002</v>
      </c>
      <c r="V23" s="47">
        <f t="shared" si="9"/>
        <v>463.23399999999998</v>
      </c>
      <c r="W23" s="47">
        <v>463.20400000000001</v>
      </c>
      <c r="X23" s="33" t="s">
        <v>36</v>
      </c>
      <c r="Y23" s="53" t="s">
        <v>38</v>
      </c>
      <c r="Z23" s="20">
        <f t="shared" si="0"/>
        <v>5.0000000000011369E-2</v>
      </c>
      <c r="AA23" s="5">
        <f t="shared" si="1"/>
        <v>50.000000000011369</v>
      </c>
    </row>
    <row r="24" spans="1:27" s="5" customFormat="1" ht="27.95" customHeight="1">
      <c r="A24" s="37">
        <v>16</v>
      </c>
      <c r="B24" s="38"/>
      <c r="C24" s="39">
        <f t="shared" si="5"/>
        <v>222.32499999999999</v>
      </c>
      <c r="D24" s="39">
        <v>222.375</v>
      </c>
      <c r="E24" s="41">
        <f t="shared" si="2"/>
        <v>50.000000000011369</v>
      </c>
      <c r="F24" s="71" t="s">
        <v>17</v>
      </c>
      <c r="G24" s="72"/>
      <c r="H24" s="42">
        <f t="shared" si="6"/>
        <v>3.7</v>
      </c>
      <c r="I24" s="46" t="str">
        <f t="shared" si="7"/>
        <v>1:10000</v>
      </c>
      <c r="J24" s="48"/>
      <c r="K24" s="73"/>
      <c r="L24" s="74"/>
      <c r="M24" s="74"/>
      <c r="N24" s="74"/>
      <c r="O24" s="74"/>
      <c r="P24" s="75"/>
      <c r="Q24" s="47">
        <v>5.0000000000000001E-3</v>
      </c>
      <c r="R24" s="42">
        <v>0</v>
      </c>
      <c r="S24" s="39">
        <f t="shared" si="4"/>
        <v>5.0000000000000001E-3</v>
      </c>
      <c r="T24" s="39">
        <f t="shared" si="8"/>
        <v>459.50400000000002</v>
      </c>
      <c r="U24" s="47">
        <v>459.49900000000002</v>
      </c>
      <c r="V24" s="47">
        <f t="shared" si="9"/>
        <v>463.20400000000001</v>
      </c>
      <c r="W24" s="47">
        <v>463.19900000000001</v>
      </c>
      <c r="X24" s="33"/>
      <c r="Y24" s="32"/>
      <c r="Z24" s="20">
        <f t="shared" si="0"/>
        <v>0.75</v>
      </c>
      <c r="AA24" s="5">
        <f t="shared" si="1"/>
        <v>750</v>
      </c>
    </row>
    <row r="25" spans="1:27" s="5" customFormat="1" ht="42.75">
      <c r="A25" s="36">
        <v>17</v>
      </c>
      <c r="B25" s="38">
        <v>10</v>
      </c>
      <c r="C25" s="39">
        <f t="shared" si="5"/>
        <v>222.375</v>
      </c>
      <c r="D25" s="39">
        <v>223.125</v>
      </c>
      <c r="E25" s="41">
        <f t="shared" si="2"/>
        <v>750</v>
      </c>
      <c r="F25" s="39">
        <v>71.3</v>
      </c>
      <c r="G25" s="42">
        <v>12.9</v>
      </c>
      <c r="H25" s="42">
        <f t="shared" si="6"/>
        <v>3.7</v>
      </c>
      <c r="I25" s="46" t="str">
        <f t="shared" si="7"/>
        <v>1:10000</v>
      </c>
      <c r="J25" s="42" t="s">
        <v>20</v>
      </c>
      <c r="K25" s="47">
        <f>K21</f>
        <v>68.27</v>
      </c>
      <c r="L25" s="47">
        <v>26.241</v>
      </c>
      <c r="M25" s="47">
        <f>M21</f>
        <v>2.6019999999999999</v>
      </c>
      <c r="N25" s="47">
        <v>1.8919999999999999</v>
      </c>
      <c r="O25" s="47">
        <v>1.0509999999999999</v>
      </c>
      <c r="P25" s="47">
        <v>71.736999999999995</v>
      </c>
      <c r="Q25" s="47">
        <v>7.4999999999999997E-2</v>
      </c>
      <c r="R25" s="42">
        <v>0</v>
      </c>
      <c r="S25" s="39">
        <f t="shared" si="4"/>
        <v>7.4999999999999997E-2</v>
      </c>
      <c r="T25" s="39">
        <f t="shared" si="8"/>
        <v>459.49900000000002</v>
      </c>
      <c r="U25" s="47">
        <v>459.42399999999998</v>
      </c>
      <c r="V25" s="47">
        <f t="shared" si="9"/>
        <v>463.19900000000001</v>
      </c>
      <c r="W25" s="47">
        <v>463.12400000000002</v>
      </c>
      <c r="X25" s="33" t="s">
        <v>37</v>
      </c>
      <c r="Y25" s="53" t="s">
        <v>39</v>
      </c>
      <c r="Z25" s="20">
        <f t="shared" si="0"/>
        <v>5.0000000000011369E-2</v>
      </c>
      <c r="AA25" s="5">
        <f t="shared" si="1"/>
        <v>50.000000000011369</v>
      </c>
    </row>
    <row r="26" spans="1:27" s="5" customFormat="1" ht="29.25" customHeight="1">
      <c r="A26" s="37">
        <v>18</v>
      </c>
      <c r="B26" s="38"/>
      <c r="C26" s="39">
        <f t="shared" si="5"/>
        <v>223.125</v>
      </c>
      <c r="D26" s="39">
        <v>223.17500000000001</v>
      </c>
      <c r="E26" s="41">
        <f t="shared" si="2"/>
        <v>50.000000000011369</v>
      </c>
      <c r="F26" s="71" t="s">
        <v>17</v>
      </c>
      <c r="G26" s="72"/>
      <c r="H26" s="42">
        <f t="shared" si="6"/>
        <v>3.7</v>
      </c>
      <c r="I26" s="46" t="str">
        <f t="shared" si="7"/>
        <v>1:10000</v>
      </c>
      <c r="J26" s="48"/>
      <c r="K26" s="73"/>
      <c r="L26" s="74"/>
      <c r="M26" s="74"/>
      <c r="N26" s="74"/>
      <c r="O26" s="74"/>
      <c r="P26" s="75"/>
      <c r="Q26" s="47">
        <v>5.0000000000000001E-3</v>
      </c>
      <c r="R26" s="42">
        <v>0</v>
      </c>
      <c r="S26" s="39">
        <f t="shared" si="4"/>
        <v>5.0000000000000001E-3</v>
      </c>
      <c r="T26" s="39">
        <f t="shared" si="8"/>
        <v>459.42399999999998</v>
      </c>
      <c r="U26" s="47">
        <v>459.41899999999998</v>
      </c>
      <c r="V26" s="47">
        <f t="shared" si="9"/>
        <v>463.12400000000002</v>
      </c>
      <c r="W26" s="47">
        <v>463.11900000000003</v>
      </c>
      <c r="X26" s="32"/>
      <c r="Y26" s="32"/>
      <c r="Z26" s="20">
        <f t="shared" si="0"/>
        <v>0.72499999999999432</v>
      </c>
      <c r="AA26" s="5">
        <f t="shared" si="1"/>
        <v>724.99999999999432</v>
      </c>
    </row>
    <row r="27" spans="1:27" s="5" customFormat="1" ht="27.95" customHeight="1">
      <c r="A27" s="36">
        <v>19</v>
      </c>
      <c r="B27" s="38">
        <v>11</v>
      </c>
      <c r="C27" s="39">
        <f t="shared" si="5"/>
        <v>223.17500000000001</v>
      </c>
      <c r="D27" s="39">
        <v>223.9</v>
      </c>
      <c r="E27" s="41">
        <f t="shared" si="2"/>
        <v>724.99999999999432</v>
      </c>
      <c r="F27" s="39">
        <v>71.3</v>
      </c>
      <c r="G27" s="50">
        <f>G23</f>
        <v>14.3</v>
      </c>
      <c r="H27" s="42">
        <f t="shared" si="6"/>
        <v>3.7</v>
      </c>
      <c r="I27" s="46" t="str">
        <f t="shared" si="7"/>
        <v>1:10000</v>
      </c>
      <c r="J27" s="49" t="str">
        <f>J23</f>
        <v>1.00:1</v>
      </c>
      <c r="K27" s="47">
        <f>K23</f>
        <v>66.599999999999994</v>
      </c>
      <c r="L27" s="47">
        <v>24.765000000000001</v>
      </c>
      <c r="M27" s="47">
        <f>M23</f>
        <v>2.6890000000000001</v>
      </c>
      <c r="N27" s="47">
        <v>1.9339999999999999</v>
      </c>
      <c r="O27" s="47">
        <v>1.0740000000000001</v>
      </c>
      <c r="P27" s="47">
        <v>71.552000000000007</v>
      </c>
      <c r="Q27" s="47">
        <v>7.4999999999999997E-2</v>
      </c>
      <c r="R27" s="42">
        <v>0</v>
      </c>
      <c r="S27" s="39">
        <f t="shared" si="4"/>
        <v>7.4999999999999997E-2</v>
      </c>
      <c r="T27" s="39">
        <f t="shared" si="8"/>
        <v>459.41899999999998</v>
      </c>
      <c r="U27" s="47">
        <v>459.34699999999998</v>
      </c>
      <c r="V27" s="47">
        <f t="shared" si="9"/>
        <v>463.11900000000003</v>
      </c>
      <c r="W27" s="47">
        <v>463.04700000000003</v>
      </c>
      <c r="X27" s="33" t="s">
        <v>36</v>
      </c>
      <c r="Y27" s="53" t="s">
        <v>38</v>
      </c>
      <c r="Z27" s="20">
        <f t="shared" si="0"/>
        <v>4.9999999999982947E-2</v>
      </c>
      <c r="AA27" s="5">
        <f t="shared" si="1"/>
        <v>49.999999999982947</v>
      </c>
    </row>
    <row r="28" spans="1:27" s="5" customFormat="1" ht="27.95" customHeight="1">
      <c r="A28" s="37">
        <v>20</v>
      </c>
      <c r="B28" s="38"/>
      <c r="C28" s="39">
        <f t="shared" si="5"/>
        <v>223.9</v>
      </c>
      <c r="D28" s="39">
        <v>223.95</v>
      </c>
      <c r="E28" s="41">
        <f t="shared" si="2"/>
        <v>49.999999999982947</v>
      </c>
      <c r="F28" s="71" t="s">
        <v>17</v>
      </c>
      <c r="G28" s="72"/>
      <c r="H28" s="42">
        <f t="shared" si="6"/>
        <v>3.7</v>
      </c>
      <c r="I28" s="46" t="s">
        <v>53</v>
      </c>
      <c r="J28" s="49"/>
      <c r="K28" s="73"/>
      <c r="L28" s="74"/>
      <c r="M28" s="74"/>
      <c r="N28" s="74"/>
      <c r="O28" s="74"/>
      <c r="P28" s="75"/>
      <c r="Q28" s="47">
        <v>4.0000000000000001E-3</v>
      </c>
      <c r="R28" s="42">
        <v>0</v>
      </c>
      <c r="S28" s="39">
        <f t="shared" si="4"/>
        <v>4.0000000000000001E-3</v>
      </c>
      <c r="T28" s="39">
        <f t="shared" si="8"/>
        <v>459.34699999999998</v>
      </c>
      <c r="U28" s="47">
        <v>459.34300000000002</v>
      </c>
      <c r="V28" s="47">
        <f t="shared" si="9"/>
        <v>463.04700000000003</v>
      </c>
      <c r="W28" s="47">
        <v>463.04300000000001</v>
      </c>
      <c r="X28" s="35"/>
      <c r="Y28" s="32"/>
      <c r="Z28" s="20">
        <f t="shared" si="0"/>
        <v>1.9000000000000057</v>
      </c>
      <c r="AA28" s="5">
        <f t="shared" si="1"/>
        <v>1900.0000000000057</v>
      </c>
    </row>
    <row r="29" spans="1:27" s="5" customFormat="1" ht="42.75">
      <c r="A29" s="36">
        <v>21</v>
      </c>
      <c r="B29" s="38">
        <v>12</v>
      </c>
      <c r="C29" s="39">
        <f t="shared" si="5"/>
        <v>223.95</v>
      </c>
      <c r="D29" s="39">
        <v>225.85</v>
      </c>
      <c r="E29" s="41">
        <f t="shared" si="2"/>
        <v>1900.0000000000057</v>
      </c>
      <c r="F29" s="39">
        <v>71.3</v>
      </c>
      <c r="G29" s="50">
        <v>14.7</v>
      </c>
      <c r="H29" s="42">
        <f t="shared" si="6"/>
        <v>3.7</v>
      </c>
      <c r="I29" s="46" t="s">
        <v>54</v>
      </c>
      <c r="J29" s="49" t="str">
        <f>J25</f>
        <v>1.50:1</v>
      </c>
      <c r="K29" s="47">
        <v>74.930000000000007</v>
      </c>
      <c r="L29" s="47">
        <v>28.041</v>
      </c>
      <c r="M29" s="47">
        <v>2.6720000000000002</v>
      </c>
      <c r="N29" s="47">
        <v>1.9259999999999999</v>
      </c>
      <c r="O29" s="47">
        <v>0.95699999999999996</v>
      </c>
      <c r="P29" s="47">
        <v>71.69</v>
      </c>
      <c r="Q29" s="47">
        <v>0.152</v>
      </c>
      <c r="R29" s="42">
        <v>0</v>
      </c>
      <c r="S29" s="39">
        <f t="shared" si="4"/>
        <v>0.152</v>
      </c>
      <c r="T29" s="39">
        <f t="shared" si="8"/>
        <v>459.34300000000002</v>
      </c>
      <c r="U29" s="47">
        <v>459.19099999999997</v>
      </c>
      <c r="V29" s="47">
        <f t="shared" si="9"/>
        <v>463.04300000000001</v>
      </c>
      <c r="W29" s="47">
        <v>462.89100000000002</v>
      </c>
      <c r="X29" s="33" t="s">
        <v>37</v>
      </c>
      <c r="Y29" s="53" t="s">
        <v>39</v>
      </c>
      <c r="Z29" s="20">
        <f t="shared" si="0"/>
        <v>5.0000000000011369E-2</v>
      </c>
      <c r="AA29" s="5">
        <f t="shared" si="1"/>
        <v>50.000000000011369</v>
      </c>
    </row>
    <row r="30" spans="1:27" s="5" customFormat="1" ht="27.95" customHeight="1">
      <c r="A30" s="37">
        <v>22</v>
      </c>
      <c r="B30" s="51"/>
      <c r="C30" s="39">
        <f t="shared" si="5"/>
        <v>225.85</v>
      </c>
      <c r="D30" s="39">
        <v>225.9</v>
      </c>
      <c r="E30" s="41">
        <f t="shared" si="2"/>
        <v>50.000000000011369</v>
      </c>
      <c r="F30" s="71" t="s">
        <v>17</v>
      </c>
      <c r="G30" s="72"/>
      <c r="H30" s="42">
        <f t="shared" si="6"/>
        <v>3.7</v>
      </c>
      <c r="I30" s="46" t="str">
        <f>I29</f>
        <v>1:12500</v>
      </c>
      <c r="J30" s="42"/>
      <c r="K30" s="73"/>
      <c r="L30" s="74"/>
      <c r="M30" s="74"/>
      <c r="N30" s="74"/>
      <c r="O30" s="74"/>
      <c r="P30" s="75"/>
      <c r="Q30" s="47">
        <v>4.0000000000000001E-3</v>
      </c>
      <c r="R30" s="42">
        <v>0</v>
      </c>
      <c r="S30" s="39">
        <f t="shared" si="4"/>
        <v>4.0000000000000001E-3</v>
      </c>
      <c r="T30" s="39">
        <f t="shared" si="8"/>
        <v>459.19099999999997</v>
      </c>
      <c r="U30" s="47">
        <v>459.18700000000001</v>
      </c>
      <c r="V30" s="47">
        <f t="shared" si="9"/>
        <v>462.89100000000002</v>
      </c>
      <c r="W30" s="47">
        <v>462.887</v>
      </c>
      <c r="X30" s="33"/>
      <c r="Y30" s="32"/>
      <c r="Z30" s="20">
        <f t="shared" si="0"/>
        <v>0.82499999999998863</v>
      </c>
      <c r="AA30" s="5">
        <f t="shared" si="1"/>
        <v>824.99999999998863</v>
      </c>
    </row>
    <row r="31" spans="1:27" s="5" customFormat="1" ht="28.5">
      <c r="A31" s="36">
        <v>23</v>
      </c>
      <c r="B31" s="38">
        <v>13</v>
      </c>
      <c r="C31" s="39">
        <f t="shared" si="5"/>
        <v>225.9</v>
      </c>
      <c r="D31" s="39">
        <v>226.72499999999999</v>
      </c>
      <c r="E31" s="41">
        <f t="shared" si="2"/>
        <v>824.99999999998863</v>
      </c>
      <c r="F31" s="39">
        <f>F29</f>
        <v>71.3</v>
      </c>
      <c r="G31" s="42">
        <v>16.100000000000001</v>
      </c>
      <c r="H31" s="42">
        <f t="shared" si="6"/>
        <v>3.7</v>
      </c>
      <c r="I31" s="46" t="str">
        <f t="shared" si="7"/>
        <v>1:12500</v>
      </c>
      <c r="J31" s="49" t="str">
        <f>J27</f>
        <v>1.00:1</v>
      </c>
      <c r="K31" s="47">
        <v>73.260000000000005</v>
      </c>
      <c r="L31" s="47">
        <v>26.565000000000001</v>
      </c>
      <c r="M31" s="47">
        <v>2.758</v>
      </c>
      <c r="N31" s="47">
        <v>1.9670000000000001</v>
      </c>
      <c r="O31" s="47">
        <v>0.97699999999999998</v>
      </c>
      <c r="P31" s="47">
        <v>71.587999999999994</v>
      </c>
      <c r="Q31" s="47">
        <v>6.6000000000000003E-2</v>
      </c>
      <c r="R31" s="42">
        <v>0</v>
      </c>
      <c r="S31" s="39">
        <f t="shared" si="4"/>
        <v>6.6000000000000003E-2</v>
      </c>
      <c r="T31" s="39">
        <f t="shared" si="8"/>
        <v>459.18700000000001</v>
      </c>
      <c r="U31" s="47">
        <v>459.12099999999998</v>
      </c>
      <c r="V31" s="47">
        <f t="shared" si="9"/>
        <v>462.887</v>
      </c>
      <c r="W31" s="47">
        <v>462.82100000000003</v>
      </c>
      <c r="X31" s="33" t="s">
        <v>36</v>
      </c>
      <c r="Y31" s="55" t="s">
        <v>38</v>
      </c>
      <c r="Z31" s="20">
        <f>D36-C36</f>
        <v>0</v>
      </c>
      <c r="AA31" s="5">
        <f t="shared" si="1"/>
        <v>0</v>
      </c>
    </row>
    <row r="32" spans="1:27" s="60" customFormat="1" ht="27.95" customHeight="1">
      <c r="A32" s="37">
        <v>24</v>
      </c>
      <c r="B32" s="38"/>
      <c r="C32" s="61">
        <f t="shared" ref="C32:C35" si="10">D31</f>
        <v>226.72499999999999</v>
      </c>
      <c r="D32" s="61">
        <v>226.77500000000001</v>
      </c>
      <c r="E32" s="62">
        <v>50</v>
      </c>
      <c r="F32" s="71" t="s">
        <v>17</v>
      </c>
      <c r="G32" s="72"/>
      <c r="H32" s="63">
        <f t="shared" si="6"/>
        <v>3.7</v>
      </c>
      <c r="I32" s="46" t="s">
        <v>54</v>
      </c>
      <c r="J32" s="49"/>
      <c r="K32" s="73"/>
      <c r="L32" s="74"/>
      <c r="M32" s="74"/>
      <c r="N32" s="74"/>
      <c r="O32" s="74"/>
      <c r="P32" s="75"/>
      <c r="Q32" s="47">
        <v>4.0000000000000001E-3</v>
      </c>
      <c r="R32" s="63">
        <v>0</v>
      </c>
      <c r="S32" s="61">
        <f t="shared" ref="S32" si="11">Q32+R32</f>
        <v>4.0000000000000001E-3</v>
      </c>
      <c r="T32" s="61">
        <v>459.12099999999998</v>
      </c>
      <c r="U32" s="47">
        <v>459.11700000000002</v>
      </c>
      <c r="V32" s="47">
        <v>462.82100000000003</v>
      </c>
      <c r="W32" s="47">
        <v>462.81700000000001</v>
      </c>
      <c r="X32" s="35"/>
      <c r="Y32" s="32"/>
      <c r="Z32" s="59">
        <f t="shared" ref="Z32:Z34" si="12">D33-C33</f>
        <v>0.25</v>
      </c>
      <c r="AA32" s="60">
        <f t="shared" ref="AA32:AA35" si="13">Z32*1000</f>
        <v>250</v>
      </c>
    </row>
    <row r="33" spans="1:27" s="5" customFormat="1" ht="42.75">
      <c r="A33" s="36">
        <v>25</v>
      </c>
      <c r="B33" s="38">
        <v>14</v>
      </c>
      <c r="C33" s="39">
        <f>D32</f>
        <v>226.77500000000001</v>
      </c>
      <c r="D33" s="39">
        <v>227.02500000000001</v>
      </c>
      <c r="E33" s="41">
        <f t="shared" ref="E33:E35" si="14">AA32</f>
        <v>250</v>
      </c>
      <c r="F33" s="39">
        <v>71.3</v>
      </c>
      <c r="G33" s="56">
        <v>14.7</v>
      </c>
      <c r="H33" s="42">
        <f t="shared" si="6"/>
        <v>3.7</v>
      </c>
      <c r="I33" s="46" t="s">
        <v>54</v>
      </c>
      <c r="J33" s="49" t="str">
        <f>J29</f>
        <v>1.50:1</v>
      </c>
      <c r="K33" s="47">
        <v>74.930000000000007</v>
      </c>
      <c r="L33" s="47">
        <v>28.041</v>
      </c>
      <c r="M33" s="47">
        <v>2.6720000000000002</v>
      </c>
      <c r="N33" s="47">
        <v>1.9259999999999999</v>
      </c>
      <c r="O33" s="47">
        <v>0.95699999999999996</v>
      </c>
      <c r="P33" s="47">
        <v>71.69</v>
      </c>
      <c r="Q33" s="47">
        <v>0.02</v>
      </c>
      <c r="R33" s="42">
        <v>0</v>
      </c>
      <c r="S33" s="39">
        <f t="shared" ref="S33:S35" si="15">Q33+R33</f>
        <v>0.02</v>
      </c>
      <c r="T33" s="39">
        <v>459.11700000000002</v>
      </c>
      <c r="U33" s="47">
        <v>459.09699999999998</v>
      </c>
      <c r="V33" s="47">
        <f>T33+3.7</f>
        <v>462.81700000000001</v>
      </c>
      <c r="W33" s="47">
        <f>U33+3.7</f>
        <v>462.79699999999997</v>
      </c>
      <c r="X33" s="33" t="s">
        <v>37</v>
      </c>
      <c r="Y33" s="53" t="s">
        <v>62</v>
      </c>
      <c r="Z33" s="20">
        <f t="shared" si="12"/>
        <v>4.9999999999982947E-2</v>
      </c>
      <c r="AA33" s="5">
        <f t="shared" si="13"/>
        <v>49.999999999982947</v>
      </c>
    </row>
    <row r="34" spans="1:27" s="5" customFormat="1" ht="27.95" customHeight="1">
      <c r="A34" s="37">
        <v>26</v>
      </c>
      <c r="B34" s="51"/>
      <c r="C34" s="39">
        <f t="shared" si="10"/>
        <v>227.02500000000001</v>
      </c>
      <c r="D34" s="39">
        <v>227.07499999999999</v>
      </c>
      <c r="E34" s="41">
        <f t="shared" si="14"/>
        <v>49.999999999982947</v>
      </c>
      <c r="F34" s="71" t="s">
        <v>17</v>
      </c>
      <c r="G34" s="72"/>
      <c r="H34" s="42">
        <f t="shared" si="6"/>
        <v>3.7</v>
      </c>
      <c r="I34" s="46" t="str">
        <f>I33</f>
        <v>1:12500</v>
      </c>
      <c r="J34" s="42"/>
      <c r="K34" s="73"/>
      <c r="L34" s="74"/>
      <c r="M34" s="74"/>
      <c r="N34" s="74"/>
      <c r="O34" s="74"/>
      <c r="P34" s="75"/>
      <c r="Q34" s="47">
        <v>4.0000000000000001E-3</v>
      </c>
      <c r="R34" s="42">
        <v>0</v>
      </c>
      <c r="S34" s="39">
        <f t="shared" si="15"/>
        <v>4.0000000000000001E-3</v>
      </c>
      <c r="T34" s="39">
        <f t="shared" ref="T34:T35" si="16">U33</f>
        <v>459.09699999999998</v>
      </c>
      <c r="U34" s="47">
        <v>459.09300000000002</v>
      </c>
      <c r="V34" s="47">
        <f t="shared" ref="V34:V35" si="17">W33</f>
        <v>462.79699999999997</v>
      </c>
      <c r="W34" s="47">
        <v>462.79300000000001</v>
      </c>
      <c r="X34" s="33"/>
      <c r="Y34" s="32"/>
      <c r="Z34" s="20">
        <f t="shared" si="12"/>
        <v>0.42500000000001137</v>
      </c>
      <c r="AA34" s="5">
        <f t="shared" si="13"/>
        <v>425.00000000001137</v>
      </c>
    </row>
    <row r="35" spans="1:27" s="5" customFormat="1" ht="28.5">
      <c r="A35" s="36">
        <v>27</v>
      </c>
      <c r="B35" s="38">
        <v>15</v>
      </c>
      <c r="C35" s="39">
        <f t="shared" si="10"/>
        <v>227.07499999999999</v>
      </c>
      <c r="D35" s="39">
        <v>227.5</v>
      </c>
      <c r="E35" s="41">
        <f t="shared" si="14"/>
        <v>425.00000000001137</v>
      </c>
      <c r="F35" s="39">
        <f>F33</f>
        <v>71.3</v>
      </c>
      <c r="G35" s="42">
        <v>16.100000000000001</v>
      </c>
      <c r="H35" s="42">
        <f t="shared" si="6"/>
        <v>3.7</v>
      </c>
      <c r="I35" s="46" t="str">
        <f t="shared" si="6"/>
        <v>1:12500</v>
      </c>
      <c r="J35" s="49" t="str">
        <f>J31</f>
        <v>1.00:1</v>
      </c>
      <c r="K35" s="47">
        <v>73.260000000000005</v>
      </c>
      <c r="L35" s="47">
        <v>26.565000000000001</v>
      </c>
      <c r="M35" s="47">
        <v>2.758</v>
      </c>
      <c r="N35" s="47">
        <v>1.9670000000000001</v>
      </c>
      <c r="O35" s="47">
        <v>0.97699999999999998</v>
      </c>
      <c r="P35" s="47">
        <v>71.587999999999994</v>
      </c>
      <c r="Q35" s="47">
        <v>3.4000000000000002E-2</v>
      </c>
      <c r="R35" s="42">
        <v>0</v>
      </c>
      <c r="S35" s="39">
        <f t="shared" si="15"/>
        <v>3.4000000000000002E-2</v>
      </c>
      <c r="T35" s="39">
        <f t="shared" si="16"/>
        <v>459.09300000000002</v>
      </c>
      <c r="U35" s="47">
        <v>459.05900000000003</v>
      </c>
      <c r="V35" s="47">
        <f t="shared" si="17"/>
        <v>462.79300000000001</v>
      </c>
      <c r="W35" s="47">
        <v>462.75900000000001</v>
      </c>
      <c r="X35" s="33" t="s">
        <v>36</v>
      </c>
      <c r="Y35" s="55" t="s">
        <v>38</v>
      </c>
      <c r="Z35" s="20">
        <f>D42-C42</f>
        <v>0</v>
      </c>
      <c r="AA35" s="5">
        <f t="shared" si="13"/>
        <v>0</v>
      </c>
    </row>
    <row r="36" spans="1:27" s="26" customFormat="1" ht="21.75" customHeight="1">
      <c r="A36" s="6"/>
      <c r="B36" s="76" t="s">
        <v>44</v>
      </c>
      <c r="C36" s="76"/>
      <c r="D36" s="76"/>
      <c r="E36" s="76"/>
      <c r="F36" s="76"/>
      <c r="G36" s="76"/>
      <c r="H36" s="76"/>
      <c r="I36" s="76"/>
      <c r="J36" s="76"/>
      <c r="K36" s="76"/>
      <c r="L36" s="76"/>
      <c r="M36" s="76"/>
      <c r="N36" s="76"/>
      <c r="O36" s="76"/>
      <c r="P36" s="76"/>
      <c r="Q36" s="76"/>
      <c r="R36" s="76"/>
      <c r="S36" s="76"/>
      <c r="T36" s="76"/>
      <c r="U36" s="76"/>
      <c r="V36" s="76"/>
      <c r="W36" s="76"/>
      <c r="X36" s="76"/>
      <c r="Y36" s="76"/>
    </row>
    <row r="37" spans="1:27" s="26" customFormat="1" ht="21.75" customHeight="1">
      <c r="A37" s="6"/>
      <c r="B37" s="69" t="s">
        <v>63</v>
      </c>
      <c r="C37" s="69"/>
      <c r="D37" s="69"/>
      <c r="E37" s="69"/>
      <c r="F37" s="69"/>
      <c r="G37" s="69"/>
      <c r="H37" s="69"/>
      <c r="I37" s="69"/>
      <c r="J37" s="69"/>
      <c r="K37" s="69"/>
      <c r="L37" s="69"/>
      <c r="M37" s="69"/>
      <c r="N37" s="69"/>
      <c r="O37" s="69"/>
      <c r="P37" s="69"/>
      <c r="Q37" s="69"/>
      <c r="R37" s="69"/>
      <c r="S37" s="69"/>
      <c r="T37" s="69"/>
      <c r="U37" s="69"/>
      <c r="V37" s="69"/>
      <c r="W37" s="69"/>
      <c r="X37" s="69"/>
      <c r="Y37" s="69"/>
    </row>
    <row r="38" spans="1:27" s="26" customFormat="1" ht="34.5" customHeight="1">
      <c r="A38" s="6"/>
      <c r="B38" s="69" t="s">
        <v>64</v>
      </c>
      <c r="C38" s="69"/>
      <c r="D38" s="69"/>
      <c r="E38" s="69"/>
      <c r="F38" s="69"/>
      <c r="G38" s="69"/>
      <c r="H38" s="69"/>
      <c r="I38" s="69"/>
      <c r="J38" s="69"/>
      <c r="K38" s="69"/>
      <c r="L38" s="69"/>
      <c r="M38" s="69"/>
      <c r="N38" s="69"/>
      <c r="O38" s="69"/>
      <c r="P38" s="69"/>
      <c r="Q38" s="69"/>
      <c r="R38" s="69"/>
      <c r="S38" s="69"/>
      <c r="T38" s="69"/>
      <c r="U38" s="69"/>
      <c r="V38" s="69"/>
      <c r="W38" s="69"/>
      <c r="X38" s="69"/>
      <c r="Y38" s="69"/>
    </row>
    <row r="39" spans="1:27" s="26" customFormat="1" ht="21.75" customHeight="1">
      <c r="A39" s="6"/>
      <c r="B39" s="69" t="s">
        <v>65</v>
      </c>
      <c r="C39" s="69"/>
      <c r="D39" s="69"/>
      <c r="E39" s="69"/>
      <c r="F39" s="69"/>
      <c r="G39" s="69"/>
      <c r="H39" s="69"/>
      <c r="I39" s="69"/>
      <c r="J39" s="69"/>
      <c r="K39" s="69"/>
      <c r="L39" s="69"/>
      <c r="M39" s="69"/>
      <c r="N39" s="69"/>
      <c r="O39" s="69"/>
      <c r="P39" s="69"/>
      <c r="Q39" s="69"/>
      <c r="R39" s="69"/>
      <c r="S39" s="69"/>
      <c r="T39" s="69"/>
      <c r="U39" s="69"/>
      <c r="V39" s="69"/>
      <c r="W39" s="69"/>
      <c r="X39" s="69"/>
      <c r="Y39" s="69"/>
    </row>
    <row r="40" spans="1:27" s="26" customFormat="1" ht="23.25" customHeight="1">
      <c r="A40" s="6"/>
      <c r="B40" s="64"/>
      <c r="C40" s="64"/>
      <c r="D40" s="64"/>
      <c r="E40" s="64"/>
      <c r="F40" s="64"/>
      <c r="G40" s="64"/>
      <c r="H40" s="64"/>
      <c r="I40" s="64"/>
      <c r="J40" s="64"/>
      <c r="K40" s="64"/>
      <c r="L40" s="64"/>
      <c r="M40" s="64"/>
      <c r="N40" s="64"/>
      <c r="O40" s="64"/>
      <c r="P40" s="64"/>
      <c r="Q40" s="64"/>
      <c r="R40" s="64"/>
      <c r="S40" s="64"/>
      <c r="T40" s="64"/>
      <c r="U40" s="64"/>
      <c r="V40" s="64"/>
      <c r="W40" s="64"/>
      <c r="X40" s="64"/>
      <c r="Y40" s="64"/>
    </row>
    <row r="41" spans="1:27" s="5" customFormat="1" ht="31.5" customHeight="1">
      <c r="A41" s="6"/>
      <c r="B41" s="15"/>
      <c r="C41" s="84"/>
      <c r="D41" s="84"/>
      <c r="E41" s="84"/>
      <c r="F41" s="84"/>
      <c r="G41" s="14"/>
      <c r="H41" s="9"/>
      <c r="I41" s="23"/>
      <c r="J41" s="10"/>
      <c r="K41" s="7"/>
      <c r="L41" s="16"/>
      <c r="M41" s="83" t="s">
        <v>22</v>
      </c>
      <c r="N41" s="83"/>
      <c r="O41" s="16"/>
      <c r="P41" s="16"/>
      <c r="Q41" s="83" t="s">
        <v>61</v>
      </c>
      <c r="R41" s="83"/>
      <c r="S41" s="83"/>
      <c r="T41" s="83"/>
      <c r="U41" s="7"/>
      <c r="V41" s="7"/>
      <c r="W41" s="7"/>
      <c r="X41" s="11"/>
      <c r="Y41" s="25"/>
    </row>
    <row r="42" spans="1:27" s="5" customFormat="1" ht="32.1" customHeight="1">
      <c r="A42" s="6"/>
      <c r="B42" s="6"/>
      <c r="C42" s="7"/>
      <c r="D42" s="7"/>
      <c r="E42" s="8"/>
      <c r="F42" s="7"/>
      <c r="G42" s="9"/>
      <c r="H42" s="9"/>
      <c r="I42" s="23"/>
      <c r="J42" s="10"/>
      <c r="K42" s="7"/>
      <c r="L42" s="83" t="s">
        <v>60</v>
      </c>
      <c r="M42" s="83"/>
      <c r="N42" s="83"/>
      <c r="O42" s="83"/>
      <c r="P42" s="16"/>
      <c r="Q42" s="83"/>
      <c r="R42" s="83"/>
      <c r="S42" s="83"/>
      <c r="T42" s="83"/>
      <c r="U42" s="7"/>
      <c r="V42" s="7"/>
      <c r="W42" s="7"/>
      <c r="X42" s="11"/>
    </row>
    <row r="43" spans="1:27" s="5" customFormat="1" ht="42" customHeight="1">
      <c r="A43" s="6"/>
      <c r="B43" s="6"/>
      <c r="C43" s="7"/>
      <c r="D43" s="7"/>
      <c r="E43" s="8"/>
      <c r="F43" s="7"/>
      <c r="G43" s="9"/>
      <c r="H43" s="9"/>
      <c r="I43" s="23"/>
      <c r="J43" s="10"/>
      <c r="K43" s="7"/>
      <c r="L43" s="83"/>
      <c r="M43" s="83"/>
      <c r="N43" s="83"/>
      <c r="O43" s="83"/>
      <c r="P43" s="16"/>
      <c r="Q43" s="83"/>
      <c r="R43" s="83"/>
      <c r="S43" s="83"/>
      <c r="T43" s="83"/>
      <c r="U43" s="7"/>
      <c r="V43" s="7"/>
      <c r="W43" s="7"/>
      <c r="X43" s="11"/>
    </row>
    <row r="44" spans="1:27" s="5" customFormat="1" ht="24.75" customHeight="1">
      <c r="A44" s="6"/>
      <c r="B44" s="6"/>
      <c r="C44" s="7"/>
      <c r="D44" s="7"/>
      <c r="E44" s="8"/>
      <c r="F44" s="7"/>
      <c r="G44" s="9"/>
      <c r="H44" s="9"/>
      <c r="I44" s="7"/>
      <c r="J44" s="10" t="s">
        <v>21</v>
      </c>
      <c r="K44" s="7"/>
      <c r="L44" s="16"/>
      <c r="M44" s="16"/>
      <c r="N44" s="16"/>
      <c r="O44" s="16"/>
      <c r="P44" s="16"/>
      <c r="Q44" s="83"/>
      <c r="R44" s="83"/>
      <c r="S44" s="83"/>
      <c r="T44" s="83"/>
      <c r="U44" s="7"/>
      <c r="V44" s="7"/>
      <c r="W44" s="7"/>
      <c r="X44" s="11"/>
    </row>
    <row r="45" spans="1:27" s="5" customFormat="1" ht="32.1" customHeight="1">
      <c r="A45" s="6"/>
      <c r="B45" s="6"/>
      <c r="C45" s="7"/>
      <c r="D45" s="7"/>
      <c r="E45" s="8"/>
      <c r="F45" s="7"/>
      <c r="G45" s="9"/>
      <c r="H45" s="9"/>
      <c r="I45" s="7"/>
      <c r="J45" s="10" t="s">
        <v>14</v>
      </c>
      <c r="K45" s="7"/>
      <c r="L45" s="7"/>
      <c r="M45" s="7"/>
      <c r="N45" s="7"/>
      <c r="O45" s="7"/>
      <c r="P45" s="7"/>
      <c r="Q45" s="7"/>
      <c r="R45" s="7"/>
      <c r="S45" s="7"/>
      <c r="T45" s="7"/>
      <c r="U45" s="7"/>
      <c r="V45" s="7"/>
      <c r="W45" s="7"/>
      <c r="X45" s="11"/>
    </row>
    <row r="46" spans="1:27" s="5" customFormat="1" ht="32.1" customHeight="1">
      <c r="A46" s="6"/>
      <c r="B46" s="6"/>
      <c r="C46" s="7"/>
      <c r="D46" s="7"/>
      <c r="E46" s="8"/>
      <c r="F46" s="7"/>
      <c r="G46" s="9"/>
      <c r="H46" s="9"/>
      <c r="I46" s="7"/>
      <c r="J46" s="10"/>
      <c r="K46" s="7"/>
      <c r="L46" s="7"/>
      <c r="M46" s="7"/>
      <c r="N46" s="7"/>
      <c r="O46" s="7"/>
      <c r="P46" s="7"/>
      <c r="Q46" s="7"/>
      <c r="R46" s="7"/>
      <c r="S46" s="7"/>
      <c r="T46" s="7"/>
      <c r="U46" s="7"/>
      <c r="V46" s="7"/>
      <c r="W46" s="7"/>
      <c r="X46" s="11"/>
    </row>
    <row r="47" spans="1:27" s="5" customFormat="1" ht="32.1" customHeight="1">
      <c r="A47" s="6"/>
      <c r="B47" s="6"/>
      <c r="C47" s="7"/>
      <c r="D47" s="7"/>
      <c r="E47" s="8"/>
      <c r="F47" s="7"/>
      <c r="G47" s="9"/>
      <c r="H47" s="9"/>
      <c r="I47" s="7"/>
      <c r="J47" s="10"/>
      <c r="K47" s="7"/>
      <c r="L47" s="7"/>
      <c r="M47" s="7"/>
      <c r="N47" s="7"/>
      <c r="O47" s="7"/>
      <c r="P47" s="7"/>
      <c r="Q47" s="7"/>
      <c r="R47" s="7"/>
      <c r="S47" s="7"/>
      <c r="T47" s="7"/>
      <c r="U47" s="7"/>
      <c r="V47" s="7"/>
      <c r="W47" s="7"/>
      <c r="X47" s="11"/>
    </row>
    <row r="48" spans="1:27" s="5" customFormat="1" ht="32.1" customHeight="1">
      <c r="A48" s="6"/>
      <c r="B48" s="6"/>
      <c r="C48" s="7"/>
      <c r="D48" s="7"/>
      <c r="E48" s="8"/>
      <c r="F48" s="7"/>
      <c r="G48" s="9"/>
      <c r="H48" s="9"/>
      <c r="I48" s="7"/>
      <c r="J48" s="10"/>
      <c r="K48" s="7"/>
      <c r="L48" s="7"/>
      <c r="M48" s="7"/>
      <c r="N48" s="7"/>
      <c r="O48" s="7"/>
      <c r="P48" s="7"/>
      <c r="Q48" s="7"/>
      <c r="R48" s="7"/>
      <c r="S48" s="7"/>
      <c r="T48" s="7"/>
      <c r="U48" s="7"/>
      <c r="V48" s="7"/>
      <c r="W48" s="7"/>
      <c r="X48" s="11"/>
    </row>
    <row r="49" spans="1:24" s="5" customFormat="1" ht="32.1" customHeight="1">
      <c r="A49" s="6"/>
      <c r="B49" s="6"/>
      <c r="C49" s="7"/>
      <c r="D49" s="7"/>
      <c r="E49" s="8"/>
      <c r="F49" s="7"/>
      <c r="G49" s="9"/>
      <c r="H49" s="9"/>
      <c r="I49" s="7"/>
      <c r="J49" s="10"/>
      <c r="K49" s="7"/>
      <c r="L49" s="7"/>
      <c r="M49" s="7"/>
      <c r="N49" s="7"/>
      <c r="O49" s="7"/>
      <c r="P49" s="7"/>
      <c r="Q49" s="7"/>
      <c r="R49" s="7"/>
      <c r="S49" s="7"/>
      <c r="T49" s="7"/>
      <c r="U49" s="7"/>
      <c r="V49" s="7"/>
      <c r="W49" s="7"/>
      <c r="X49" s="11"/>
    </row>
    <row r="50" spans="1:24" s="5" customFormat="1" ht="32.1" customHeight="1">
      <c r="A50" s="6"/>
      <c r="B50" s="6"/>
      <c r="C50" s="7"/>
      <c r="D50" s="7"/>
      <c r="E50" s="8"/>
      <c r="F50" s="7"/>
      <c r="G50" s="9"/>
      <c r="H50" s="9"/>
      <c r="I50" s="7"/>
      <c r="J50" s="10"/>
      <c r="K50" s="7"/>
      <c r="L50" s="7"/>
      <c r="M50" s="7"/>
      <c r="N50" s="7"/>
      <c r="O50" s="7"/>
      <c r="P50" s="7"/>
      <c r="Q50" s="7"/>
      <c r="R50" s="7"/>
      <c r="S50" s="7"/>
      <c r="T50" s="7"/>
      <c r="U50" s="7"/>
      <c r="V50" s="7"/>
      <c r="W50" s="7"/>
      <c r="X50" s="11"/>
    </row>
    <row r="51" spans="1:24" s="5" customFormat="1" ht="32.1" customHeight="1">
      <c r="A51" s="6"/>
      <c r="B51" s="6"/>
      <c r="C51" s="7"/>
      <c r="D51" s="7"/>
      <c r="E51" s="8"/>
      <c r="F51" s="7"/>
      <c r="G51" s="9"/>
      <c r="H51" s="9"/>
      <c r="I51" s="7"/>
      <c r="J51" s="10"/>
      <c r="K51" s="7"/>
      <c r="L51" s="7"/>
      <c r="M51" s="7"/>
      <c r="N51" s="7"/>
      <c r="O51" s="7"/>
      <c r="P51" s="7"/>
      <c r="Q51" s="7"/>
      <c r="R51" s="7"/>
      <c r="S51" s="7"/>
      <c r="T51" s="7"/>
      <c r="U51" s="7"/>
      <c r="V51" s="7"/>
      <c r="W51" s="7"/>
      <c r="X51" s="11"/>
    </row>
    <row r="52" spans="1:24" s="5" customFormat="1" ht="32.1" customHeight="1">
      <c r="A52" s="6"/>
      <c r="B52" s="6"/>
      <c r="C52" s="7"/>
      <c r="D52" s="7"/>
      <c r="E52" s="8"/>
      <c r="F52" s="7"/>
      <c r="G52" s="9"/>
      <c r="H52" s="9"/>
      <c r="I52" s="7"/>
      <c r="J52" s="10"/>
      <c r="K52" s="7"/>
      <c r="L52" s="7"/>
      <c r="M52" s="7"/>
      <c r="N52" s="7"/>
      <c r="O52" s="7"/>
      <c r="P52" s="7"/>
      <c r="Q52" s="7"/>
      <c r="R52" s="7"/>
      <c r="S52" s="7"/>
      <c r="T52" s="7"/>
      <c r="U52" s="7"/>
      <c r="V52" s="7"/>
      <c r="W52" s="7"/>
      <c r="X52" s="11"/>
    </row>
    <row r="53" spans="1:24" s="5" customFormat="1" ht="32.1" customHeight="1">
      <c r="A53" s="6"/>
      <c r="B53" s="6"/>
      <c r="C53" s="7"/>
      <c r="D53" s="7"/>
      <c r="E53" s="8"/>
      <c r="F53" s="7"/>
      <c r="G53" s="9"/>
      <c r="H53" s="9"/>
      <c r="I53" s="7"/>
      <c r="J53" s="10"/>
      <c r="K53" s="7"/>
      <c r="L53" s="7"/>
      <c r="M53" s="7"/>
      <c r="N53" s="7"/>
      <c r="O53" s="7"/>
      <c r="P53" s="7"/>
      <c r="Q53" s="7"/>
      <c r="R53" s="7"/>
      <c r="S53" s="7"/>
      <c r="T53" s="7"/>
      <c r="U53" s="7"/>
      <c r="V53" s="7"/>
      <c r="W53" s="7"/>
      <c r="X53" s="11"/>
    </row>
    <row r="54" spans="1:24" s="5" customFormat="1" ht="32.1" customHeight="1">
      <c r="A54" s="6"/>
      <c r="B54" s="6"/>
      <c r="C54" s="7"/>
      <c r="D54" s="7"/>
      <c r="E54" s="8"/>
      <c r="F54" s="7"/>
      <c r="G54" s="9"/>
      <c r="H54" s="9"/>
      <c r="I54" s="7"/>
      <c r="J54" s="10"/>
      <c r="K54" s="7"/>
      <c r="L54" s="7"/>
      <c r="M54" s="7"/>
      <c r="N54" s="7"/>
      <c r="O54" s="7"/>
      <c r="P54" s="7"/>
      <c r="Q54" s="7"/>
      <c r="R54" s="7"/>
      <c r="S54" s="7"/>
      <c r="T54" s="7"/>
      <c r="U54" s="7"/>
      <c r="V54" s="7"/>
      <c r="W54" s="7"/>
      <c r="X54" s="11"/>
    </row>
    <row r="55" spans="1:24" s="5" customFormat="1" ht="32.1" customHeight="1">
      <c r="A55" s="6"/>
      <c r="B55" s="6"/>
      <c r="C55" s="7"/>
      <c r="D55" s="7"/>
      <c r="E55" s="8"/>
      <c r="F55" s="7"/>
      <c r="G55" s="9"/>
      <c r="H55" s="9"/>
      <c r="I55" s="7"/>
      <c r="J55" s="10"/>
      <c r="K55" s="7"/>
      <c r="L55" s="7"/>
      <c r="M55" s="7"/>
      <c r="N55" s="7"/>
      <c r="O55" s="7"/>
      <c r="P55" s="7"/>
      <c r="Q55" s="7"/>
      <c r="R55" s="7"/>
      <c r="S55" s="7"/>
      <c r="T55" s="7"/>
      <c r="U55" s="7"/>
      <c r="V55" s="7"/>
      <c r="W55" s="7"/>
      <c r="X55" s="11"/>
    </row>
    <row r="56" spans="1:24" s="5" customFormat="1" ht="32.1" customHeight="1">
      <c r="A56" s="6"/>
      <c r="B56" s="6"/>
      <c r="C56" s="7"/>
      <c r="D56" s="7"/>
      <c r="E56" s="8"/>
      <c r="F56" s="7"/>
      <c r="G56" s="9"/>
      <c r="H56" s="9"/>
      <c r="I56" s="7"/>
      <c r="J56" s="10"/>
      <c r="K56" s="7"/>
      <c r="L56" s="7"/>
      <c r="M56" s="7"/>
      <c r="N56" s="7"/>
      <c r="O56" s="7"/>
      <c r="P56" s="7"/>
      <c r="Q56" s="7"/>
      <c r="R56" s="7"/>
      <c r="S56" s="7"/>
      <c r="T56" s="7"/>
      <c r="U56" s="7"/>
      <c r="V56" s="7"/>
      <c r="W56" s="7"/>
      <c r="X56" s="11"/>
    </row>
  </sheetData>
  <mergeCells count="46">
    <mergeCell ref="Q41:T44"/>
    <mergeCell ref="M41:N41"/>
    <mergeCell ref="L42:O43"/>
    <mergeCell ref="K16:P16"/>
    <mergeCell ref="K18:P18"/>
    <mergeCell ref="K20:P20"/>
    <mergeCell ref="K22:P22"/>
    <mergeCell ref="K24:P24"/>
    <mergeCell ref="B39:Y39"/>
    <mergeCell ref="C41:F41"/>
    <mergeCell ref="F28:G28"/>
    <mergeCell ref="F30:G30"/>
    <mergeCell ref="F26:G26"/>
    <mergeCell ref="K26:P26"/>
    <mergeCell ref="K28:P28"/>
    <mergeCell ref="K30:P30"/>
    <mergeCell ref="A1:Y1"/>
    <mergeCell ref="A2:Y2"/>
    <mergeCell ref="A3:Y3"/>
    <mergeCell ref="B6:B7"/>
    <mergeCell ref="F16:G16"/>
    <mergeCell ref="A4:Y4"/>
    <mergeCell ref="X5:Y5"/>
    <mergeCell ref="X6:Y7"/>
    <mergeCell ref="F12:G12"/>
    <mergeCell ref="F14:G14"/>
    <mergeCell ref="K12:P12"/>
    <mergeCell ref="K14:P14"/>
    <mergeCell ref="A6:A7"/>
    <mergeCell ref="Q6:S6"/>
    <mergeCell ref="A5:G5"/>
    <mergeCell ref="C6:E6"/>
    <mergeCell ref="B37:Y37"/>
    <mergeCell ref="B38:Y38"/>
    <mergeCell ref="T6:U6"/>
    <mergeCell ref="V6:W6"/>
    <mergeCell ref="F34:G34"/>
    <mergeCell ref="K34:P34"/>
    <mergeCell ref="B36:Y36"/>
    <mergeCell ref="F32:G32"/>
    <mergeCell ref="K32:P32"/>
    <mergeCell ref="F18:G18"/>
    <mergeCell ref="F20:G20"/>
    <mergeCell ref="F22:G22"/>
    <mergeCell ref="F24:G24"/>
    <mergeCell ref="F6:P6"/>
  </mergeCells>
  <printOptions horizontalCentered="1"/>
  <pageMargins left="0.39370078740157483" right="0.31496062992125984" top="0.74803149606299213" bottom="0.23622047244094491" header="0" footer="0"/>
  <pageSetup paperSize="9" scale="57" orientation="landscape" errors="blank" verticalDpi="360" r:id="rId1"/>
  <headerFooter alignWithMargins="0"/>
  <rowBreaks count="1" manualBreakCount="1">
    <brk id="26" max="24" man="1"/>
  </rowBreaks>
</worksheet>
</file>

<file path=xl/worksheets/sheet2.xml><?xml version="1.0" encoding="utf-8"?>
<worksheet xmlns="http://schemas.openxmlformats.org/spreadsheetml/2006/main" xmlns:r="http://schemas.openxmlformats.org/officeDocument/2006/relationships">
  <sheetPr>
    <tabColor rgb="FF00B050"/>
  </sheetPr>
  <dimension ref="A1:AC30"/>
  <sheetViews>
    <sheetView tabSelected="1" view="pageBreakPreview" zoomScale="80" zoomScaleSheetLayoutView="80" workbookViewId="0">
      <selection activeCell="U24" sqref="U24"/>
    </sheetView>
  </sheetViews>
  <sheetFormatPr defaultColWidth="9.140625" defaultRowHeight="12.75"/>
  <cols>
    <col min="1" max="1" width="5.85546875" style="1" customWidth="1"/>
    <col min="2" max="2" width="5.42578125" style="1" customWidth="1"/>
    <col min="3" max="3" width="10.42578125" style="12" customWidth="1"/>
    <col min="4" max="4" width="11.42578125" style="12" customWidth="1"/>
    <col min="5" max="5" width="9.85546875" style="12" customWidth="1"/>
    <col min="6" max="6" width="12.5703125" style="1" customWidth="1"/>
    <col min="7" max="7" width="7.85546875" style="1" customWidth="1"/>
    <col min="8" max="8" width="9" style="1" customWidth="1"/>
    <col min="9" max="9" width="10.7109375" style="1" customWidth="1"/>
    <col min="10" max="10" width="10.28515625" style="1" customWidth="1"/>
    <col min="11" max="11" width="8.5703125" style="1" customWidth="1"/>
    <col min="12" max="12" width="9.140625" style="1" customWidth="1"/>
    <col min="13" max="13" width="7.42578125" style="1" customWidth="1"/>
    <col min="14" max="14" width="7.28515625" style="1" customWidth="1"/>
    <col min="15" max="15" width="9.7109375" style="1" customWidth="1"/>
    <col min="16" max="16" width="11.42578125" style="1" customWidth="1"/>
    <col min="17" max="17" width="8.85546875" style="1" customWidth="1"/>
    <col min="18" max="18" width="12.85546875" style="1" customWidth="1"/>
    <col min="19" max="19" width="7.42578125" style="1" customWidth="1"/>
    <col min="20" max="23" width="10.5703125" style="1" customWidth="1"/>
    <col min="24" max="24" width="25" style="1" customWidth="1"/>
    <col min="25" max="16384" width="9.140625" style="1"/>
  </cols>
  <sheetData>
    <row r="1" spans="1:29" s="2" customFormat="1" ht="25.5" customHeight="1">
      <c r="A1" s="78" t="s">
        <v>72</v>
      </c>
      <c r="B1" s="78"/>
      <c r="C1" s="78"/>
      <c r="D1" s="78"/>
      <c r="E1" s="78"/>
      <c r="F1" s="78"/>
      <c r="G1" s="78"/>
      <c r="H1" s="78"/>
      <c r="I1" s="78"/>
      <c r="J1" s="78"/>
      <c r="K1" s="78"/>
      <c r="L1" s="78"/>
      <c r="M1" s="78"/>
      <c r="N1" s="78"/>
      <c r="O1" s="78"/>
      <c r="P1" s="78"/>
      <c r="Q1" s="78"/>
      <c r="R1" s="78"/>
      <c r="S1" s="78"/>
      <c r="T1" s="78"/>
      <c r="U1" s="78"/>
      <c r="V1" s="78"/>
      <c r="W1" s="78"/>
      <c r="X1" s="78"/>
    </row>
    <row r="2" spans="1:29" s="2" customFormat="1" ht="17.25" customHeight="1">
      <c r="A2" s="79" t="s">
        <v>19</v>
      </c>
      <c r="B2" s="79"/>
      <c r="C2" s="79"/>
      <c r="D2" s="79"/>
      <c r="E2" s="79"/>
      <c r="F2" s="79"/>
      <c r="G2" s="79"/>
      <c r="H2" s="79"/>
      <c r="I2" s="79"/>
      <c r="J2" s="79"/>
      <c r="K2" s="79"/>
      <c r="L2" s="79"/>
      <c r="M2" s="79"/>
      <c r="N2" s="79"/>
      <c r="O2" s="79"/>
      <c r="P2" s="79"/>
      <c r="Q2" s="79"/>
      <c r="R2" s="79"/>
      <c r="S2" s="79"/>
      <c r="T2" s="79"/>
      <c r="U2" s="79"/>
      <c r="V2" s="79"/>
      <c r="W2" s="79"/>
      <c r="X2" s="79"/>
    </row>
    <row r="3" spans="1:29" s="13" customFormat="1" ht="15.75" customHeight="1">
      <c r="A3" s="79" t="s">
        <v>42</v>
      </c>
      <c r="B3" s="79"/>
      <c r="C3" s="79"/>
      <c r="D3" s="79"/>
      <c r="E3" s="79"/>
      <c r="F3" s="79"/>
      <c r="G3" s="79"/>
      <c r="H3" s="79"/>
      <c r="I3" s="79"/>
      <c r="J3" s="79"/>
      <c r="K3" s="79"/>
      <c r="L3" s="79"/>
      <c r="M3" s="79"/>
      <c r="N3" s="79"/>
      <c r="O3" s="79"/>
      <c r="P3" s="79"/>
      <c r="Q3" s="79"/>
      <c r="R3" s="79"/>
      <c r="S3" s="79"/>
      <c r="T3" s="79"/>
      <c r="U3" s="79"/>
      <c r="V3" s="79"/>
      <c r="W3" s="79"/>
      <c r="X3" s="79"/>
      <c r="Y3" s="28"/>
    </row>
    <row r="4" spans="1:29" s="3" customFormat="1" ht="21.95" customHeight="1">
      <c r="A4" s="80" t="s">
        <v>70</v>
      </c>
      <c r="B4" s="80"/>
      <c r="C4" s="80"/>
      <c r="D4" s="80"/>
      <c r="E4" s="80"/>
      <c r="F4" s="80"/>
      <c r="G4" s="80"/>
      <c r="H4" s="80"/>
      <c r="I4" s="80"/>
      <c r="J4" s="80"/>
      <c r="K4" s="80"/>
      <c r="L4" s="80"/>
      <c r="M4" s="80"/>
      <c r="N4" s="80"/>
      <c r="O4" s="80"/>
      <c r="P4" s="80"/>
      <c r="Q4" s="80"/>
      <c r="R4" s="80"/>
      <c r="S4" s="80"/>
      <c r="T4" s="80"/>
      <c r="U4" s="80"/>
      <c r="V4" s="80"/>
      <c r="W4" s="80"/>
      <c r="X4" s="80"/>
    </row>
    <row r="5" spans="1:29" s="3" customFormat="1" ht="10.5" customHeight="1">
      <c r="A5" s="85"/>
      <c r="B5" s="85"/>
      <c r="C5" s="85"/>
      <c r="D5" s="85"/>
      <c r="E5" s="85"/>
      <c r="F5" s="85"/>
      <c r="G5" s="85"/>
      <c r="H5" s="18"/>
      <c r="I5" s="18"/>
      <c r="J5" s="18"/>
      <c r="K5" s="18"/>
      <c r="L5" s="18"/>
      <c r="M5" s="18"/>
      <c r="N5" s="18"/>
      <c r="O5" s="18"/>
      <c r="P5" s="18"/>
      <c r="Q5" s="18"/>
      <c r="R5" s="18"/>
      <c r="S5" s="18"/>
      <c r="T5" s="18"/>
      <c r="U5" s="18"/>
      <c r="V5" s="18"/>
      <c r="W5" s="18"/>
      <c r="X5" s="18"/>
    </row>
    <row r="6" spans="1:29" s="4" customFormat="1" ht="33.75" customHeight="1">
      <c r="A6" s="87" t="s">
        <v>0</v>
      </c>
      <c r="B6" s="87" t="s">
        <v>26</v>
      </c>
      <c r="C6" s="87" t="s">
        <v>1</v>
      </c>
      <c r="D6" s="87"/>
      <c r="E6" s="87"/>
      <c r="F6" s="87" t="s">
        <v>2</v>
      </c>
      <c r="G6" s="87"/>
      <c r="H6" s="87"/>
      <c r="I6" s="87"/>
      <c r="J6" s="87"/>
      <c r="K6" s="87"/>
      <c r="L6" s="87"/>
      <c r="M6" s="87"/>
      <c r="N6" s="87"/>
      <c r="O6" s="87"/>
      <c r="P6" s="87"/>
      <c r="Q6" s="87" t="s">
        <v>35</v>
      </c>
      <c r="R6" s="87"/>
      <c r="S6" s="87"/>
      <c r="T6" s="86" t="s">
        <v>34</v>
      </c>
      <c r="U6" s="86"/>
      <c r="V6" s="86" t="s">
        <v>3</v>
      </c>
      <c r="W6" s="86"/>
      <c r="X6" s="86" t="s">
        <v>4</v>
      </c>
    </row>
    <row r="7" spans="1:29" s="4" customFormat="1" ht="64.5" customHeight="1">
      <c r="A7" s="77"/>
      <c r="B7" s="77"/>
      <c r="C7" s="57" t="s">
        <v>27</v>
      </c>
      <c r="D7" s="57" t="s">
        <v>59</v>
      </c>
      <c r="E7" s="57" t="s">
        <v>49</v>
      </c>
      <c r="F7" s="57" t="s">
        <v>6</v>
      </c>
      <c r="G7" s="57" t="s">
        <v>25</v>
      </c>
      <c r="H7" s="30" t="s">
        <v>66</v>
      </c>
      <c r="I7" s="31" t="s">
        <v>8</v>
      </c>
      <c r="J7" s="57" t="s">
        <v>9</v>
      </c>
      <c r="K7" s="31" t="s">
        <v>10</v>
      </c>
      <c r="L7" s="31" t="s">
        <v>11</v>
      </c>
      <c r="M7" s="31" t="s">
        <v>16</v>
      </c>
      <c r="N7" s="31" t="s">
        <v>12</v>
      </c>
      <c r="O7" s="31" t="s">
        <v>24</v>
      </c>
      <c r="P7" s="57" t="s">
        <v>13</v>
      </c>
      <c r="Q7" s="57" t="s">
        <v>33</v>
      </c>
      <c r="R7" s="57" t="s">
        <v>68</v>
      </c>
      <c r="S7" s="57" t="s">
        <v>23</v>
      </c>
      <c r="T7" s="31" t="s">
        <v>29</v>
      </c>
      <c r="U7" s="31" t="s">
        <v>30</v>
      </c>
      <c r="V7" s="31" t="s">
        <v>31</v>
      </c>
      <c r="W7" s="31" t="s">
        <v>32</v>
      </c>
      <c r="X7" s="70"/>
    </row>
    <row r="8" spans="1:29" s="4" customFormat="1" ht="25.5" customHeight="1">
      <c r="A8" s="36">
        <v>1</v>
      </c>
      <c r="B8" s="36"/>
      <c r="C8" s="36">
        <v>2</v>
      </c>
      <c r="D8" s="36">
        <v>3</v>
      </c>
      <c r="E8" s="36">
        <v>4</v>
      </c>
      <c r="F8" s="36">
        <v>5</v>
      </c>
      <c r="G8" s="36">
        <v>6</v>
      </c>
      <c r="H8" s="36">
        <v>7</v>
      </c>
      <c r="I8" s="36">
        <v>8</v>
      </c>
      <c r="J8" s="36">
        <v>9</v>
      </c>
      <c r="K8" s="36">
        <v>10</v>
      </c>
      <c r="L8" s="36">
        <v>11</v>
      </c>
      <c r="M8" s="36">
        <v>12</v>
      </c>
      <c r="N8" s="36">
        <v>13</v>
      </c>
      <c r="O8" s="36">
        <v>14</v>
      </c>
      <c r="P8" s="36">
        <v>15</v>
      </c>
      <c r="Q8" s="36">
        <v>16</v>
      </c>
      <c r="R8" s="36">
        <v>17</v>
      </c>
      <c r="S8" s="36">
        <v>18</v>
      </c>
      <c r="T8" s="36">
        <v>19</v>
      </c>
      <c r="U8" s="36">
        <v>20</v>
      </c>
      <c r="V8" s="36">
        <v>21</v>
      </c>
      <c r="W8" s="36">
        <v>22</v>
      </c>
      <c r="X8" s="57">
        <v>23</v>
      </c>
      <c r="Y8" s="20" t="e">
        <f>#REF!-#REF!</f>
        <v>#REF!</v>
      </c>
      <c r="Z8" s="5" t="e">
        <f>Y8*1000</f>
        <v>#REF!</v>
      </c>
    </row>
    <row r="9" spans="1:29" s="5" customFormat="1" ht="34.5" customHeight="1">
      <c r="A9" s="37">
        <v>1</v>
      </c>
      <c r="B9" s="38"/>
      <c r="C9" s="39">
        <v>227.5</v>
      </c>
      <c r="D9" s="39">
        <v>227.55</v>
      </c>
      <c r="E9" s="41">
        <v>50</v>
      </c>
      <c r="F9" s="89" t="s">
        <v>17</v>
      </c>
      <c r="G9" s="90"/>
      <c r="H9" s="42">
        <v>3.7</v>
      </c>
      <c r="I9" s="46" t="s">
        <v>50</v>
      </c>
      <c r="J9" s="89"/>
      <c r="K9" s="91"/>
      <c r="L9" s="91"/>
      <c r="M9" s="91"/>
      <c r="N9" s="91"/>
      <c r="O9" s="91"/>
      <c r="P9" s="90"/>
      <c r="Q9" s="39">
        <v>3.0000000000000001E-3</v>
      </c>
      <c r="R9" s="42">
        <v>0</v>
      </c>
      <c r="S9" s="39">
        <v>3.0000000000000001E-3</v>
      </c>
      <c r="T9" s="39">
        <v>459.05900000000003</v>
      </c>
      <c r="U9" s="39">
        <v>459.05599999999998</v>
      </c>
      <c r="V9" s="39">
        <v>462.75900000000001</v>
      </c>
      <c r="W9" s="39">
        <v>462.75599999999997</v>
      </c>
      <c r="X9" s="21"/>
      <c r="Y9" s="20">
        <f t="shared" ref="Y9:Y10" si="0">D10-C10</f>
        <v>1.0999999999999943</v>
      </c>
      <c r="Z9" s="5">
        <f t="shared" ref="Z9:Z11" si="1">Y9*1000</f>
        <v>1099.9999999999943</v>
      </c>
      <c r="AC9" s="24"/>
    </row>
    <row r="10" spans="1:29" s="5" customFormat="1" ht="27.75" customHeight="1">
      <c r="A10" s="36">
        <v>2</v>
      </c>
      <c r="B10" s="38">
        <v>1</v>
      </c>
      <c r="C10" s="39">
        <f>D9</f>
        <v>227.55</v>
      </c>
      <c r="D10" s="39">
        <v>228.65</v>
      </c>
      <c r="E10" s="41">
        <f t="shared" ref="E10" si="2">Z9</f>
        <v>1099.9999999999943</v>
      </c>
      <c r="F10" s="39">
        <v>71.3</v>
      </c>
      <c r="G10" s="42">
        <v>18.7</v>
      </c>
      <c r="H10" s="42">
        <f>H9</f>
        <v>3.7</v>
      </c>
      <c r="I10" s="46" t="s">
        <v>51</v>
      </c>
      <c r="J10" s="42" t="s">
        <v>43</v>
      </c>
      <c r="K10" s="49">
        <v>82.88</v>
      </c>
      <c r="L10" s="47">
        <v>29.164999999999999</v>
      </c>
      <c r="M10" s="47">
        <v>2.8420000000000001</v>
      </c>
      <c r="N10" s="47">
        <v>2.0059999999999998</v>
      </c>
      <c r="O10" s="47">
        <v>0.86299999999999999</v>
      </c>
      <c r="P10" s="47">
        <v>71.483999999999995</v>
      </c>
      <c r="Q10" s="47">
        <v>6.6000000000000003E-2</v>
      </c>
      <c r="R10" s="42">
        <v>0</v>
      </c>
      <c r="S10" s="39">
        <f t="shared" ref="S10:S11" si="3">Q10+R10</f>
        <v>6.6000000000000003E-2</v>
      </c>
      <c r="T10" s="39">
        <f>U9</f>
        <v>459.05599999999998</v>
      </c>
      <c r="U10" s="39">
        <v>458.99</v>
      </c>
      <c r="V10" s="47">
        <f>W9</f>
        <v>462.75599999999997</v>
      </c>
      <c r="W10" s="47">
        <v>462.69</v>
      </c>
      <c r="X10" s="22"/>
      <c r="Y10" s="20" t="e">
        <f t="shared" si="0"/>
        <v>#VALUE!</v>
      </c>
      <c r="Z10" s="5" t="e">
        <f t="shared" si="1"/>
        <v>#VALUE!</v>
      </c>
    </row>
    <row r="11" spans="1:29" s="5" customFormat="1" ht="62.25" customHeight="1">
      <c r="A11" s="37">
        <v>3</v>
      </c>
      <c r="B11" s="38"/>
      <c r="C11" s="39">
        <f>D10</f>
        <v>228.65</v>
      </c>
      <c r="D11" s="68" t="s">
        <v>71</v>
      </c>
      <c r="E11" s="41">
        <v>50</v>
      </c>
      <c r="F11" s="65" t="s">
        <v>17</v>
      </c>
      <c r="G11" s="66" t="s">
        <v>67</v>
      </c>
      <c r="H11" s="42">
        <f>H10</f>
        <v>3.7</v>
      </c>
      <c r="I11" s="46" t="s">
        <v>52</v>
      </c>
      <c r="J11" s="71"/>
      <c r="K11" s="92"/>
      <c r="L11" s="92"/>
      <c r="M11" s="92"/>
      <c r="N11" s="92"/>
      <c r="O11" s="92"/>
      <c r="P11" s="72"/>
      <c r="Q11" s="47">
        <v>3.0000000000000001E-3</v>
      </c>
      <c r="R11" s="42">
        <v>0</v>
      </c>
      <c r="S11" s="39">
        <f t="shared" si="3"/>
        <v>3.0000000000000001E-3</v>
      </c>
      <c r="T11" s="39">
        <f>U10</f>
        <v>458.99</v>
      </c>
      <c r="U11" s="47">
        <v>458.98700000000002</v>
      </c>
      <c r="V11" s="47">
        <f>W10</f>
        <v>462.69</v>
      </c>
      <c r="W11" s="47">
        <v>462.68700000000001</v>
      </c>
      <c r="X11" s="33" t="s">
        <v>69</v>
      </c>
      <c r="Y11" s="20" t="e">
        <f>#REF!-#REF!</f>
        <v>#REF!</v>
      </c>
      <c r="Z11" s="5" t="e">
        <f t="shared" si="1"/>
        <v>#REF!</v>
      </c>
    </row>
    <row r="12" spans="1:29" s="5" customFormat="1" ht="27" customHeight="1">
      <c r="A12" s="6"/>
      <c r="B12" s="93" t="s">
        <v>44</v>
      </c>
      <c r="C12" s="93"/>
      <c r="D12" s="93"/>
      <c r="E12" s="93"/>
      <c r="F12" s="93"/>
      <c r="G12" s="93"/>
      <c r="H12" s="93"/>
      <c r="I12" s="93"/>
      <c r="J12" s="17"/>
      <c r="K12" s="16"/>
      <c r="L12" s="16"/>
      <c r="M12" s="16"/>
      <c r="N12" s="16"/>
      <c r="O12" s="16"/>
      <c r="P12" s="16"/>
      <c r="Q12" s="16"/>
      <c r="R12" s="16"/>
      <c r="S12" s="16"/>
      <c r="T12" s="16"/>
      <c r="U12" s="16"/>
      <c r="V12" s="16"/>
      <c r="W12" s="16"/>
      <c r="X12" s="11"/>
    </row>
    <row r="13" spans="1:29" s="5" customFormat="1" ht="21.75" customHeight="1">
      <c r="A13" s="6"/>
      <c r="B13" s="94" t="s">
        <v>45</v>
      </c>
      <c r="C13" s="94"/>
      <c r="D13" s="94"/>
      <c r="E13" s="94"/>
      <c r="F13" s="94"/>
      <c r="G13" s="94"/>
      <c r="H13" s="94"/>
      <c r="I13" s="94"/>
      <c r="J13" s="94"/>
      <c r="K13" s="94"/>
      <c r="L13" s="94"/>
      <c r="M13" s="94"/>
      <c r="N13" s="94"/>
      <c r="O13" s="94"/>
      <c r="P13" s="94"/>
      <c r="Q13" s="94"/>
      <c r="R13" s="94"/>
      <c r="S13" s="94"/>
      <c r="T13" s="94"/>
      <c r="U13" s="67"/>
      <c r="V13" s="67"/>
      <c r="W13" s="67"/>
      <c r="X13" s="67"/>
    </row>
    <row r="14" spans="1:29" s="5" customFormat="1" ht="21.75" customHeight="1">
      <c r="A14" s="6"/>
      <c r="B14" s="58"/>
      <c r="C14" s="58"/>
      <c r="D14" s="58"/>
      <c r="E14" s="58"/>
      <c r="F14" s="58"/>
      <c r="G14" s="58"/>
      <c r="H14" s="58"/>
      <c r="I14" s="58"/>
      <c r="J14" s="58"/>
      <c r="K14" s="58"/>
      <c r="L14" s="58"/>
      <c r="M14" s="58"/>
      <c r="N14" s="58"/>
      <c r="O14" s="58"/>
      <c r="P14" s="58"/>
      <c r="Q14" s="58"/>
      <c r="R14" s="58"/>
      <c r="S14" s="58"/>
      <c r="T14" s="58"/>
      <c r="U14" s="67"/>
      <c r="V14" s="67"/>
      <c r="W14" s="67"/>
      <c r="X14" s="67"/>
    </row>
    <row r="15" spans="1:29" s="5" customFormat="1" ht="31.5" customHeight="1">
      <c r="A15" s="6"/>
      <c r="B15" s="15"/>
      <c r="C15" s="84"/>
      <c r="D15" s="84"/>
      <c r="E15" s="84"/>
      <c r="F15" s="84"/>
      <c r="G15" s="14"/>
      <c r="H15" s="9"/>
      <c r="I15" s="23"/>
      <c r="J15" s="10"/>
      <c r="K15" s="19"/>
      <c r="L15" s="14"/>
      <c r="M15" s="88" t="s">
        <v>22</v>
      </c>
      <c r="N15" s="88"/>
      <c r="O15" s="14"/>
      <c r="P15" s="14"/>
      <c r="Q15" s="88" t="s">
        <v>41</v>
      </c>
      <c r="R15" s="88"/>
      <c r="S15" s="88"/>
      <c r="T15" s="88"/>
      <c r="U15" s="19"/>
      <c r="V15" s="19"/>
      <c r="W15" s="19"/>
      <c r="X15" s="11"/>
    </row>
    <row r="16" spans="1:29" s="5" customFormat="1" ht="32.1" customHeight="1">
      <c r="A16" s="6"/>
      <c r="B16" s="6"/>
      <c r="C16" s="19"/>
      <c r="D16" s="19"/>
      <c r="E16" s="8"/>
      <c r="F16" s="19"/>
      <c r="G16" s="9"/>
      <c r="H16" s="9"/>
      <c r="I16" s="23"/>
      <c r="J16" s="10"/>
      <c r="K16" s="19"/>
      <c r="L16" s="88" t="s">
        <v>40</v>
      </c>
      <c r="M16" s="88"/>
      <c r="N16" s="88"/>
      <c r="O16" s="88"/>
      <c r="P16" s="14"/>
      <c r="Q16" s="88"/>
      <c r="R16" s="88"/>
      <c r="S16" s="88"/>
      <c r="T16" s="88"/>
      <c r="U16" s="19"/>
      <c r="V16" s="19"/>
      <c r="W16" s="19"/>
      <c r="X16" s="11"/>
    </row>
    <row r="17" spans="1:24" s="5" customFormat="1" ht="32.1" customHeight="1">
      <c r="A17" s="6"/>
      <c r="B17" s="6"/>
      <c r="C17" s="19"/>
      <c r="D17" s="19"/>
      <c r="E17" s="8"/>
      <c r="F17" s="19"/>
      <c r="G17" s="9"/>
      <c r="H17" s="9"/>
      <c r="I17" s="23"/>
      <c r="J17" s="10"/>
      <c r="K17" s="19"/>
      <c r="L17" s="88"/>
      <c r="M17" s="88"/>
      <c r="N17" s="88"/>
      <c r="O17" s="88"/>
      <c r="P17" s="14"/>
      <c r="Q17" s="88"/>
      <c r="R17" s="88"/>
      <c r="S17" s="88"/>
      <c r="T17" s="88"/>
      <c r="U17" s="19"/>
      <c r="V17" s="19"/>
      <c r="W17" s="19"/>
      <c r="X17" s="11"/>
    </row>
    <row r="18" spans="1:24" s="5" customFormat="1" ht="24.75" customHeight="1">
      <c r="A18" s="6"/>
      <c r="B18" s="6"/>
      <c r="C18" s="19"/>
      <c r="D18" s="19"/>
      <c r="E18" s="8"/>
      <c r="F18" s="19"/>
      <c r="G18" s="9"/>
      <c r="H18" s="9"/>
      <c r="I18" s="19"/>
      <c r="J18" s="10" t="s">
        <v>21</v>
      </c>
      <c r="K18" s="19"/>
      <c r="L18" s="14"/>
      <c r="M18" s="14"/>
      <c r="N18" s="14"/>
      <c r="O18" s="14"/>
      <c r="P18" s="14"/>
      <c r="Q18" s="88"/>
      <c r="R18" s="88"/>
      <c r="S18" s="88"/>
      <c r="T18" s="88"/>
      <c r="U18" s="19"/>
      <c r="V18" s="19"/>
      <c r="W18" s="19"/>
      <c r="X18" s="11"/>
    </row>
    <row r="19" spans="1:24" s="5" customFormat="1" ht="32.1" customHeight="1">
      <c r="A19" s="6"/>
      <c r="B19" s="6"/>
      <c r="C19" s="19"/>
      <c r="D19" s="19"/>
      <c r="E19" s="8"/>
      <c r="F19" s="19"/>
      <c r="G19" s="9"/>
      <c r="H19" s="9"/>
      <c r="I19" s="19"/>
      <c r="J19" s="10" t="s">
        <v>14</v>
      </c>
      <c r="K19" s="19"/>
      <c r="L19" s="19"/>
      <c r="M19" s="19"/>
      <c r="N19" s="19"/>
      <c r="O19" s="19"/>
      <c r="P19" s="19"/>
      <c r="Q19" s="19"/>
      <c r="R19" s="19"/>
      <c r="S19" s="19"/>
      <c r="T19" s="19"/>
      <c r="U19" s="19"/>
      <c r="V19" s="19"/>
      <c r="W19" s="19"/>
      <c r="X19" s="11"/>
    </row>
    <row r="20" spans="1:24" s="5" customFormat="1" ht="32.1" customHeight="1">
      <c r="A20" s="6"/>
      <c r="B20" s="6"/>
      <c r="C20" s="19"/>
      <c r="D20" s="19"/>
      <c r="E20" s="8"/>
      <c r="F20" s="19"/>
      <c r="G20" s="9"/>
      <c r="H20" s="9"/>
      <c r="I20" s="19"/>
      <c r="J20" s="10"/>
      <c r="K20" s="19"/>
      <c r="L20" s="19"/>
      <c r="M20" s="19"/>
      <c r="N20" s="19"/>
      <c r="O20" s="19"/>
      <c r="P20" s="19"/>
      <c r="Q20" s="19"/>
      <c r="R20" s="19"/>
      <c r="S20" s="19"/>
      <c r="T20" s="19"/>
      <c r="U20" s="19"/>
      <c r="V20" s="19"/>
      <c r="W20" s="19"/>
      <c r="X20" s="11"/>
    </row>
    <row r="21" spans="1:24" s="5" customFormat="1" ht="32.1" customHeight="1">
      <c r="A21" s="6"/>
      <c r="B21" s="6"/>
      <c r="C21" s="19"/>
      <c r="D21" s="19"/>
      <c r="E21" s="8"/>
      <c r="F21" s="19"/>
      <c r="G21" s="9"/>
      <c r="H21" s="9"/>
      <c r="I21" s="19"/>
      <c r="J21" s="10"/>
      <c r="K21" s="19"/>
      <c r="L21" s="19"/>
      <c r="M21" s="19"/>
      <c r="N21" s="19"/>
      <c r="O21" s="19"/>
      <c r="P21" s="19"/>
      <c r="Q21" s="19"/>
      <c r="R21" s="19"/>
      <c r="S21" s="19"/>
      <c r="T21" s="19"/>
      <c r="U21" s="19"/>
      <c r="V21" s="19"/>
      <c r="W21" s="19"/>
      <c r="X21" s="11"/>
    </row>
    <row r="22" spans="1:24" s="5" customFormat="1" ht="32.1" customHeight="1">
      <c r="A22" s="6"/>
      <c r="B22" s="6"/>
      <c r="C22" s="19"/>
      <c r="D22" s="19"/>
      <c r="E22" s="8"/>
      <c r="F22" s="19"/>
      <c r="G22" s="9"/>
      <c r="H22" s="9"/>
      <c r="I22" s="19"/>
      <c r="J22" s="10"/>
      <c r="K22" s="19"/>
      <c r="L22" s="19"/>
      <c r="M22" s="19"/>
      <c r="N22" s="19"/>
      <c r="O22" s="19"/>
      <c r="P22" s="19"/>
      <c r="Q22" s="19"/>
      <c r="R22" s="19"/>
      <c r="S22" s="19"/>
      <c r="T22" s="19"/>
      <c r="U22" s="19"/>
      <c r="V22" s="19"/>
      <c r="W22" s="19"/>
      <c r="X22" s="11"/>
    </row>
    <row r="23" spans="1:24" s="5" customFormat="1" ht="32.1" customHeight="1">
      <c r="A23" s="6"/>
      <c r="B23" s="6"/>
      <c r="C23" s="19"/>
      <c r="D23" s="19"/>
      <c r="E23" s="8"/>
      <c r="F23" s="19"/>
      <c r="G23" s="9"/>
      <c r="H23" s="9"/>
      <c r="I23" s="19"/>
      <c r="J23" s="10"/>
      <c r="K23" s="19"/>
      <c r="L23" s="19"/>
      <c r="M23" s="19"/>
      <c r="N23" s="19"/>
      <c r="O23" s="19"/>
      <c r="P23" s="19"/>
      <c r="Q23" s="19"/>
      <c r="R23" s="19"/>
      <c r="S23" s="19"/>
      <c r="T23" s="19"/>
      <c r="U23" s="19"/>
      <c r="V23" s="19"/>
      <c r="W23" s="19"/>
      <c r="X23" s="11"/>
    </row>
    <row r="24" spans="1:24" s="5" customFormat="1" ht="32.1" customHeight="1">
      <c r="A24" s="6"/>
      <c r="B24" s="6"/>
      <c r="C24" s="19"/>
      <c r="D24" s="19"/>
      <c r="E24" s="8"/>
      <c r="F24" s="19"/>
      <c r="G24" s="9"/>
      <c r="H24" s="9"/>
      <c r="I24" s="19"/>
      <c r="J24" s="10"/>
      <c r="K24" s="19"/>
      <c r="L24" s="19"/>
      <c r="M24" s="19"/>
      <c r="N24" s="19"/>
      <c r="O24" s="19"/>
      <c r="P24" s="19"/>
      <c r="Q24" s="19"/>
      <c r="R24" s="19"/>
      <c r="S24" s="19"/>
      <c r="T24" s="19"/>
      <c r="U24" s="19"/>
      <c r="V24" s="19"/>
      <c r="W24" s="19"/>
      <c r="X24" s="11"/>
    </row>
    <row r="25" spans="1:24" s="5" customFormat="1" ht="32.1" customHeight="1">
      <c r="A25" s="6"/>
      <c r="B25" s="6"/>
      <c r="C25" s="19"/>
      <c r="D25" s="19"/>
      <c r="E25" s="8"/>
      <c r="F25" s="19"/>
      <c r="G25" s="9"/>
      <c r="H25" s="9"/>
      <c r="I25" s="19"/>
      <c r="J25" s="10"/>
      <c r="K25" s="19"/>
      <c r="L25" s="19"/>
      <c r="M25" s="19"/>
      <c r="N25" s="19"/>
      <c r="O25" s="19"/>
      <c r="P25" s="19"/>
      <c r="Q25" s="19"/>
      <c r="R25" s="19"/>
      <c r="S25" s="19"/>
      <c r="T25" s="19"/>
      <c r="U25" s="19"/>
      <c r="V25" s="19"/>
      <c r="W25" s="19"/>
      <c r="X25" s="11"/>
    </row>
    <row r="26" spans="1:24" s="5" customFormat="1" ht="32.1" customHeight="1">
      <c r="A26" s="6"/>
      <c r="B26" s="6"/>
      <c r="C26" s="19"/>
      <c r="D26" s="19"/>
      <c r="E26" s="8"/>
      <c r="F26" s="19"/>
      <c r="G26" s="9"/>
      <c r="H26" s="9"/>
      <c r="I26" s="19"/>
      <c r="J26" s="10"/>
      <c r="K26" s="19"/>
      <c r="L26" s="19"/>
      <c r="M26" s="19"/>
      <c r="N26" s="19"/>
      <c r="O26" s="19"/>
      <c r="P26" s="19"/>
      <c r="Q26" s="19"/>
      <c r="R26" s="19"/>
      <c r="S26" s="19"/>
      <c r="T26" s="19"/>
      <c r="U26" s="19"/>
      <c r="V26" s="19"/>
      <c r="W26" s="19"/>
      <c r="X26" s="11"/>
    </row>
    <row r="27" spans="1:24" s="5" customFormat="1" ht="32.1" customHeight="1">
      <c r="A27" s="6"/>
      <c r="B27" s="6"/>
      <c r="C27" s="19"/>
      <c r="D27" s="19"/>
      <c r="E27" s="8"/>
      <c r="F27" s="19"/>
      <c r="G27" s="9"/>
      <c r="H27" s="9"/>
      <c r="I27" s="19"/>
      <c r="J27" s="10"/>
      <c r="K27" s="19"/>
      <c r="L27" s="19"/>
      <c r="M27" s="19"/>
      <c r="N27" s="19"/>
      <c r="O27" s="19"/>
      <c r="P27" s="19"/>
      <c r="Q27" s="19"/>
      <c r="R27" s="19"/>
      <c r="S27" s="19"/>
      <c r="T27" s="19"/>
      <c r="U27" s="19"/>
      <c r="V27" s="19"/>
      <c r="W27" s="19"/>
      <c r="X27" s="11"/>
    </row>
    <row r="28" spans="1:24" s="5" customFormat="1" ht="32.1" customHeight="1">
      <c r="A28" s="6"/>
      <c r="B28" s="6"/>
      <c r="C28" s="19"/>
      <c r="D28" s="19"/>
      <c r="E28" s="8"/>
      <c r="F28" s="19"/>
      <c r="G28" s="9"/>
      <c r="H28" s="9"/>
      <c r="I28" s="19"/>
      <c r="J28" s="10"/>
      <c r="K28" s="19"/>
      <c r="L28" s="19"/>
      <c r="M28" s="19"/>
      <c r="N28" s="19"/>
      <c r="O28" s="19"/>
      <c r="P28" s="19"/>
      <c r="Q28" s="19"/>
      <c r="R28" s="19"/>
      <c r="S28" s="19"/>
      <c r="T28" s="19"/>
      <c r="U28" s="19"/>
      <c r="V28" s="19"/>
      <c r="W28" s="19"/>
      <c r="X28" s="11"/>
    </row>
    <row r="29" spans="1:24" s="5" customFormat="1" ht="32.1" customHeight="1">
      <c r="A29" s="6"/>
      <c r="B29" s="6"/>
      <c r="C29" s="19"/>
      <c r="D29" s="19"/>
      <c r="E29" s="8"/>
      <c r="F29" s="19"/>
      <c r="G29" s="9"/>
      <c r="H29" s="9"/>
      <c r="I29" s="19"/>
      <c r="J29" s="10"/>
      <c r="K29" s="19"/>
      <c r="L29" s="19"/>
      <c r="M29" s="19"/>
      <c r="N29" s="19"/>
      <c r="O29" s="19"/>
      <c r="P29" s="19"/>
      <c r="Q29" s="19"/>
      <c r="R29" s="19"/>
      <c r="S29" s="19"/>
      <c r="T29" s="19"/>
      <c r="U29" s="19"/>
      <c r="V29" s="19"/>
      <c r="W29" s="19"/>
      <c r="X29" s="11"/>
    </row>
    <row r="30" spans="1:24" s="5" customFormat="1" ht="32.1" customHeight="1">
      <c r="A30" s="6"/>
      <c r="B30" s="6"/>
      <c r="C30" s="19"/>
      <c r="D30" s="19"/>
      <c r="E30" s="8"/>
      <c r="F30" s="19"/>
      <c r="G30" s="9"/>
      <c r="H30" s="9"/>
      <c r="I30" s="19"/>
      <c r="J30" s="10"/>
      <c r="K30" s="19"/>
      <c r="L30" s="19"/>
      <c r="M30" s="19"/>
      <c r="N30" s="19"/>
      <c r="O30" s="19"/>
      <c r="P30" s="19"/>
      <c r="Q30" s="19"/>
      <c r="R30" s="19"/>
      <c r="S30" s="19"/>
      <c r="T30" s="19"/>
      <c r="U30" s="19"/>
      <c r="V30" s="19"/>
      <c r="W30" s="19"/>
      <c r="X30" s="11"/>
    </row>
  </sheetData>
  <mergeCells count="22">
    <mergeCell ref="Q15:T18"/>
    <mergeCell ref="L16:O17"/>
    <mergeCell ref="F9:G9"/>
    <mergeCell ref="J9:P9"/>
    <mergeCell ref="J11:P11"/>
    <mergeCell ref="B12:I12"/>
    <mergeCell ref="C15:F15"/>
    <mergeCell ref="M15:N15"/>
    <mergeCell ref="B13:T13"/>
    <mergeCell ref="V6:W6"/>
    <mergeCell ref="X6:X7"/>
    <mergeCell ref="A6:A7"/>
    <mergeCell ref="B6:B7"/>
    <mergeCell ref="C6:E6"/>
    <mergeCell ref="F6:P6"/>
    <mergeCell ref="Q6:S6"/>
    <mergeCell ref="T6:U6"/>
    <mergeCell ref="A1:X1"/>
    <mergeCell ref="A2:X2"/>
    <mergeCell ref="A3:X3"/>
    <mergeCell ref="A4:X4"/>
    <mergeCell ref="A5:G5"/>
  </mergeCells>
  <printOptions horizontalCentered="1"/>
  <pageMargins left="0.39370078740157483" right="0.31496062992125984" top="0.78740157480314965" bottom="0.74803149606299213" header="0" footer="0"/>
  <pageSetup paperSize="9" scale="56" orientation="landscape" errors="blank" verticalDpi="360" r:id="rId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Package no-1</vt:lpstr>
      <vt:lpstr>Package no-1 (2)</vt:lpstr>
      <vt:lpstr>'Package no-1'!Print_Area</vt:lpstr>
      <vt:lpstr>'Package no-1 (2)'!Print_Area</vt:lpstr>
      <vt:lpstr>'Package no-1'!Print_Titles</vt:lpstr>
      <vt:lpstr>'Package no-1 (2)'!Print_Titles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ocr_e8efd5743baf97fe054465937fe7ef40</dc:title>
  <dc:subject/>
  <dc:creator/>
  <cp:keywords/>
  <cp:lastModifiedBy>Windows User</cp:lastModifiedBy>
  <cp:lastPrinted>2019-12-22T05:22:59Z</cp:lastPrinted>
  <dcterms:modified xsi:type="dcterms:W3CDTF">2019-12-23T13:52:01Z</dcterms:modified>
</cp:coreProperties>
</file>