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10260" windowHeight="8115" tabRatio="757" activeTab="4"/>
  </bookViews>
  <sheets>
    <sheet name="Package no-3-(1)" sheetId="16" r:id="rId1"/>
    <sheet name="Package no-3-(2)" sheetId="40" r:id="rId2"/>
    <sheet name="Package no-3 (3)" sheetId="17" r:id="rId3"/>
    <sheet name="Package no-3 (4)" sheetId="43" r:id="rId4"/>
    <sheet name="Package no-3(5)" sheetId="44" r:id="rId5"/>
  </sheets>
  <definedNames>
    <definedName name="_xlnm.Print_Area" localSheetId="2">'Package no-3 (3)'!$A$1:$X$19</definedName>
    <definedName name="_xlnm.Print_Area" localSheetId="3">'Package no-3 (4)'!$A$1:$X$19</definedName>
    <definedName name="_xlnm.Print_Area" localSheetId="0">'Package no-3-(1)'!$A$1:$Y$36</definedName>
    <definedName name="_xlnm.Print_Area" localSheetId="1">'Package no-3-(2)'!$A$1:$Y$33</definedName>
    <definedName name="_xlnm.Print_Area" localSheetId="4">'Package no-3(5)'!$A$1:$X$32</definedName>
    <definedName name="_xlnm.Print_Titles" localSheetId="2">'Package no-3 (3)'!$6:$7</definedName>
    <definedName name="_xlnm.Print_Titles" localSheetId="3">'Package no-3 (4)'!$6:$7</definedName>
    <definedName name="_xlnm.Print_Titles" localSheetId="0">'Package no-3-(1)'!$6:$7</definedName>
    <definedName name="_xlnm.Print_Titles" localSheetId="1">'Package no-3-(2)'!$6:$7</definedName>
    <definedName name="_xlnm.Print_Titles" localSheetId="4">'Package no-3(5)'!$6:$7</definedName>
  </definedNames>
  <calcPr calcId="124519"/>
</workbook>
</file>

<file path=xl/calcChain.xml><?xml version="1.0" encoding="utf-8"?>
<calcChain xmlns="http://schemas.openxmlformats.org/spreadsheetml/2006/main">
  <c r="R16" i="44"/>
  <c r="B16"/>
  <c r="R15"/>
  <c r="B15"/>
  <c r="R14"/>
  <c r="B14"/>
  <c r="Y13"/>
  <c r="Z13" s="1"/>
  <c r="R13"/>
  <c r="B13"/>
  <c r="Y12" s="1"/>
  <c r="Z12" s="1"/>
  <c r="R12"/>
  <c r="D12"/>
  <c r="B12"/>
  <c r="Z11"/>
  <c r="Y11"/>
  <c r="R11"/>
  <c r="B11"/>
  <c r="D11" s="1"/>
  <c r="R10"/>
  <c r="D10"/>
  <c r="R9"/>
  <c r="D9"/>
  <c r="Y8"/>
  <c r="Z8" s="1"/>
  <c r="Y10" l="1"/>
  <c r="Z10" s="1"/>
  <c r="Z11" i="43" l="1"/>
  <c r="Y11"/>
  <c r="V11"/>
  <c r="T11"/>
  <c r="S11"/>
  <c r="C11"/>
  <c r="Y10" s="1"/>
  <c r="Z10" s="1"/>
  <c r="V10"/>
  <c r="T10"/>
  <c r="S10"/>
  <c r="H10"/>
  <c r="H11" s="1"/>
  <c r="C10"/>
  <c r="Y9" s="1"/>
  <c r="Z9" s="1"/>
  <c r="E10" s="1"/>
  <c r="Y8"/>
  <c r="Z8" s="1"/>
  <c r="Z24" i="40" l="1"/>
  <c r="AA24" s="1"/>
  <c r="S24"/>
  <c r="H24"/>
  <c r="AA23"/>
  <c r="W23"/>
  <c r="U23"/>
  <c r="S23"/>
  <c r="D23"/>
  <c r="W22"/>
  <c r="U22"/>
  <c r="S22"/>
  <c r="D22"/>
  <c r="Z22" s="1"/>
  <c r="AA22" s="1"/>
  <c r="D19"/>
  <c r="Z20"/>
  <c r="AA20" s="1"/>
  <c r="D18"/>
  <c r="Z18" s="1"/>
  <c r="AA18" s="1"/>
  <c r="S20"/>
  <c r="H20"/>
  <c r="AA19"/>
  <c r="W19"/>
  <c r="U19"/>
  <c r="S19"/>
  <c r="W18"/>
  <c r="U18"/>
  <c r="S18"/>
  <c r="G14"/>
  <c r="W9"/>
  <c r="U9"/>
  <c r="D9"/>
  <c r="S9" l="1"/>
  <c r="Z9"/>
  <c r="AA9" s="1"/>
  <c r="AA16"/>
  <c r="S16"/>
  <c r="AA15"/>
  <c r="S15"/>
  <c r="AA14"/>
  <c r="S14"/>
  <c r="AA13"/>
  <c r="S13"/>
  <c r="G16"/>
  <c r="S11"/>
  <c r="H11"/>
  <c r="H13" s="1"/>
  <c r="AA10"/>
  <c r="S10"/>
  <c r="Z7"/>
  <c r="Z11" i="17"/>
  <c r="Y11"/>
  <c r="V11"/>
  <c r="T11"/>
  <c r="S11"/>
  <c r="C11"/>
  <c r="Y10"/>
  <c r="Z10" s="1"/>
  <c r="V10"/>
  <c r="T10"/>
  <c r="S10"/>
  <c r="H10"/>
  <c r="H11" s="1"/>
  <c r="C10"/>
  <c r="Y9" s="1"/>
  <c r="Z9" s="1"/>
  <c r="E10" s="1"/>
  <c r="Y8"/>
  <c r="Z8" s="1"/>
  <c r="V15" i="16"/>
  <c r="V16"/>
  <c r="V17"/>
  <c r="V14"/>
  <c r="V10"/>
  <c r="T15"/>
  <c r="T16"/>
  <c r="T17"/>
  <c r="T14"/>
  <c r="T11"/>
  <c r="T10"/>
  <c r="S23"/>
  <c r="J23"/>
  <c r="J21"/>
  <c r="J17"/>
  <c r="J15"/>
  <c r="J19" s="1"/>
  <c r="J25" s="1"/>
  <c r="H11"/>
  <c r="H13" s="1"/>
  <c r="H10"/>
  <c r="G13"/>
  <c r="G15" s="1"/>
  <c r="G17" s="1"/>
  <c r="C15"/>
  <c r="C16"/>
  <c r="C17"/>
  <c r="C14"/>
  <c r="Z10"/>
  <c r="C10"/>
  <c r="S21"/>
  <c r="S13"/>
  <c r="AA11"/>
  <c r="S14"/>
  <c r="AA25"/>
  <c r="V25"/>
  <c r="T25"/>
  <c r="S25"/>
  <c r="C25"/>
  <c r="AA24" s="1"/>
  <c r="V24"/>
  <c r="T24"/>
  <c r="S24"/>
  <c r="C24"/>
  <c r="AA23" s="1"/>
  <c r="G23"/>
  <c r="AA21"/>
  <c r="AA19"/>
  <c r="S19"/>
  <c r="AA17"/>
  <c r="S17"/>
  <c r="AA16"/>
  <c r="S16"/>
  <c r="AA15"/>
  <c r="S15"/>
  <c r="K19"/>
  <c r="AA14"/>
  <c r="V11"/>
  <c r="S11"/>
  <c r="C11"/>
  <c r="S10"/>
  <c r="AA9"/>
  <c r="S9"/>
  <c r="Z8"/>
  <c r="AA8" s="1"/>
  <c r="E9" s="1"/>
  <c r="Z7"/>
  <c r="H15" i="40" l="1"/>
  <c r="H14"/>
  <c r="H16" s="1"/>
  <c r="H15" i="16"/>
  <c r="H17" s="1"/>
  <c r="H19" s="1"/>
  <c r="H21" s="1"/>
  <c r="H23" s="1"/>
  <c r="AA10"/>
  <c r="AA13"/>
  <c r="H25" l="1"/>
  <c r="H24"/>
  <c r="H14"/>
  <c r="H16" s="1"/>
  <c r="D10" i="40" l="1"/>
  <c r="Z8" s="1"/>
  <c r="AA8" s="1"/>
  <c r="E10" s="1"/>
  <c r="Z11"/>
  <c r="AA11" s="1"/>
  <c r="U10"/>
  <c r="W10"/>
  <c r="D13"/>
  <c r="D14"/>
  <c r="D15"/>
  <c r="U13"/>
  <c r="U14"/>
  <c r="U15"/>
  <c r="W13"/>
  <c r="W14"/>
  <c r="W15"/>
</calcChain>
</file>

<file path=xl/sharedStrings.xml><?xml version="1.0" encoding="utf-8"?>
<sst xmlns="http://schemas.openxmlformats.org/spreadsheetml/2006/main" count="378" uniqueCount="152">
  <si>
    <t>SL.No</t>
  </si>
  <si>
    <t>Reach in KM</t>
  </si>
  <si>
    <t>Hydraulic  Particulars</t>
  </si>
  <si>
    <t>Full Supply  Level</t>
  </si>
  <si>
    <t>Remarks</t>
  </si>
  <si>
    <t>Distance          (IN Mts)</t>
  </si>
  <si>
    <t>Required Discharge (Cumecs)</t>
  </si>
  <si>
    <t>Surface Fall</t>
  </si>
  <si>
    <t>Side Slopes</t>
  </si>
  <si>
    <t>A(m2)</t>
  </si>
  <si>
    <t>P(m)</t>
  </si>
  <si>
    <t>R=2/3</t>
  </si>
  <si>
    <t>Designed Discharge (Cumecs)</t>
  </si>
  <si>
    <t xml:space="preserve"> </t>
  </si>
  <si>
    <t>1.00:1</t>
  </si>
  <si>
    <t>R(m)</t>
  </si>
  <si>
    <t>Transition</t>
  </si>
  <si>
    <t>-</t>
  </si>
  <si>
    <t>IRRIGATION AND CAD DEPARTMENT</t>
  </si>
  <si>
    <t>1.50:1</t>
  </si>
  <si>
    <t xml:space="preserve">  </t>
  </si>
  <si>
    <t>2.00:1</t>
  </si>
  <si>
    <t>// t.c.f //</t>
  </si>
  <si>
    <t xml:space="preserve">Total </t>
  </si>
  <si>
    <t>Velocity 
M/Sec</t>
  </si>
  <si>
    <t>Bed Width                (In Mts)</t>
  </si>
  <si>
    <t>Reach No</t>
  </si>
  <si>
    <t>From</t>
  </si>
  <si>
    <t>DueTo  CM  &amp; CD Structures</t>
  </si>
  <si>
    <t>AT                   Start                 (M)</t>
  </si>
  <si>
    <t>AT            End           (M)</t>
  </si>
  <si>
    <t>AT                   Start                  (M)</t>
  </si>
  <si>
    <t>AT            End        (M)</t>
  </si>
  <si>
    <t>Due To Bed Fall</t>
  </si>
  <si>
    <t xml:space="preserve">Bed Level </t>
  </si>
  <si>
    <t>Loss (m)</t>
  </si>
  <si>
    <t>FULL CUTTING</t>
  </si>
  <si>
    <t>PRTIAL CUTTING AND FILLING</t>
  </si>
  <si>
    <t>F.R AND H.D.R</t>
  </si>
  <si>
    <t>ALL SOILS,HDR &amp; F.F</t>
  </si>
  <si>
    <t>H.R AND F&amp;F</t>
  </si>
  <si>
    <t>(H.N.S.S. PHASE-2,PACKAGE NO.3)</t>
  </si>
  <si>
    <t xml:space="preserve">  HYDRAULIC PARTICULARS  HNSS MAIN CANAL(STAGE-II) FROM KM 245.000 TO 252.000 AND KM 252.850 TO 258.800</t>
  </si>
  <si>
    <t>FSL AT KM 245.000 AS PER  AGREEMENT BASIC PARAMETERS +461.250</t>
  </si>
  <si>
    <t xml:space="preserve">  HYDRAULIC PARTICULARS  HNSS MAIN CANAL(STAGE-II) FROM KM 258.800 TO 260.000)</t>
  </si>
  <si>
    <t>259.225/260.000</t>
  </si>
  <si>
    <t>1.50 : 1</t>
  </si>
  <si>
    <t xml:space="preserve">FSL AT KM 260.000 AS PER PK-2 AGREEMENT BASIC PARAMETERS </t>
  </si>
  <si>
    <t>2 The list of structures of the package 3 shall be finalised seperately on receipt of proposals as per site conditions and agreement from ENC, T.G.P SriKalahasti.</t>
  </si>
  <si>
    <t>0.50:1</t>
  </si>
  <si>
    <t>R</t>
  </si>
  <si>
    <t>1.5:1</t>
  </si>
  <si>
    <t>Distance          (In Mts)</t>
  </si>
  <si>
    <t>1:13000</t>
  </si>
  <si>
    <t>1:11750</t>
  </si>
  <si>
    <t>1:10500</t>
  </si>
  <si>
    <t>15.00    To 14.50</t>
  </si>
  <si>
    <t>1:12650</t>
  </si>
  <si>
    <t>To</t>
  </si>
  <si>
    <t>F.S.D          (In Mts)</t>
  </si>
  <si>
    <t>At                   Start                 (M)</t>
  </si>
  <si>
    <t>At            End        (M)</t>
  </si>
  <si>
    <t xml:space="preserve">1 The alignment and H Ps of the end reach Package 3 from Km. 258.800 to km. 259.225 / 260 000 are vetted and approved based on concurrence of common point furnished vide Ietter no. ENC/TGP/SKHTIDW/DD2/DEE3/HNSS-ATP/Pkg No.3/ Vol.9/905 Dt. 24-10-2009 </t>
  </si>
  <si>
    <t xml:space="preserve">APPROVED                                    Sd/-(dt.26.10.2009)                            (I.S.N.RAJU)                                    Chief Engineer,CDO                                                                   Hyderabad.   </t>
  </si>
  <si>
    <t xml:space="preserve">Sd/-(dt.26.10.2009)                                        Executive Engineer                            Canals-II Division,CDO, Hyderabad.                   </t>
  </si>
  <si>
    <t>At            End           (M)</t>
  </si>
  <si>
    <t>At                   Start                  (M)</t>
  </si>
  <si>
    <t xml:space="preserve"> Co-efficiect of Rugosity  : 0.018</t>
  </si>
  <si>
    <r>
      <t>1:</t>
    </r>
    <r>
      <rPr>
        <sz val="13"/>
        <color theme="0"/>
        <rFont val="Arial"/>
        <family val="2"/>
      </rPr>
      <t>.</t>
    </r>
    <r>
      <rPr>
        <sz val="13"/>
        <rFont val="Arial"/>
        <family val="2"/>
      </rPr>
      <t>9500</t>
    </r>
  </si>
  <si>
    <r>
      <t>1:</t>
    </r>
    <r>
      <rPr>
        <sz val="13"/>
        <color theme="0"/>
        <rFont val="Arial"/>
        <family val="2"/>
      </rPr>
      <t>.</t>
    </r>
    <r>
      <rPr>
        <sz val="13"/>
        <rFont val="Arial"/>
        <family val="2"/>
      </rPr>
      <t>8500</t>
    </r>
  </si>
  <si>
    <r>
      <t>1:</t>
    </r>
    <r>
      <rPr>
        <sz val="13"/>
        <color theme="0"/>
        <rFont val="Arial"/>
        <family val="2"/>
      </rPr>
      <t>.</t>
    </r>
    <r>
      <rPr>
        <sz val="13"/>
        <rFont val="Arial"/>
        <family val="2"/>
      </rPr>
      <t>10750</t>
    </r>
  </si>
  <si>
    <t>FULL CUTTING            VARIES FROM                13.0M TO 32.10        (H.R I WATER PRISM)</t>
  </si>
  <si>
    <t>H.R. IN WATER PRISM</t>
  </si>
  <si>
    <t>1: 14000</t>
  </si>
  <si>
    <t>1: 15000</t>
  </si>
  <si>
    <t>1: 12750</t>
  </si>
  <si>
    <t>PRTIAL CUTTING AND FILLING ,BANKING</t>
  </si>
  <si>
    <t>FULL CUTTING            VARIES FROM                14.0M TO 21.10        (H.R I WATER PRISM)</t>
  </si>
  <si>
    <t>FULL CUTTING            VARIES FROM                10.0M TO 17.00        (H.R I WATER PRISM)</t>
  </si>
  <si>
    <t xml:space="preserve"> 1)Co-efficiect of Rugosity  : 0.018</t>
  </si>
  <si>
    <t xml:space="preserve">3)THE LIST OF STRUCTURES SHALL BE FINALISED SEPARATELY ON RECEIPT OF PROPOSALS AS PER SITE CONDITIONS AND AGREEMENT FROM ENC. TGP, SRIKALAHASTI. </t>
  </si>
  <si>
    <t xml:space="preserve">2) THE PROPOSED ALIGNMENT AND H.P.'S FURNISHED VIDE LR. NO. ENC/TGP/SKHT/DW/DD-2/DEE-3/AEE-41AVRHNSS/C2/ATP/Camp/1, DT. 66-4-08 ARE VETTED AND APPROVED SUBJECTED TO PROVIDING OF NECESSARY PROTECTION WORKS AS PER SITE CONDITIONS IN THE EMBANKMENT AND BED FILLING FROM KM 252.05 TO KM 252.600 WITH ENTIRE BED FILLING REACH LINED INSIDE OF THE CANAL WITH REVETMENT ON REAR SLOPES WITH PROTECTION WORKS SUCH AS KEY TRENCHES, TOE WALLS ETC. </t>
  </si>
  <si>
    <t xml:space="preserve">Sd/-(dt.21.04.2008)                                        Executive Engineer                            Canals-II Division                   </t>
  </si>
  <si>
    <t xml:space="preserve">Sd/-(dt.19.04.2008)                                 (I.S.N.RAJU)                                    Chief Engineer                                                Central Designs Orginisation                   Hyderabad.   </t>
  </si>
  <si>
    <t>0.5:1</t>
  </si>
  <si>
    <t xml:space="preserve"> 1) Co-efficiect of Rugosity  : 0.018</t>
  </si>
  <si>
    <t>2) THE PROPOSED ALIGNMENT AND H.P.'S FURNISHED VIDE LR. NO. ENC/TGP/SKHT/HNSS/PHASE-II/PK-3/CAMP No.2 Dt:06-02-08 ARE VETTED AND APPROVED FROM 245.00 TO KM 252.00 AND KM.252.850 TO KM.258.800.</t>
  </si>
  <si>
    <t>3) THE H.P'S IN H.R REACHES i.e.from km 246.300 to 250.150,FROM 254.500 TO 255.750 AND FROM KM 256.600 TO 257.400 ARE WITH HELD FOR WANT OF ACTUAL BORE HOLE DATA</t>
  </si>
  <si>
    <t>4) THE LIST OF STRUCTURES SHALL BE FINALISED SEPARATELY ON RECEIPT OF PROPOSALS AS PER SITE CONDITIONS AND AGREEMENT FROM ENC.TGP.SRIKALAHASTI.</t>
  </si>
  <si>
    <t xml:space="preserve">Sd/-(dt.26.02.2008)                                        Executive Engineer                            Canals-II Division                   </t>
  </si>
  <si>
    <t xml:space="preserve">Sd/-(dt.22.02.2008)                                 (I.S.N.RAJU)                                    Chief Engineer                                                Central Designs Orginisation                   Hyderabad.   </t>
  </si>
  <si>
    <t>Bed Level                (In m)</t>
  </si>
  <si>
    <t xml:space="preserve">  HYDRAULIC PARTICULARS  HNSS MAIN CANAL FROM KM 247.125 TO 250.250+0.700/ 250.250 (Kuderu R.F)</t>
  </si>
  <si>
    <t>GOVERNMENT OF ANDHRA PRADESH</t>
  </si>
  <si>
    <t xml:space="preserve">  HYDRAULIC PARTICULARS  HNSS MAIN CANAL(STAGE-II) FROM 1) Km246.300 to Km250.150, 2) Km252.000 to Km252.850, 3) Km254.500 to Km 255.750 and 4) 256.600 to Km 257.400.</t>
  </si>
  <si>
    <t>(H.N.S.S.Stage II -Package 3)</t>
  </si>
  <si>
    <t xml:space="preserve">  HYDRAULIC PARTICULARS OF  HNSS MAIN CANAL FROM KM 247.125 to 250.250+0.700/250.250 (Kuderu R.F)</t>
  </si>
  <si>
    <t>Sl.No</t>
  </si>
  <si>
    <t>Area</t>
  </si>
  <si>
    <t>Perimeter</t>
  </si>
  <si>
    <t>1 in 8500</t>
  </si>
  <si>
    <t>+457.437</t>
  </si>
  <si>
    <t>+457.346</t>
  </si>
  <si>
    <t>+461.137</t>
  </si>
  <si>
    <t>+461.046</t>
  </si>
  <si>
    <t>Approved</t>
  </si>
  <si>
    <t>+457.202</t>
  </si>
  <si>
    <t>+460.902</t>
  </si>
  <si>
    <t xml:space="preserve">Full Cutting </t>
  </si>
  <si>
    <t>H.R Reach</t>
  </si>
  <si>
    <t xml:space="preserve">Transition </t>
  </si>
  <si>
    <t>1 in 10750</t>
  </si>
  <si>
    <t>+457.197</t>
  </si>
  <si>
    <t>+460.897</t>
  </si>
  <si>
    <t>1 in 13000</t>
  </si>
  <si>
    <t>+457.057</t>
  </si>
  <si>
    <t>+460.757</t>
  </si>
  <si>
    <t>Cutting ,partial cutting &amp; partial Banking Reach</t>
  </si>
  <si>
    <t>250.250+0.025</t>
  </si>
  <si>
    <t>1 in 11150</t>
  </si>
  <si>
    <t>+457.053</t>
  </si>
  <si>
    <t>+460.753</t>
  </si>
  <si>
    <t>250.250+0.650</t>
  </si>
  <si>
    <t>1 in 9300</t>
  </si>
  <si>
    <t>1:1</t>
  </si>
  <si>
    <t>+456.986</t>
  </si>
  <si>
    <t>+460.686</t>
  </si>
  <si>
    <t>250.250+0.700</t>
  </si>
  <si>
    <t>+456.982</t>
  </si>
  <si>
    <t>+460.682</t>
  </si>
  <si>
    <t>250.750/250.250</t>
  </si>
  <si>
    <t>+456.944</t>
  </si>
  <si>
    <t>+460.544</t>
  </si>
  <si>
    <t>Total Loss of head   0.493 =</t>
  </si>
  <si>
    <t xml:space="preserve">0.493=   </t>
  </si>
  <si>
    <t>0.493</t>
  </si>
  <si>
    <t xml:space="preserve">Note </t>
  </si>
  <si>
    <t>1) Rugosity Coefficient 'n' value is taken as 0.018</t>
  </si>
  <si>
    <t>6) If any varitions found in field data ,the same shall be brought to the notice of this office for revision.</t>
  </si>
  <si>
    <t>8) At the location where the GL are less than half FSD from bed ,equivalent hydraulic section shall be maintained by providing suitable bank connections .</t>
  </si>
  <si>
    <t>9) The list of sturctures shall be furnished for approval after  the detailed examination.</t>
  </si>
  <si>
    <t xml:space="preserve">// t.c.f//                                                        Executive Engineer                                              Division-7                                Central Designs Orginisation                   Hyderabad.   </t>
  </si>
  <si>
    <t xml:space="preserve">Sd/-(dt.24-11-2015)                                                                    Chief Engineer                                                Central Designs Orginisation                   Hyderabad.   </t>
  </si>
  <si>
    <t>At  End           (M)</t>
  </si>
  <si>
    <t>Arthmetic Check :Total loss of head 0.493m</t>
  </si>
  <si>
    <t>Frist FSL-Last FSL= 461.137-460.644=0.493</t>
  </si>
  <si>
    <t>2) The proposed alternative alignment and H.p's furnished vide for Lr.No:-CE /TGP/ TPT /DW/DD2/DEE3/HNSS P-II /PKG.NO.3/1125  : Dt.04-11-2015. are velted and approved from km 247.125 to km 250.25+0.700/250.250</t>
  </si>
  <si>
    <t>3)The HP's are approved based on the data/reccommendations furnished by the field authorities and field authorities are responcible for the particulars furnished .</t>
  </si>
  <si>
    <t>4) In the above reaches, HR shall be ensured by actual bore hole date before execution,as the canal side slopes are proposed tentailvely based on the ERM data  funished.If there is any deviation ,the HP's shall be revised .</t>
  </si>
  <si>
    <t>5) The above HP's from Km 247.125 to km 250.250+0.700 supersedes the earlier approved HP's form km 247.800 to km 248.825 communicated vide T.O Letter Dated :19-09-2015.</t>
  </si>
  <si>
    <t>7) Proper super elevation shall be provided in the curve portions where the radius  less than the radius given in IS : 5986-1987 i.e 450.0M</t>
  </si>
  <si>
    <t>10)A free board of 0.90 m is recommended by the CE/TGP and the same is retained.</t>
  </si>
</sst>
</file>

<file path=xl/styles.xml><?xml version="1.0" encoding="utf-8"?>
<styleSheet xmlns="http://schemas.openxmlformats.org/spreadsheetml/2006/main">
  <numFmts count="4">
    <numFmt numFmtId="164" formatCode="_(* #,##0.00_);_(* \(#,##0.00\);_(* &quot;-&quot;??_);_(@_)"/>
    <numFmt numFmtId="165" formatCode="0.000"/>
    <numFmt numFmtId="167" formatCode="0.00000"/>
    <numFmt numFmtId="169" formatCode="0.0"/>
  </numFmts>
  <fonts count="27">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Verdana"/>
      <family val="2"/>
    </font>
    <font>
      <sz val="11"/>
      <name val="Arial"/>
      <family val="2"/>
    </font>
    <font>
      <b/>
      <sz val="12"/>
      <name val="Arial"/>
      <family val="2"/>
    </font>
    <font>
      <b/>
      <u/>
      <sz val="12"/>
      <name val="Arial"/>
      <family val="2"/>
    </font>
    <font>
      <b/>
      <sz val="10"/>
      <name val="Arial"/>
      <family val="2"/>
    </font>
    <font>
      <sz val="11"/>
      <name val="Verdana"/>
      <family val="2"/>
    </font>
    <font>
      <sz val="12"/>
      <name val="Arial"/>
      <family val="2"/>
    </font>
    <font>
      <sz val="10"/>
      <name val="Arial"/>
      <family val="2"/>
    </font>
    <font>
      <b/>
      <sz val="16"/>
      <name val="Arial"/>
      <family val="2"/>
    </font>
    <font>
      <b/>
      <u/>
      <sz val="14"/>
      <name val="Arial"/>
      <family val="2"/>
    </font>
    <font>
      <b/>
      <sz val="11"/>
      <name val="Arial"/>
      <family val="2"/>
    </font>
    <font>
      <sz val="13"/>
      <name val="Arial"/>
      <family val="2"/>
    </font>
    <font>
      <b/>
      <sz val="13"/>
      <name val="Arial"/>
      <family val="2"/>
    </font>
    <font>
      <b/>
      <sz val="14"/>
      <name val="Arial"/>
      <family val="2"/>
    </font>
    <font>
      <sz val="10"/>
      <name val="Arial"/>
      <family val="2"/>
    </font>
    <font>
      <u/>
      <sz val="7"/>
      <color theme="10"/>
      <name val="Arial"/>
      <family val="2"/>
    </font>
    <font>
      <sz val="12"/>
      <name val="Verdana"/>
      <family val="2"/>
    </font>
    <font>
      <b/>
      <sz val="12"/>
      <name val="Verdana"/>
      <family val="2"/>
    </font>
    <font>
      <sz val="13"/>
      <color theme="0"/>
      <name val="Arial"/>
      <family val="2"/>
    </font>
    <font>
      <sz val="10"/>
      <name val="Arial"/>
      <family val="2"/>
    </font>
    <font>
      <b/>
      <sz val="12.5"/>
      <name val="Arial"/>
      <family val="2"/>
    </font>
    <font>
      <sz val="12.5"/>
      <name val="Arial"/>
      <family val="2"/>
    </font>
  </fonts>
  <fills count="3">
    <fill>
      <patternFill patternType="none"/>
    </fill>
    <fill>
      <patternFill patternType="gray125"/>
    </fill>
    <fill>
      <patternFill patternType="solid">
        <fgColor theme="0"/>
        <bgColor indexed="64"/>
      </patternFill>
    </fill>
  </fills>
  <borders count="21">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auto="1"/>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0">
    <xf numFmtId="0" fontId="0" fillId="0" borderId="0"/>
    <xf numFmtId="0" fontId="4" fillId="0" borderId="1"/>
    <xf numFmtId="0" fontId="4" fillId="0" borderId="1"/>
    <xf numFmtId="164" fontId="4" fillId="0" borderId="1" applyFont="0" applyFill="0" applyBorder="0" applyAlignment="0" applyProtection="0"/>
    <xf numFmtId="164" fontId="4" fillId="0" borderId="1" applyFont="0" applyFill="0" applyBorder="0" applyAlignment="0" applyProtection="0"/>
    <xf numFmtId="164" fontId="4" fillId="0" borderId="1" applyFont="0" applyFill="0" applyBorder="0" applyAlignment="0" applyProtection="0"/>
    <xf numFmtId="164" fontId="4" fillId="0" borderId="1" applyFont="0" applyFill="0" applyBorder="0" applyAlignment="0" applyProtection="0"/>
    <xf numFmtId="0" fontId="4"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12" fillId="0" borderId="1"/>
    <xf numFmtId="0" fontId="19" fillId="0" borderId="1"/>
    <xf numFmtId="0" fontId="2" fillId="0" borderId="1"/>
    <xf numFmtId="0" fontId="1" fillId="0" borderId="1"/>
    <xf numFmtId="0" fontId="19" fillId="0" borderId="1"/>
    <xf numFmtId="0" fontId="20" fillId="0" borderId="0" applyNumberFormat="0" applyFill="0" applyBorder="0" applyAlignment="0" applyProtection="0">
      <alignment vertical="top"/>
      <protection locked="0"/>
    </xf>
    <xf numFmtId="0" fontId="24" fillId="0" borderId="1"/>
    <xf numFmtId="0" fontId="24" fillId="0" borderId="1"/>
    <xf numFmtId="0" fontId="24" fillId="0" borderId="1"/>
    <xf numFmtId="0" fontId="20" fillId="0" borderId="1" applyNumberFormat="0" applyFill="0" applyBorder="0" applyAlignment="0" applyProtection="0">
      <alignment vertical="top"/>
      <protection locked="0"/>
    </xf>
    <xf numFmtId="0" fontId="24" fillId="0" borderId="1"/>
    <xf numFmtId="0" fontId="24" fillId="0" borderId="1"/>
    <xf numFmtId="0" fontId="24" fillId="0" borderId="1"/>
    <xf numFmtId="0" fontId="24" fillId="0" borderId="1"/>
    <xf numFmtId="0" fontId="24" fillId="0" borderId="1"/>
  </cellStyleXfs>
  <cellXfs count="231">
    <xf numFmtId="0" fontId="0" fillId="0" borderId="0" xfId="0"/>
    <xf numFmtId="0" fontId="4" fillId="0" borderId="1" xfId="1"/>
    <xf numFmtId="0" fontId="4" fillId="0" borderId="1" xfId="2" applyFont="1" applyFill="1" applyBorder="1" applyAlignment="1">
      <alignment horizontal="center" vertical="center"/>
    </xf>
    <xf numFmtId="0" fontId="9" fillId="0" borderId="1" xfId="1" applyFont="1" applyBorder="1" applyAlignment="1">
      <alignment horizontal="center" vertical="center" wrapText="1"/>
    </xf>
    <xf numFmtId="0" fontId="9" fillId="0" borderId="1" xfId="1" applyFont="1" applyAlignment="1">
      <alignment horizontal="center" vertical="center" wrapText="1"/>
    </xf>
    <xf numFmtId="1" fontId="9" fillId="0" borderId="2" xfId="1" applyNumberFormat="1" applyFont="1" applyBorder="1" applyAlignment="1">
      <alignment horizontal="center" vertical="center" wrapText="1"/>
    </xf>
    <xf numFmtId="0" fontId="9" fillId="0" borderId="1" xfId="1" applyFont="1" applyFill="1" applyAlignment="1">
      <alignment horizontal="center" vertical="center" wrapText="1"/>
    </xf>
    <xf numFmtId="0" fontId="9" fillId="0" borderId="1" xfId="1" applyFont="1" applyFill="1" applyBorder="1" applyAlignment="1">
      <alignment horizontal="center" vertical="center" wrapText="1"/>
    </xf>
    <xf numFmtId="1" fontId="6" fillId="0" borderId="1" xfId="3" applyNumberFormat="1" applyFont="1" applyFill="1" applyBorder="1" applyAlignment="1">
      <alignment horizontal="center" vertical="center" wrapText="1"/>
    </xf>
    <xf numFmtId="2" fontId="6" fillId="0" borderId="1" xfId="1" applyNumberFormat="1" applyFont="1" applyFill="1" applyBorder="1" applyAlignment="1">
      <alignment horizontal="center" vertical="center" wrapText="1"/>
    </xf>
    <xf numFmtId="0" fontId="6" fillId="0" borderId="1" xfId="1" applyFont="1" applyFill="1" applyBorder="1" applyAlignment="1">
      <alignment horizontal="center" vertical="center" wrapText="1"/>
    </xf>
    <xf numFmtId="0" fontId="10" fillId="0" borderId="1" xfId="1" applyFont="1" applyFill="1" applyBorder="1" applyAlignment="1">
      <alignment horizontal="center" vertical="center" wrapText="1"/>
    </xf>
    <xf numFmtId="0" fontId="9" fillId="0" borderId="2" xfId="1" applyFont="1" applyFill="1" applyBorder="1" applyAlignment="1">
      <alignment horizontal="center" vertical="center" wrapText="1"/>
    </xf>
    <xf numFmtId="0" fontId="4" fillId="0" borderId="1" xfId="1" applyAlignment="1">
      <alignment horizontal="center" vertical="center"/>
    </xf>
    <xf numFmtId="0" fontId="7" fillId="0" borderId="3" xfId="2" applyFont="1" applyFill="1" applyBorder="1" applyAlignment="1">
      <alignment vertical="center" wrapText="1"/>
    </xf>
    <xf numFmtId="165" fontId="15" fillId="0" borderId="1" xfId="1" applyNumberFormat="1" applyFont="1" applyFill="1" applyBorder="1" applyAlignment="1">
      <alignment horizontal="center" vertical="center" wrapText="1"/>
    </xf>
    <xf numFmtId="0" fontId="15" fillId="0" borderId="1" xfId="1" applyFont="1" applyFill="1" applyBorder="1" applyAlignment="1">
      <alignment horizontal="center" vertical="center" wrapText="1"/>
    </xf>
    <xf numFmtId="0" fontId="8" fillId="0" borderId="8" xfId="1" applyFont="1" applyBorder="1" applyAlignment="1">
      <alignment horizontal="center" vertical="center" wrapText="1"/>
    </xf>
    <xf numFmtId="2" fontId="9" fillId="0" borderId="1" xfId="1" applyNumberFormat="1" applyFont="1" applyAlignment="1">
      <alignment horizontal="center" vertical="center" wrapText="1"/>
    </xf>
    <xf numFmtId="2" fontId="11" fillId="0" borderId="2" xfId="0" applyNumberFormat="1" applyFont="1" applyBorder="1" applyAlignment="1">
      <alignment horizontal="center" vertical="center" wrapText="1"/>
    </xf>
    <xf numFmtId="2" fontId="11" fillId="0" borderId="12" xfId="0" applyNumberFormat="1" applyFont="1" applyBorder="1" applyAlignment="1">
      <alignment horizontal="center" vertical="center" wrapText="1"/>
    </xf>
    <xf numFmtId="2" fontId="11" fillId="0" borderId="2" xfId="1" applyNumberFormat="1" applyFont="1" applyFill="1" applyBorder="1" applyAlignment="1">
      <alignment horizontal="center" vertical="center" wrapText="1"/>
    </xf>
    <xf numFmtId="167" fontId="6" fillId="0" borderId="1" xfId="1" applyNumberFormat="1" applyFont="1" applyFill="1" applyBorder="1" applyAlignment="1">
      <alignment horizontal="center" vertical="center" wrapText="1"/>
    </xf>
    <xf numFmtId="0" fontId="20" fillId="0" borderId="1" xfId="20" applyFill="1" applyBorder="1" applyAlignment="1" applyProtection="1">
      <alignment horizontal="center" vertical="center" wrapText="1"/>
    </xf>
    <xf numFmtId="0" fontId="4" fillId="0" borderId="1" xfId="1" applyFont="1" applyFill="1" applyBorder="1" applyAlignment="1">
      <alignment horizontal="center" vertical="center" wrapText="1"/>
    </xf>
    <xf numFmtId="0" fontId="9" fillId="0" borderId="2" xfId="1" applyFont="1" applyBorder="1" applyAlignment="1">
      <alignment horizontal="center" vertical="center" wrapText="1"/>
    </xf>
    <xf numFmtId="165" fontId="6" fillId="0" borderId="1" xfId="1" applyNumberFormat="1" applyFont="1" applyFill="1" applyBorder="1" applyAlignment="1">
      <alignment horizontal="center" vertical="center" wrapText="1"/>
    </xf>
    <xf numFmtId="165" fontId="9" fillId="0" borderId="2" xfId="1" applyNumberFormat="1" applyFont="1" applyBorder="1" applyAlignment="1">
      <alignment horizontal="center" vertical="center" wrapText="1"/>
    </xf>
    <xf numFmtId="0" fontId="9" fillId="2" borderId="1" xfId="1" applyFont="1" applyFill="1" applyBorder="1" applyAlignment="1">
      <alignment horizontal="center" vertical="center" wrapText="1"/>
    </xf>
    <xf numFmtId="165" fontId="16" fillId="2" borderId="1" xfId="1" applyNumberFormat="1" applyFont="1" applyFill="1" applyBorder="1" applyAlignment="1">
      <alignment horizontal="center" vertical="center" wrapText="1"/>
    </xf>
    <xf numFmtId="1" fontId="16" fillId="2" borderId="1" xfId="3" applyNumberFormat="1" applyFont="1" applyFill="1" applyBorder="1" applyAlignment="1">
      <alignment horizontal="center" vertical="center" wrapText="1"/>
    </xf>
    <xf numFmtId="2" fontId="16" fillId="2" borderId="1" xfId="1" applyNumberFormat="1" applyFont="1" applyFill="1" applyBorder="1" applyAlignment="1">
      <alignment horizontal="center" vertical="center" wrapText="1"/>
    </xf>
    <xf numFmtId="167" fontId="16" fillId="2" borderId="1" xfId="1" applyNumberFormat="1" applyFont="1" applyFill="1" applyBorder="1" applyAlignment="1">
      <alignment horizontal="center" vertical="center" wrapText="1"/>
    </xf>
    <xf numFmtId="0" fontId="16" fillId="2" borderId="1" xfId="1" applyFont="1" applyFill="1" applyBorder="1" applyAlignment="1">
      <alignment horizontal="center" vertical="center" wrapText="1"/>
    </xf>
    <xf numFmtId="0" fontId="10" fillId="2" borderId="1" xfId="1" applyFont="1" applyFill="1" applyBorder="1" applyAlignment="1">
      <alignment horizontal="center" vertical="center" wrapText="1"/>
    </xf>
    <xf numFmtId="0" fontId="9" fillId="2" borderId="1" xfId="1" applyFont="1" applyFill="1" applyAlignment="1">
      <alignment horizontal="center" vertical="center" wrapText="1"/>
    </xf>
    <xf numFmtId="49" fontId="11" fillId="0" borderId="2" xfId="20" applyNumberFormat="1" applyFont="1" applyBorder="1" applyAlignment="1" applyProtection="1">
      <alignment horizontal="center" vertical="center" wrapText="1"/>
    </xf>
    <xf numFmtId="0" fontId="11" fillId="0" borderId="2"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17" fillId="2" borderId="1" xfId="1" applyFont="1" applyFill="1" applyBorder="1" applyAlignment="1">
      <alignment horizontal="center" vertical="center" wrapText="1"/>
    </xf>
    <xf numFmtId="165" fontId="6" fillId="0" borderId="1" xfId="1" applyNumberFormat="1" applyFont="1" applyFill="1" applyBorder="1" applyAlignment="1">
      <alignment horizontal="center" vertical="center" wrapText="1"/>
    </xf>
    <xf numFmtId="0" fontId="11" fillId="0" borderId="9" xfId="1" applyFont="1" applyFill="1" applyBorder="1" applyAlignment="1">
      <alignment horizontal="center" vertical="center" wrapText="1"/>
    </xf>
    <xf numFmtId="165" fontId="6" fillId="0" borderId="1" xfId="1" applyNumberFormat="1" applyFont="1" applyFill="1" applyBorder="1" applyAlignment="1">
      <alignment horizontal="center" vertical="center" wrapText="1"/>
    </xf>
    <xf numFmtId="165" fontId="9" fillId="0" borderId="2" xfId="1" applyNumberFormat="1" applyFont="1" applyBorder="1" applyAlignment="1">
      <alignment horizontal="center" vertical="center" wrapText="1"/>
    </xf>
    <xf numFmtId="2" fontId="11" fillId="0" borderId="1" xfId="0" applyNumberFormat="1" applyFont="1" applyBorder="1" applyAlignment="1">
      <alignment horizontal="center" vertical="center" wrapText="1"/>
    </xf>
    <xf numFmtId="0" fontId="11" fillId="0" borderId="1" xfId="1" applyFont="1" applyFill="1" applyBorder="1" applyAlignment="1">
      <alignment horizontal="center" vertical="center" wrapText="1"/>
    </xf>
    <xf numFmtId="0" fontId="9" fillId="0" borderId="2" xfId="1" applyFont="1" applyBorder="1" applyAlignment="1">
      <alignment horizontal="center" vertical="center" wrapText="1"/>
    </xf>
    <xf numFmtId="0" fontId="7" fillId="0" borderId="1" xfId="2" applyFont="1" applyFill="1" applyBorder="1" applyAlignment="1">
      <alignment vertical="center" wrapText="1"/>
    </xf>
    <xf numFmtId="0" fontId="21" fillId="0" borderId="1" xfId="1" applyFont="1" applyFill="1" applyBorder="1" applyAlignment="1">
      <alignment horizontal="center" vertical="center" wrapText="1"/>
    </xf>
    <xf numFmtId="0" fontId="17" fillId="0" borderId="2" xfId="1" applyFont="1" applyBorder="1" applyAlignment="1">
      <alignment horizontal="center" vertical="center" wrapText="1"/>
    </xf>
    <xf numFmtId="0" fontId="17" fillId="0" borderId="2" xfId="1" applyFont="1" applyFill="1" applyBorder="1" applyAlignment="1">
      <alignment horizontal="center" vertical="center" wrapText="1"/>
    </xf>
    <xf numFmtId="1" fontId="17" fillId="0" borderId="2" xfId="1" applyNumberFormat="1" applyFont="1" applyFill="1" applyBorder="1" applyAlignment="1">
      <alignment horizontal="center" vertical="center" wrapText="1"/>
    </xf>
    <xf numFmtId="165" fontId="16" fillId="0" borderId="2" xfId="0" applyNumberFormat="1" applyFont="1" applyBorder="1" applyAlignment="1">
      <alignment horizontal="center" vertical="center" wrapText="1"/>
    </xf>
    <xf numFmtId="1" fontId="16" fillId="0" borderId="2" xfId="0" applyNumberFormat="1" applyFont="1" applyBorder="1" applyAlignment="1">
      <alignment horizontal="center" vertical="center" wrapText="1"/>
    </xf>
    <xf numFmtId="2" fontId="16" fillId="0" borderId="2" xfId="0" applyNumberFormat="1" applyFont="1" applyBorder="1" applyAlignment="1">
      <alignment horizontal="center" vertical="center" wrapText="1"/>
    </xf>
    <xf numFmtId="167" fontId="16" fillId="0" borderId="2" xfId="0" applyNumberFormat="1" applyFont="1" applyBorder="1" applyAlignment="1">
      <alignment horizontal="center" vertical="center" wrapText="1"/>
    </xf>
    <xf numFmtId="167" fontId="16" fillId="0" borderId="2" xfId="1" applyNumberFormat="1" applyFont="1" applyFill="1" applyBorder="1" applyAlignment="1">
      <alignment horizontal="center" vertical="center" wrapText="1"/>
    </xf>
    <xf numFmtId="165" fontId="16" fillId="0" borderId="2" xfId="1" applyNumberFormat="1" applyFont="1" applyFill="1" applyBorder="1" applyAlignment="1">
      <alignment horizontal="center" vertical="center" wrapText="1"/>
    </xf>
    <xf numFmtId="2" fontId="16" fillId="0" borderId="2" xfId="1" applyNumberFormat="1" applyFont="1" applyFill="1" applyBorder="1" applyAlignment="1">
      <alignment vertical="center" wrapText="1"/>
    </xf>
    <xf numFmtId="2" fontId="16" fillId="0" borderId="2" xfId="1" applyNumberFormat="1" applyFont="1" applyFill="1" applyBorder="1" applyAlignment="1">
      <alignment horizontal="center" vertical="center" wrapText="1"/>
    </xf>
    <xf numFmtId="0" fontId="9" fillId="0" borderId="2" xfId="1" applyFont="1" applyBorder="1" applyAlignment="1">
      <alignment horizontal="center" vertical="center" wrapText="1"/>
    </xf>
    <xf numFmtId="0" fontId="16" fillId="0" borderId="1" xfId="1" applyFont="1" applyFill="1" applyBorder="1" applyAlignment="1">
      <alignment horizontal="left" vertical="center" wrapText="1"/>
    </xf>
    <xf numFmtId="0" fontId="7" fillId="0" borderId="2" xfId="1" applyFont="1" applyBorder="1" applyAlignment="1">
      <alignment horizontal="center" vertical="center" wrapText="1"/>
    </xf>
    <xf numFmtId="2" fontId="16" fillId="0" borderId="4" xfId="1" applyNumberFormat="1" applyFont="1" applyFill="1" applyBorder="1" applyAlignment="1">
      <alignment vertical="center" wrapText="1"/>
    </xf>
    <xf numFmtId="2" fontId="16" fillId="0" borderId="6" xfId="1" applyNumberFormat="1" applyFont="1" applyFill="1" applyBorder="1" applyAlignment="1">
      <alignment vertical="center" wrapText="1"/>
    </xf>
    <xf numFmtId="165" fontId="16" fillId="0" borderId="1" xfId="1" applyNumberFormat="1" applyFont="1" applyFill="1" applyBorder="1" applyAlignment="1">
      <alignment horizontal="center" vertical="center" wrapText="1"/>
    </xf>
    <xf numFmtId="1" fontId="7" fillId="0" borderId="2" xfId="1" applyNumberFormat="1" applyFont="1" applyBorder="1" applyAlignment="1">
      <alignment horizontal="center" vertical="center" wrapText="1"/>
    </xf>
    <xf numFmtId="165" fontId="7" fillId="0" borderId="2" xfId="1" applyNumberFormat="1" applyFont="1" applyBorder="1" applyAlignment="1">
      <alignment horizontal="center" vertical="center" wrapText="1"/>
    </xf>
    <xf numFmtId="0" fontId="17" fillId="0" borderId="1" xfId="1" applyFont="1" applyFill="1" applyBorder="1" applyAlignment="1">
      <alignment horizontal="center" vertical="center" wrapText="1"/>
    </xf>
    <xf numFmtId="167" fontId="16" fillId="0" borderId="1" xfId="1" applyNumberFormat="1" applyFont="1" applyFill="1" applyBorder="1" applyAlignment="1">
      <alignment horizontal="center" vertical="center" wrapText="1"/>
    </xf>
    <xf numFmtId="165" fontId="16" fillId="0" borderId="2" xfId="1" applyNumberFormat="1" applyFont="1" applyFill="1" applyBorder="1" applyAlignment="1">
      <alignment vertical="center" wrapText="1"/>
    </xf>
    <xf numFmtId="165" fontId="16" fillId="0" borderId="1" xfId="1" applyNumberFormat="1" applyFont="1" applyFill="1" applyBorder="1" applyAlignment="1">
      <alignment horizontal="center" vertical="center" wrapText="1"/>
    </xf>
    <xf numFmtId="0" fontId="8" fillId="0" borderId="8" xfId="1" applyFont="1" applyBorder="1" applyAlignment="1">
      <alignment horizontal="center" vertical="center" wrapText="1"/>
    </xf>
    <xf numFmtId="2" fontId="16" fillId="0" borderId="2" xfId="1" applyNumberFormat="1" applyFont="1" applyFill="1" applyBorder="1" applyAlignment="1">
      <alignment horizontal="center" vertical="center" wrapText="1"/>
    </xf>
    <xf numFmtId="165" fontId="16" fillId="0" borderId="2" xfId="1" applyNumberFormat="1" applyFont="1" applyFill="1" applyBorder="1" applyAlignment="1">
      <alignment horizontal="center" vertical="center" wrapText="1"/>
    </xf>
    <xf numFmtId="0" fontId="9" fillId="0" borderId="2" xfId="1" applyFont="1" applyFill="1" applyBorder="1" applyAlignment="1">
      <alignment horizontal="center" vertical="center" wrapText="1"/>
    </xf>
    <xf numFmtId="0" fontId="17" fillId="2" borderId="1" xfId="1" applyFont="1" applyFill="1" applyBorder="1" applyAlignment="1">
      <alignment horizontal="center" vertical="center" wrapText="1"/>
    </xf>
    <xf numFmtId="0" fontId="9" fillId="0" borderId="2" xfId="1" applyFont="1" applyBorder="1" applyAlignment="1">
      <alignment horizontal="center" vertical="center" wrapText="1"/>
    </xf>
    <xf numFmtId="165" fontId="11" fillId="0" borderId="1" xfId="1" applyNumberFormat="1" applyFont="1" applyFill="1" applyBorder="1" applyAlignment="1">
      <alignment horizontal="center" vertical="center" wrapText="1"/>
    </xf>
    <xf numFmtId="165" fontId="16" fillId="0" borderId="2" xfId="0" applyNumberFormat="1" applyFont="1" applyBorder="1" applyAlignment="1">
      <alignment horizontal="center" vertical="center" wrapText="1"/>
    </xf>
    <xf numFmtId="2" fontId="16" fillId="0" borderId="2" xfId="0" applyNumberFormat="1" applyFont="1" applyBorder="1" applyAlignment="1">
      <alignment horizontal="center" vertical="center" wrapText="1"/>
    </xf>
    <xf numFmtId="0" fontId="17" fillId="0" borderId="2" xfId="1" applyFont="1" applyBorder="1" applyAlignment="1">
      <alignment horizontal="center" vertical="center" wrapText="1"/>
    </xf>
    <xf numFmtId="165" fontId="16" fillId="0" borderId="1" xfId="0" applyNumberFormat="1" applyFont="1" applyBorder="1" applyAlignment="1">
      <alignment horizontal="center" vertical="center" wrapText="1"/>
    </xf>
    <xf numFmtId="2" fontId="16" fillId="0" borderId="1" xfId="0" applyNumberFormat="1" applyFont="1" applyBorder="1" applyAlignment="1">
      <alignment horizontal="center" vertical="center" wrapText="1"/>
    </xf>
    <xf numFmtId="2" fontId="16" fillId="0" borderId="1" xfId="1" applyNumberFormat="1" applyFont="1" applyFill="1" applyBorder="1" applyAlignment="1">
      <alignment vertical="center" wrapText="1"/>
    </xf>
    <xf numFmtId="1" fontId="17" fillId="0" borderId="9" xfId="1" applyNumberFormat="1" applyFont="1" applyFill="1" applyBorder="1" applyAlignment="1">
      <alignment horizontal="center" vertical="center" wrapText="1"/>
    </xf>
    <xf numFmtId="165" fontId="16" fillId="0" borderId="9" xfId="0" applyNumberFormat="1" applyFont="1" applyBorder="1" applyAlignment="1">
      <alignment horizontal="center" vertical="center" wrapText="1"/>
    </xf>
    <xf numFmtId="1" fontId="16" fillId="0" borderId="9" xfId="0" applyNumberFormat="1" applyFont="1" applyBorder="1" applyAlignment="1">
      <alignment horizontal="center" vertical="center" wrapText="1"/>
    </xf>
    <xf numFmtId="2" fontId="16" fillId="0" borderId="9" xfId="1" applyNumberFormat="1" applyFont="1" applyFill="1" applyBorder="1" applyAlignment="1">
      <alignment horizontal="center" vertical="center" wrapText="1"/>
    </xf>
    <xf numFmtId="2" fontId="16" fillId="0" borderId="9" xfId="0" applyNumberFormat="1" applyFont="1" applyBorder="1" applyAlignment="1">
      <alignment horizontal="center" vertical="center" wrapText="1"/>
    </xf>
    <xf numFmtId="167" fontId="16" fillId="0" borderId="9" xfId="0" applyNumberFormat="1" applyFont="1" applyBorder="1" applyAlignment="1">
      <alignment horizontal="center" vertical="center" wrapText="1"/>
    </xf>
    <xf numFmtId="165" fontId="16" fillId="0" borderId="1" xfId="1" applyNumberFormat="1" applyFont="1" applyFill="1" applyBorder="1" applyAlignment="1">
      <alignment horizontal="center" vertical="center" wrapText="1"/>
    </xf>
    <xf numFmtId="0" fontId="16" fillId="0" borderId="1" xfId="1" applyFont="1" applyFill="1" applyBorder="1" applyAlignment="1">
      <alignment horizontal="left" vertical="center" wrapText="1"/>
    </xf>
    <xf numFmtId="0" fontId="8" fillId="0" borderId="8" xfId="1" applyFont="1" applyBorder="1" applyAlignment="1">
      <alignment horizontal="center" vertical="center" wrapText="1"/>
    </xf>
    <xf numFmtId="2" fontId="16" fillId="0" borderId="2" xfId="1" applyNumberFormat="1" applyFont="1" applyFill="1" applyBorder="1" applyAlignment="1">
      <alignment horizontal="center" vertical="center" wrapText="1"/>
    </xf>
    <xf numFmtId="165" fontId="16" fillId="0" borderId="2" xfId="1" applyNumberFormat="1" applyFont="1" applyFill="1" applyBorder="1" applyAlignment="1">
      <alignment horizontal="center" vertical="center" wrapText="1"/>
    </xf>
    <xf numFmtId="0" fontId="7" fillId="0" borderId="2" xfId="1" applyFont="1" applyBorder="1" applyAlignment="1">
      <alignment horizontal="center" vertical="center" wrapText="1"/>
    </xf>
    <xf numFmtId="0" fontId="9" fillId="0" borderId="2" xfId="1" applyFont="1" applyFill="1" applyBorder="1" applyAlignment="1">
      <alignment horizontal="center" vertical="center" wrapText="1"/>
    </xf>
    <xf numFmtId="0" fontId="9" fillId="0" borderId="2" xfId="1" applyFont="1" applyBorder="1" applyAlignment="1">
      <alignment horizontal="center" vertical="center" wrapText="1"/>
    </xf>
    <xf numFmtId="165" fontId="11" fillId="0" borderId="1" xfId="1" applyNumberFormat="1" applyFont="1" applyFill="1" applyBorder="1" applyAlignment="1">
      <alignment horizontal="center" vertical="center" wrapText="1"/>
    </xf>
    <xf numFmtId="2" fontId="11" fillId="0" borderId="2" xfId="1" applyNumberFormat="1" applyFont="1" applyFill="1" applyBorder="1" applyAlignment="1">
      <alignment horizontal="center" vertical="center" wrapText="1"/>
    </xf>
    <xf numFmtId="165" fontId="16" fillId="0" borderId="2" xfId="0" applyNumberFormat="1" applyFont="1" applyBorder="1" applyAlignment="1">
      <alignment horizontal="center" vertical="center" wrapText="1"/>
    </xf>
    <xf numFmtId="2" fontId="16" fillId="0" borderId="2" xfId="0" applyNumberFormat="1" applyFont="1" applyBorder="1" applyAlignment="1">
      <alignment horizontal="center" vertical="center" wrapText="1"/>
    </xf>
    <xf numFmtId="0" fontId="17" fillId="0" borderId="2" xfId="1" applyFont="1" applyBorder="1" applyAlignment="1">
      <alignment horizontal="center" vertical="center" wrapText="1"/>
    </xf>
    <xf numFmtId="0" fontId="17" fillId="0" borderId="1" xfId="1" applyFont="1" applyBorder="1" applyAlignment="1">
      <alignment horizontal="center" vertical="center" wrapText="1"/>
    </xf>
    <xf numFmtId="1" fontId="17" fillId="0" borderId="1" xfId="1" applyNumberFormat="1" applyFont="1" applyFill="1" applyBorder="1" applyAlignment="1">
      <alignment horizontal="center" vertical="center" wrapText="1"/>
    </xf>
    <xf numFmtId="1" fontId="16" fillId="0" borderId="1" xfId="0" applyNumberFormat="1" applyFont="1" applyBorder="1" applyAlignment="1">
      <alignment horizontal="center" vertical="center" wrapText="1"/>
    </xf>
    <xf numFmtId="167" fontId="16" fillId="0" borderId="1" xfId="0" applyNumberFormat="1" applyFont="1" applyBorder="1" applyAlignment="1">
      <alignment horizontal="center" vertical="center" wrapText="1"/>
    </xf>
    <xf numFmtId="2" fontId="26" fillId="0" borderId="1" xfId="0" applyNumberFormat="1" applyFont="1" applyBorder="1" applyAlignment="1">
      <alignment horizontal="center" vertical="center" wrapText="1"/>
    </xf>
    <xf numFmtId="0" fontId="26" fillId="0" borderId="1" xfId="1" applyFont="1" applyFill="1" applyBorder="1" applyAlignment="1">
      <alignment horizontal="center" vertical="center" wrapText="1"/>
    </xf>
    <xf numFmtId="0" fontId="9" fillId="2" borderId="2" xfId="1" applyFont="1" applyFill="1" applyBorder="1" applyAlignment="1">
      <alignment horizontal="center" vertical="center" wrapText="1"/>
    </xf>
    <xf numFmtId="0" fontId="8" fillId="0" borderId="1" xfId="1" applyFont="1" applyBorder="1" applyAlignment="1">
      <alignment horizontal="center" vertical="center" wrapText="1"/>
    </xf>
    <xf numFmtId="165" fontId="16" fillId="0" borderId="1" xfId="1" applyNumberFormat="1" applyFont="1" applyFill="1" applyBorder="1" applyAlignment="1">
      <alignment horizontal="center" vertical="center" wrapText="1"/>
    </xf>
    <xf numFmtId="2" fontId="16" fillId="0" borderId="2" xfId="1" applyNumberFormat="1" applyFont="1" applyFill="1" applyBorder="1" applyAlignment="1">
      <alignment horizontal="center" vertical="center" wrapText="1"/>
    </xf>
    <xf numFmtId="165" fontId="16" fillId="0" borderId="2" xfId="1" applyNumberFormat="1" applyFont="1" applyFill="1" applyBorder="1" applyAlignment="1">
      <alignment horizontal="center" vertical="center" wrapText="1"/>
    </xf>
    <xf numFmtId="0" fontId="7" fillId="0" borderId="2" xfId="1" applyFont="1" applyBorder="1" applyAlignment="1">
      <alignment horizontal="center" vertical="center" wrapText="1"/>
    </xf>
    <xf numFmtId="0" fontId="17" fillId="0" borderId="1" xfId="1" applyFont="1" applyFill="1" applyBorder="1" applyAlignment="1">
      <alignment horizontal="left" vertical="center" wrapText="1"/>
    </xf>
    <xf numFmtId="165" fontId="17" fillId="0" borderId="1" xfId="1" applyNumberFormat="1" applyFont="1" applyFill="1" applyBorder="1" applyAlignment="1">
      <alignment horizontal="center" vertical="center" wrapText="1"/>
    </xf>
    <xf numFmtId="2" fontId="11" fillId="0" borderId="2" xfId="1" applyNumberFormat="1" applyFont="1" applyFill="1" applyBorder="1" applyAlignment="1">
      <alignment horizontal="center" vertical="center" wrapText="1"/>
    </xf>
    <xf numFmtId="2" fontId="8" fillId="0" borderId="1" xfId="1" applyNumberFormat="1" applyFont="1" applyBorder="1" applyAlignment="1">
      <alignment horizontal="center" vertical="center" wrapText="1"/>
    </xf>
    <xf numFmtId="169" fontId="7" fillId="0" borderId="2" xfId="1" applyNumberFormat="1" applyFont="1" applyBorder="1" applyAlignment="1">
      <alignment horizontal="center" vertical="center" wrapText="1"/>
    </xf>
    <xf numFmtId="2" fontId="7" fillId="0" borderId="2" xfId="1" applyNumberFormat="1" applyFont="1" applyBorder="1" applyAlignment="1">
      <alignment horizontal="center" vertical="center" wrapText="1"/>
    </xf>
    <xf numFmtId="165" fontId="7" fillId="0" borderId="2" xfId="1" applyNumberFormat="1" applyFont="1" applyBorder="1" applyAlignment="1">
      <alignment horizontal="center" vertical="center"/>
    </xf>
    <xf numFmtId="0" fontId="7" fillId="0" borderId="16" xfId="1" applyFont="1" applyBorder="1" applyAlignment="1">
      <alignment horizontal="center" vertical="center" wrapText="1"/>
    </xf>
    <xf numFmtId="0" fontId="7" fillId="0" borderId="17" xfId="1" applyFont="1" applyBorder="1" applyAlignment="1">
      <alignment horizontal="center" vertical="center" wrapText="1"/>
    </xf>
    <xf numFmtId="0" fontId="17" fillId="0" borderId="16" xfId="1" applyFont="1" applyFill="1" applyBorder="1" applyAlignment="1">
      <alignment horizontal="center" vertical="center" wrapText="1"/>
    </xf>
    <xf numFmtId="165" fontId="16" fillId="0" borderId="2" xfId="22" applyNumberFormat="1" applyFont="1" applyBorder="1" applyAlignment="1">
      <alignment horizontal="center" vertical="center" wrapText="1"/>
    </xf>
    <xf numFmtId="169" fontId="16" fillId="0" borderId="2" xfId="22" applyNumberFormat="1" applyFont="1" applyBorder="1" applyAlignment="1">
      <alignment horizontal="center" vertical="center" wrapText="1"/>
    </xf>
    <xf numFmtId="49" fontId="16" fillId="0" borderId="2" xfId="22" applyNumberFormat="1" applyFont="1" applyBorder="1" applyAlignment="1">
      <alignment horizontal="center" vertical="center" wrapText="1"/>
    </xf>
    <xf numFmtId="49" fontId="16" fillId="0" borderId="2" xfId="1" applyNumberFormat="1" applyFont="1" applyFill="1" applyBorder="1" applyAlignment="1">
      <alignment horizontal="center" vertical="center" wrapText="1"/>
    </xf>
    <xf numFmtId="0" fontId="11" fillId="0" borderId="17" xfId="1" applyFont="1" applyFill="1" applyBorder="1" applyAlignment="1">
      <alignment horizontal="center" vertical="center" wrapText="1"/>
    </xf>
    <xf numFmtId="2" fontId="16" fillId="0" borderId="2" xfId="22" applyNumberFormat="1" applyFont="1" applyBorder="1" applyAlignment="1">
      <alignment horizontal="center" vertical="center" wrapText="1"/>
    </xf>
    <xf numFmtId="169" fontId="16" fillId="0" borderId="2" xfId="1" applyNumberFormat="1" applyFont="1" applyFill="1" applyBorder="1" applyAlignment="1">
      <alignment horizontal="center" vertical="center" wrapText="1"/>
    </xf>
    <xf numFmtId="49" fontId="16" fillId="0" borderId="2" xfId="1" applyNumberFormat="1" applyFont="1" applyFill="1" applyBorder="1" applyAlignment="1">
      <alignment vertical="center" wrapText="1"/>
    </xf>
    <xf numFmtId="0" fontId="7" fillId="0" borderId="18" xfId="1" applyFont="1" applyBorder="1" applyAlignment="1">
      <alignment horizontal="center" vertical="center" wrapText="1"/>
    </xf>
    <xf numFmtId="165" fontId="16" fillId="0" borderId="19" xfId="22" applyNumberFormat="1" applyFont="1" applyBorder="1" applyAlignment="1">
      <alignment horizontal="center" vertical="center" wrapText="1"/>
    </xf>
    <xf numFmtId="169" fontId="16" fillId="0" borderId="19" xfId="22" applyNumberFormat="1" applyFont="1" applyBorder="1" applyAlignment="1">
      <alignment horizontal="center" vertical="center" wrapText="1"/>
    </xf>
    <xf numFmtId="165" fontId="16" fillId="0" borderId="19" xfId="1" applyNumberFormat="1" applyFont="1" applyFill="1" applyBorder="1" applyAlignment="1">
      <alignment horizontal="center" vertical="center" wrapText="1"/>
    </xf>
    <xf numFmtId="167" fontId="16" fillId="0" borderId="19" xfId="1" applyNumberFormat="1" applyFont="1" applyFill="1" applyBorder="1" applyAlignment="1">
      <alignment horizontal="center" vertical="center" wrapText="1"/>
    </xf>
    <xf numFmtId="2" fontId="16" fillId="0" borderId="19" xfId="1" applyNumberFormat="1" applyFont="1" applyFill="1" applyBorder="1" applyAlignment="1">
      <alignment vertical="center" wrapText="1"/>
    </xf>
    <xf numFmtId="165" fontId="16" fillId="0" borderId="19" xfId="1" applyNumberFormat="1" applyFont="1" applyFill="1" applyBorder="1" applyAlignment="1">
      <alignment vertical="center" wrapText="1"/>
    </xf>
    <xf numFmtId="49" fontId="16" fillId="0" borderId="19" xfId="22" applyNumberFormat="1" applyFont="1" applyBorder="1" applyAlignment="1">
      <alignment horizontal="center" vertical="center" wrapText="1"/>
    </xf>
    <xf numFmtId="49" fontId="16" fillId="0" borderId="19" xfId="1" applyNumberFormat="1" applyFont="1" applyFill="1" applyBorder="1" applyAlignment="1">
      <alignment horizontal="center" vertical="center" wrapText="1"/>
    </xf>
    <xf numFmtId="165" fontId="16" fillId="0" borderId="1" xfId="1" applyNumberFormat="1" applyFont="1" applyFill="1" applyBorder="1" applyAlignment="1">
      <alignment vertical="center" wrapText="1"/>
    </xf>
    <xf numFmtId="165" fontId="7" fillId="0" borderId="1" xfId="1" applyNumberFormat="1" applyFont="1" applyBorder="1" applyAlignment="1">
      <alignment horizontal="center" vertical="center" wrapText="1"/>
    </xf>
    <xf numFmtId="49" fontId="16" fillId="0" borderId="1" xfId="22" applyNumberFormat="1" applyFont="1" applyBorder="1" applyAlignment="1">
      <alignment horizontal="center" vertical="center" wrapText="1"/>
    </xf>
    <xf numFmtId="49" fontId="16" fillId="0" borderId="1" xfId="1" applyNumberFormat="1" applyFont="1" applyFill="1" applyBorder="1" applyAlignment="1">
      <alignment vertical="center" wrapText="1"/>
    </xf>
    <xf numFmtId="0" fontId="7" fillId="0" borderId="1" xfId="1" applyFont="1" applyBorder="1" applyAlignment="1">
      <alignment horizontal="center" vertical="center" wrapText="1"/>
    </xf>
    <xf numFmtId="165" fontId="16" fillId="0" borderId="1" xfId="22" applyNumberFormat="1" applyFont="1" applyBorder="1" applyAlignment="1">
      <alignment horizontal="center" vertical="center" wrapText="1"/>
    </xf>
    <xf numFmtId="169" fontId="7" fillId="0" borderId="1" xfId="1" applyNumberFormat="1" applyFont="1" applyBorder="1" applyAlignment="1">
      <alignment horizontal="center" vertical="center" wrapText="1"/>
    </xf>
    <xf numFmtId="169" fontId="16" fillId="0" borderId="1" xfId="22" applyNumberFormat="1" applyFont="1" applyBorder="1" applyAlignment="1">
      <alignment horizontal="center" vertical="center" wrapText="1"/>
    </xf>
    <xf numFmtId="49" fontId="16" fillId="0" borderId="1" xfId="1" applyNumberFormat="1" applyFont="1" applyFill="1" applyBorder="1" applyAlignment="1">
      <alignment horizontal="center" vertical="center" wrapText="1"/>
    </xf>
    <xf numFmtId="49" fontId="16" fillId="0" borderId="1" xfId="22" applyNumberFormat="1" applyFont="1" applyBorder="1" applyAlignment="1">
      <alignment horizontal="left" vertical="center" wrapText="1"/>
    </xf>
    <xf numFmtId="165" fontId="16" fillId="0" borderId="1" xfId="1" applyNumberFormat="1" applyFont="1" applyFill="1" applyBorder="1" applyAlignment="1">
      <alignment horizontal="left" vertical="center" wrapText="1"/>
    </xf>
    <xf numFmtId="0" fontId="9" fillId="0" borderId="1" xfId="1" applyFont="1" applyFill="1" applyBorder="1" applyAlignment="1">
      <alignment horizontal="left" vertical="center" wrapText="1"/>
    </xf>
    <xf numFmtId="0" fontId="9" fillId="0" borderId="1" xfId="1" applyFont="1" applyFill="1" applyBorder="1" applyAlignment="1">
      <alignment vertical="center" wrapText="1"/>
    </xf>
    <xf numFmtId="0" fontId="17" fillId="0" borderId="1" xfId="1" applyFont="1" applyFill="1" applyBorder="1" applyAlignment="1">
      <alignment vertical="center" wrapText="1"/>
    </xf>
    <xf numFmtId="169" fontId="6" fillId="0" borderId="1" xfId="1" applyNumberFormat="1" applyFont="1" applyFill="1" applyBorder="1" applyAlignment="1">
      <alignment horizontal="center" vertical="center" wrapText="1"/>
    </xf>
    <xf numFmtId="169" fontId="4" fillId="0" borderId="1" xfId="1" applyNumberFormat="1"/>
    <xf numFmtId="2" fontId="4" fillId="0" borderId="1" xfId="1" applyNumberFormat="1"/>
    <xf numFmtId="165" fontId="11" fillId="0" borderId="2" xfId="1" applyNumberFormat="1" applyFont="1" applyBorder="1" applyAlignment="1">
      <alignment horizontal="center" vertical="center" wrapText="1"/>
    </xf>
    <xf numFmtId="0" fontId="11" fillId="0" borderId="2" xfId="1" applyFont="1" applyBorder="1" applyAlignment="1">
      <alignment horizontal="center" vertical="center" wrapText="1"/>
    </xf>
    <xf numFmtId="1" fontId="11" fillId="0" borderId="2" xfId="1" applyNumberFormat="1" applyFont="1" applyBorder="1" applyAlignment="1">
      <alignment horizontal="center" vertical="center" wrapText="1"/>
    </xf>
    <xf numFmtId="169" fontId="11" fillId="0" borderId="2" xfId="1" applyNumberFormat="1" applyFont="1" applyBorder="1" applyAlignment="1">
      <alignment horizontal="center" vertical="center" wrapText="1"/>
    </xf>
    <xf numFmtId="2" fontId="11" fillId="0" borderId="2" xfId="1" applyNumberFormat="1" applyFont="1" applyBorder="1" applyAlignment="1">
      <alignment horizontal="center" vertical="center" wrapText="1"/>
    </xf>
    <xf numFmtId="49" fontId="11" fillId="0" borderId="2" xfId="1" applyNumberFormat="1" applyFont="1" applyBorder="1" applyAlignment="1">
      <alignment horizontal="center" vertical="center" wrapText="1"/>
    </xf>
    <xf numFmtId="1" fontId="11" fillId="0" borderId="19" xfId="1" applyNumberFormat="1" applyFont="1" applyBorder="1" applyAlignment="1">
      <alignment horizontal="center" vertical="center" wrapText="1"/>
    </xf>
    <xf numFmtId="165" fontId="11" fillId="0" borderId="19" xfId="1" applyNumberFormat="1" applyFont="1" applyBorder="1" applyAlignment="1">
      <alignment horizontal="center" vertical="center" wrapText="1"/>
    </xf>
    <xf numFmtId="0" fontId="9" fillId="0" borderId="1" xfId="1" applyFont="1" applyFill="1" applyBorder="1" applyAlignment="1">
      <alignment vertical="center"/>
    </xf>
    <xf numFmtId="0" fontId="11" fillId="0" borderId="1" xfId="1" applyFont="1" applyFill="1" applyBorder="1" applyAlignment="1">
      <alignment horizontal="left" vertical="center" wrapText="1"/>
    </xf>
    <xf numFmtId="2" fontId="16" fillId="0" borderId="4" xfId="1" applyNumberFormat="1" applyFont="1" applyFill="1" applyBorder="1" applyAlignment="1">
      <alignment horizontal="center" vertical="center" wrapText="1"/>
    </xf>
    <xf numFmtId="2" fontId="16" fillId="0" borderId="6" xfId="1" applyNumberFormat="1" applyFont="1" applyFill="1" applyBorder="1" applyAlignment="1">
      <alignment horizontal="center" vertical="center" wrapText="1"/>
    </xf>
    <xf numFmtId="165" fontId="16" fillId="0" borderId="4" xfId="1" applyNumberFormat="1" applyFont="1" applyFill="1" applyBorder="1" applyAlignment="1">
      <alignment horizontal="center" vertical="center" wrapText="1"/>
    </xf>
    <xf numFmtId="165" fontId="16" fillId="0" borderId="5" xfId="1" applyNumberFormat="1" applyFont="1" applyFill="1" applyBorder="1" applyAlignment="1">
      <alignment horizontal="center" vertical="center" wrapText="1"/>
    </xf>
    <xf numFmtId="165" fontId="16" fillId="0" borderId="6" xfId="1" applyNumberFormat="1" applyFont="1" applyFill="1" applyBorder="1" applyAlignment="1">
      <alignment horizontal="center" vertical="center" wrapText="1"/>
    </xf>
    <xf numFmtId="0" fontId="13" fillId="0" borderId="1" xfId="2" applyFont="1" applyFill="1" applyBorder="1" applyAlignment="1">
      <alignment horizontal="center" vertical="center" wrapText="1"/>
    </xf>
    <xf numFmtId="0" fontId="16" fillId="0" borderId="1" xfId="2" applyFont="1" applyFill="1" applyBorder="1" applyAlignment="1">
      <alignment horizontal="center" vertical="center" wrapText="1"/>
    </xf>
    <xf numFmtId="0" fontId="18" fillId="0" borderId="1" xfId="1" applyFont="1" applyBorder="1" applyAlignment="1">
      <alignment horizontal="center" vertical="center" wrapText="1"/>
    </xf>
    <xf numFmtId="0" fontId="14" fillId="0" borderId="1" xfId="1" applyFont="1" applyBorder="1" applyAlignment="1">
      <alignment horizontal="center" vertical="center" wrapText="1"/>
    </xf>
    <xf numFmtId="165" fontId="16" fillId="0" borderId="1" xfId="1" applyNumberFormat="1" applyFont="1" applyFill="1" applyBorder="1" applyAlignment="1">
      <alignment horizontal="center" vertical="center" wrapText="1"/>
    </xf>
    <xf numFmtId="165" fontId="7" fillId="0" borderId="1" xfId="1" applyNumberFormat="1" applyFont="1" applyFill="1" applyBorder="1" applyAlignment="1">
      <alignment horizontal="center" vertical="center" wrapText="1"/>
    </xf>
    <xf numFmtId="0" fontId="14" fillId="0" borderId="8" xfId="1" applyFont="1" applyBorder="1" applyAlignment="1">
      <alignment horizontal="center" vertical="center" wrapText="1"/>
    </xf>
    <xf numFmtId="165" fontId="18" fillId="0" borderId="1" xfId="1" applyNumberFormat="1" applyFont="1" applyFill="1" applyBorder="1" applyAlignment="1">
      <alignment horizontal="center" vertical="center" wrapText="1"/>
    </xf>
    <xf numFmtId="2" fontId="16" fillId="0" borderId="4" xfId="0" applyNumberFormat="1" applyFont="1" applyBorder="1" applyAlignment="1">
      <alignment horizontal="center" vertical="center" wrapText="1"/>
    </xf>
    <xf numFmtId="2" fontId="16" fillId="0" borderId="6" xfId="0" applyNumberFormat="1" applyFont="1" applyBorder="1" applyAlignment="1">
      <alignment horizontal="center" vertical="center" wrapText="1"/>
    </xf>
    <xf numFmtId="2" fontId="16" fillId="0" borderId="5" xfId="0" applyNumberFormat="1" applyFont="1" applyBorder="1" applyAlignment="1">
      <alignment horizontal="center" vertical="center" wrapText="1"/>
    </xf>
    <xf numFmtId="2" fontId="16" fillId="0" borderId="5" xfId="1" applyNumberFormat="1" applyFont="1" applyFill="1" applyBorder="1" applyAlignment="1">
      <alignment horizontal="center" vertical="center" wrapText="1"/>
    </xf>
    <xf numFmtId="0" fontId="17" fillId="0" borderId="9" xfId="1" applyFont="1" applyFill="1" applyBorder="1" applyAlignment="1">
      <alignment horizontal="left" vertical="center" wrapText="1"/>
    </xf>
    <xf numFmtId="0" fontId="16" fillId="0" borderId="1" xfId="1" applyFont="1" applyFill="1" applyBorder="1" applyAlignment="1">
      <alignment horizontal="left" vertical="center" wrapText="1"/>
    </xf>
    <xf numFmtId="0" fontId="8" fillId="0" borderId="8" xfId="1" applyFont="1" applyBorder="1" applyAlignment="1">
      <alignment horizontal="center" vertical="center" wrapText="1"/>
    </xf>
    <xf numFmtId="0" fontId="22" fillId="0" borderId="2" xfId="1" applyFont="1" applyBorder="1" applyAlignment="1">
      <alignment horizontal="center" vertical="center" wrapText="1"/>
    </xf>
    <xf numFmtId="2" fontId="16" fillId="0" borderId="2" xfId="1" applyNumberFormat="1" applyFont="1" applyFill="1" applyBorder="1" applyAlignment="1">
      <alignment horizontal="center" vertical="center" wrapText="1"/>
    </xf>
    <xf numFmtId="0" fontId="7"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5" xfId="1" applyFont="1" applyBorder="1" applyAlignment="1">
      <alignment horizontal="center" vertical="center" wrapText="1"/>
    </xf>
    <xf numFmtId="0" fontId="9" fillId="0" borderId="6"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1" xfId="1" applyFont="1" applyBorder="1" applyAlignment="1">
      <alignment horizontal="center" vertical="center" wrapText="1"/>
    </xf>
    <xf numFmtId="1" fontId="16" fillId="0" borderId="1" xfId="1" applyNumberFormat="1" applyFont="1" applyFill="1" applyBorder="1" applyAlignment="1">
      <alignment horizontal="left" vertical="center" wrapText="1"/>
    </xf>
    <xf numFmtId="1" fontId="25" fillId="0" borderId="1" xfId="1" applyNumberFormat="1" applyFont="1" applyFill="1" applyBorder="1" applyAlignment="1">
      <alignment horizontal="left" vertical="center" wrapText="1"/>
    </xf>
    <xf numFmtId="1" fontId="17" fillId="0" borderId="1" xfId="1" applyNumberFormat="1" applyFont="1" applyFill="1" applyBorder="1" applyAlignment="1">
      <alignment horizontal="center" vertical="center" wrapText="1"/>
    </xf>
    <xf numFmtId="0" fontId="5" fillId="0" borderId="7" xfId="1" applyFont="1" applyBorder="1" applyAlignment="1">
      <alignment horizontal="center" vertical="center" wrapText="1"/>
    </xf>
    <xf numFmtId="0" fontId="5" fillId="0" borderId="2" xfId="1" applyFont="1" applyBorder="1" applyAlignment="1">
      <alignment horizontal="center" vertical="center" wrapText="1"/>
    </xf>
    <xf numFmtId="0" fontId="9" fillId="0" borderId="7" xfId="1" applyFont="1" applyBorder="1" applyAlignment="1">
      <alignment horizontal="center" vertical="center" wrapText="1"/>
    </xf>
    <xf numFmtId="0" fontId="9" fillId="0" borderId="2" xfId="1" applyFont="1" applyBorder="1" applyAlignment="1">
      <alignment horizontal="center" vertical="center" wrapText="1"/>
    </xf>
    <xf numFmtId="0" fontId="7" fillId="0" borderId="7" xfId="1" applyFont="1" applyBorder="1" applyAlignment="1">
      <alignment horizontal="center" vertical="center" wrapText="1"/>
    </xf>
    <xf numFmtId="0" fontId="11" fillId="0" borderId="1" xfId="1" applyFont="1" applyFill="1" applyBorder="1" applyAlignment="1">
      <alignment horizontal="left" vertical="center" wrapText="1"/>
    </xf>
    <xf numFmtId="0" fontId="22" fillId="0" borderId="7" xfId="1" applyFont="1" applyBorder="1" applyAlignment="1">
      <alignment horizontal="center" vertical="center" wrapText="1"/>
    </xf>
    <xf numFmtId="0" fontId="9" fillId="0" borderId="1" xfId="1" applyFont="1" applyFill="1" applyBorder="1" applyAlignment="1">
      <alignment horizontal="left" vertical="center" wrapText="1"/>
    </xf>
    <xf numFmtId="165" fontId="17" fillId="0" borderId="1" xfId="1" applyNumberFormat="1" applyFont="1" applyFill="1" applyBorder="1" applyAlignment="1">
      <alignment horizontal="center" vertical="top" wrapText="1"/>
    </xf>
    <xf numFmtId="0" fontId="9" fillId="0" borderId="1" xfId="1" applyFont="1" applyBorder="1" applyAlignment="1">
      <alignment horizontal="left" vertical="center"/>
    </xf>
    <xf numFmtId="0" fontId="7" fillId="0" borderId="1" xfId="1" applyFont="1" applyBorder="1" applyAlignment="1">
      <alignment horizontal="center" vertical="center" wrapText="1"/>
    </xf>
    <xf numFmtId="2" fontId="11" fillId="0" borderId="2" xfId="1" applyNumberFormat="1" applyFont="1" applyFill="1" applyBorder="1" applyAlignment="1">
      <alignment horizontal="center" vertical="center" wrapText="1"/>
    </xf>
    <xf numFmtId="2" fontId="11" fillId="0" borderId="17" xfId="1" applyNumberFormat="1" applyFont="1" applyFill="1" applyBorder="1" applyAlignment="1">
      <alignment horizontal="center" vertical="center" wrapText="1"/>
    </xf>
    <xf numFmtId="2" fontId="16" fillId="0" borderId="2" xfId="1" applyNumberFormat="1" applyFont="1" applyFill="1" applyBorder="1" applyAlignment="1">
      <alignment horizontal="center" vertical="center"/>
    </xf>
    <xf numFmtId="2" fontId="11" fillId="0" borderId="2" xfId="22" applyNumberFormat="1" applyFont="1" applyBorder="1" applyAlignment="1">
      <alignment horizontal="center" vertical="center" wrapText="1"/>
    </xf>
    <xf numFmtId="2" fontId="11" fillId="0" borderId="17" xfId="22" applyNumberFormat="1" applyFont="1" applyBorder="1" applyAlignment="1">
      <alignment horizontal="center" vertical="center" wrapText="1"/>
    </xf>
    <xf numFmtId="0" fontId="11" fillId="0" borderId="19" xfId="1" applyFont="1" applyBorder="1" applyAlignment="1">
      <alignment horizontal="center" vertical="center" wrapText="1"/>
    </xf>
    <xf numFmtId="0" fontId="11" fillId="0" borderId="20" xfId="1" applyFont="1" applyBorder="1" applyAlignment="1">
      <alignment horizontal="center" vertical="center" wrapText="1"/>
    </xf>
    <xf numFmtId="165" fontId="16" fillId="0" borderId="1" xfId="22" applyNumberFormat="1" applyFont="1" applyBorder="1" applyAlignment="1">
      <alignment horizontal="left" vertical="center" wrapText="1"/>
    </xf>
    <xf numFmtId="165" fontId="16" fillId="0" borderId="1" xfId="22" applyNumberFormat="1" applyFont="1" applyBorder="1" applyAlignment="1">
      <alignment horizontal="center" vertical="center" wrapText="1"/>
    </xf>
    <xf numFmtId="49" fontId="16" fillId="0" borderId="1" xfId="1" applyNumberFormat="1" applyFont="1" applyFill="1" applyBorder="1" applyAlignment="1">
      <alignment horizontal="center" vertical="center" wrapText="1"/>
    </xf>
    <xf numFmtId="0" fontId="22" fillId="0" borderId="14" xfId="1" applyFont="1" applyBorder="1" applyAlignment="1">
      <alignment horizontal="center" vertical="center" wrapText="1"/>
    </xf>
    <xf numFmtId="0" fontId="22" fillId="0" borderId="15" xfId="1" applyFont="1" applyBorder="1" applyAlignment="1">
      <alignment horizontal="center" vertical="center" wrapText="1"/>
    </xf>
    <xf numFmtId="0" fontId="22" fillId="0" borderId="17" xfId="1" applyFont="1" applyBorder="1" applyAlignment="1">
      <alignment horizontal="center" vertical="center" wrapText="1"/>
    </xf>
    <xf numFmtId="0" fontId="11" fillId="0" borderId="2" xfId="1" applyFont="1" applyBorder="1" applyAlignment="1">
      <alignment horizontal="center" vertical="center" wrapText="1"/>
    </xf>
    <xf numFmtId="0" fontId="11" fillId="0" borderId="17" xfId="1" applyFont="1" applyBorder="1" applyAlignment="1">
      <alignment horizontal="center" vertical="center" wrapText="1"/>
    </xf>
    <xf numFmtId="0" fontId="7" fillId="0" borderId="13"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14" xfId="1" applyFont="1" applyBorder="1" applyAlignment="1">
      <alignment horizontal="center" vertical="center" wrapText="1"/>
    </xf>
  </cellXfs>
  <cellStyles count="30">
    <cellStyle name="Comma 2" xfId="4"/>
    <cellStyle name="Comma 3" xfId="5"/>
    <cellStyle name="Comma 3 2" xfId="3"/>
    <cellStyle name="Comma 4" xfId="6"/>
    <cellStyle name="Hyperlink" xfId="20" builtinId="8"/>
    <cellStyle name="Hyperlink 2" xfId="24"/>
    <cellStyle name="Normal" xfId="0" builtinId="0"/>
    <cellStyle name="Normal 10" xfId="15"/>
    <cellStyle name="Normal 11" xfId="16"/>
    <cellStyle name="Normal 12" xfId="17"/>
    <cellStyle name="Normal 12 2" xfId="18"/>
    <cellStyle name="Normal 13" xfId="19"/>
    <cellStyle name="Normal 14" xfId="21"/>
    <cellStyle name="Normal 15" xfId="22"/>
    <cellStyle name="Normal 16" xfId="23"/>
    <cellStyle name="Normal 17" xfId="25"/>
    <cellStyle name="Normal 18" xfId="26"/>
    <cellStyle name="Normal 19" xfId="27"/>
    <cellStyle name="Normal 2" xfId="1"/>
    <cellStyle name="Normal 2 2" xfId="7"/>
    <cellStyle name="Normal 20" xfId="28"/>
    <cellStyle name="Normal 21" xfId="29"/>
    <cellStyle name="Normal 3" xfId="2"/>
    <cellStyle name="Normal 4" xfId="8"/>
    <cellStyle name="Normal 5" xfId="9"/>
    <cellStyle name="Normal 5 2" xfId="10"/>
    <cellStyle name="Normal 6" xfId="11"/>
    <cellStyle name="Normal 7" xfId="12"/>
    <cellStyle name="Normal 8" xfId="13"/>
    <cellStyle name="Normal 9" xfId="1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rgb="FF00B050"/>
  </sheetPr>
  <dimension ref="A1:AA48"/>
  <sheetViews>
    <sheetView view="pageBreakPreview" topLeftCell="A4" zoomScale="70" zoomScaleSheetLayoutView="70" workbookViewId="0">
      <selection activeCell="AB23" sqref="AB23"/>
    </sheetView>
  </sheetViews>
  <sheetFormatPr defaultColWidth="9.140625" defaultRowHeight="12.75"/>
  <cols>
    <col min="1" max="1" width="4.42578125" style="1" customWidth="1"/>
    <col min="2" max="2" width="6.5703125" style="1" customWidth="1"/>
    <col min="3" max="3" width="10.42578125" style="13" customWidth="1"/>
    <col min="4" max="5" width="10.85546875" style="13" customWidth="1"/>
    <col min="6" max="6" width="12.7109375" style="1" customWidth="1"/>
    <col min="7" max="7" width="7.85546875" style="1" customWidth="1"/>
    <col min="8" max="8" width="7.42578125" style="1" customWidth="1"/>
    <col min="9" max="9" width="11.140625" style="1" customWidth="1"/>
    <col min="10" max="10" width="9.140625" style="1" customWidth="1"/>
    <col min="11" max="11" width="8.85546875" style="1" customWidth="1"/>
    <col min="12" max="12" width="9" style="1" customWidth="1"/>
    <col min="13" max="14" width="7.42578125" style="1" customWidth="1"/>
    <col min="15" max="15" width="10" style="1" customWidth="1"/>
    <col min="16" max="16" width="12.42578125" style="1" customWidth="1"/>
    <col min="17" max="17" width="9.5703125" style="1" customWidth="1"/>
    <col min="18" max="18" width="13.140625" style="1" customWidth="1"/>
    <col min="19" max="19" width="8.140625" style="1" customWidth="1"/>
    <col min="20" max="23" width="10.5703125" style="1" customWidth="1"/>
    <col min="24" max="24" width="18.5703125" style="1" customWidth="1"/>
    <col min="25" max="25" width="14.42578125" style="1" customWidth="1"/>
    <col min="26" max="26" width="14.42578125" style="1" bestFit="1" customWidth="1"/>
    <col min="27" max="16384" width="9.140625" style="1"/>
  </cols>
  <sheetData>
    <row r="1" spans="1:27" s="2" customFormat="1" ht="25.5" customHeight="1">
      <c r="A1" s="175" t="s">
        <v>93</v>
      </c>
      <c r="B1" s="175"/>
      <c r="C1" s="175"/>
      <c r="D1" s="175"/>
      <c r="E1" s="175"/>
      <c r="F1" s="175"/>
      <c r="G1" s="175"/>
      <c r="H1" s="175"/>
      <c r="I1" s="175"/>
      <c r="J1" s="175"/>
      <c r="K1" s="175"/>
      <c r="L1" s="175"/>
      <c r="M1" s="175"/>
      <c r="N1" s="175"/>
      <c r="O1" s="175"/>
      <c r="P1" s="175"/>
      <c r="Q1" s="175"/>
      <c r="R1" s="175"/>
      <c r="S1" s="175"/>
      <c r="T1" s="175"/>
      <c r="U1" s="175"/>
      <c r="V1" s="175"/>
      <c r="W1" s="175"/>
      <c r="X1" s="175"/>
      <c r="Y1" s="175"/>
    </row>
    <row r="2" spans="1:27" s="2" customFormat="1" ht="17.25" customHeight="1">
      <c r="A2" s="176" t="s">
        <v>18</v>
      </c>
      <c r="B2" s="176"/>
      <c r="C2" s="176"/>
      <c r="D2" s="176"/>
      <c r="E2" s="176"/>
      <c r="F2" s="176"/>
      <c r="G2" s="176"/>
      <c r="H2" s="176"/>
      <c r="I2" s="176"/>
      <c r="J2" s="176"/>
      <c r="K2" s="176"/>
      <c r="L2" s="176"/>
      <c r="M2" s="176"/>
      <c r="N2" s="176"/>
      <c r="O2" s="176"/>
      <c r="P2" s="176"/>
      <c r="Q2" s="176"/>
      <c r="R2" s="176"/>
      <c r="S2" s="176"/>
      <c r="T2" s="176"/>
      <c r="U2" s="176"/>
      <c r="V2" s="176"/>
      <c r="W2" s="176"/>
      <c r="X2" s="176"/>
      <c r="Y2" s="176"/>
    </row>
    <row r="3" spans="1:27" s="14" customFormat="1" ht="15.75" customHeight="1">
      <c r="A3" s="176" t="s">
        <v>41</v>
      </c>
      <c r="B3" s="176"/>
      <c r="C3" s="176"/>
      <c r="D3" s="176"/>
      <c r="E3" s="176"/>
      <c r="F3" s="176"/>
      <c r="G3" s="176"/>
      <c r="H3" s="176"/>
      <c r="I3" s="176"/>
      <c r="J3" s="176"/>
      <c r="K3" s="176"/>
      <c r="L3" s="176"/>
      <c r="M3" s="176"/>
      <c r="N3" s="176"/>
      <c r="O3" s="176"/>
      <c r="P3" s="176"/>
      <c r="Q3" s="176"/>
      <c r="R3" s="176"/>
      <c r="S3" s="176"/>
      <c r="T3" s="176"/>
      <c r="U3" s="176"/>
      <c r="V3" s="176"/>
      <c r="W3" s="176"/>
      <c r="X3" s="176"/>
      <c r="Y3" s="176"/>
      <c r="Z3" s="47"/>
    </row>
    <row r="4" spans="1:27" s="3" customFormat="1" ht="21.95" customHeight="1">
      <c r="A4" s="177" t="s">
        <v>42</v>
      </c>
      <c r="B4" s="177"/>
      <c r="C4" s="177"/>
      <c r="D4" s="177"/>
      <c r="E4" s="177"/>
      <c r="F4" s="177"/>
      <c r="G4" s="177"/>
      <c r="H4" s="177"/>
      <c r="I4" s="177"/>
      <c r="J4" s="177"/>
      <c r="K4" s="177"/>
      <c r="L4" s="177"/>
      <c r="M4" s="177"/>
      <c r="N4" s="177"/>
      <c r="O4" s="177"/>
      <c r="P4" s="177"/>
      <c r="Q4" s="177"/>
      <c r="R4" s="177"/>
      <c r="S4" s="177"/>
      <c r="T4" s="177"/>
      <c r="U4" s="177"/>
      <c r="V4" s="177"/>
      <c r="W4" s="177"/>
      <c r="X4" s="177"/>
      <c r="Y4" s="177"/>
    </row>
    <row r="5" spans="1:27" s="3" customFormat="1" ht="10.5" customHeight="1">
      <c r="A5" s="181"/>
      <c r="B5" s="181"/>
      <c r="C5" s="181"/>
      <c r="D5" s="181"/>
      <c r="E5" s="181"/>
      <c r="F5" s="181"/>
      <c r="G5" s="181"/>
      <c r="H5" s="17"/>
      <c r="I5" s="17"/>
      <c r="J5" s="17"/>
      <c r="K5" s="17"/>
      <c r="L5" s="17"/>
      <c r="M5" s="17"/>
      <c r="N5" s="17"/>
      <c r="O5" s="17"/>
      <c r="P5" s="17"/>
      <c r="Q5" s="17"/>
      <c r="R5" s="17"/>
      <c r="S5" s="17"/>
      <c r="T5" s="17"/>
      <c r="U5" s="17"/>
      <c r="V5" s="17"/>
      <c r="W5" s="17"/>
      <c r="X5" s="189"/>
      <c r="Y5" s="189"/>
    </row>
    <row r="6" spans="1:27" s="4" customFormat="1" ht="21.75" customHeight="1">
      <c r="A6" s="204" t="s">
        <v>0</v>
      </c>
      <c r="B6" s="204" t="s">
        <v>26</v>
      </c>
      <c r="C6" s="206" t="s">
        <v>1</v>
      </c>
      <c r="D6" s="206"/>
      <c r="E6" s="206"/>
      <c r="F6" s="206" t="s">
        <v>2</v>
      </c>
      <c r="G6" s="206"/>
      <c r="H6" s="206"/>
      <c r="I6" s="206"/>
      <c r="J6" s="206"/>
      <c r="K6" s="206"/>
      <c r="L6" s="206"/>
      <c r="M6" s="206"/>
      <c r="N6" s="206"/>
      <c r="O6" s="206"/>
      <c r="P6" s="206"/>
      <c r="Q6" s="204" t="s">
        <v>35</v>
      </c>
      <c r="R6" s="204"/>
      <c r="S6" s="204"/>
      <c r="T6" s="202" t="s">
        <v>34</v>
      </c>
      <c r="U6" s="202"/>
      <c r="V6" s="202" t="s">
        <v>3</v>
      </c>
      <c r="W6" s="202"/>
      <c r="X6" s="202" t="s">
        <v>4</v>
      </c>
      <c r="Y6" s="202"/>
    </row>
    <row r="7" spans="1:27" s="4" customFormat="1" ht="54.75" customHeight="1">
      <c r="A7" s="205"/>
      <c r="B7" s="205"/>
      <c r="C7" s="25" t="s">
        <v>27</v>
      </c>
      <c r="D7" s="60" t="s">
        <v>58</v>
      </c>
      <c r="E7" s="46" t="s">
        <v>52</v>
      </c>
      <c r="F7" s="25" t="s">
        <v>6</v>
      </c>
      <c r="G7" s="25" t="s">
        <v>25</v>
      </c>
      <c r="H7" s="5" t="s">
        <v>59</v>
      </c>
      <c r="I7" s="27" t="s">
        <v>7</v>
      </c>
      <c r="J7" s="25" t="s">
        <v>8</v>
      </c>
      <c r="K7" s="27" t="s">
        <v>9</v>
      </c>
      <c r="L7" s="27" t="s">
        <v>10</v>
      </c>
      <c r="M7" s="27" t="s">
        <v>15</v>
      </c>
      <c r="N7" s="27" t="s">
        <v>11</v>
      </c>
      <c r="O7" s="27" t="s">
        <v>24</v>
      </c>
      <c r="P7" s="25" t="s">
        <v>12</v>
      </c>
      <c r="Q7" s="25" t="s">
        <v>33</v>
      </c>
      <c r="R7" s="25" t="s">
        <v>28</v>
      </c>
      <c r="S7" s="25" t="s">
        <v>23</v>
      </c>
      <c r="T7" s="27" t="s">
        <v>29</v>
      </c>
      <c r="U7" s="27" t="s">
        <v>30</v>
      </c>
      <c r="V7" s="27" t="s">
        <v>31</v>
      </c>
      <c r="W7" s="27" t="s">
        <v>32</v>
      </c>
      <c r="X7" s="203"/>
      <c r="Y7" s="203"/>
      <c r="Z7" s="4">
        <f>(M9*2)/3</f>
        <v>1.7886666666666666</v>
      </c>
    </row>
    <row r="8" spans="1:27" s="4" customFormat="1" ht="18" customHeight="1">
      <c r="A8" s="25">
        <v>1</v>
      </c>
      <c r="B8" s="25"/>
      <c r="C8" s="25">
        <v>2</v>
      </c>
      <c r="D8" s="25">
        <v>3</v>
      </c>
      <c r="E8" s="25">
        <v>4</v>
      </c>
      <c r="F8" s="25">
        <v>5</v>
      </c>
      <c r="G8" s="25">
        <v>6</v>
      </c>
      <c r="H8" s="25">
        <v>7</v>
      </c>
      <c r="I8" s="25">
        <v>8</v>
      </c>
      <c r="J8" s="25">
        <v>9</v>
      </c>
      <c r="K8" s="25">
        <v>10</v>
      </c>
      <c r="L8" s="25">
        <v>11</v>
      </c>
      <c r="M8" s="25">
        <v>12</v>
      </c>
      <c r="N8" s="25">
        <v>13</v>
      </c>
      <c r="O8" s="25">
        <v>14</v>
      </c>
      <c r="P8" s="25">
        <v>15</v>
      </c>
      <c r="Q8" s="25">
        <v>16</v>
      </c>
      <c r="R8" s="25">
        <v>17</v>
      </c>
      <c r="S8" s="25">
        <v>18</v>
      </c>
      <c r="T8" s="25">
        <v>19</v>
      </c>
      <c r="U8" s="25">
        <v>20</v>
      </c>
      <c r="V8" s="25">
        <v>21</v>
      </c>
      <c r="W8" s="25">
        <v>22</v>
      </c>
      <c r="X8" s="25">
        <v>23</v>
      </c>
      <c r="Y8" s="25">
        <v>24</v>
      </c>
      <c r="Z8" s="18">
        <f>D9-C9</f>
        <v>0.80000000000001137</v>
      </c>
      <c r="AA8" s="6">
        <f>Z8*1000</f>
        <v>800.00000000001137</v>
      </c>
    </row>
    <row r="9" spans="1:27" s="6" customFormat="1" ht="105">
      <c r="A9" s="50"/>
      <c r="B9" s="51">
        <v>1</v>
      </c>
      <c r="C9" s="52">
        <v>245</v>
      </c>
      <c r="D9" s="101">
        <v>245.8</v>
      </c>
      <c r="E9" s="53">
        <f>AA8</f>
        <v>800.00000000001137</v>
      </c>
      <c r="F9" s="52">
        <v>71.3</v>
      </c>
      <c r="G9" s="54">
        <v>15</v>
      </c>
      <c r="H9" s="54">
        <v>3.7</v>
      </c>
      <c r="I9" s="55" t="s">
        <v>53</v>
      </c>
      <c r="J9" s="54" t="s">
        <v>19</v>
      </c>
      <c r="K9" s="52">
        <v>76.040000000000006</v>
      </c>
      <c r="L9" s="52">
        <v>28.341000000000001</v>
      </c>
      <c r="M9" s="52">
        <v>2.6829999999999998</v>
      </c>
      <c r="N9" s="52">
        <v>1.931</v>
      </c>
      <c r="O9" s="52">
        <v>0.94099999999999995</v>
      </c>
      <c r="P9" s="52">
        <v>71.533000000000001</v>
      </c>
      <c r="Q9" s="52">
        <v>6.2E-2</v>
      </c>
      <c r="R9" s="54">
        <v>0</v>
      </c>
      <c r="S9" s="52">
        <f>Q9+R9</f>
        <v>6.2E-2</v>
      </c>
      <c r="T9" s="52">
        <v>457.55</v>
      </c>
      <c r="U9" s="52">
        <v>457.488</v>
      </c>
      <c r="V9" s="52">
        <v>461.25</v>
      </c>
      <c r="W9" s="52">
        <v>461.18799999999999</v>
      </c>
      <c r="X9" s="36" t="s">
        <v>43</v>
      </c>
      <c r="Y9" s="37" t="s">
        <v>37</v>
      </c>
      <c r="Z9" s="18"/>
      <c r="AA9" s="6">
        <f t="shared" ref="AA9:AA25" si="0">Z9*1000</f>
        <v>0</v>
      </c>
    </row>
    <row r="10" spans="1:27" s="6" customFormat="1" ht="27" customHeight="1">
      <c r="A10" s="50">
        <v>4</v>
      </c>
      <c r="B10" s="51"/>
      <c r="C10" s="52">
        <f>D9</f>
        <v>245.8</v>
      </c>
      <c r="D10" s="52">
        <v>245.85</v>
      </c>
      <c r="E10" s="53">
        <v>50</v>
      </c>
      <c r="F10" s="170" t="s">
        <v>16</v>
      </c>
      <c r="G10" s="171"/>
      <c r="H10" s="54">
        <f>H9</f>
        <v>3.7</v>
      </c>
      <c r="I10" s="55" t="s">
        <v>54</v>
      </c>
      <c r="J10" s="58"/>
      <c r="K10" s="172"/>
      <c r="L10" s="173"/>
      <c r="M10" s="173"/>
      <c r="N10" s="173"/>
      <c r="O10" s="173"/>
      <c r="P10" s="174"/>
      <c r="Q10" s="57">
        <v>4.0000000000000001E-3</v>
      </c>
      <c r="R10" s="54">
        <v>0</v>
      </c>
      <c r="S10" s="52">
        <f t="shared" ref="S10:S25" si="1">Q10+R10</f>
        <v>4.0000000000000001E-3</v>
      </c>
      <c r="T10" s="52">
        <f>U9</f>
        <v>457.488</v>
      </c>
      <c r="U10" s="57">
        <v>457.48399999999998</v>
      </c>
      <c r="V10" s="57">
        <f>W9</f>
        <v>461.18799999999999</v>
      </c>
      <c r="W10" s="57">
        <v>461.18400000000003</v>
      </c>
      <c r="X10" s="19"/>
      <c r="Y10" s="12"/>
      <c r="Z10" s="18">
        <f>D10-C10</f>
        <v>4.9999999999982947E-2</v>
      </c>
      <c r="AA10" s="6">
        <f t="shared" si="0"/>
        <v>49.999999999982947</v>
      </c>
    </row>
    <row r="11" spans="1:27" s="6" customFormat="1" ht="30.75" customHeight="1">
      <c r="A11" s="49">
        <v>5</v>
      </c>
      <c r="B11" s="51">
        <v>2</v>
      </c>
      <c r="C11" s="52">
        <f t="shared" ref="C11:C25" si="2">D10</f>
        <v>245.85</v>
      </c>
      <c r="D11" s="52">
        <v>246.3</v>
      </c>
      <c r="E11" s="53">
        <v>450</v>
      </c>
      <c r="F11" s="52">
        <v>71.3</v>
      </c>
      <c r="G11" s="54">
        <v>15</v>
      </c>
      <c r="H11" s="54">
        <f>H10</f>
        <v>3.7</v>
      </c>
      <c r="I11" s="55" t="s">
        <v>55</v>
      </c>
      <c r="J11" s="54" t="s">
        <v>14</v>
      </c>
      <c r="K11" s="57">
        <v>69.19</v>
      </c>
      <c r="L11" s="57">
        <v>25.465</v>
      </c>
      <c r="M11" s="57">
        <v>2.7170000000000001</v>
      </c>
      <c r="N11" s="57">
        <v>1.9470000000000001</v>
      </c>
      <c r="O11" s="57">
        <v>1.056</v>
      </c>
      <c r="P11" s="57">
        <v>73.042000000000002</v>
      </c>
      <c r="Q11" s="57">
        <v>4.2999999999999997E-2</v>
      </c>
      <c r="R11" s="54">
        <v>0</v>
      </c>
      <c r="S11" s="52">
        <f t="shared" si="1"/>
        <v>4.2999999999999997E-2</v>
      </c>
      <c r="T11" s="52">
        <f>U10</f>
        <v>457.48399999999998</v>
      </c>
      <c r="U11" s="57">
        <v>457.44200000000001</v>
      </c>
      <c r="V11" s="57">
        <f t="shared" ref="V11:V25" si="3">W10</f>
        <v>461.18400000000003</v>
      </c>
      <c r="W11" s="57">
        <v>461.142</v>
      </c>
      <c r="X11" s="21" t="s">
        <v>36</v>
      </c>
      <c r="Y11" s="37" t="s">
        <v>40</v>
      </c>
      <c r="Z11" s="18"/>
      <c r="AA11" s="6">
        <f t="shared" si="0"/>
        <v>0</v>
      </c>
    </row>
    <row r="12" spans="1:27" s="6" customFormat="1" ht="15" customHeight="1">
      <c r="A12" s="193"/>
      <c r="B12" s="194"/>
      <c r="C12" s="194"/>
      <c r="D12" s="194"/>
      <c r="E12" s="194"/>
      <c r="F12" s="194"/>
      <c r="G12" s="194"/>
      <c r="H12" s="194"/>
      <c r="I12" s="194"/>
      <c r="J12" s="194"/>
      <c r="K12" s="194"/>
      <c r="L12" s="194"/>
      <c r="M12" s="194"/>
      <c r="N12" s="194"/>
      <c r="O12" s="194"/>
      <c r="P12" s="194"/>
      <c r="Q12" s="194"/>
      <c r="R12" s="194"/>
      <c r="S12" s="194"/>
      <c r="T12" s="194"/>
      <c r="U12" s="194"/>
      <c r="V12" s="194"/>
      <c r="W12" s="194"/>
      <c r="X12" s="194"/>
      <c r="Y12" s="195"/>
      <c r="Z12" s="18"/>
    </row>
    <row r="13" spans="1:27" s="6" customFormat="1" ht="45">
      <c r="A13" s="49">
        <v>5</v>
      </c>
      <c r="B13" s="51">
        <v>4</v>
      </c>
      <c r="C13" s="52">
        <v>250.15</v>
      </c>
      <c r="D13" s="52">
        <v>250.75</v>
      </c>
      <c r="E13" s="53">
        <v>600</v>
      </c>
      <c r="F13" s="52">
        <v>71.3</v>
      </c>
      <c r="G13" s="54">
        <f>G11</f>
        <v>15</v>
      </c>
      <c r="H13" s="54">
        <f>H11</f>
        <v>3.7</v>
      </c>
      <c r="I13" s="55" t="s">
        <v>53</v>
      </c>
      <c r="J13" s="54" t="s">
        <v>19</v>
      </c>
      <c r="K13" s="57">
        <v>76.040000000000006</v>
      </c>
      <c r="L13" s="57">
        <v>28.341000000000001</v>
      </c>
      <c r="M13" s="57">
        <v>2.6829999999999998</v>
      </c>
      <c r="N13" s="57">
        <v>1.931</v>
      </c>
      <c r="O13" s="57">
        <v>0.94099999999999995</v>
      </c>
      <c r="P13" s="57">
        <v>71.533000000000001</v>
      </c>
      <c r="Q13" s="57">
        <v>4.5999999999999999E-2</v>
      </c>
      <c r="R13" s="54">
        <v>0</v>
      </c>
      <c r="S13" s="52">
        <f t="shared" ref="S13" si="4">Q13+R13</f>
        <v>4.5999999999999999E-2</v>
      </c>
      <c r="T13" s="52">
        <v>456.99</v>
      </c>
      <c r="U13" s="57">
        <v>456.94400000000002</v>
      </c>
      <c r="V13" s="57">
        <v>460.69</v>
      </c>
      <c r="W13" s="57">
        <v>460.64400000000001</v>
      </c>
      <c r="X13" s="21" t="s">
        <v>37</v>
      </c>
      <c r="Y13" s="37" t="s">
        <v>40</v>
      </c>
      <c r="Z13" s="18"/>
      <c r="AA13" s="6">
        <f t="shared" ref="AA13" si="5">Z13*1000</f>
        <v>0</v>
      </c>
    </row>
    <row r="14" spans="1:27" s="6" customFormat="1" ht="27.95" customHeight="1">
      <c r="A14" s="50">
        <v>6</v>
      </c>
      <c r="B14" s="51"/>
      <c r="C14" s="52">
        <f>D13</f>
        <v>250.75</v>
      </c>
      <c r="D14" s="52">
        <v>250.8</v>
      </c>
      <c r="E14" s="53">
        <v>50</v>
      </c>
      <c r="F14" s="170" t="s">
        <v>16</v>
      </c>
      <c r="G14" s="171"/>
      <c r="H14" s="54">
        <f>H10</f>
        <v>3.7</v>
      </c>
      <c r="I14" s="55" t="s">
        <v>54</v>
      </c>
      <c r="J14" s="58"/>
      <c r="K14" s="172"/>
      <c r="L14" s="173"/>
      <c r="M14" s="173"/>
      <c r="N14" s="173"/>
      <c r="O14" s="173"/>
      <c r="P14" s="174"/>
      <c r="Q14" s="57">
        <v>4.0000000000000001E-3</v>
      </c>
      <c r="R14" s="54">
        <v>0</v>
      </c>
      <c r="S14" s="52">
        <f t="shared" si="1"/>
        <v>4.0000000000000001E-3</v>
      </c>
      <c r="T14" s="52">
        <f>U13</f>
        <v>456.94400000000002</v>
      </c>
      <c r="U14" s="57">
        <v>456.94</v>
      </c>
      <c r="V14" s="57">
        <f>W13</f>
        <v>460.64400000000001</v>
      </c>
      <c r="W14" s="57">
        <v>460.64</v>
      </c>
      <c r="X14" s="19" t="s">
        <v>17</v>
      </c>
      <c r="Y14" s="12"/>
      <c r="Z14" s="18"/>
      <c r="AA14" s="6">
        <f t="shared" si="0"/>
        <v>0</v>
      </c>
    </row>
    <row r="15" spans="1:27" s="6" customFormat="1" ht="30">
      <c r="A15" s="49">
        <v>7</v>
      </c>
      <c r="B15" s="51">
        <v>5</v>
      </c>
      <c r="C15" s="52">
        <f t="shared" ref="C15:C17" si="6">D14</f>
        <v>250.8</v>
      </c>
      <c r="D15" s="52">
        <v>251.5</v>
      </c>
      <c r="E15" s="53">
        <v>700</v>
      </c>
      <c r="F15" s="52">
        <v>71.3</v>
      </c>
      <c r="G15" s="54">
        <f>G13</f>
        <v>15</v>
      </c>
      <c r="H15" s="54">
        <f>H11</f>
        <v>3.7</v>
      </c>
      <c r="I15" s="55" t="s">
        <v>55</v>
      </c>
      <c r="J15" s="54" t="str">
        <f>J11</f>
        <v>1.00:1</v>
      </c>
      <c r="K15" s="57">
        <v>69.19</v>
      </c>
      <c r="L15" s="57">
        <v>25.465</v>
      </c>
      <c r="M15" s="57">
        <v>2.7170000000000001</v>
      </c>
      <c r="N15" s="57">
        <v>1.9470000000000001</v>
      </c>
      <c r="O15" s="57">
        <v>1.056</v>
      </c>
      <c r="P15" s="57">
        <v>73.042000000000002</v>
      </c>
      <c r="Q15" s="57">
        <v>6.7000000000000004E-2</v>
      </c>
      <c r="R15" s="54">
        <v>0</v>
      </c>
      <c r="S15" s="52">
        <f t="shared" si="1"/>
        <v>6.7000000000000004E-2</v>
      </c>
      <c r="T15" s="52">
        <f t="shared" ref="T15:T17" si="7">U14</f>
        <v>456.94</v>
      </c>
      <c r="U15" s="57">
        <v>456.87299999999999</v>
      </c>
      <c r="V15" s="57">
        <f t="shared" ref="V15:V17" si="8">W14</f>
        <v>460.64</v>
      </c>
      <c r="W15" s="57">
        <v>460.57299999999998</v>
      </c>
      <c r="X15" s="19" t="s">
        <v>36</v>
      </c>
      <c r="Y15" s="37" t="s">
        <v>38</v>
      </c>
      <c r="Z15" s="18"/>
      <c r="AA15" s="6">
        <f t="shared" si="0"/>
        <v>0</v>
      </c>
    </row>
    <row r="16" spans="1:27" s="6" customFormat="1" ht="27.95" customHeight="1">
      <c r="A16" s="50">
        <v>8</v>
      </c>
      <c r="B16" s="51"/>
      <c r="C16" s="52">
        <f t="shared" si="6"/>
        <v>251.5</v>
      </c>
      <c r="D16" s="52">
        <v>251.55</v>
      </c>
      <c r="E16" s="53">
        <v>50</v>
      </c>
      <c r="F16" s="170" t="s">
        <v>16</v>
      </c>
      <c r="G16" s="171"/>
      <c r="H16" s="54">
        <f>H14</f>
        <v>3.7</v>
      </c>
      <c r="I16" s="55" t="s">
        <v>54</v>
      </c>
      <c r="J16" s="58"/>
      <c r="K16" s="172"/>
      <c r="L16" s="173"/>
      <c r="M16" s="173"/>
      <c r="N16" s="173"/>
      <c r="O16" s="173"/>
      <c r="P16" s="174"/>
      <c r="Q16" s="57">
        <v>4.0000000000000001E-3</v>
      </c>
      <c r="R16" s="54">
        <v>0</v>
      </c>
      <c r="S16" s="52">
        <f t="shared" si="1"/>
        <v>4.0000000000000001E-3</v>
      </c>
      <c r="T16" s="52">
        <f t="shared" si="7"/>
        <v>456.87299999999999</v>
      </c>
      <c r="U16" s="57">
        <v>456.86900000000003</v>
      </c>
      <c r="V16" s="57">
        <f t="shared" si="8"/>
        <v>460.57299999999998</v>
      </c>
      <c r="W16" s="57">
        <v>460.56900000000002</v>
      </c>
      <c r="X16" s="19" t="s">
        <v>17</v>
      </c>
      <c r="Y16" s="38"/>
      <c r="Z16" s="18"/>
      <c r="AA16" s="6">
        <f t="shared" si="0"/>
        <v>0</v>
      </c>
    </row>
    <row r="17" spans="1:27" s="6" customFormat="1" ht="45">
      <c r="A17" s="49">
        <v>9</v>
      </c>
      <c r="B17" s="51">
        <v>6</v>
      </c>
      <c r="C17" s="52">
        <f t="shared" si="6"/>
        <v>251.55</v>
      </c>
      <c r="D17" s="52">
        <v>252</v>
      </c>
      <c r="E17" s="53">
        <v>450</v>
      </c>
      <c r="F17" s="52">
        <v>71.3</v>
      </c>
      <c r="G17" s="54">
        <f>G15</f>
        <v>15</v>
      </c>
      <c r="H17" s="54">
        <f t="shared" ref="H17:H25" si="9">H15</f>
        <v>3.7</v>
      </c>
      <c r="I17" s="55" t="s">
        <v>53</v>
      </c>
      <c r="J17" s="59" t="str">
        <f>J13</f>
        <v>1.50:1</v>
      </c>
      <c r="K17" s="57">
        <v>76.040000000000006</v>
      </c>
      <c r="L17" s="57">
        <v>28.341000000000001</v>
      </c>
      <c r="M17" s="57">
        <v>2.6829999999999998</v>
      </c>
      <c r="N17" s="57">
        <v>1.931</v>
      </c>
      <c r="O17" s="57">
        <v>0.94099999999999995</v>
      </c>
      <c r="P17" s="57">
        <v>71.533000000000001</v>
      </c>
      <c r="Q17" s="57">
        <v>3.5000000000000003E-2</v>
      </c>
      <c r="R17" s="54">
        <v>0</v>
      </c>
      <c r="S17" s="52">
        <f t="shared" si="1"/>
        <v>3.5000000000000003E-2</v>
      </c>
      <c r="T17" s="52">
        <f t="shared" si="7"/>
        <v>456.86900000000003</v>
      </c>
      <c r="U17" s="57">
        <v>456.834</v>
      </c>
      <c r="V17" s="57">
        <f t="shared" si="8"/>
        <v>460.56900000000002</v>
      </c>
      <c r="W17" s="57">
        <v>460.53399999999999</v>
      </c>
      <c r="X17" s="19" t="s">
        <v>37</v>
      </c>
      <c r="Y17" s="37" t="s">
        <v>39</v>
      </c>
      <c r="Z17" s="18"/>
      <c r="AA17" s="6">
        <f t="shared" si="0"/>
        <v>0</v>
      </c>
    </row>
    <row r="18" spans="1:27" s="6" customFormat="1" ht="14.25" customHeight="1">
      <c r="A18" s="196"/>
      <c r="B18" s="197"/>
      <c r="C18" s="197"/>
      <c r="D18" s="197"/>
      <c r="E18" s="197"/>
      <c r="F18" s="197"/>
      <c r="G18" s="197"/>
      <c r="H18" s="197"/>
      <c r="I18" s="197"/>
      <c r="J18" s="197"/>
      <c r="K18" s="197"/>
      <c r="L18" s="197"/>
      <c r="M18" s="197"/>
      <c r="N18" s="197"/>
      <c r="O18" s="197"/>
      <c r="P18" s="197"/>
      <c r="Q18" s="197"/>
      <c r="R18" s="197"/>
      <c r="S18" s="197"/>
      <c r="T18" s="197"/>
      <c r="U18" s="197"/>
      <c r="V18" s="197"/>
      <c r="W18" s="197"/>
      <c r="X18" s="197"/>
      <c r="Y18" s="198"/>
      <c r="Z18" s="18"/>
    </row>
    <row r="19" spans="1:27" s="6" customFormat="1" ht="30">
      <c r="A19" s="49">
        <v>11</v>
      </c>
      <c r="B19" s="51">
        <v>8</v>
      </c>
      <c r="C19" s="52">
        <v>252.85</v>
      </c>
      <c r="D19" s="52">
        <v>254.5</v>
      </c>
      <c r="E19" s="53">
        <v>1650</v>
      </c>
      <c r="F19" s="52">
        <v>71.3</v>
      </c>
      <c r="G19" s="54">
        <v>15</v>
      </c>
      <c r="H19" s="54">
        <f>H17</f>
        <v>3.7</v>
      </c>
      <c r="I19" s="55" t="s">
        <v>55</v>
      </c>
      <c r="J19" s="54" t="str">
        <f>J15</f>
        <v>1.00:1</v>
      </c>
      <c r="K19" s="57">
        <f>K15</f>
        <v>69.19</v>
      </c>
      <c r="L19" s="57">
        <v>25.465</v>
      </c>
      <c r="M19" s="57">
        <v>2.7170000000000001</v>
      </c>
      <c r="N19" s="57">
        <v>1.9470000000000001</v>
      </c>
      <c r="O19" s="57">
        <v>1.056</v>
      </c>
      <c r="P19" s="57">
        <v>73.042000000000002</v>
      </c>
      <c r="Q19" s="57">
        <v>0.157</v>
      </c>
      <c r="R19" s="54">
        <v>0</v>
      </c>
      <c r="S19" s="52">
        <f t="shared" si="1"/>
        <v>0.157</v>
      </c>
      <c r="T19" s="52">
        <v>456.77</v>
      </c>
      <c r="U19" s="57">
        <v>456.613</v>
      </c>
      <c r="V19" s="57">
        <v>460.47</v>
      </c>
      <c r="W19" s="57">
        <v>460.31299999999999</v>
      </c>
      <c r="X19" s="19" t="s">
        <v>36</v>
      </c>
      <c r="Y19" s="37" t="s">
        <v>38</v>
      </c>
      <c r="Z19" s="18"/>
      <c r="AA19" s="6">
        <f t="shared" si="0"/>
        <v>0</v>
      </c>
    </row>
    <row r="20" spans="1:27" s="6" customFormat="1" ht="16.5" customHeight="1">
      <c r="A20" s="193"/>
      <c r="B20" s="194"/>
      <c r="C20" s="194"/>
      <c r="D20" s="194"/>
      <c r="E20" s="194"/>
      <c r="F20" s="194"/>
      <c r="G20" s="194"/>
      <c r="H20" s="194"/>
      <c r="I20" s="194"/>
      <c r="J20" s="194"/>
      <c r="K20" s="194"/>
      <c r="L20" s="194"/>
      <c r="M20" s="194"/>
      <c r="N20" s="194"/>
      <c r="O20" s="194"/>
      <c r="P20" s="194"/>
      <c r="Q20" s="194"/>
      <c r="R20" s="194"/>
      <c r="S20" s="194"/>
      <c r="T20" s="194"/>
      <c r="U20" s="194"/>
      <c r="V20" s="194"/>
      <c r="W20" s="194"/>
      <c r="X20" s="194"/>
      <c r="Y20" s="195"/>
      <c r="Z20" s="18"/>
    </row>
    <row r="21" spans="1:27" s="6" customFormat="1" ht="45">
      <c r="A21" s="49">
        <v>13</v>
      </c>
      <c r="B21" s="51">
        <v>10</v>
      </c>
      <c r="C21" s="52">
        <v>255.75</v>
      </c>
      <c r="D21" s="52">
        <v>256.60000000000002</v>
      </c>
      <c r="E21" s="53">
        <v>850</v>
      </c>
      <c r="F21" s="52">
        <v>71.3</v>
      </c>
      <c r="G21" s="54">
        <v>15</v>
      </c>
      <c r="H21" s="54">
        <f>H19</f>
        <v>3.7</v>
      </c>
      <c r="I21" s="55" t="s">
        <v>53</v>
      </c>
      <c r="J21" s="59" t="str">
        <f>J13</f>
        <v>1.50:1</v>
      </c>
      <c r="K21" s="57">
        <v>76.040000000000006</v>
      </c>
      <c r="L21" s="57">
        <v>28.341000000000001</v>
      </c>
      <c r="M21" s="57">
        <v>2.6829999999999998</v>
      </c>
      <c r="N21" s="57">
        <v>1.931</v>
      </c>
      <c r="O21" s="57">
        <v>0.94099999999999995</v>
      </c>
      <c r="P21" s="57">
        <v>71.533000000000001</v>
      </c>
      <c r="Q21" s="57">
        <v>6.5000000000000002E-2</v>
      </c>
      <c r="R21" s="54">
        <v>0</v>
      </c>
      <c r="S21" s="52">
        <f t="shared" si="1"/>
        <v>6.5000000000000002E-2</v>
      </c>
      <c r="T21" s="52">
        <v>456.46800000000002</v>
      </c>
      <c r="U21" s="57">
        <v>456.40300000000002</v>
      </c>
      <c r="V21" s="57">
        <v>460.16800000000001</v>
      </c>
      <c r="W21" s="57">
        <v>460.10300000000001</v>
      </c>
      <c r="X21" s="19" t="s">
        <v>37</v>
      </c>
      <c r="Y21" s="37" t="s">
        <v>39</v>
      </c>
      <c r="Z21" s="18"/>
      <c r="AA21" s="6">
        <f t="shared" si="0"/>
        <v>0</v>
      </c>
    </row>
    <row r="22" spans="1:27" s="6" customFormat="1" ht="13.5" customHeight="1">
      <c r="A22" s="196"/>
      <c r="B22" s="197"/>
      <c r="C22" s="197"/>
      <c r="D22" s="197"/>
      <c r="E22" s="197"/>
      <c r="F22" s="197"/>
      <c r="G22" s="197"/>
      <c r="H22" s="197"/>
      <c r="I22" s="197"/>
      <c r="J22" s="197"/>
      <c r="K22" s="197"/>
      <c r="L22" s="197"/>
      <c r="M22" s="197"/>
      <c r="N22" s="197"/>
      <c r="O22" s="197"/>
      <c r="P22" s="197"/>
      <c r="Q22" s="197"/>
      <c r="R22" s="197"/>
      <c r="S22" s="197"/>
      <c r="T22" s="197"/>
      <c r="U22" s="197"/>
      <c r="V22" s="197"/>
      <c r="W22" s="197"/>
      <c r="X22" s="197"/>
      <c r="Y22" s="198"/>
      <c r="Z22" s="18"/>
    </row>
    <row r="23" spans="1:27" s="6" customFormat="1" ht="45">
      <c r="A23" s="49">
        <v>15</v>
      </c>
      <c r="B23" s="51">
        <v>12</v>
      </c>
      <c r="C23" s="52">
        <v>257.39999999999998</v>
      </c>
      <c r="D23" s="52">
        <v>258.25</v>
      </c>
      <c r="E23" s="53">
        <v>850</v>
      </c>
      <c r="F23" s="52">
        <v>71.3</v>
      </c>
      <c r="G23" s="54">
        <f>G19</f>
        <v>15</v>
      </c>
      <c r="H23" s="54">
        <f>H21</f>
        <v>3.7</v>
      </c>
      <c r="I23" s="55" t="s">
        <v>53</v>
      </c>
      <c r="J23" s="54" t="str">
        <f>J21</f>
        <v>1.50:1</v>
      </c>
      <c r="K23" s="57">
        <v>76.040000000000006</v>
      </c>
      <c r="L23" s="57">
        <v>28.341000000000001</v>
      </c>
      <c r="M23" s="57">
        <v>2.6829999999999998</v>
      </c>
      <c r="N23" s="57">
        <v>1.931</v>
      </c>
      <c r="O23" s="57">
        <v>0.94099999999999995</v>
      </c>
      <c r="P23" s="57">
        <v>71.533000000000001</v>
      </c>
      <c r="Q23" s="57">
        <v>6.5000000000000002E-2</v>
      </c>
      <c r="R23" s="54">
        <v>0</v>
      </c>
      <c r="S23" s="52">
        <f>Q23+R23</f>
        <v>6.5000000000000002E-2</v>
      </c>
      <c r="T23" s="52">
        <v>456.31099999999998</v>
      </c>
      <c r="U23" s="57">
        <v>456.24599999999998</v>
      </c>
      <c r="V23" s="57">
        <v>460.01100000000002</v>
      </c>
      <c r="W23" s="57">
        <v>459.94600000000003</v>
      </c>
      <c r="X23" s="19" t="s">
        <v>37</v>
      </c>
      <c r="Y23" s="37" t="s">
        <v>39</v>
      </c>
      <c r="Z23" s="18"/>
      <c r="AA23" s="6">
        <f t="shared" si="0"/>
        <v>0</v>
      </c>
    </row>
    <row r="24" spans="1:27" s="6" customFormat="1" ht="27.95" customHeight="1">
      <c r="A24" s="50">
        <v>16</v>
      </c>
      <c r="B24" s="51"/>
      <c r="C24" s="52">
        <f t="shared" si="2"/>
        <v>258.25</v>
      </c>
      <c r="D24" s="52">
        <v>258.3</v>
      </c>
      <c r="E24" s="53">
        <v>50</v>
      </c>
      <c r="F24" s="170" t="s">
        <v>16</v>
      </c>
      <c r="G24" s="171"/>
      <c r="H24" s="54">
        <f>H23</f>
        <v>3.7</v>
      </c>
      <c r="I24" s="55" t="s">
        <v>54</v>
      </c>
      <c r="J24" s="58"/>
      <c r="K24" s="172"/>
      <c r="L24" s="173"/>
      <c r="M24" s="173"/>
      <c r="N24" s="173"/>
      <c r="O24" s="173"/>
      <c r="P24" s="174"/>
      <c r="Q24" s="57">
        <v>4.0000000000000001E-3</v>
      </c>
      <c r="R24" s="54">
        <v>0</v>
      </c>
      <c r="S24" s="52">
        <f t="shared" si="1"/>
        <v>4.0000000000000001E-3</v>
      </c>
      <c r="T24" s="52">
        <f t="shared" ref="T24:T25" si="10">U23</f>
        <v>456.24599999999998</v>
      </c>
      <c r="U24" s="57">
        <v>456.24200000000002</v>
      </c>
      <c r="V24" s="57">
        <f t="shared" si="3"/>
        <v>459.94600000000003</v>
      </c>
      <c r="W24" s="57">
        <v>459.94200000000001</v>
      </c>
      <c r="X24" s="19"/>
      <c r="Y24" s="12"/>
      <c r="Z24" s="18"/>
      <c r="AA24" s="6">
        <f t="shared" si="0"/>
        <v>0</v>
      </c>
    </row>
    <row r="25" spans="1:27" s="6" customFormat="1" ht="30">
      <c r="A25" s="49">
        <v>17</v>
      </c>
      <c r="B25" s="51">
        <v>13</v>
      </c>
      <c r="C25" s="52">
        <f t="shared" si="2"/>
        <v>258.3</v>
      </c>
      <c r="D25" s="52">
        <v>258.8</v>
      </c>
      <c r="E25" s="53">
        <v>500</v>
      </c>
      <c r="F25" s="52">
        <v>71.3</v>
      </c>
      <c r="G25" s="54">
        <v>15</v>
      </c>
      <c r="H25" s="54">
        <f t="shared" si="9"/>
        <v>3.7</v>
      </c>
      <c r="I25" s="55" t="s">
        <v>55</v>
      </c>
      <c r="J25" s="54" t="str">
        <f>J19</f>
        <v>1.00:1</v>
      </c>
      <c r="K25" s="57">
        <v>69.19</v>
      </c>
      <c r="L25" s="57">
        <v>25.465</v>
      </c>
      <c r="M25" s="57">
        <v>2.7170000000000001</v>
      </c>
      <c r="N25" s="57">
        <v>1.9470000000000001</v>
      </c>
      <c r="O25" s="57">
        <v>1.056</v>
      </c>
      <c r="P25" s="57">
        <v>73.042000000000002</v>
      </c>
      <c r="Q25" s="57">
        <v>4.8000000000000001E-2</v>
      </c>
      <c r="R25" s="54">
        <v>0</v>
      </c>
      <c r="S25" s="52">
        <f t="shared" si="1"/>
        <v>4.8000000000000001E-2</v>
      </c>
      <c r="T25" s="52">
        <f t="shared" si="10"/>
        <v>456.24200000000002</v>
      </c>
      <c r="U25" s="57">
        <v>456.19400000000002</v>
      </c>
      <c r="V25" s="57">
        <f t="shared" si="3"/>
        <v>459.94200000000001</v>
      </c>
      <c r="W25" s="57">
        <v>459.89400000000001</v>
      </c>
      <c r="X25" s="19" t="s">
        <v>36</v>
      </c>
      <c r="Y25" s="37" t="s">
        <v>38</v>
      </c>
      <c r="Z25" s="18"/>
      <c r="AA25" s="6">
        <f t="shared" si="0"/>
        <v>0</v>
      </c>
    </row>
    <row r="26" spans="1:27" s="6" customFormat="1" ht="20.25" customHeight="1">
      <c r="A26" s="104"/>
      <c r="B26" s="105"/>
      <c r="C26" s="82"/>
      <c r="D26" s="82"/>
      <c r="E26" s="106"/>
      <c r="F26" s="82"/>
      <c r="G26" s="83"/>
      <c r="H26" s="83"/>
      <c r="I26" s="107"/>
      <c r="J26" s="83"/>
      <c r="K26" s="91"/>
      <c r="L26" s="91"/>
      <c r="M26" s="91"/>
      <c r="N26" s="91"/>
      <c r="O26" s="91"/>
      <c r="P26" s="91"/>
      <c r="Q26" s="91"/>
      <c r="R26" s="83"/>
      <c r="S26" s="82"/>
      <c r="T26" s="82"/>
      <c r="U26" s="91"/>
      <c r="V26" s="91"/>
      <c r="W26" s="91"/>
      <c r="X26" s="44"/>
      <c r="Y26" s="41"/>
      <c r="Z26" s="18"/>
    </row>
    <row r="27" spans="1:27" s="6" customFormat="1" ht="30" customHeight="1">
      <c r="A27" s="104"/>
      <c r="B27" s="199" t="s">
        <v>85</v>
      </c>
      <c r="C27" s="199"/>
      <c r="D27" s="199"/>
      <c r="E27" s="199"/>
      <c r="F27" s="199"/>
      <c r="G27" s="199"/>
      <c r="H27" s="199"/>
      <c r="I27" s="199"/>
      <c r="J27" s="199"/>
      <c r="K27" s="199"/>
      <c r="L27" s="199"/>
      <c r="M27" s="199"/>
      <c r="N27" s="199"/>
      <c r="O27" s="199"/>
      <c r="P27" s="199"/>
      <c r="Q27" s="199"/>
      <c r="R27" s="199"/>
      <c r="S27" s="82"/>
      <c r="T27" s="82"/>
      <c r="U27" s="91"/>
      <c r="V27" s="91"/>
      <c r="W27" s="91"/>
      <c r="X27" s="44"/>
      <c r="Y27" s="45"/>
      <c r="Z27" s="18"/>
    </row>
    <row r="28" spans="1:27" s="6" customFormat="1" ht="35.25" customHeight="1">
      <c r="A28" s="104"/>
      <c r="B28" s="200" t="s">
        <v>86</v>
      </c>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18"/>
    </row>
    <row r="29" spans="1:27" s="6" customFormat="1" ht="30" customHeight="1">
      <c r="A29" s="104"/>
      <c r="B29" s="200" t="s">
        <v>87</v>
      </c>
      <c r="C29" s="200"/>
      <c r="D29" s="200"/>
      <c r="E29" s="200"/>
      <c r="F29" s="200"/>
      <c r="G29" s="200"/>
      <c r="H29" s="200"/>
      <c r="I29" s="200"/>
      <c r="J29" s="200"/>
      <c r="K29" s="200"/>
      <c r="L29" s="200"/>
      <c r="M29" s="200"/>
      <c r="N29" s="200"/>
      <c r="O29" s="200"/>
      <c r="P29" s="200"/>
      <c r="Q29" s="200"/>
      <c r="R29" s="200"/>
      <c r="S29" s="200"/>
      <c r="T29" s="200"/>
      <c r="U29" s="200"/>
      <c r="V29" s="200"/>
      <c r="W29" s="200"/>
      <c r="X29" s="200"/>
      <c r="Y29" s="109"/>
      <c r="Z29" s="18"/>
    </row>
    <row r="30" spans="1:27" s="6" customFormat="1" ht="30" customHeight="1">
      <c r="A30" s="104"/>
      <c r="B30" s="200" t="s">
        <v>88</v>
      </c>
      <c r="C30" s="200"/>
      <c r="D30" s="200"/>
      <c r="E30" s="200"/>
      <c r="F30" s="200"/>
      <c r="G30" s="200"/>
      <c r="H30" s="200"/>
      <c r="I30" s="200"/>
      <c r="J30" s="200"/>
      <c r="K30" s="200"/>
      <c r="L30" s="200"/>
      <c r="M30" s="200"/>
      <c r="N30" s="200"/>
      <c r="O30" s="200"/>
      <c r="P30" s="200"/>
      <c r="Q30" s="200"/>
      <c r="R30" s="200"/>
      <c r="S30" s="200"/>
      <c r="T30" s="200"/>
      <c r="U30" s="200"/>
      <c r="V30" s="200"/>
      <c r="W30" s="200"/>
      <c r="X30" s="108"/>
      <c r="Y30" s="109"/>
      <c r="Z30" s="18"/>
    </row>
    <row r="31" spans="1:27" s="6" customFormat="1" ht="30" customHeight="1">
      <c r="A31" s="104"/>
      <c r="B31" s="201"/>
      <c r="C31" s="201"/>
      <c r="D31" s="201"/>
      <c r="E31" s="201"/>
      <c r="F31" s="201"/>
      <c r="G31" s="201"/>
      <c r="H31" s="201"/>
      <c r="I31" s="201"/>
      <c r="J31" s="201"/>
      <c r="K31" s="201"/>
      <c r="L31" s="201"/>
      <c r="M31" s="201"/>
      <c r="N31" s="201"/>
      <c r="O31" s="201"/>
      <c r="P31" s="201"/>
      <c r="Q31" s="201"/>
      <c r="R31" s="201"/>
      <c r="S31" s="201"/>
      <c r="T31" s="201"/>
      <c r="U31" s="201"/>
      <c r="V31" s="201"/>
      <c r="W31" s="201"/>
      <c r="X31" s="201"/>
      <c r="Y31" s="45"/>
      <c r="Z31" s="18"/>
    </row>
    <row r="32" spans="1:27" s="35" customFormat="1" ht="30" customHeight="1">
      <c r="A32" s="28"/>
      <c r="B32" s="39"/>
      <c r="C32" s="29"/>
      <c r="D32" s="29"/>
      <c r="E32" s="30"/>
      <c r="F32" s="29"/>
      <c r="G32" s="31"/>
      <c r="H32" s="31"/>
      <c r="I32" s="32"/>
      <c r="J32" s="33"/>
      <c r="K32" s="29"/>
      <c r="L32" s="29"/>
      <c r="M32" s="29"/>
      <c r="N32" s="29"/>
      <c r="O32" s="29"/>
      <c r="P32" s="29"/>
      <c r="Q32" s="29"/>
      <c r="R32" s="29"/>
      <c r="S32" s="29"/>
      <c r="T32" s="29"/>
      <c r="U32" s="29"/>
      <c r="V32" s="29"/>
      <c r="W32" s="29"/>
      <c r="X32" s="34"/>
      <c r="Y32" s="28"/>
    </row>
    <row r="33" spans="1:25" s="6" customFormat="1" ht="23.25" customHeight="1">
      <c r="A33" s="7"/>
      <c r="B33" s="16"/>
      <c r="C33" s="180"/>
      <c r="D33" s="180"/>
      <c r="E33" s="180"/>
      <c r="F33" s="180"/>
      <c r="G33" s="15"/>
      <c r="H33" s="9"/>
      <c r="I33" s="22"/>
      <c r="J33" s="10"/>
      <c r="K33" s="26"/>
      <c r="L33" s="65"/>
      <c r="M33" s="179" t="s">
        <v>22</v>
      </c>
      <c r="N33" s="179"/>
      <c r="O33" s="65"/>
      <c r="P33" s="65"/>
      <c r="Q33" s="179" t="s">
        <v>90</v>
      </c>
      <c r="R33" s="179"/>
      <c r="S33" s="179"/>
      <c r="T33" s="179"/>
      <c r="U33" s="26"/>
      <c r="V33" s="26"/>
      <c r="W33" s="26"/>
      <c r="X33" s="11"/>
      <c r="Y33" s="24"/>
    </row>
    <row r="34" spans="1:25" s="6" customFormat="1" ht="32.1" customHeight="1">
      <c r="A34" s="7"/>
      <c r="B34" s="7"/>
      <c r="C34" s="26"/>
      <c r="D34" s="26"/>
      <c r="E34" s="8"/>
      <c r="F34" s="26"/>
      <c r="G34" s="9"/>
      <c r="H34" s="9"/>
      <c r="I34" s="22"/>
      <c r="J34" s="10"/>
      <c r="K34" s="26"/>
      <c r="L34" s="179" t="s">
        <v>89</v>
      </c>
      <c r="M34" s="179"/>
      <c r="N34" s="179"/>
      <c r="O34" s="179"/>
      <c r="P34" s="65"/>
      <c r="Q34" s="179"/>
      <c r="R34" s="179"/>
      <c r="S34" s="179"/>
      <c r="T34" s="179"/>
      <c r="U34" s="26"/>
      <c r="V34" s="26"/>
      <c r="W34" s="26"/>
      <c r="X34" s="11"/>
    </row>
    <row r="35" spans="1:25" s="6" customFormat="1" ht="32.1" customHeight="1">
      <c r="A35" s="7"/>
      <c r="B35" s="7"/>
      <c r="C35" s="26"/>
      <c r="D35" s="26"/>
      <c r="E35" s="8"/>
      <c r="F35" s="26"/>
      <c r="G35" s="9"/>
      <c r="H35" s="9"/>
      <c r="I35" s="22"/>
      <c r="J35" s="10"/>
      <c r="K35" s="26"/>
      <c r="L35" s="179"/>
      <c r="M35" s="179"/>
      <c r="N35" s="179"/>
      <c r="O35" s="179"/>
      <c r="P35" s="65"/>
      <c r="Q35" s="179"/>
      <c r="R35" s="179"/>
      <c r="S35" s="179"/>
      <c r="T35" s="179"/>
      <c r="U35" s="26"/>
      <c r="V35" s="26"/>
      <c r="W35" s="26"/>
      <c r="X35" s="11"/>
    </row>
    <row r="36" spans="1:25" s="6" customFormat="1" ht="24.75" customHeight="1">
      <c r="A36" s="7"/>
      <c r="B36" s="7"/>
      <c r="C36" s="26"/>
      <c r="D36" s="26"/>
      <c r="E36" s="8"/>
      <c r="F36" s="26"/>
      <c r="G36" s="9"/>
      <c r="H36" s="9"/>
      <c r="I36" s="26"/>
      <c r="J36" s="10" t="s">
        <v>20</v>
      </c>
      <c r="K36" s="26"/>
      <c r="L36" s="65"/>
      <c r="M36" s="65"/>
      <c r="N36" s="65"/>
      <c r="O36" s="65"/>
      <c r="P36" s="65"/>
      <c r="Q36" s="179"/>
      <c r="R36" s="179"/>
      <c r="S36" s="179"/>
      <c r="T36" s="179"/>
      <c r="U36" s="26"/>
      <c r="V36" s="26"/>
      <c r="W36" s="26"/>
      <c r="X36" s="11"/>
    </row>
    <row r="37" spans="1:25" s="6" customFormat="1" ht="32.1" customHeight="1">
      <c r="A37" s="7"/>
      <c r="B37" s="7"/>
      <c r="C37" s="26"/>
      <c r="D37" s="26"/>
      <c r="E37" s="8"/>
      <c r="F37" s="26"/>
      <c r="G37" s="9"/>
      <c r="H37" s="9"/>
      <c r="I37" s="26"/>
      <c r="J37" s="10" t="s">
        <v>13</v>
      </c>
      <c r="K37" s="26"/>
      <c r="L37" s="26"/>
      <c r="M37" s="26"/>
      <c r="N37" s="26"/>
      <c r="O37" s="26"/>
      <c r="P37" s="26"/>
      <c r="Q37" s="26"/>
      <c r="R37" s="26"/>
      <c r="S37" s="26"/>
      <c r="T37" s="26"/>
      <c r="U37" s="26"/>
      <c r="V37" s="26"/>
      <c r="W37" s="26"/>
      <c r="X37" s="11"/>
    </row>
    <row r="38" spans="1:25" s="6" customFormat="1" ht="32.1" customHeight="1">
      <c r="A38" s="7"/>
      <c r="B38" s="7"/>
      <c r="C38" s="26"/>
      <c r="D38" s="26"/>
      <c r="E38" s="8"/>
      <c r="F38" s="26"/>
      <c r="G38" s="9"/>
      <c r="H38" s="9"/>
      <c r="I38" s="26"/>
      <c r="J38" s="10"/>
      <c r="K38" s="26"/>
      <c r="L38" s="26"/>
      <c r="M38" s="26"/>
      <c r="N38" s="26"/>
      <c r="O38" s="26"/>
      <c r="P38" s="26"/>
      <c r="Q38" s="26"/>
      <c r="R38" s="26"/>
      <c r="S38" s="26"/>
      <c r="T38" s="26"/>
      <c r="U38" s="26"/>
      <c r="V38" s="26"/>
      <c r="W38" s="26"/>
      <c r="X38" s="11"/>
    </row>
    <row r="39" spans="1:25" s="6" customFormat="1" ht="32.1" customHeight="1">
      <c r="A39" s="7"/>
      <c r="B39" s="7"/>
      <c r="C39" s="26"/>
      <c r="D39" s="26"/>
      <c r="E39" s="8"/>
      <c r="F39" s="26"/>
      <c r="G39" s="9"/>
      <c r="H39" s="9"/>
      <c r="I39" s="26"/>
      <c r="J39" s="10"/>
      <c r="K39" s="26"/>
      <c r="L39" s="26"/>
      <c r="M39" s="26"/>
      <c r="N39" s="26"/>
      <c r="O39" s="26"/>
      <c r="P39" s="26"/>
      <c r="Q39" s="26"/>
      <c r="R39" s="26"/>
      <c r="S39" s="26"/>
      <c r="T39" s="26"/>
      <c r="U39" s="26"/>
      <c r="V39" s="26"/>
      <c r="W39" s="26"/>
      <c r="X39" s="11"/>
    </row>
    <row r="40" spans="1:25" s="6" customFormat="1" ht="32.1" customHeight="1">
      <c r="A40" s="7"/>
      <c r="B40" s="7"/>
      <c r="C40" s="26"/>
      <c r="D40" s="26"/>
      <c r="E40" s="8"/>
      <c r="F40" s="26"/>
      <c r="G40" s="9"/>
      <c r="H40" s="9"/>
      <c r="I40" s="26"/>
      <c r="J40" s="10"/>
      <c r="K40" s="26"/>
      <c r="L40" s="26"/>
      <c r="M40" s="26"/>
      <c r="N40" s="26"/>
      <c r="O40" s="26"/>
      <c r="P40" s="26"/>
      <c r="Q40" s="26"/>
      <c r="R40" s="26"/>
      <c r="S40" s="26"/>
      <c r="T40" s="26"/>
      <c r="U40" s="26"/>
      <c r="V40" s="26"/>
      <c r="W40" s="26"/>
      <c r="X40" s="11"/>
    </row>
    <row r="41" spans="1:25" s="6" customFormat="1" ht="32.1" customHeight="1">
      <c r="A41" s="7"/>
      <c r="B41" s="7"/>
      <c r="C41" s="26"/>
      <c r="D41" s="26"/>
      <c r="E41" s="8"/>
      <c r="F41" s="26"/>
      <c r="G41" s="9"/>
      <c r="H41" s="9"/>
      <c r="I41" s="26"/>
      <c r="J41" s="10"/>
      <c r="K41" s="26"/>
      <c r="L41" s="26"/>
      <c r="M41" s="26"/>
      <c r="N41" s="26"/>
      <c r="O41" s="40" t="s">
        <v>13</v>
      </c>
      <c r="P41" s="26"/>
      <c r="Q41" s="26"/>
      <c r="R41" s="26"/>
      <c r="S41" s="26"/>
      <c r="T41" s="26"/>
      <c r="U41" s="26"/>
      <c r="V41" s="26"/>
      <c r="W41" s="26"/>
      <c r="X41" s="11"/>
    </row>
    <row r="42" spans="1:25" s="6" customFormat="1" ht="32.1" customHeight="1">
      <c r="A42" s="7"/>
      <c r="B42" s="7"/>
      <c r="C42" s="26"/>
      <c r="D42" s="26"/>
      <c r="E42" s="8"/>
      <c r="F42" s="26"/>
      <c r="G42" s="9"/>
      <c r="H42" s="9"/>
      <c r="I42" s="26"/>
      <c r="J42" s="10"/>
      <c r="K42" s="26"/>
      <c r="L42" s="26"/>
      <c r="M42" s="26"/>
      <c r="N42" s="26"/>
      <c r="O42" s="26"/>
      <c r="P42" s="26"/>
      <c r="Q42" s="26"/>
      <c r="R42" s="26"/>
      <c r="S42" s="26"/>
      <c r="T42" s="26"/>
      <c r="U42" s="26"/>
      <c r="V42" s="26"/>
      <c r="W42" s="26"/>
      <c r="X42" s="11"/>
    </row>
    <row r="43" spans="1:25" s="6" customFormat="1" ht="32.1" customHeight="1">
      <c r="A43" s="7"/>
      <c r="B43" s="7"/>
      <c r="C43" s="26"/>
      <c r="D43" s="26"/>
      <c r="E43" s="8"/>
      <c r="F43" s="26"/>
      <c r="G43" s="9"/>
      <c r="H43" s="9"/>
      <c r="I43" s="26"/>
      <c r="J43" s="10"/>
      <c r="K43" s="26"/>
      <c r="L43" s="26"/>
      <c r="M43" s="26"/>
      <c r="N43" s="26"/>
      <c r="O43" s="26"/>
      <c r="P43" s="26"/>
      <c r="Q43" s="26"/>
      <c r="R43" s="26"/>
      <c r="S43" s="26"/>
      <c r="T43" s="26"/>
      <c r="U43" s="26"/>
      <c r="V43" s="26"/>
      <c r="W43" s="26"/>
      <c r="X43" s="11"/>
    </row>
    <row r="44" spans="1:25" s="6" customFormat="1" ht="32.1" customHeight="1">
      <c r="A44" s="7"/>
      <c r="B44" s="7"/>
      <c r="C44" s="26"/>
      <c r="D44" s="26"/>
      <c r="E44" s="8"/>
      <c r="F44" s="26"/>
      <c r="G44" s="9"/>
      <c r="H44" s="9"/>
      <c r="I44" s="26"/>
      <c r="J44" s="10"/>
      <c r="K44" s="26"/>
      <c r="L44" s="26"/>
      <c r="M44" s="26"/>
      <c r="N44" s="26"/>
      <c r="O44" s="26"/>
      <c r="P44" s="26"/>
      <c r="Q44" s="26"/>
      <c r="R44" s="26"/>
      <c r="S44" s="26"/>
      <c r="T44" s="26"/>
      <c r="U44" s="26"/>
      <c r="V44" s="26"/>
      <c r="W44" s="26"/>
      <c r="X44" s="11"/>
    </row>
    <row r="45" spans="1:25" s="6" customFormat="1" ht="32.1" customHeight="1">
      <c r="A45" s="7"/>
      <c r="B45" s="7"/>
      <c r="C45" s="26"/>
      <c r="D45" s="26"/>
      <c r="E45" s="8"/>
      <c r="F45" s="26"/>
      <c r="G45" s="9"/>
      <c r="H45" s="9"/>
      <c r="I45" s="26"/>
      <c r="J45" s="10"/>
      <c r="K45" s="26"/>
      <c r="L45" s="26"/>
      <c r="M45" s="26"/>
      <c r="N45" s="26"/>
      <c r="O45" s="26"/>
      <c r="P45" s="26"/>
      <c r="Q45" s="26"/>
      <c r="R45" s="26"/>
      <c r="S45" s="26"/>
      <c r="T45" s="26"/>
      <c r="U45" s="26"/>
      <c r="V45" s="26"/>
      <c r="W45" s="26"/>
      <c r="X45" s="11"/>
    </row>
    <row r="46" spans="1:25" s="6" customFormat="1" ht="32.1" customHeight="1">
      <c r="A46" s="7"/>
      <c r="B46" s="7"/>
      <c r="C46" s="26"/>
      <c r="D46" s="26"/>
      <c r="E46" s="8"/>
      <c r="F46" s="26"/>
      <c r="G46" s="9"/>
      <c r="H46" s="9"/>
      <c r="I46" s="26"/>
      <c r="J46" s="10"/>
      <c r="K46" s="26"/>
      <c r="L46" s="26"/>
      <c r="M46" s="26"/>
      <c r="N46" s="26"/>
      <c r="O46" s="26"/>
      <c r="P46" s="26"/>
      <c r="Q46" s="26"/>
      <c r="R46" s="26"/>
      <c r="S46" s="26"/>
      <c r="T46" s="26"/>
      <c r="U46" s="26"/>
      <c r="V46" s="26"/>
      <c r="W46" s="26"/>
      <c r="X46" s="11"/>
    </row>
    <row r="47" spans="1:25" s="6" customFormat="1" ht="32.1" customHeight="1">
      <c r="A47" s="7"/>
      <c r="B47" s="7"/>
      <c r="C47" s="26"/>
      <c r="D47" s="26"/>
      <c r="E47" s="8"/>
      <c r="F47" s="26"/>
      <c r="G47" s="9"/>
      <c r="H47" s="9"/>
      <c r="I47" s="26"/>
      <c r="J47" s="10"/>
      <c r="K47" s="26"/>
      <c r="L47" s="26"/>
      <c r="M47" s="26"/>
      <c r="N47" s="26"/>
      <c r="O47" s="26"/>
      <c r="P47" s="26"/>
      <c r="Q47" s="26"/>
      <c r="R47" s="26"/>
      <c r="S47" s="26"/>
      <c r="T47" s="26"/>
      <c r="U47" s="26"/>
      <c r="V47" s="26"/>
      <c r="W47" s="26"/>
      <c r="X47" s="11"/>
    </row>
    <row r="48" spans="1:25" s="6" customFormat="1" ht="32.1" customHeight="1">
      <c r="A48" s="7"/>
      <c r="B48" s="7"/>
      <c r="C48" s="26"/>
      <c r="D48" s="26"/>
      <c r="E48" s="8"/>
      <c r="F48" s="26"/>
      <c r="G48" s="9"/>
      <c r="H48" s="9"/>
      <c r="I48" s="26"/>
      <c r="J48" s="10"/>
      <c r="K48" s="26"/>
      <c r="L48" s="26"/>
      <c r="M48" s="26"/>
      <c r="N48" s="26"/>
      <c r="O48" s="26"/>
      <c r="P48" s="26"/>
      <c r="Q48" s="26"/>
      <c r="R48" s="26"/>
      <c r="S48" s="26"/>
      <c r="T48" s="26"/>
      <c r="U48" s="26"/>
      <c r="V48" s="26"/>
      <c r="W48" s="26"/>
      <c r="X48" s="11"/>
    </row>
  </sheetData>
  <mergeCells count="35">
    <mergeCell ref="A1:Y1"/>
    <mergeCell ref="A2:Y2"/>
    <mergeCell ref="A3:Y3"/>
    <mergeCell ref="A4:Y4"/>
    <mergeCell ref="A5:G5"/>
    <mergeCell ref="X5:Y5"/>
    <mergeCell ref="V6:W6"/>
    <mergeCell ref="X6:Y7"/>
    <mergeCell ref="F10:G10"/>
    <mergeCell ref="K10:P10"/>
    <mergeCell ref="A6:A7"/>
    <mergeCell ref="B6:B7"/>
    <mergeCell ref="C6:E6"/>
    <mergeCell ref="F6:P6"/>
    <mergeCell ref="Q6:S6"/>
    <mergeCell ref="T6:U6"/>
    <mergeCell ref="A22:Y22"/>
    <mergeCell ref="C33:F33"/>
    <mergeCell ref="M33:N33"/>
    <mergeCell ref="Q33:T36"/>
    <mergeCell ref="L34:O35"/>
    <mergeCell ref="F24:G24"/>
    <mergeCell ref="K24:P24"/>
    <mergeCell ref="B27:R27"/>
    <mergeCell ref="B30:W30"/>
    <mergeCell ref="B31:X31"/>
    <mergeCell ref="B29:X29"/>
    <mergeCell ref="B28:Y28"/>
    <mergeCell ref="K14:P14"/>
    <mergeCell ref="F14:G14"/>
    <mergeCell ref="A12:Y12"/>
    <mergeCell ref="A18:Y18"/>
    <mergeCell ref="A20:Y20"/>
    <mergeCell ref="F16:G16"/>
    <mergeCell ref="K16:P16"/>
  </mergeCells>
  <printOptions horizontalCentered="1"/>
  <pageMargins left="0.39370078740157483" right="0.31496062992125984" top="0.39370078740157483" bottom="0.11811023622047245" header="0" footer="0"/>
  <pageSetup paperSize="9" scale="56" orientation="landscape" errors="blank" verticalDpi="360" r:id="rId1"/>
  <headerFooter alignWithMargins="0"/>
  <rowBreaks count="1" manualBreakCount="1">
    <brk id="25" max="24" man="1"/>
  </rowBreaks>
</worksheet>
</file>

<file path=xl/worksheets/sheet2.xml><?xml version="1.0" encoding="utf-8"?>
<worksheet xmlns="http://schemas.openxmlformats.org/spreadsheetml/2006/main" xmlns:r="http://schemas.openxmlformats.org/officeDocument/2006/relationships">
  <sheetPr>
    <tabColor rgb="FF00B050"/>
  </sheetPr>
  <dimension ref="A1:AA45"/>
  <sheetViews>
    <sheetView view="pageBreakPreview" topLeftCell="A10" zoomScale="73" zoomScaleSheetLayoutView="73" workbookViewId="0">
      <selection activeCell="K24" sqref="K24:P24"/>
    </sheetView>
  </sheetViews>
  <sheetFormatPr defaultColWidth="9.140625" defaultRowHeight="12.75"/>
  <cols>
    <col min="1" max="1" width="4.42578125" style="1" customWidth="1"/>
    <col min="2" max="2" width="6.5703125" style="1" customWidth="1"/>
    <col min="3" max="3" width="10.42578125" style="13" customWidth="1"/>
    <col min="4" max="5" width="10.85546875" style="13" customWidth="1"/>
    <col min="6" max="6" width="12.7109375" style="1" customWidth="1"/>
    <col min="7" max="7" width="7.85546875" style="1" customWidth="1"/>
    <col min="8" max="8" width="7.42578125" style="1" customWidth="1"/>
    <col min="9" max="9" width="11.140625" style="1" customWidth="1"/>
    <col min="10" max="10" width="9.140625" style="1" customWidth="1"/>
    <col min="11" max="11" width="8.85546875" style="1" customWidth="1"/>
    <col min="12" max="12" width="9" style="1" customWidth="1"/>
    <col min="13" max="14" width="7.42578125" style="1" customWidth="1"/>
    <col min="15" max="15" width="10" style="1" customWidth="1"/>
    <col min="16" max="16" width="12.42578125" style="1" customWidth="1"/>
    <col min="17" max="17" width="9.5703125" style="1" customWidth="1"/>
    <col min="18" max="18" width="13.140625" style="1" customWidth="1"/>
    <col min="19" max="19" width="8.140625" style="1" customWidth="1"/>
    <col min="20" max="23" width="10.5703125" style="1" customWidth="1"/>
    <col min="24" max="24" width="18.5703125" style="1" customWidth="1"/>
    <col min="25" max="25" width="14.42578125" style="1" customWidth="1"/>
    <col min="26" max="26" width="14.42578125" style="1" bestFit="1" customWidth="1"/>
    <col min="27" max="16384" width="9.140625" style="1"/>
  </cols>
  <sheetData>
    <row r="1" spans="1:27" s="2" customFormat="1" ht="25.5" customHeight="1">
      <c r="A1" s="175" t="s">
        <v>93</v>
      </c>
      <c r="B1" s="175"/>
      <c r="C1" s="175"/>
      <c r="D1" s="175"/>
      <c r="E1" s="175"/>
      <c r="F1" s="175"/>
      <c r="G1" s="175"/>
      <c r="H1" s="175"/>
      <c r="I1" s="175"/>
      <c r="J1" s="175"/>
      <c r="K1" s="175"/>
      <c r="L1" s="175"/>
      <c r="M1" s="175"/>
      <c r="N1" s="175"/>
      <c r="O1" s="175"/>
      <c r="P1" s="175"/>
      <c r="Q1" s="175"/>
      <c r="R1" s="175"/>
      <c r="S1" s="175"/>
      <c r="T1" s="175"/>
      <c r="U1" s="175"/>
      <c r="V1" s="175"/>
      <c r="W1" s="175"/>
      <c r="X1" s="175"/>
      <c r="Y1" s="175"/>
    </row>
    <row r="2" spans="1:27" s="2" customFormat="1" ht="17.25" customHeight="1">
      <c r="A2" s="176" t="s">
        <v>18</v>
      </c>
      <c r="B2" s="176"/>
      <c r="C2" s="176"/>
      <c r="D2" s="176"/>
      <c r="E2" s="176"/>
      <c r="F2" s="176"/>
      <c r="G2" s="176"/>
      <c r="H2" s="176"/>
      <c r="I2" s="176"/>
      <c r="J2" s="176"/>
      <c r="K2" s="176"/>
      <c r="L2" s="176"/>
      <c r="M2" s="176"/>
      <c r="N2" s="176"/>
      <c r="O2" s="176"/>
      <c r="P2" s="176"/>
      <c r="Q2" s="176"/>
      <c r="R2" s="176"/>
      <c r="S2" s="176"/>
      <c r="T2" s="176"/>
      <c r="U2" s="176"/>
      <c r="V2" s="176"/>
      <c r="W2" s="176"/>
      <c r="X2" s="176"/>
      <c r="Y2" s="176"/>
    </row>
    <row r="3" spans="1:27" s="14" customFormat="1" ht="15.75" customHeight="1">
      <c r="A3" s="176" t="s">
        <v>41</v>
      </c>
      <c r="B3" s="176"/>
      <c r="C3" s="176"/>
      <c r="D3" s="176"/>
      <c r="E3" s="176"/>
      <c r="F3" s="176"/>
      <c r="G3" s="176"/>
      <c r="H3" s="176"/>
      <c r="I3" s="176"/>
      <c r="J3" s="176"/>
      <c r="K3" s="176"/>
      <c r="L3" s="176"/>
      <c r="M3" s="176"/>
      <c r="N3" s="176"/>
      <c r="O3" s="176"/>
      <c r="P3" s="176"/>
      <c r="Q3" s="176"/>
      <c r="R3" s="176"/>
      <c r="S3" s="176"/>
      <c r="T3" s="176"/>
      <c r="U3" s="176"/>
      <c r="V3" s="176"/>
      <c r="W3" s="176"/>
      <c r="X3" s="176"/>
      <c r="Y3" s="176"/>
      <c r="Z3" s="47"/>
    </row>
    <row r="4" spans="1:27" s="3" customFormat="1" ht="21.95" customHeight="1">
      <c r="A4" s="177" t="s">
        <v>94</v>
      </c>
      <c r="B4" s="177"/>
      <c r="C4" s="177"/>
      <c r="D4" s="177"/>
      <c r="E4" s="177"/>
      <c r="F4" s="177"/>
      <c r="G4" s="177"/>
      <c r="H4" s="177"/>
      <c r="I4" s="177"/>
      <c r="J4" s="177"/>
      <c r="K4" s="177"/>
      <c r="L4" s="177"/>
      <c r="M4" s="177"/>
      <c r="N4" s="177"/>
      <c r="O4" s="177"/>
      <c r="P4" s="177"/>
      <c r="Q4" s="177"/>
      <c r="R4" s="177"/>
      <c r="S4" s="177"/>
      <c r="T4" s="177"/>
      <c r="U4" s="177"/>
      <c r="V4" s="177"/>
      <c r="W4" s="177"/>
      <c r="X4" s="177"/>
      <c r="Y4" s="177"/>
    </row>
    <row r="5" spans="1:27" s="3" customFormat="1" ht="10.5" customHeight="1">
      <c r="A5" s="181"/>
      <c r="B5" s="181"/>
      <c r="C5" s="181"/>
      <c r="D5" s="181"/>
      <c r="E5" s="181"/>
      <c r="F5" s="181"/>
      <c r="G5" s="181"/>
      <c r="H5" s="72"/>
      <c r="I5" s="72"/>
      <c r="J5" s="72"/>
      <c r="K5" s="72"/>
      <c r="L5" s="72"/>
      <c r="M5" s="72"/>
      <c r="N5" s="72"/>
      <c r="O5" s="72"/>
      <c r="P5" s="72"/>
      <c r="Q5" s="72"/>
      <c r="R5" s="72"/>
      <c r="S5" s="72"/>
      <c r="T5" s="72"/>
      <c r="U5" s="72"/>
      <c r="V5" s="72"/>
      <c r="W5" s="72"/>
      <c r="X5" s="189"/>
      <c r="Y5" s="189"/>
    </row>
    <row r="6" spans="1:27" s="4" customFormat="1" ht="21.75" customHeight="1">
      <c r="A6" s="204" t="s">
        <v>0</v>
      </c>
      <c r="B6" s="204" t="s">
        <v>26</v>
      </c>
      <c r="C6" s="206" t="s">
        <v>1</v>
      </c>
      <c r="D6" s="206"/>
      <c r="E6" s="206"/>
      <c r="F6" s="206" t="s">
        <v>2</v>
      </c>
      <c r="G6" s="206"/>
      <c r="H6" s="206"/>
      <c r="I6" s="206"/>
      <c r="J6" s="206"/>
      <c r="K6" s="206"/>
      <c r="L6" s="206"/>
      <c r="M6" s="206"/>
      <c r="N6" s="206"/>
      <c r="O6" s="206"/>
      <c r="P6" s="206"/>
      <c r="Q6" s="204" t="s">
        <v>35</v>
      </c>
      <c r="R6" s="204"/>
      <c r="S6" s="204"/>
      <c r="T6" s="202" t="s">
        <v>34</v>
      </c>
      <c r="U6" s="202"/>
      <c r="V6" s="202" t="s">
        <v>3</v>
      </c>
      <c r="W6" s="202"/>
      <c r="X6" s="202" t="s">
        <v>4</v>
      </c>
      <c r="Y6" s="202"/>
    </row>
    <row r="7" spans="1:27" s="4" customFormat="1" ht="54.75" customHeight="1">
      <c r="A7" s="205"/>
      <c r="B7" s="205"/>
      <c r="C7" s="77" t="s">
        <v>27</v>
      </c>
      <c r="D7" s="77" t="s">
        <v>58</v>
      </c>
      <c r="E7" s="77" t="s">
        <v>52</v>
      </c>
      <c r="F7" s="77" t="s">
        <v>6</v>
      </c>
      <c r="G7" s="77" t="s">
        <v>25</v>
      </c>
      <c r="H7" s="5" t="s">
        <v>59</v>
      </c>
      <c r="I7" s="43" t="s">
        <v>7</v>
      </c>
      <c r="J7" s="77" t="s">
        <v>8</v>
      </c>
      <c r="K7" s="43" t="s">
        <v>9</v>
      </c>
      <c r="L7" s="43" t="s">
        <v>10</v>
      </c>
      <c r="M7" s="43" t="s">
        <v>15</v>
      </c>
      <c r="N7" s="43" t="s">
        <v>11</v>
      </c>
      <c r="O7" s="43" t="s">
        <v>24</v>
      </c>
      <c r="P7" s="77" t="s">
        <v>12</v>
      </c>
      <c r="Q7" s="77" t="s">
        <v>33</v>
      </c>
      <c r="R7" s="77" t="s">
        <v>28</v>
      </c>
      <c r="S7" s="77" t="s">
        <v>23</v>
      </c>
      <c r="T7" s="43" t="s">
        <v>29</v>
      </c>
      <c r="U7" s="43" t="s">
        <v>30</v>
      </c>
      <c r="V7" s="43" t="s">
        <v>31</v>
      </c>
      <c r="W7" s="43" t="s">
        <v>32</v>
      </c>
      <c r="X7" s="203"/>
      <c r="Y7" s="203"/>
      <c r="Z7" s="4">
        <f>(M10*2)/3</f>
        <v>1.7859999999999998</v>
      </c>
    </row>
    <row r="8" spans="1:27" s="4" customFormat="1" ht="18" customHeight="1">
      <c r="A8" s="77">
        <v>1</v>
      </c>
      <c r="B8" s="77"/>
      <c r="C8" s="77">
        <v>2</v>
      </c>
      <c r="D8" s="77">
        <v>3</v>
      </c>
      <c r="E8" s="77">
        <v>4</v>
      </c>
      <c r="F8" s="77">
        <v>5</v>
      </c>
      <c r="G8" s="77">
        <v>6</v>
      </c>
      <c r="H8" s="77">
        <v>7</v>
      </c>
      <c r="I8" s="77">
        <v>8</v>
      </c>
      <c r="J8" s="77">
        <v>9</v>
      </c>
      <c r="K8" s="77">
        <v>10</v>
      </c>
      <c r="L8" s="77">
        <v>11</v>
      </c>
      <c r="M8" s="77">
        <v>12</v>
      </c>
      <c r="N8" s="77">
        <v>13</v>
      </c>
      <c r="O8" s="77">
        <v>14</v>
      </c>
      <c r="P8" s="77">
        <v>15</v>
      </c>
      <c r="Q8" s="77">
        <v>16</v>
      </c>
      <c r="R8" s="77">
        <v>17</v>
      </c>
      <c r="S8" s="77">
        <v>18</v>
      </c>
      <c r="T8" s="77">
        <v>19</v>
      </c>
      <c r="U8" s="77">
        <v>20</v>
      </c>
      <c r="V8" s="77">
        <v>21</v>
      </c>
      <c r="W8" s="77">
        <v>22</v>
      </c>
      <c r="X8" s="77">
        <v>23</v>
      </c>
      <c r="Y8" s="77">
        <v>24</v>
      </c>
      <c r="Z8" s="18">
        <f>D10-C10</f>
        <v>3.75</v>
      </c>
      <c r="AA8" s="6">
        <f>Z8*1000</f>
        <v>3750</v>
      </c>
    </row>
    <row r="9" spans="1:27" s="6" customFormat="1" ht="27" customHeight="1">
      <c r="A9" s="50">
        <v>2</v>
      </c>
      <c r="B9" s="51"/>
      <c r="C9" s="79">
        <v>246.3</v>
      </c>
      <c r="D9" s="79">
        <f>C10</f>
        <v>246.35</v>
      </c>
      <c r="E9" s="53">
        <v>50</v>
      </c>
      <c r="F9" s="170" t="s">
        <v>16</v>
      </c>
      <c r="G9" s="171"/>
      <c r="H9" s="80">
        <v>3.7</v>
      </c>
      <c r="I9" s="55" t="s">
        <v>68</v>
      </c>
      <c r="J9" s="58"/>
      <c r="K9" s="172"/>
      <c r="L9" s="173"/>
      <c r="M9" s="173"/>
      <c r="N9" s="173"/>
      <c r="O9" s="173"/>
      <c r="P9" s="174"/>
      <c r="Q9" s="74">
        <v>5.0000000000000001E-3</v>
      </c>
      <c r="R9" s="80">
        <v>0</v>
      </c>
      <c r="S9" s="79">
        <f t="shared" ref="S9" si="0">Q9+R9</f>
        <v>5.0000000000000001E-3</v>
      </c>
      <c r="T9" s="79">
        <v>457.44200000000001</v>
      </c>
      <c r="U9" s="74">
        <f>T10</f>
        <v>457.43700000000001</v>
      </c>
      <c r="V9" s="74">
        <v>461.142</v>
      </c>
      <c r="W9" s="74">
        <f>V10</f>
        <v>461.137</v>
      </c>
      <c r="X9" s="19"/>
      <c r="Y9" s="75"/>
      <c r="Z9" s="18">
        <f>D9-C9</f>
        <v>4.9999999999982947E-2</v>
      </c>
      <c r="AA9" s="6">
        <f t="shared" ref="AA9" si="1">Z9*1000</f>
        <v>49.999999999982947</v>
      </c>
    </row>
    <row r="10" spans="1:27" s="6" customFormat="1" ht="75">
      <c r="A10" s="50">
        <v>3</v>
      </c>
      <c r="B10" s="51">
        <v>3</v>
      </c>
      <c r="C10" s="79">
        <v>246.35</v>
      </c>
      <c r="D10" s="79">
        <f t="shared" ref="D10" si="2">C11</f>
        <v>250.1</v>
      </c>
      <c r="E10" s="53">
        <f>AA8</f>
        <v>3750</v>
      </c>
      <c r="F10" s="79">
        <v>71.3</v>
      </c>
      <c r="G10" s="80">
        <v>15</v>
      </c>
      <c r="H10" s="80">
        <v>3.7</v>
      </c>
      <c r="I10" s="55" t="s">
        <v>69</v>
      </c>
      <c r="J10" s="80" t="s">
        <v>49</v>
      </c>
      <c r="K10" s="80">
        <v>62.35</v>
      </c>
      <c r="L10" s="79">
        <v>23.273</v>
      </c>
      <c r="M10" s="79">
        <v>2.6789999999999998</v>
      </c>
      <c r="N10" s="79">
        <v>1.929</v>
      </c>
      <c r="O10" s="79">
        <v>1.1619999999999999</v>
      </c>
      <c r="P10" s="79">
        <v>72.462999999999994</v>
      </c>
      <c r="Q10" s="79">
        <v>0.441</v>
      </c>
      <c r="R10" s="80">
        <v>0</v>
      </c>
      <c r="S10" s="79">
        <f>Q10+R10</f>
        <v>0.441</v>
      </c>
      <c r="T10" s="79">
        <v>457.43700000000001</v>
      </c>
      <c r="U10" s="74">
        <f t="shared" ref="U10" si="3">T11</f>
        <v>456.995</v>
      </c>
      <c r="V10" s="79">
        <v>461.137</v>
      </c>
      <c r="W10" s="74">
        <f t="shared" ref="W10" si="4">V11</f>
        <v>460.69499999999999</v>
      </c>
      <c r="X10" s="36" t="s">
        <v>71</v>
      </c>
      <c r="Y10" s="37" t="s">
        <v>72</v>
      </c>
      <c r="Z10" s="18"/>
      <c r="AA10" s="6">
        <f t="shared" ref="AA10:AA16" si="5">Z10*1000</f>
        <v>0</v>
      </c>
    </row>
    <row r="11" spans="1:27" s="6" customFormat="1" ht="27" customHeight="1">
      <c r="A11" s="50">
        <v>4</v>
      </c>
      <c r="B11" s="51"/>
      <c r="C11" s="79">
        <v>250.1</v>
      </c>
      <c r="D11" s="79">
        <v>250.15</v>
      </c>
      <c r="E11" s="53">
        <v>50</v>
      </c>
      <c r="F11" s="170" t="s">
        <v>16</v>
      </c>
      <c r="G11" s="171"/>
      <c r="H11" s="80">
        <f>H10</f>
        <v>3.7</v>
      </c>
      <c r="I11" s="55" t="s">
        <v>70</v>
      </c>
      <c r="J11" s="58"/>
      <c r="K11" s="172"/>
      <c r="L11" s="173"/>
      <c r="M11" s="173"/>
      <c r="N11" s="173"/>
      <c r="O11" s="173"/>
      <c r="P11" s="174"/>
      <c r="Q11" s="74">
        <v>5.0000000000000001E-3</v>
      </c>
      <c r="R11" s="80">
        <v>0</v>
      </c>
      <c r="S11" s="79">
        <f t="shared" ref="S11:S16" si="6">Q11+R11</f>
        <v>5.0000000000000001E-3</v>
      </c>
      <c r="T11" s="79">
        <v>456.995</v>
      </c>
      <c r="U11" s="74">
        <v>456.99</v>
      </c>
      <c r="V11" s="74">
        <v>460.69499999999999</v>
      </c>
      <c r="W11" s="74">
        <v>460.69</v>
      </c>
      <c r="X11" s="19"/>
      <c r="Y11" s="75"/>
      <c r="Z11" s="18">
        <f>D11-C11</f>
        <v>5.0000000000011369E-2</v>
      </c>
      <c r="AA11" s="6">
        <f t="shared" si="5"/>
        <v>50.000000000011369</v>
      </c>
    </row>
    <row r="12" spans="1:27" s="6" customFormat="1" ht="6" customHeight="1">
      <c r="A12" s="193"/>
      <c r="B12" s="194"/>
      <c r="C12" s="194"/>
      <c r="D12" s="194"/>
      <c r="E12" s="194"/>
      <c r="F12" s="194"/>
      <c r="G12" s="194"/>
      <c r="H12" s="194"/>
      <c r="I12" s="194"/>
      <c r="J12" s="194"/>
      <c r="K12" s="194"/>
      <c r="L12" s="194"/>
      <c r="M12" s="194"/>
      <c r="N12" s="194"/>
      <c r="O12" s="194"/>
      <c r="P12" s="194"/>
      <c r="Q12" s="194"/>
      <c r="R12" s="194"/>
      <c r="S12" s="194"/>
      <c r="T12" s="194"/>
      <c r="U12" s="194"/>
      <c r="V12" s="194"/>
      <c r="W12" s="194"/>
      <c r="X12" s="194"/>
      <c r="Y12" s="195"/>
      <c r="Z12" s="18"/>
    </row>
    <row r="13" spans="1:27" s="6" customFormat="1" ht="27.95" customHeight="1">
      <c r="A13" s="50">
        <v>12</v>
      </c>
      <c r="B13" s="51"/>
      <c r="C13" s="79">
        <v>252</v>
      </c>
      <c r="D13" s="79">
        <f>C14</f>
        <v>252.05</v>
      </c>
      <c r="E13" s="53">
        <v>50</v>
      </c>
      <c r="F13" s="170" t="s">
        <v>16</v>
      </c>
      <c r="G13" s="171"/>
      <c r="H13" s="80">
        <f>H11</f>
        <v>3.7</v>
      </c>
      <c r="I13" s="55" t="s">
        <v>73</v>
      </c>
      <c r="J13" s="58"/>
      <c r="K13" s="172"/>
      <c r="L13" s="173"/>
      <c r="M13" s="173"/>
      <c r="N13" s="173"/>
      <c r="O13" s="173"/>
      <c r="P13" s="174"/>
      <c r="Q13" s="74">
        <v>4.0000000000000001E-3</v>
      </c>
      <c r="R13" s="80">
        <v>0</v>
      </c>
      <c r="S13" s="79">
        <f t="shared" si="6"/>
        <v>4.0000000000000001E-3</v>
      </c>
      <c r="T13" s="79">
        <v>456.834</v>
      </c>
      <c r="U13" s="74">
        <f>T14</f>
        <v>456.83</v>
      </c>
      <c r="V13" s="74">
        <v>460.53399999999999</v>
      </c>
      <c r="W13" s="74">
        <f>V14</f>
        <v>460.53</v>
      </c>
      <c r="Y13" s="97"/>
      <c r="Z13" s="18"/>
      <c r="AA13" s="6">
        <f t="shared" si="5"/>
        <v>0</v>
      </c>
    </row>
    <row r="14" spans="1:27" s="6" customFormat="1" ht="60">
      <c r="A14" s="81">
        <v>13</v>
      </c>
      <c r="B14" s="51">
        <v>7</v>
      </c>
      <c r="C14" s="79">
        <v>252.05</v>
      </c>
      <c r="D14" s="79">
        <f t="shared" ref="D14:D15" si="7">C15</f>
        <v>252.6</v>
      </c>
      <c r="E14" s="53">
        <v>550</v>
      </c>
      <c r="F14" s="79">
        <v>71.3</v>
      </c>
      <c r="G14" s="80">
        <f>G10</f>
        <v>15</v>
      </c>
      <c r="H14" s="80">
        <f>H13</f>
        <v>3.7</v>
      </c>
      <c r="I14" s="55" t="s">
        <v>74</v>
      </c>
      <c r="J14" s="80" t="s">
        <v>21</v>
      </c>
      <c r="K14" s="73">
        <v>82.88</v>
      </c>
      <c r="L14" s="74">
        <v>31.547000000000001</v>
      </c>
      <c r="M14" s="74">
        <v>2.6269999999999998</v>
      </c>
      <c r="N14" s="74">
        <v>1.9039999999999999</v>
      </c>
      <c r="O14" s="74">
        <v>0.86399999999999999</v>
      </c>
      <c r="P14" s="74">
        <v>71.58</v>
      </c>
      <c r="Q14" s="74">
        <v>3.6999999999999998E-2</v>
      </c>
      <c r="R14" s="80">
        <v>0</v>
      </c>
      <c r="S14" s="79">
        <f t="shared" si="6"/>
        <v>3.6999999999999998E-2</v>
      </c>
      <c r="T14" s="79">
        <v>456.83</v>
      </c>
      <c r="U14" s="74">
        <f t="shared" ref="U14:U15" si="8">T15</f>
        <v>456.79300000000001</v>
      </c>
      <c r="V14" s="74">
        <v>460.53</v>
      </c>
      <c r="W14" s="74">
        <f t="shared" ref="W14:W15" si="9">V15</f>
        <v>460.49299999999999</v>
      </c>
      <c r="X14" s="19" t="s">
        <v>76</v>
      </c>
      <c r="Y14" s="37" t="s">
        <v>39</v>
      </c>
      <c r="Z14" s="18"/>
      <c r="AA14" s="6">
        <f t="shared" si="5"/>
        <v>0</v>
      </c>
    </row>
    <row r="15" spans="1:27" s="6" customFormat="1" ht="27.95" customHeight="1">
      <c r="A15" s="50">
        <v>14</v>
      </c>
      <c r="B15" s="51"/>
      <c r="C15" s="79">
        <v>252.6</v>
      </c>
      <c r="D15" s="79">
        <f t="shared" si="7"/>
        <v>252.65</v>
      </c>
      <c r="E15" s="53">
        <v>50</v>
      </c>
      <c r="F15" s="170" t="s">
        <v>16</v>
      </c>
      <c r="G15" s="171"/>
      <c r="H15" s="80">
        <f>H13</f>
        <v>3.7</v>
      </c>
      <c r="I15" s="55" t="s">
        <v>75</v>
      </c>
      <c r="J15" s="58"/>
      <c r="K15" s="172"/>
      <c r="L15" s="173"/>
      <c r="M15" s="173"/>
      <c r="N15" s="173"/>
      <c r="O15" s="173"/>
      <c r="P15" s="174"/>
      <c r="Q15" s="74">
        <v>4.0000000000000001E-3</v>
      </c>
      <c r="R15" s="80">
        <v>0</v>
      </c>
      <c r="S15" s="79">
        <f t="shared" si="6"/>
        <v>4.0000000000000001E-3</v>
      </c>
      <c r="T15" s="79">
        <v>456.79300000000001</v>
      </c>
      <c r="U15" s="74">
        <f t="shared" si="8"/>
        <v>456.78899999999999</v>
      </c>
      <c r="V15" s="74">
        <v>460.49299999999999</v>
      </c>
      <c r="W15" s="74">
        <f t="shared" si="9"/>
        <v>460.48899999999998</v>
      </c>
      <c r="X15" s="19" t="s">
        <v>17</v>
      </c>
      <c r="Y15" s="38"/>
      <c r="Z15" s="18"/>
      <c r="AA15" s="6">
        <f t="shared" si="5"/>
        <v>0</v>
      </c>
    </row>
    <row r="16" spans="1:27" s="6" customFormat="1" ht="30">
      <c r="A16" s="81">
        <v>15</v>
      </c>
      <c r="B16" s="51">
        <v>8</v>
      </c>
      <c r="C16" s="79">
        <v>252.65</v>
      </c>
      <c r="D16" s="79">
        <v>252.85</v>
      </c>
      <c r="E16" s="53">
        <v>200</v>
      </c>
      <c r="F16" s="79">
        <v>71.3</v>
      </c>
      <c r="G16" s="80">
        <f>G14</f>
        <v>15</v>
      </c>
      <c r="H16" s="80">
        <f t="shared" ref="H16" si="10">H14</f>
        <v>3.7</v>
      </c>
      <c r="I16" s="55" t="s">
        <v>55</v>
      </c>
      <c r="J16" s="73" t="s">
        <v>14</v>
      </c>
      <c r="K16" s="73">
        <v>69.19</v>
      </c>
      <c r="L16" s="74">
        <v>25.465</v>
      </c>
      <c r="M16" s="74">
        <v>2.7170000000000001</v>
      </c>
      <c r="N16" s="74">
        <v>1.9470000000000001</v>
      </c>
      <c r="O16" s="74">
        <v>1.056</v>
      </c>
      <c r="P16" s="74">
        <v>72.042000000000002</v>
      </c>
      <c r="Q16" s="74">
        <v>1.9E-2</v>
      </c>
      <c r="R16" s="80">
        <v>0</v>
      </c>
      <c r="S16" s="79">
        <f t="shared" si="6"/>
        <v>1.9E-2</v>
      </c>
      <c r="T16" s="79">
        <v>456.78899999999999</v>
      </c>
      <c r="U16" s="74">
        <v>456.77</v>
      </c>
      <c r="V16" s="74">
        <v>460.48899999999998</v>
      </c>
      <c r="W16" s="74">
        <v>460.47</v>
      </c>
      <c r="X16" s="19" t="s">
        <v>36</v>
      </c>
      <c r="Y16" s="37" t="s">
        <v>38</v>
      </c>
      <c r="Z16" s="18"/>
      <c r="AA16" s="6">
        <f t="shared" si="5"/>
        <v>0</v>
      </c>
    </row>
    <row r="17" spans="1:27" s="6" customFormat="1" ht="10.5" customHeight="1">
      <c r="A17" s="196"/>
      <c r="B17" s="197"/>
      <c r="C17" s="197"/>
      <c r="D17" s="197"/>
      <c r="E17" s="197"/>
      <c r="F17" s="197"/>
      <c r="G17" s="197"/>
      <c r="H17" s="197"/>
      <c r="I17" s="197"/>
      <c r="J17" s="197"/>
      <c r="K17" s="197"/>
      <c r="L17" s="197"/>
      <c r="M17" s="197"/>
      <c r="N17" s="197"/>
      <c r="O17" s="197"/>
      <c r="P17" s="197"/>
      <c r="Q17" s="197"/>
      <c r="R17" s="197"/>
      <c r="S17" s="197"/>
      <c r="T17" s="197"/>
      <c r="U17" s="197"/>
      <c r="V17" s="197"/>
      <c r="W17" s="197"/>
      <c r="X17" s="197"/>
      <c r="Y17" s="198"/>
      <c r="Z17" s="18"/>
    </row>
    <row r="18" spans="1:27" s="6" customFormat="1" ht="27" customHeight="1">
      <c r="A18" s="50">
        <v>16</v>
      </c>
      <c r="B18" s="51"/>
      <c r="C18" s="79">
        <v>254.5</v>
      </c>
      <c r="D18" s="79">
        <f>C19</f>
        <v>254.55</v>
      </c>
      <c r="E18" s="53">
        <v>50</v>
      </c>
      <c r="F18" s="170" t="s">
        <v>16</v>
      </c>
      <c r="G18" s="171"/>
      <c r="H18" s="80">
        <v>3.7</v>
      </c>
      <c r="I18" s="55" t="s">
        <v>68</v>
      </c>
      <c r="J18" s="58"/>
      <c r="K18" s="172"/>
      <c r="L18" s="173"/>
      <c r="M18" s="173"/>
      <c r="N18" s="173"/>
      <c r="O18" s="173"/>
      <c r="P18" s="174"/>
      <c r="Q18" s="74">
        <v>5.0000000000000001E-3</v>
      </c>
      <c r="R18" s="80">
        <v>0</v>
      </c>
      <c r="S18" s="79">
        <f t="shared" ref="S18" si="11">Q18+R18</f>
        <v>5.0000000000000001E-3</v>
      </c>
      <c r="T18" s="79">
        <v>456.613</v>
      </c>
      <c r="U18" s="74">
        <f>T19</f>
        <v>456.608</v>
      </c>
      <c r="V18" s="74">
        <v>460.31299999999999</v>
      </c>
      <c r="W18" s="74">
        <f>V19</f>
        <v>460.30799999999999</v>
      </c>
      <c r="X18" s="19"/>
      <c r="Y18" s="75"/>
      <c r="Z18" s="18">
        <f>D18-C18</f>
        <v>5.0000000000011369E-2</v>
      </c>
      <c r="AA18" s="6">
        <f t="shared" ref="AA18:AA20" si="12">Z18*1000</f>
        <v>50.000000000011369</v>
      </c>
    </row>
    <row r="19" spans="1:27" s="6" customFormat="1" ht="75">
      <c r="A19" s="50">
        <v>17</v>
      </c>
      <c r="B19" s="51">
        <v>9</v>
      </c>
      <c r="C19" s="79">
        <v>254.55</v>
      </c>
      <c r="D19" s="79">
        <f t="shared" ref="D19" si="13">C20</f>
        <v>255.7</v>
      </c>
      <c r="E19" s="53">
        <v>1150</v>
      </c>
      <c r="F19" s="79">
        <v>71.3</v>
      </c>
      <c r="G19" s="80">
        <v>15</v>
      </c>
      <c r="H19" s="80">
        <v>3.7</v>
      </c>
      <c r="I19" s="55" t="s">
        <v>69</v>
      </c>
      <c r="J19" s="80" t="s">
        <v>49</v>
      </c>
      <c r="K19" s="80">
        <v>62.35</v>
      </c>
      <c r="L19" s="79">
        <v>23.273</v>
      </c>
      <c r="M19" s="79">
        <v>2.6789999999999998</v>
      </c>
      <c r="N19" s="79">
        <v>1.929</v>
      </c>
      <c r="O19" s="79">
        <v>1.1619999999999999</v>
      </c>
      <c r="P19" s="79">
        <v>72.462999999999994</v>
      </c>
      <c r="Q19" s="79">
        <v>0.13500000000000001</v>
      </c>
      <c r="R19" s="80">
        <v>0</v>
      </c>
      <c r="S19" s="79">
        <f>Q19+R19</f>
        <v>0.13500000000000001</v>
      </c>
      <c r="T19" s="79">
        <v>456.608</v>
      </c>
      <c r="U19" s="74">
        <f t="shared" ref="U19" si="14">T20</f>
        <v>456.47300000000001</v>
      </c>
      <c r="V19" s="79">
        <v>460.30799999999999</v>
      </c>
      <c r="W19" s="74">
        <f t="shared" ref="W19" si="15">V20</f>
        <v>460.173</v>
      </c>
      <c r="X19" s="36" t="s">
        <v>77</v>
      </c>
      <c r="Y19" s="37" t="s">
        <v>72</v>
      </c>
      <c r="Z19" s="18"/>
      <c r="AA19" s="6">
        <f t="shared" si="12"/>
        <v>0</v>
      </c>
    </row>
    <row r="20" spans="1:27" s="6" customFormat="1" ht="27" customHeight="1">
      <c r="A20" s="50">
        <v>18</v>
      </c>
      <c r="B20" s="51" t="s">
        <v>13</v>
      </c>
      <c r="C20" s="79">
        <v>255.7</v>
      </c>
      <c r="D20" s="79">
        <v>255.75</v>
      </c>
      <c r="E20" s="53">
        <v>50</v>
      </c>
      <c r="F20" s="170" t="s">
        <v>16</v>
      </c>
      <c r="G20" s="171"/>
      <c r="H20" s="80">
        <f>H19</f>
        <v>3.7</v>
      </c>
      <c r="I20" s="55" t="s">
        <v>70</v>
      </c>
      <c r="J20" s="58"/>
      <c r="K20" s="172"/>
      <c r="L20" s="173"/>
      <c r="M20" s="173"/>
      <c r="N20" s="173"/>
      <c r="O20" s="173"/>
      <c r="P20" s="174"/>
      <c r="Q20" s="74">
        <v>5.0000000000000001E-3</v>
      </c>
      <c r="R20" s="80">
        <v>0</v>
      </c>
      <c r="S20" s="79">
        <f t="shared" ref="S20" si="16">Q20+R20</f>
        <v>5.0000000000000001E-3</v>
      </c>
      <c r="T20" s="79">
        <v>456.47300000000001</v>
      </c>
      <c r="U20" s="74">
        <v>456.46800000000002</v>
      </c>
      <c r="V20" s="74">
        <v>460.173</v>
      </c>
      <c r="W20" s="74">
        <v>460.16800000000001</v>
      </c>
      <c r="X20" s="19"/>
      <c r="Y20" s="75"/>
      <c r="Z20" s="18">
        <f>D20-C20</f>
        <v>5.0000000000011369E-2</v>
      </c>
      <c r="AA20" s="6">
        <f t="shared" si="12"/>
        <v>50.000000000011369</v>
      </c>
    </row>
    <row r="21" spans="1:27" s="35" customFormat="1" ht="9" customHeight="1">
      <c r="A21" s="110"/>
      <c r="B21" s="76"/>
      <c r="C21" s="29"/>
      <c r="D21" s="29"/>
      <c r="E21" s="30"/>
      <c r="F21" s="29"/>
      <c r="G21" s="31"/>
      <c r="H21" s="31"/>
      <c r="I21" s="32"/>
      <c r="J21" s="33"/>
      <c r="K21" s="29"/>
      <c r="L21" s="29"/>
      <c r="M21" s="29"/>
      <c r="N21" s="29"/>
      <c r="O21" s="29"/>
      <c r="P21" s="29"/>
      <c r="Q21" s="29"/>
      <c r="R21" s="29"/>
      <c r="S21" s="29"/>
      <c r="T21" s="29"/>
      <c r="U21" s="29"/>
      <c r="V21" s="29"/>
      <c r="W21" s="29"/>
      <c r="X21" s="34"/>
      <c r="Y21" s="110"/>
    </row>
    <row r="22" spans="1:27" s="6" customFormat="1" ht="27" customHeight="1">
      <c r="A22" s="50">
        <v>20</v>
      </c>
      <c r="B22" s="51"/>
      <c r="C22" s="79">
        <v>256.60000000000002</v>
      </c>
      <c r="D22" s="79">
        <f>C23</f>
        <v>256.64999999999998</v>
      </c>
      <c r="E22" s="53">
        <v>50</v>
      </c>
      <c r="F22" s="170" t="s">
        <v>16</v>
      </c>
      <c r="G22" s="171"/>
      <c r="H22" s="80">
        <v>3.7</v>
      </c>
      <c r="I22" s="55" t="s">
        <v>70</v>
      </c>
      <c r="J22" s="58"/>
      <c r="K22" s="172"/>
      <c r="L22" s="173"/>
      <c r="M22" s="173"/>
      <c r="N22" s="173"/>
      <c r="O22" s="173"/>
      <c r="P22" s="174"/>
      <c r="Q22" s="74">
        <v>5.0000000000000001E-3</v>
      </c>
      <c r="R22" s="80">
        <v>0</v>
      </c>
      <c r="S22" s="79">
        <f t="shared" ref="S22" si="17">Q22+R22</f>
        <v>5.0000000000000001E-3</v>
      </c>
      <c r="T22" s="79">
        <v>456.40300000000002</v>
      </c>
      <c r="U22" s="74">
        <f>T23</f>
        <v>456.39800000000002</v>
      </c>
      <c r="V22" s="74">
        <v>460.10300000000001</v>
      </c>
      <c r="W22" s="74">
        <f>V23</f>
        <v>460.09800000000001</v>
      </c>
      <c r="X22" s="19"/>
      <c r="Y22" s="75"/>
      <c r="Z22" s="18">
        <f>D22-C22</f>
        <v>4.9999999999954525E-2</v>
      </c>
      <c r="AA22" s="6">
        <f t="shared" ref="AA22:AA24" si="18">Z22*1000</f>
        <v>49.999999999954525</v>
      </c>
    </row>
    <row r="23" spans="1:27" s="6" customFormat="1" ht="78" customHeight="1">
      <c r="A23" s="50">
        <v>21</v>
      </c>
      <c r="B23" s="51">
        <v>11</v>
      </c>
      <c r="C23" s="79">
        <v>256.64999999999998</v>
      </c>
      <c r="D23" s="79">
        <f t="shared" ref="D23" si="19">C24</f>
        <v>257.35000000000002</v>
      </c>
      <c r="E23" s="53">
        <v>700</v>
      </c>
      <c r="F23" s="79">
        <v>71.3</v>
      </c>
      <c r="G23" s="80">
        <v>15</v>
      </c>
      <c r="H23" s="80">
        <v>3.7</v>
      </c>
      <c r="I23" s="55" t="s">
        <v>69</v>
      </c>
      <c r="J23" s="80" t="s">
        <v>49</v>
      </c>
      <c r="K23" s="80">
        <v>62.35</v>
      </c>
      <c r="L23" s="79">
        <v>23.273</v>
      </c>
      <c r="M23" s="79">
        <v>2.6789999999999998</v>
      </c>
      <c r="N23" s="79">
        <v>1.929</v>
      </c>
      <c r="O23" s="79">
        <v>1.1619999999999999</v>
      </c>
      <c r="P23" s="79">
        <v>72.462999999999994</v>
      </c>
      <c r="Q23" s="79">
        <v>8.2000000000000003E-2</v>
      </c>
      <c r="R23" s="80">
        <v>0</v>
      </c>
      <c r="S23" s="79">
        <f>Q23+R23</f>
        <v>8.2000000000000003E-2</v>
      </c>
      <c r="T23" s="79">
        <v>456.39800000000002</v>
      </c>
      <c r="U23" s="74">
        <f t="shared" ref="U23" si="20">T24</f>
        <v>456.31599999999997</v>
      </c>
      <c r="V23" s="79">
        <v>460.09800000000001</v>
      </c>
      <c r="W23" s="74">
        <f t="shared" ref="W23" si="21">V24</f>
        <v>460.01600000000002</v>
      </c>
      <c r="X23" s="36" t="s">
        <v>78</v>
      </c>
      <c r="Y23" s="37" t="s">
        <v>72</v>
      </c>
      <c r="Z23" s="18"/>
      <c r="AA23" s="6">
        <f t="shared" si="18"/>
        <v>0</v>
      </c>
    </row>
    <row r="24" spans="1:27" s="6" customFormat="1" ht="27" customHeight="1">
      <c r="A24" s="50">
        <v>22</v>
      </c>
      <c r="B24" s="51" t="s">
        <v>13</v>
      </c>
      <c r="C24" s="79">
        <v>257.35000000000002</v>
      </c>
      <c r="D24" s="79">
        <v>257.39999999999998</v>
      </c>
      <c r="E24" s="53">
        <v>50</v>
      </c>
      <c r="F24" s="170" t="s">
        <v>16</v>
      </c>
      <c r="G24" s="171"/>
      <c r="H24" s="80">
        <f>H23</f>
        <v>3.7</v>
      </c>
      <c r="I24" s="55" t="s">
        <v>70</v>
      </c>
      <c r="J24" s="58"/>
      <c r="K24" s="172"/>
      <c r="L24" s="173"/>
      <c r="M24" s="173"/>
      <c r="N24" s="173"/>
      <c r="O24" s="173"/>
      <c r="P24" s="174"/>
      <c r="Q24" s="74">
        <v>5.0000000000000001E-3</v>
      </c>
      <c r="R24" s="80">
        <v>0</v>
      </c>
      <c r="S24" s="79">
        <f t="shared" ref="S24" si="22">Q24+R24</f>
        <v>5.0000000000000001E-3</v>
      </c>
      <c r="T24" s="79">
        <v>456.31599999999997</v>
      </c>
      <c r="U24" s="74">
        <v>456.31099999999998</v>
      </c>
      <c r="V24" s="74">
        <v>460.01600000000002</v>
      </c>
      <c r="W24" s="74">
        <v>460.01100000000002</v>
      </c>
      <c r="X24" s="19"/>
      <c r="Y24" s="75"/>
      <c r="Z24" s="18">
        <f>D24-C24</f>
        <v>4.9999999999954525E-2</v>
      </c>
      <c r="AA24" s="6">
        <f t="shared" si="18"/>
        <v>49.999999999954525</v>
      </c>
    </row>
    <row r="25" spans="1:27" s="6" customFormat="1" ht="7.5" customHeight="1">
      <c r="A25" s="68"/>
      <c r="B25" s="85"/>
      <c r="C25" s="86"/>
      <c r="D25" s="86"/>
      <c r="E25" s="87"/>
      <c r="F25" s="88"/>
      <c r="G25" s="88"/>
      <c r="H25" s="89"/>
      <c r="I25" s="90"/>
      <c r="J25" s="84"/>
      <c r="K25" s="71"/>
      <c r="L25" s="71"/>
      <c r="M25" s="71"/>
      <c r="N25" s="71"/>
      <c r="O25" s="71"/>
      <c r="P25" s="71"/>
      <c r="Q25" s="71"/>
      <c r="R25" s="83"/>
      <c r="S25" s="82"/>
      <c r="T25" s="82"/>
      <c r="U25" s="71"/>
      <c r="V25" s="71"/>
      <c r="W25" s="71"/>
      <c r="X25" s="44"/>
      <c r="Y25" s="7"/>
      <c r="Z25" s="18"/>
    </row>
    <row r="26" spans="1:27" s="6" customFormat="1" ht="21.75" customHeight="1">
      <c r="A26" s="7"/>
      <c r="B26" s="188" t="s">
        <v>79</v>
      </c>
      <c r="C26" s="188"/>
      <c r="D26" s="188"/>
      <c r="E26" s="188"/>
      <c r="F26" s="188"/>
      <c r="G26" s="188"/>
      <c r="H26" s="188"/>
      <c r="I26" s="188"/>
      <c r="J26" s="45"/>
      <c r="K26" s="78"/>
      <c r="L26" s="78"/>
      <c r="M26" s="78"/>
      <c r="N26" s="78"/>
      <c r="O26" s="78"/>
      <c r="P26" s="78"/>
      <c r="Q26" s="78"/>
      <c r="R26" s="78"/>
      <c r="S26" s="78"/>
      <c r="T26" s="78"/>
      <c r="U26" s="78"/>
      <c r="V26" s="78"/>
      <c r="W26" s="78"/>
      <c r="X26" s="48"/>
    </row>
    <row r="27" spans="1:27" s="6" customFormat="1" ht="55.5" customHeight="1">
      <c r="A27" s="7"/>
      <c r="B27" s="207" t="s">
        <v>81</v>
      </c>
      <c r="C27" s="207"/>
      <c r="D27" s="207"/>
      <c r="E27" s="207"/>
      <c r="F27" s="207"/>
      <c r="G27" s="207"/>
      <c r="H27" s="207"/>
      <c r="I27" s="207"/>
      <c r="J27" s="207"/>
      <c r="K27" s="207"/>
      <c r="L27" s="207"/>
      <c r="M27" s="207"/>
      <c r="N27" s="207"/>
      <c r="O27" s="207"/>
      <c r="P27" s="207"/>
      <c r="Q27" s="207"/>
      <c r="R27" s="207"/>
      <c r="S27" s="207"/>
      <c r="T27" s="207"/>
      <c r="U27" s="207"/>
      <c r="V27" s="207"/>
      <c r="W27" s="207"/>
      <c r="X27" s="207"/>
    </row>
    <row r="28" spans="1:27" s="6" customFormat="1" ht="24.75" customHeight="1">
      <c r="A28" s="7"/>
      <c r="B28" s="207" t="s">
        <v>80</v>
      </c>
      <c r="C28" s="207"/>
      <c r="D28" s="207"/>
      <c r="E28" s="207"/>
      <c r="F28" s="207"/>
      <c r="G28" s="207"/>
      <c r="H28" s="207"/>
      <c r="I28" s="207"/>
      <c r="J28" s="207"/>
      <c r="K28" s="207"/>
      <c r="L28" s="207"/>
      <c r="M28" s="207"/>
      <c r="N28" s="207"/>
      <c r="O28" s="207"/>
      <c r="P28" s="207"/>
      <c r="Q28" s="207"/>
      <c r="R28" s="207"/>
      <c r="S28" s="207"/>
      <c r="T28" s="207"/>
      <c r="U28" s="207"/>
      <c r="V28" s="207"/>
      <c r="W28" s="207"/>
      <c r="X28" s="207"/>
    </row>
    <row r="29" spans="1:27" s="6" customFormat="1" ht="24.75" customHeight="1">
      <c r="A29" s="7"/>
      <c r="B29" s="169"/>
      <c r="C29" s="169"/>
      <c r="D29" s="169"/>
      <c r="E29" s="169"/>
      <c r="F29" s="169"/>
      <c r="G29" s="169"/>
      <c r="H29" s="169"/>
      <c r="I29" s="169"/>
      <c r="J29" s="169"/>
      <c r="K29" s="169"/>
      <c r="L29" s="169"/>
      <c r="M29" s="169"/>
      <c r="N29" s="169"/>
      <c r="O29" s="169"/>
      <c r="P29" s="169"/>
      <c r="Q29" s="169"/>
      <c r="R29" s="169"/>
      <c r="S29" s="169"/>
      <c r="T29" s="169"/>
      <c r="U29" s="169"/>
      <c r="V29" s="169"/>
      <c r="W29" s="169"/>
      <c r="X29" s="169"/>
    </row>
    <row r="30" spans="1:27" s="6" customFormat="1" ht="23.25" customHeight="1">
      <c r="A30" s="7"/>
      <c r="B30" s="16"/>
      <c r="C30" s="180"/>
      <c r="D30" s="180"/>
      <c r="E30" s="180"/>
      <c r="F30" s="180"/>
      <c r="G30" s="15"/>
      <c r="H30" s="9"/>
      <c r="I30" s="22"/>
      <c r="J30" s="10"/>
      <c r="K30" s="42"/>
      <c r="L30" s="71"/>
      <c r="M30" s="179" t="s">
        <v>22</v>
      </c>
      <c r="N30" s="179"/>
      <c r="O30" s="71"/>
      <c r="P30" s="71"/>
      <c r="Q30" s="179" t="s">
        <v>83</v>
      </c>
      <c r="R30" s="179"/>
      <c r="S30" s="179"/>
      <c r="T30" s="179"/>
      <c r="U30" s="42"/>
      <c r="V30" s="42"/>
      <c r="W30" s="42"/>
      <c r="X30" s="11"/>
      <c r="Y30" s="24"/>
    </row>
    <row r="31" spans="1:27" s="6" customFormat="1" ht="32.1" customHeight="1">
      <c r="A31" s="7"/>
      <c r="B31" s="7"/>
      <c r="C31" s="42"/>
      <c r="D31" s="42"/>
      <c r="E31" s="8"/>
      <c r="F31" s="42"/>
      <c r="G31" s="9"/>
      <c r="H31" s="9"/>
      <c r="I31" s="22"/>
      <c r="J31" s="10"/>
      <c r="K31" s="42"/>
      <c r="L31" s="179" t="s">
        <v>82</v>
      </c>
      <c r="M31" s="179"/>
      <c r="N31" s="179"/>
      <c r="O31" s="179"/>
      <c r="P31" s="71"/>
      <c r="Q31" s="179"/>
      <c r="R31" s="179"/>
      <c r="S31" s="179"/>
      <c r="T31" s="179"/>
      <c r="U31" s="42"/>
      <c r="V31" s="42"/>
      <c r="W31" s="42"/>
      <c r="X31" s="11"/>
    </row>
    <row r="32" spans="1:27" s="6" customFormat="1" ht="32.1" customHeight="1">
      <c r="A32" s="7"/>
      <c r="B32" s="7"/>
      <c r="C32" s="42"/>
      <c r="D32" s="42"/>
      <c r="E32" s="8"/>
      <c r="F32" s="42"/>
      <c r="G32" s="9"/>
      <c r="H32" s="9"/>
      <c r="I32" s="22"/>
      <c r="J32" s="10"/>
      <c r="K32" s="42"/>
      <c r="L32" s="179"/>
      <c r="M32" s="179"/>
      <c r="N32" s="179"/>
      <c r="O32" s="179"/>
      <c r="P32" s="71"/>
      <c r="Q32" s="179"/>
      <c r="R32" s="179"/>
      <c r="S32" s="179"/>
      <c r="T32" s="179"/>
      <c r="U32" s="42"/>
      <c r="V32" s="42"/>
      <c r="W32" s="42"/>
      <c r="X32" s="11"/>
    </row>
    <row r="33" spans="1:24" s="6" customFormat="1" ht="9" customHeight="1">
      <c r="A33" s="7"/>
      <c r="B33" s="7"/>
      <c r="C33" s="42"/>
      <c r="D33" s="42"/>
      <c r="E33" s="8"/>
      <c r="F33" s="42"/>
      <c r="G33" s="9"/>
      <c r="H33" s="9"/>
      <c r="I33" s="42"/>
      <c r="J33" s="10" t="s">
        <v>20</v>
      </c>
      <c r="K33" s="42"/>
      <c r="L33" s="71"/>
      <c r="M33" s="71"/>
      <c r="N33" s="71"/>
      <c r="O33" s="71"/>
      <c r="P33" s="71"/>
      <c r="Q33" s="179"/>
      <c r="R33" s="179"/>
      <c r="S33" s="179"/>
      <c r="T33" s="179"/>
      <c r="U33" s="42"/>
      <c r="V33" s="42"/>
      <c r="W33" s="42"/>
      <c r="X33" s="11"/>
    </row>
    <row r="34" spans="1:24" s="6" customFormat="1" ht="32.1" customHeight="1">
      <c r="A34" s="7"/>
      <c r="B34" s="7"/>
      <c r="C34" s="42"/>
      <c r="D34" s="42"/>
      <c r="E34" s="8"/>
      <c r="F34" s="42"/>
      <c r="G34" s="9"/>
      <c r="H34" s="9"/>
      <c r="I34" s="42"/>
      <c r="J34" s="10" t="s">
        <v>13</v>
      </c>
      <c r="K34" s="42"/>
      <c r="L34" s="42"/>
      <c r="M34" s="42"/>
      <c r="N34" s="42"/>
      <c r="O34" s="42"/>
      <c r="P34" s="42"/>
      <c r="Q34" s="42"/>
      <c r="R34" s="42"/>
      <c r="S34" s="42"/>
      <c r="T34" s="42"/>
      <c r="U34" s="42"/>
      <c r="V34" s="42"/>
      <c r="W34" s="42"/>
      <c r="X34" s="11"/>
    </row>
    <row r="35" spans="1:24" s="6" customFormat="1" ht="32.1" customHeight="1">
      <c r="A35" s="7"/>
      <c r="B35" s="7"/>
      <c r="C35" s="42"/>
      <c r="D35" s="42"/>
      <c r="E35" s="8"/>
      <c r="F35" s="42"/>
      <c r="G35" s="9"/>
      <c r="H35" s="9"/>
      <c r="I35" s="42"/>
      <c r="J35" s="10"/>
      <c r="K35" s="42"/>
      <c r="L35" s="42"/>
      <c r="M35" s="42"/>
      <c r="N35" s="42"/>
      <c r="O35" s="42"/>
      <c r="P35" s="42"/>
      <c r="Q35" s="42"/>
      <c r="R35" s="42"/>
      <c r="S35" s="42"/>
      <c r="T35" s="42"/>
      <c r="U35" s="42"/>
      <c r="V35" s="42"/>
      <c r="W35" s="42"/>
      <c r="X35" s="11"/>
    </row>
    <row r="36" spans="1:24" s="6" customFormat="1" ht="32.1" customHeight="1">
      <c r="A36" s="7"/>
      <c r="B36" s="7"/>
      <c r="C36" s="42"/>
      <c r="D36" s="42"/>
      <c r="E36" s="8"/>
      <c r="F36" s="42"/>
      <c r="G36" s="9"/>
      <c r="H36" s="9"/>
      <c r="I36" s="42"/>
      <c r="J36" s="10"/>
      <c r="K36" s="42"/>
      <c r="L36" s="42"/>
      <c r="M36" s="42"/>
      <c r="N36" s="42"/>
      <c r="O36" s="42"/>
      <c r="P36" s="42"/>
      <c r="Q36" s="42"/>
      <c r="R36" s="42"/>
      <c r="S36" s="42"/>
      <c r="T36" s="42"/>
      <c r="U36" s="42"/>
      <c r="V36" s="42"/>
      <c r="W36" s="42"/>
      <c r="X36" s="11"/>
    </row>
    <row r="37" spans="1:24" s="6" customFormat="1" ht="32.1" customHeight="1">
      <c r="A37" s="7"/>
      <c r="B37" s="7"/>
      <c r="C37" s="42"/>
      <c r="D37" s="42"/>
      <c r="E37" s="8"/>
      <c r="F37" s="42"/>
      <c r="G37" s="9"/>
      <c r="H37" s="9"/>
      <c r="I37" s="42"/>
      <c r="J37" s="10"/>
      <c r="K37" s="42"/>
      <c r="L37" s="42"/>
      <c r="M37" s="42"/>
      <c r="N37" s="42"/>
      <c r="O37" s="42"/>
      <c r="P37" s="42"/>
      <c r="Q37" s="42"/>
      <c r="R37" s="42"/>
      <c r="S37" s="42"/>
      <c r="T37" s="42"/>
      <c r="U37" s="42"/>
      <c r="V37" s="42"/>
      <c r="W37" s="42"/>
      <c r="X37" s="11"/>
    </row>
    <row r="38" spans="1:24" s="6" customFormat="1" ht="32.1" customHeight="1">
      <c r="A38" s="7"/>
      <c r="B38" s="7"/>
      <c r="C38" s="42"/>
      <c r="D38" s="42"/>
      <c r="E38" s="8"/>
      <c r="F38" s="42"/>
      <c r="G38" s="9"/>
      <c r="H38" s="9"/>
      <c r="I38" s="42"/>
      <c r="J38" s="10"/>
      <c r="K38" s="42"/>
      <c r="L38" s="42"/>
      <c r="M38" s="42"/>
      <c r="N38" s="42"/>
      <c r="O38" s="42" t="s">
        <v>13</v>
      </c>
      <c r="P38" s="42"/>
      <c r="Q38" s="42"/>
      <c r="R38" s="42"/>
      <c r="S38" s="42"/>
      <c r="T38" s="42"/>
      <c r="U38" s="42"/>
      <c r="V38" s="42"/>
      <c r="W38" s="42"/>
      <c r="X38" s="11"/>
    </row>
    <row r="39" spans="1:24" s="6" customFormat="1" ht="32.1" customHeight="1">
      <c r="A39" s="7"/>
      <c r="B39" s="7"/>
      <c r="C39" s="42"/>
      <c r="D39" s="42"/>
      <c r="E39" s="8"/>
      <c r="F39" s="42"/>
      <c r="G39" s="9"/>
      <c r="H39" s="9"/>
      <c r="I39" s="42"/>
      <c r="J39" s="10"/>
      <c r="K39" s="42"/>
      <c r="L39" s="42"/>
      <c r="M39" s="42"/>
      <c r="N39" s="42"/>
      <c r="O39" s="42"/>
      <c r="P39" s="42"/>
      <c r="Q39" s="42"/>
      <c r="R39" s="42"/>
      <c r="S39" s="42"/>
      <c r="T39" s="42"/>
      <c r="U39" s="42"/>
      <c r="V39" s="42"/>
      <c r="W39" s="42"/>
      <c r="X39" s="11"/>
    </row>
    <row r="40" spans="1:24" s="6" customFormat="1" ht="32.1" customHeight="1">
      <c r="A40" s="7"/>
      <c r="B40" s="7"/>
      <c r="C40" s="42"/>
      <c r="D40" s="42"/>
      <c r="E40" s="8"/>
      <c r="F40" s="42"/>
      <c r="G40" s="9"/>
      <c r="H40" s="9"/>
      <c r="I40" s="42"/>
      <c r="J40" s="10"/>
      <c r="K40" s="42"/>
      <c r="L40" s="42"/>
      <c r="M40" s="42"/>
      <c r="N40" s="42"/>
      <c r="O40" s="42"/>
      <c r="P40" s="42"/>
      <c r="Q40" s="42"/>
      <c r="R40" s="42"/>
      <c r="S40" s="42"/>
      <c r="T40" s="42"/>
      <c r="U40" s="42"/>
      <c r="V40" s="42"/>
      <c r="W40" s="42"/>
      <c r="X40" s="11"/>
    </row>
    <row r="41" spans="1:24" s="6" customFormat="1" ht="32.1" customHeight="1">
      <c r="A41" s="7"/>
      <c r="B41" s="7"/>
      <c r="C41" s="42"/>
      <c r="D41" s="42"/>
      <c r="E41" s="8"/>
      <c r="F41" s="42"/>
      <c r="G41" s="9"/>
      <c r="H41" s="9"/>
      <c r="I41" s="42"/>
      <c r="J41" s="10"/>
      <c r="K41" s="42"/>
      <c r="L41" s="42"/>
      <c r="M41" s="42"/>
      <c r="N41" s="42"/>
      <c r="O41" s="42"/>
      <c r="P41" s="42"/>
      <c r="Q41" s="42"/>
      <c r="R41" s="42"/>
      <c r="S41" s="42"/>
      <c r="T41" s="42"/>
      <c r="U41" s="42"/>
      <c r="V41" s="42"/>
      <c r="W41" s="42"/>
      <c r="X41" s="11"/>
    </row>
    <row r="42" spans="1:24" s="6" customFormat="1" ht="32.1" customHeight="1">
      <c r="A42" s="7"/>
      <c r="B42" s="7"/>
      <c r="C42" s="42"/>
      <c r="D42" s="42"/>
      <c r="E42" s="8"/>
      <c r="F42" s="42"/>
      <c r="G42" s="9"/>
      <c r="H42" s="9"/>
      <c r="I42" s="42"/>
      <c r="J42" s="10"/>
      <c r="K42" s="42"/>
      <c r="L42" s="42"/>
      <c r="M42" s="42"/>
      <c r="N42" s="42"/>
      <c r="O42" s="42"/>
      <c r="P42" s="42"/>
      <c r="Q42" s="42"/>
      <c r="R42" s="42"/>
      <c r="S42" s="42"/>
      <c r="T42" s="42"/>
      <c r="U42" s="42"/>
      <c r="V42" s="42"/>
      <c r="W42" s="42"/>
      <c r="X42" s="11"/>
    </row>
    <row r="43" spans="1:24" s="6" customFormat="1" ht="32.1" customHeight="1">
      <c r="A43" s="7"/>
      <c r="B43" s="7"/>
      <c r="C43" s="42"/>
      <c r="D43" s="42"/>
      <c r="E43" s="8"/>
      <c r="F43" s="42"/>
      <c r="G43" s="9"/>
      <c r="H43" s="9"/>
      <c r="I43" s="42"/>
      <c r="J43" s="10"/>
      <c r="K43" s="42"/>
      <c r="L43" s="42"/>
      <c r="M43" s="42"/>
      <c r="N43" s="42"/>
      <c r="O43" s="42"/>
      <c r="P43" s="42"/>
      <c r="Q43" s="42"/>
      <c r="R43" s="42"/>
      <c r="S43" s="42"/>
      <c r="T43" s="42"/>
      <c r="U43" s="42"/>
      <c r="V43" s="42"/>
      <c r="W43" s="42"/>
      <c r="X43" s="11"/>
    </row>
    <row r="44" spans="1:24" s="6" customFormat="1" ht="32.1" customHeight="1">
      <c r="A44" s="7"/>
      <c r="B44" s="7"/>
      <c r="C44" s="42"/>
      <c r="D44" s="42"/>
      <c r="E44" s="8"/>
      <c r="F44" s="42"/>
      <c r="G44" s="9"/>
      <c r="H44" s="9"/>
      <c r="I44" s="42"/>
      <c r="J44" s="10"/>
      <c r="K44" s="42"/>
      <c r="L44" s="42"/>
      <c r="M44" s="42"/>
      <c r="N44" s="42"/>
      <c r="O44" s="42"/>
      <c r="P44" s="42"/>
      <c r="Q44" s="42"/>
      <c r="R44" s="42"/>
      <c r="S44" s="42"/>
      <c r="T44" s="42"/>
      <c r="U44" s="42"/>
      <c r="V44" s="42"/>
      <c r="W44" s="42"/>
      <c r="X44" s="11"/>
    </row>
    <row r="45" spans="1:24" s="6" customFormat="1" ht="32.1" customHeight="1">
      <c r="A45" s="7"/>
      <c r="B45" s="7"/>
      <c r="C45" s="42"/>
      <c r="D45" s="42"/>
      <c r="E45" s="8"/>
      <c r="F45" s="42"/>
      <c r="G45" s="9"/>
      <c r="H45" s="9"/>
      <c r="I45" s="42"/>
      <c r="J45" s="10"/>
      <c r="K45" s="42"/>
      <c r="L45" s="42"/>
      <c r="M45" s="42"/>
      <c r="N45" s="42"/>
      <c r="O45" s="42"/>
      <c r="P45" s="42"/>
      <c r="Q45" s="42"/>
      <c r="R45" s="42"/>
      <c r="S45" s="42"/>
      <c r="T45" s="42"/>
      <c r="U45" s="42"/>
      <c r="V45" s="42"/>
      <c r="W45" s="42"/>
      <c r="X45" s="11"/>
    </row>
  </sheetData>
  <mergeCells count="39">
    <mergeCell ref="A1:Y1"/>
    <mergeCell ref="A2:Y2"/>
    <mergeCell ref="A3:Y3"/>
    <mergeCell ref="A4:Y4"/>
    <mergeCell ref="A5:G5"/>
    <mergeCell ref="X5:Y5"/>
    <mergeCell ref="B26:I26"/>
    <mergeCell ref="V6:W6"/>
    <mergeCell ref="X6:Y7"/>
    <mergeCell ref="F11:G11"/>
    <mergeCell ref="K11:P11"/>
    <mergeCell ref="A12:Y12"/>
    <mergeCell ref="Q6:S6"/>
    <mergeCell ref="T6:U6"/>
    <mergeCell ref="F13:G13"/>
    <mergeCell ref="K13:P13"/>
    <mergeCell ref="F9:G9"/>
    <mergeCell ref="K9:P9"/>
    <mergeCell ref="A6:A7"/>
    <mergeCell ref="B6:B7"/>
    <mergeCell ref="C6:E6"/>
    <mergeCell ref="F6:P6"/>
    <mergeCell ref="F20:G20"/>
    <mergeCell ref="K20:P20"/>
    <mergeCell ref="F22:G22"/>
    <mergeCell ref="K22:P22"/>
    <mergeCell ref="F24:G24"/>
    <mergeCell ref="K24:P24"/>
    <mergeCell ref="F15:G15"/>
    <mergeCell ref="K15:P15"/>
    <mergeCell ref="A17:Y17"/>
    <mergeCell ref="F18:G18"/>
    <mergeCell ref="K18:P18"/>
    <mergeCell ref="B27:X27"/>
    <mergeCell ref="B28:X28"/>
    <mergeCell ref="C30:F30"/>
    <mergeCell ref="M30:N30"/>
    <mergeCell ref="Q30:T33"/>
    <mergeCell ref="L31:O32"/>
  </mergeCells>
  <printOptions horizontalCentered="1"/>
  <pageMargins left="0.39370078740157483" right="0.27559055118110237" top="0.39370078740157483" bottom="0.11811023622047245" header="0" footer="0"/>
  <pageSetup paperSize="9" scale="55" orientation="landscape" errors="blank" verticalDpi="360" r:id="rId1"/>
  <headerFooter alignWithMargins="0"/>
</worksheet>
</file>

<file path=xl/worksheets/sheet3.xml><?xml version="1.0" encoding="utf-8"?>
<worksheet xmlns="http://schemas.openxmlformats.org/spreadsheetml/2006/main" xmlns:r="http://schemas.openxmlformats.org/officeDocument/2006/relationships">
  <sheetPr>
    <tabColor rgb="FF00B050"/>
  </sheetPr>
  <dimension ref="A1:AC31"/>
  <sheetViews>
    <sheetView view="pageBreakPreview" zoomScale="70" zoomScaleSheetLayoutView="70" workbookViewId="0">
      <selection activeCell="U22" sqref="U22"/>
    </sheetView>
  </sheetViews>
  <sheetFormatPr defaultColWidth="9.140625" defaultRowHeight="12.75"/>
  <cols>
    <col min="1" max="1" width="4.42578125" style="1" customWidth="1"/>
    <col min="2" max="2" width="8" style="1" customWidth="1"/>
    <col min="3" max="3" width="10.5703125" style="13" customWidth="1"/>
    <col min="4" max="4" width="11.140625" style="13" customWidth="1"/>
    <col min="5" max="5" width="10.85546875" style="13" customWidth="1"/>
    <col min="6" max="6" width="12.140625" style="1" customWidth="1"/>
    <col min="7" max="7" width="7.85546875" style="1" customWidth="1"/>
    <col min="8" max="8" width="7.42578125" style="1" customWidth="1"/>
    <col min="9" max="9" width="11" style="1" customWidth="1"/>
    <col min="10" max="10" width="9.28515625" style="1" customWidth="1"/>
    <col min="11" max="11" width="8.5703125" style="1" customWidth="1"/>
    <col min="12" max="12" width="9" style="1" customWidth="1"/>
    <col min="13" max="13" width="8.140625" style="1" customWidth="1"/>
    <col min="14" max="14" width="7.5703125" style="1" customWidth="1"/>
    <col min="15" max="15" width="10.42578125" style="1" customWidth="1"/>
    <col min="16" max="16" width="12.28515625" style="1" customWidth="1"/>
    <col min="17" max="17" width="9.85546875" style="1" customWidth="1"/>
    <col min="18" max="18" width="12.7109375" style="1" customWidth="1"/>
    <col min="19" max="19" width="8" style="1" customWidth="1"/>
    <col min="20" max="23" width="10.5703125" style="1" customWidth="1"/>
    <col min="24" max="24" width="25" style="1" customWidth="1"/>
    <col min="25" max="16384" width="9.140625" style="1"/>
  </cols>
  <sheetData>
    <row r="1" spans="1:29" s="2" customFormat="1" ht="25.5" customHeight="1">
      <c r="A1" s="175" t="s">
        <v>93</v>
      </c>
      <c r="B1" s="175"/>
      <c r="C1" s="175"/>
      <c r="D1" s="175"/>
      <c r="E1" s="175"/>
      <c r="F1" s="175"/>
      <c r="G1" s="175"/>
      <c r="H1" s="175"/>
      <c r="I1" s="175"/>
      <c r="J1" s="175"/>
      <c r="K1" s="175"/>
      <c r="L1" s="175"/>
      <c r="M1" s="175"/>
      <c r="N1" s="175"/>
      <c r="O1" s="175"/>
      <c r="P1" s="175"/>
      <c r="Q1" s="175"/>
      <c r="R1" s="175"/>
      <c r="S1" s="175"/>
      <c r="T1" s="175"/>
      <c r="U1" s="175"/>
      <c r="V1" s="175"/>
      <c r="W1" s="175"/>
      <c r="X1" s="175"/>
    </row>
    <row r="2" spans="1:29" s="2" customFormat="1" ht="17.25" customHeight="1">
      <c r="A2" s="176" t="s">
        <v>18</v>
      </c>
      <c r="B2" s="176"/>
      <c r="C2" s="176"/>
      <c r="D2" s="176"/>
      <c r="E2" s="176"/>
      <c r="F2" s="176"/>
      <c r="G2" s="176"/>
      <c r="H2" s="176"/>
      <c r="I2" s="176"/>
      <c r="J2" s="176"/>
      <c r="K2" s="176"/>
      <c r="L2" s="176"/>
      <c r="M2" s="176"/>
      <c r="N2" s="176"/>
      <c r="O2" s="176"/>
      <c r="P2" s="176"/>
      <c r="Q2" s="176"/>
      <c r="R2" s="176"/>
      <c r="S2" s="176"/>
      <c r="T2" s="176"/>
      <c r="U2" s="176"/>
      <c r="V2" s="176"/>
      <c r="W2" s="176"/>
      <c r="X2" s="176"/>
    </row>
    <row r="3" spans="1:29" s="14" customFormat="1" ht="15.75" customHeight="1">
      <c r="A3" s="176" t="s">
        <v>41</v>
      </c>
      <c r="B3" s="176"/>
      <c r="C3" s="176"/>
      <c r="D3" s="176"/>
      <c r="E3" s="176"/>
      <c r="F3" s="176"/>
      <c r="G3" s="176"/>
      <c r="H3" s="176"/>
      <c r="I3" s="176"/>
      <c r="J3" s="176"/>
      <c r="K3" s="176"/>
      <c r="L3" s="176"/>
      <c r="M3" s="176"/>
      <c r="N3" s="176"/>
      <c r="O3" s="176"/>
      <c r="P3" s="176"/>
      <c r="Q3" s="176"/>
      <c r="R3" s="176"/>
      <c r="S3" s="176"/>
      <c r="T3" s="176"/>
      <c r="U3" s="176"/>
      <c r="V3" s="176"/>
      <c r="W3" s="176"/>
      <c r="X3" s="176"/>
      <c r="Y3" s="47"/>
    </row>
    <row r="4" spans="1:29" s="3" customFormat="1" ht="21.95" customHeight="1">
      <c r="A4" s="177" t="s">
        <v>44</v>
      </c>
      <c r="B4" s="177"/>
      <c r="C4" s="177"/>
      <c r="D4" s="177"/>
      <c r="E4" s="177"/>
      <c r="F4" s="177"/>
      <c r="G4" s="177"/>
      <c r="H4" s="177"/>
      <c r="I4" s="177"/>
      <c r="J4" s="177"/>
      <c r="K4" s="177"/>
      <c r="L4" s="177"/>
      <c r="M4" s="177"/>
      <c r="N4" s="177"/>
      <c r="O4" s="177"/>
      <c r="P4" s="177"/>
      <c r="Q4" s="177"/>
      <c r="R4" s="177"/>
      <c r="S4" s="177"/>
      <c r="T4" s="177"/>
      <c r="U4" s="177"/>
      <c r="V4" s="177"/>
      <c r="W4" s="177"/>
      <c r="X4" s="177"/>
    </row>
    <row r="5" spans="1:29" s="3" customFormat="1" ht="17.25" customHeight="1">
      <c r="A5" s="181"/>
      <c r="B5" s="181"/>
      <c r="C5" s="181"/>
      <c r="D5" s="181"/>
      <c r="E5" s="181"/>
      <c r="F5" s="181"/>
      <c r="G5" s="181"/>
      <c r="H5" s="17"/>
      <c r="I5" s="17"/>
      <c r="J5" s="17"/>
      <c r="K5" s="17"/>
      <c r="L5" s="17"/>
      <c r="M5" s="17"/>
      <c r="N5" s="17"/>
      <c r="O5" s="17"/>
      <c r="P5" s="17"/>
      <c r="Q5" s="17"/>
      <c r="R5" s="17"/>
      <c r="S5" s="17"/>
      <c r="T5" s="17"/>
      <c r="U5" s="17"/>
      <c r="V5" s="17"/>
      <c r="W5" s="17"/>
      <c r="X5" s="17"/>
    </row>
    <row r="6" spans="1:29" s="4" customFormat="1" ht="34.5" customHeight="1">
      <c r="A6" s="206" t="s">
        <v>0</v>
      </c>
      <c r="B6" s="206" t="s">
        <v>26</v>
      </c>
      <c r="C6" s="206" t="s">
        <v>1</v>
      </c>
      <c r="D6" s="206"/>
      <c r="E6" s="206"/>
      <c r="F6" s="206" t="s">
        <v>2</v>
      </c>
      <c r="G6" s="206"/>
      <c r="H6" s="206"/>
      <c r="I6" s="206"/>
      <c r="J6" s="206"/>
      <c r="K6" s="206"/>
      <c r="L6" s="206"/>
      <c r="M6" s="206"/>
      <c r="N6" s="206"/>
      <c r="O6" s="206"/>
      <c r="P6" s="206"/>
      <c r="Q6" s="206" t="s">
        <v>35</v>
      </c>
      <c r="R6" s="206"/>
      <c r="S6" s="206"/>
      <c r="T6" s="208" t="s">
        <v>91</v>
      </c>
      <c r="U6" s="208"/>
      <c r="V6" s="208" t="s">
        <v>3</v>
      </c>
      <c r="W6" s="208"/>
      <c r="X6" s="208" t="s">
        <v>4</v>
      </c>
    </row>
    <row r="7" spans="1:29" s="4" customFormat="1" ht="50.25" customHeight="1">
      <c r="A7" s="192"/>
      <c r="B7" s="192"/>
      <c r="C7" s="62" t="s">
        <v>27</v>
      </c>
      <c r="D7" s="62" t="s">
        <v>58</v>
      </c>
      <c r="E7" s="62" t="s">
        <v>5</v>
      </c>
      <c r="F7" s="62" t="s">
        <v>6</v>
      </c>
      <c r="G7" s="62" t="s">
        <v>25</v>
      </c>
      <c r="H7" s="66" t="s">
        <v>59</v>
      </c>
      <c r="I7" s="67" t="s">
        <v>7</v>
      </c>
      <c r="J7" s="62" t="s">
        <v>8</v>
      </c>
      <c r="K7" s="67" t="s">
        <v>9</v>
      </c>
      <c r="L7" s="67" t="s">
        <v>10</v>
      </c>
      <c r="M7" s="67" t="s">
        <v>15</v>
      </c>
      <c r="N7" s="67" t="s">
        <v>11</v>
      </c>
      <c r="O7" s="67" t="s">
        <v>24</v>
      </c>
      <c r="P7" s="62" t="s">
        <v>12</v>
      </c>
      <c r="Q7" s="62" t="s">
        <v>33</v>
      </c>
      <c r="R7" s="62" t="s">
        <v>28</v>
      </c>
      <c r="S7" s="62" t="s">
        <v>23</v>
      </c>
      <c r="T7" s="67" t="s">
        <v>60</v>
      </c>
      <c r="U7" s="67" t="s">
        <v>65</v>
      </c>
      <c r="V7" s="67" t="s">
        <v>66</v>
      </c>
      <c r="W7" s="67" t="s">
        <v>61</v>
      </c>
      <c r="X7" s="190"/>
    </row>
    <row r="8" spans="1:29" s="4" customFormat="1" ht="25.5" customHeight="1">
      <c r="A8" s="49">
        <v>1</v>
      </c>
      <c r="B8" s="49"/>
      <c r="C8" s="49">
        <v>2</v>
      </c>
      <c r="D8" s="49">
        <v>3</v>
      </c>
      <c r="E8" s="49">
        <v>4</v>
      </c>
      <c r="F8" s="49">
        <v>5</v>
      </c>
      <c r="G8" s="49">
        <v>6</v>
      </c>
      <c r="H8" s="49">
        <v>7</v>
      </c>
      <c r="I8" s="49">
        <v>8</v>
      </c>
      <c r="J8" s="49">
        <v>9</v>
      </c>
      <c r="K8" s="49">
        <v>10</v>
      </c>
      <c r="L8" s="49">
        <v>11</v>
      </c>
      <c r="M8" s="49">
        <v>12</v>
      </c>
      <c r="N8" s="49">
        <v>13</v>
      </c>
      <c r="O8" s="49">
        <v>14</v>
      </c>
      <c r="P8" s="49">
        <v>15</v>
      </c>
      <c r="Q8" s="49">
        <v>16</v>
      </c>
      <c r="R8" s="49">
        <v>17</v>
      </c>
      <c r="S8" s="49">
        <v>18</v>
      </c>
      <c r="T8" s="49">
        <v>19</v>
      </c>
      <c r="U8" s="49">
        <v>20</v>
      </c>
      <c r="V8" s="49">
        <v>21</v>
      </c>
      <c r="W8" s="49">
        <v>22</v>
      </c>
      <c r="X8" s="25">
        <v>23</v>
      </c>
      <c r="Y8" s="18" t="e">
        <f>#REF!-#REF!</f>
        <v>#REF!</v>
      </c>
      <c r="Z8" s="6" t="e">
        <f>Y8*1000</f>
        <v>#REF!</v>
      </c>
    </row>
    <row r="9" spans="1:29" s="6" customFormat="1" ht="34.5" customHeight="1">
      <c r="A9" s="50">
        <v>1</v>
      </c>
      <c r="B9" s="51"/>
      <c r="C9" s="52">
        <v>258.8</v>
      </c>
      <c r="D9" s="52">
        <v>258.85000000000002</v>
      </c>
      <c r="E9" s="53">
        <v>50</v>
      </c>
      <c r="F9" s="183" t="s">
        <v>16</v>
      </c>
      <c r="G9" s="184"/>
      <c r="H9" s="54">
        <v>3.7</v>
      </c>
      <c r="I9" s="56" t="s">
        <v>54</v>
      </c>
      <c r="J9" s="183"/>
      <c r="K9" s="185"/>
      <c r="L9" s="185"/>
      <c r="M9" s="185"/>
      <c r="N9" s="185"/>
      <c r="O9" s="185"/>
      <c r="P9" s="184"/>
      <c r="Q9" s="52">
        <v>4.0000000000000001E-3</v>
      </c>
      <c r="R9" s="54">
        <v>0</v>
      </c>
      <c r="S9" s="52">
        <v>3.0000000000000001E-3</v>
      </c>
      <c r="T9" s="52">
        <v>456.19400000000002</v>
      </c>
      <c r="U9" s="52">
        <v>456.19</v>
      </c>
      <c r="V9" s="52">
        <v>459.89400000000001</v>
      </c>
      <c r="W9" s="52">
        <v>459.89</v>
      </c>
      <c r="X9" s="20"/>
      <c r="Y9" s="18">
        <f t="shared" ref="Y9:Y10" si="0">D10-C10</f>
        <v>0.32499999999998863</v>
      </c>
      <c r="Z9" s="6">
        <f t="shared" ref="Z9:Z11" si="1">Y9*1000</f>
        <v>324.99999999998863</v>
      </c>
      <c r="AC9" s="23"/>
    </row>
    <row r="10" spans="1:29" s="6" customFormat="1" ht="27.75" customHeight="1">
      <c r="A10" s="49">
        <v>2</v>
      </c>
      <c r="B10" s="51">
        <v>1</v>
      </c>
      <c r="C10" s="52">
        <f>D9</f>
        <v>258.85000000000002</v>
      </c>
      <c r="D10" s="52">
        <v>259.17500000000001</v>
      </c>
      <c r="E10" s="53">
        <f t="shared" ref="E10" si="2">Z9</f>
        <v>324.99999999998863</v>
      </c>
      <c r="F10" s="52">
        <v>71.3</v>
      </c>
      <c r="G10" s="54">
        <v>15</v>
      </c>
      <c r="H10" s="54">
        <f>H9</f>
        <v>3.7</v>
      </c>
      <c r="I10" s="56" t="s">
        <v>53</v>
      </c>
      <c r="J10" s="54" t="s">
        <v>46</v>
      </c>
      <c r="K10" s="59">
        <v>76.040000000000006</v>
      </c>
      <c r="L10" s="57">
        <v>28.341000000000001</v>
      </c>
      <c r="M10" s="57">
        <v>2.6829999999999998</v>
      </c>
      <c r="N10" s="57">
        <v>1.931</v>
      </c>
      <c r="O10" s="57">
        <v>0.94099999999999995</v>
      </c>
      <c r="P10" s="57">
        <v>71.533000000000001</v>
      </c>
      <c r="Q10" s="57">
        <v>2.3E-2</v>
      </c>
      <c r="R10" s="54">
        <v>0</v>
      </c>
      <c r="S10" s="52">
        <f t="shared" ref="S10:S11" si="3">Q10+R10</f>
        <v>2.3E-2</v>
      </c>
      <c r="T10" s="52">
        <f>U9</f>
        <v>456.19</v>
      </c>
      <c r="U10" s="52">
        <v>456.16699999999997</v>
      </c>
      <c r="V10" s="57">
        <f>W9</f>
        <v>459.89</v>
      </c>
      <c r="W10" s="57">
        <v>459.86700000000002</v>
      </c>
      <c r="X10" s="21"/>
      <c r="Y10" s="18" t="e">
        <f t="shared" si="0"/>
        <v>#VALUE!</v>
      </c>
      <c r="Z10" s="6" t="e">
        <f t="shared" si="1"/>
        <v>#VALUE!</v>
      </c>
    </row>
    <row r="11" spans="1:29" s="6" customFormat="1" ht="77.25" customHeight="1">
      <c r="A11" s="50">
        <v>3</v>
      </c>
      <c r="B11" s="51"/>
      <c r="C11" s="52">
        <f>D10</f>
        <v>259.17500000000001</v>
      </c>
      <c r="D11" s="52" t="s">
        <v>45</v>
      </c>
      <c r="E11" s="53">
        <v>50</v>
      </c>
      <c r="F11" s="63" t="s">
        <v>16</v>
      </c>
      <c r="G11" s="64" t="s">
        <v>56</v>
      </c>
      <c r="H11" s="54">
        <f>H10</f>
        <v>3.7</v>
      </c>
      <c r="I11" s="56" t="s">
        <v>57</v>
      </c>
      <c r="J11" s="170"/>
      <c r="K11" s="186"/>
      <c r="L11" s="186"/>
      <c r="M11" s="186"/>
      <c r="N11" s="186"/>
      <c r="O11" s="186"/>
      <c r="P11" s="171"/>
      <c r="Q11" s="57">
        <v>4.0000000000000001E-3</v>
      </c>
      <c r="R11" s="54">
        <v>0</v>
      </c>
      <c r="S11" s="52">
        <f t="shared" si="3"/>
        <v>4.0000000000000001E-3</v>
      </c>
      <c r="T11" s="52">
        <f>U10</f>
        <v>456.16699999999997</v>
      </c>
      <c r="U11" s="57">
        <v>456.16300000000001</v>
      </c>
      <c r="V11" s="57">
        <f>W10</f>
        <v>459.86700000000002</v>
      </c>
      <c r="W11" s="57">
        <v>459.863</v>
      </c>
      <c r="X11" s="19" t="s">
        <v>47</v>
      </c>
      <c r="Y11" s="18" t="e">
        <f>#REF!-#REF!</f>
        <v>#REF!</v>
      </c>
      <c r="Z11" s="6" t="e">
        <f t="shared" si="1"/>
        <v>#REF!</v>
      </c>
    </row>
    <row r="12" spans="1:29" s="6" customFormat="1" ht="21.75" customHeight="1">
      <c r="A12" s="7"/>
      <c r="B12" s="187" t="s">
        <v>67</v>
      </c>
      <c r="C12" s="187"/>
      <c r="D12" s="187"/>
      <c r="E12" s="187"/>
      <c r="F12" s="187"/>
      <c r="G12" s="187"/>
      <c r="H12" s="187"/>
      <c r="I12" s="187"/>
      <c r="J12" s="45"/>
      <c r="K12" s="78"/>
      <c r="L12" s="78"/>
      <c r="M12" s="78"/>
      <c r="N12" s="78"/>
      <c r="O12" s="78"/>
      <c r="P12" s="78"/>
      <c r="Q12" s="78"/>
      <c r="R12" s="78"/>
      <c r="S12" s="78"/>
      <c r="T12" s="78"/>
      <c r="U12" s="78"/>
      <c r="V12" s="78"/>
      <c r="W12" s="78"/>
      <c r="X12" s="48"/>
    </row>
    <row r="13" spans="1:29" s="6" customFormat="1" ht="45" customHeight="1">
      <c r="A13" s="7"/>
      <c r="B13" s="188" t="s">
        <v>62</v>
      </c>
      <c r="C13" s="188"/>
      <c r="D13" s="188"/>
      <c r="E13" s="188"/>
      <c r="F13" s="188"/>
      <c r="G13" s="188"/>
      <c r="H13" s="188"/>
      <c r="I13" s="188"/>
      <c r="J13" s="188"/>
      <c r="K13" s="188"/>
      <c r="L13" s="188"/>
      <c r="M13" s="188"/>
      <c r="N13" s="188"/>
      <c r="O13" s="188"/>
      <c r="P13" s="188"/>
      <c r="Q13" s="188"/>
      <c r="R13" s="188"/>
      <c r="S13" s="188"/>
      <c r="T13" s="188"/>
      <c r="U13" s="188"/>
      <c r="V13" s="188"/>
      <c r="W13" s="188"/>
      <c r="X13" s="188"/>
    </row>
    <row r="14" spans="1:29" s="6" customFormat="1" ht="32.25" customHeight="1">
      <c r="A14" s="7"/>
      <c r="B14" s="188" t="s">
        <v>48</v>
      </c>
      <c r="C14" s="188"/>
      <c r="D14" s="188"/>
      <c r="E14" s="188"/>
      <c r="F14" s="188"/>
      <c r="G14" s="188"/>
      <c r="H14" s="188"/>
      <c r="I14" s="188"/>
      <c r="J14" s="188"/>
      <c r="K14" s="188"/>
      <c r="L14" s="188"/>
      <c r="M14" s="188"/>
      <c r="N14" s="188"/>
      <c r="O14" s="188"/>
      <c r="P14" s="188"/>
      <c r="Q14" s="188"/>
      <c r="R14" s="188"/>
      <c r="S14" s="188"/>
      <c r="T14" s="188"/>
      <c r="U14" s="188"/>
      <c r="V14" s="188"/>
      <c r="W14" s="188"/>
      <c r="X14" s="188"/>
    </row>
    <row r="15" spans="1:29" s="6" customFormat="1" ht="17.25" customHeight="1">
      <c r="A15" s="7"/>
      <c r="B15" s="61"/>
      <c r="C15" s="61"/>
      <c r="D15" s="61"/>
      <c r="E15" s="61"/>
      <c r="F15" s="61"/>
      <c r="G15" s="61"/>
      <c r="H15" s="61"/>
      <c r="I15" s="61"/>
      <c r="J15" s="61"/>
      <c r="K15" s="61"/>
      <c r="L15" s="61"/>
      <c r="M15" s="61"/>
      <c r="N15" s="61"/>
      <c r="O15" s="61"/>
      <c r="P15" s="61"/>
      <c r="Q15" s="61"/>
      <c r="R15" s="61"/>
      <c r="S15" s="61"/>
      <c r="T15" s="61"/>
      <c r="U15" s="61"/>
      <c r="V15" s="61"/>
      <c r="W15" s="61"/>
      <c r="X15" s="61"/>
    </row>
    <row r="16" spans="1:29" s="6" customFormat="1" ht="31.5" customHeight="1">
      <c r="A16" s="7"/>
      <c r="B16" s="16"/>
      <c r="C16" s="180"/>
      <c r="D16" s="180"/>
      <c r="E16" s="180"/>
      <c r="F16" s="180"/>
      <c r="G16" s="15"/>
      <c r="H16" s="9"/>
      <c r="I16" s="22"/>
      <c r="J16" s="10"/>
      <c r="K16" s="26"/>
      <c r="L16" s="15"/>
      <c r="M16" s="182" t="s">
        <v>22</v>
      </c>
      <c r="N16" s="182"/>
      <c r="O16" s="15"/>
      <c r="P16" s="15"/>
      <c r="Q16" s="182" t="s">
        <v>63</v>
      </c>
      <c r="R16" s="182"/>
      <c r="S16" s="182"/>
      <c r="T16" s="182"/>
      <c r="U16" s="26"/>
      <c r="V16" s="26"/>
      <c r="W16" s="26"/>
      <c r="X16" s="11"/>
    </row>
    <row r="17" spans="1:24" s="6" customFormat="1" ht="32.1" customHeight="1">
      <c r="A17" s="7"/>
      <c r="B17" s="7"/>
      <c r="C17" s="26"/>
      <c r="D17" s="26"/>
      <c r="E17" s="8"/>
      <c r="F17" s="26"/>
      <c r="G17" s="9"/>
      <c r="H17" s="9"/>
      <c r="I17" s="22"/>
      <c r="J17" s="10"/>
      <c r="K17" s="26"/>
      <c r="L17" s="182" t="s">
        <v>64</v>
      </c>
      <c r="M17" s="182"/>
      <c r="N17" s="182"/>
      <c r="O17" s="182"/>
      <c r="P17" s="15"/>
      <c r="Q17" s="182"/>
      <c r="R17" s="182"/>
      <c r="S17" s="182"/>
      <c r="T17" s="182"/>
      <c r="U17" s="26"/>
      <c r="V17" s="26"/>
      <c r="W17" s="26"/>
      <c r="X17" s="11"/>
    </row>
    <row r="18" spans="1:24" s="6" customFormat="1" ht="41.25" customHeight="1">
      <c r="A18" s="7"/>
      <c r="B18" s="7"/>
      <c r="C18" s="26"/>
      <c r="D18" s="26"/>
      <c r="E18" s="8"/>
      <c r="F18" s="26"/>
      <c r="G18" s="9"/>
      <c r="H18" s="9"/>
      <c r="I18" s="22"/>
      <c r="J18" s="10"/>
      <c r="K18" s="26"/>
      <c r="L18" s="182"/>
      <c r="M18" s="182"/>
      <c r="N18" s="182"/>
      <c r="O18" s="182"/>
      <c r="P18" s="15"/>
      <c r="Q18" s="182"/>
      <c r="R18" s="182"/>
      <c r="S18" s="182"/>
      <c r="T18" s="182"/>
      <c r="U18" s="26"/>
      <c r="V18" s="26"/>
      <c r="W18" s="26"/>
      <c r="X18" s="11"/>
    </row>
    <row r="19" spans="1:24" s="6" customFormat="1" ht="24.75" customHeight="1">
      <c r="A19" s="7"/>
      <c r="B19" s="7"/>
      <c r="C19" s="26"/>
      <c r="D19" s="26"/>
      <c r="E19" s="8"/>
      <c r="F19" s="26"/>
      <c r="G19" s="9"/>
      <c r="H19" s="9"/>
      <c r="I19" s="26"/>
      <c r="J19" s="10" t="s">
        <v>20</v>
      </c>
      <c r="K19" s="26"/>
      <c r="L19" s="15"/>
      <c r="M19" s="15"/>
      <c r="N19" s="15"/>
      <c r="O19" s="15"/>
      <c r="P19" s="15"/>
      <c r="Q19" s="182"/>
      <c r="R19" s="182"/>
      <c r="S19" s="182"/>
      <c r="T19" s="182"/>
      <c r="U19" s="26"/>
      <c r="V19" s="26"/>
      <c r="W19" s="26"/>
      <c r="X19" s="11"/>
    </row>
    <row r="20" spans="1:24" s="6" customFormat="1" ht="32.1" customHeight="1">
      <c r="A20" s="7"/>
      <c r="B20" s="7"/>
      <c r="C20" s="26"/>
      <c r="D20" s="26"/>
      <c r="E20" s="8"/>
      <c r="F20" s="26"/>
      <c r="G20" s="9"/>
      <c r="H20" s="9"/>
      <c r="I20" s="26"/>
      <c r="J20" s="10" t="s">
        <v>13</v>
      </c>
      <c r="K20" s="26"/>
      <c r="L20" s="26"/>
      <c r="M20" s="26"/>
      <c r="N20" s="26"/>
      <c r="O20" s="26"/>
      <c r="P20" s="26"/>
      <c r="Q20" s="26"/>
      <c r="R20" s="26"/>
      <c r="S20" s="26"/>
      <c r="T20" s="26"/>
      <c r="U20" s="26"/>
      <c r="V20" s="26"/>
      <c r="W20" s="26"/>
      <c r="X20" s="11"/>
    </row>
    <row r="21" spans="1:24" s="6" customFormat="1" ht="32.1" customHeight="1">
      <c r="A21" s="7"/>
      <c r="B21" s="7"/>
      <c r="C21" s="26"/>
      <c r="D21" s="26"/>
      <c r="E21" s="8"/>
      <c r="F21" s="26"/>
      <c r="G21" s="9"/>
      <c r="H21" s="9"/>
      <c r="I21" s="26"/>
      <c r="J21" s="10"/>
      <c r="K21" s="26"/>
      <c r="L21" s="26"/>
      <c r="M21" s="26"/>
      <c r="N21" s="26"/>
      <c r="O21" s="26"/>
      <c r="P21" s="26"/>
      <c r="Q21" s="26"/>
      <c r="R21" s="26"/>
      <c r="S21" s="26"/>
      <c r="T21" s="26"/>
      <c r="U21" s="26"/>
      <c r="V21" s="26"/>
      <c r="W21" s="26"/>
      <c r="X21" s="11"/>
    </row>
    <row r="22" spans="1:24" s="6" customFormat="1" ht="32.1" customHeight="1">
      <c r="A22" s="7"/>
      <c r="B22" s="7"/>
      <c r="C22" s="26"/>
      <c r="D22" s="26"/>
      <c r="E22" s="8"/>
      <c r="F22" s="26"/>
      <c r="G22" s="9"/>
      <c r="H22" s="9"/>
      <c r="I22" s="26"/>
      <c r="J22" s="10"/>
      <c r="K22" s="26"/>
      <c r="L22" s="26"/>
      <c r="M22" s="26"/>
      <c r="N22" s="26"/>
      <c r="O22" s="26"/>
      <c r="P22" s="26"/>
      <c r="Q22" s="26"/>
      <c r="R22" s="26"/>
      <c r="S22" s="26"/>
      <c r="T22" s="26"/>
      <c r="U22" s="26"/>
      <c r="V22" s="26"/>
      <c r="W22" s="26"/>
      <c r="X22" s="11"/>
    </row>
    <row r="23" spans="1:24" s="6" customFormat="1" ht="32.1" customHeight="1">
      <c r="A23" s="7"/>
      <c r="B23" s="7"/>
      <c r="C23" s="26"/>
      <c r="D23" s="26"/>
      <c r="E23" s="8"/>
      <c r="F23" s="26"/>
      <c r="G23" s="9"/>
      <c r="H23" s="9"/>
      <c r="I23" s="26"/>
      <c r="J23" s="10"/>
      <c r="K23" s="26"/>
      <c r="L23" s="26"/>
      <c r="M23" s="26"/>
      <c r="N23" s="26"/>
      <c r="O23" s="26"/>
      <c r="P23" s="26"/>
      <c r="Q23" s="26"/>
      <c r="R23" s="26"/>
      <c r="S23" s="26"/>
      <c r="T23" s="26"/>
      <c r="U23" s="26"/>
      <c r="V23" s="26"/>
      <c r="W23" s="26"/>
      <c r="X23" s="11"/>
    </row>
    <row r="24" spans="1:24" s="6" customFormat="1" ht="32.1" customHeight="1">
      <c r="A24" s="7"/>
      <c r="B24" s="7"/>
      <c r="C24" s="26"/>
      <c r="D24" s="26"/>
      <c r="E24" s="8"/>
      <c r="F24" s="26"/>
      <c r="G24" s="9"/>
      <c r="H24" s="9"/>
      <c r="I24" s="26"/>
      <c r="J24" s="10"/>
      <c r="K24" s="26"/>
      <c r="L24" s="26"/>
      <c r="M24" s="26"/>
      <c r="N24" s="26"/>
      <c r="O24" s="26"/>
      <c r="P24" s="26"/>
      <c r="Q24" s="26"/>
      <c r="R24" s="26"/>
      <c r="S24" s="26"/>
      <c r="T24" s="26"/>
      <c r="U24" s="26"/>
      <c r="V24" s="26"/>
      <c r="W24" s="26"/>
      <c r="X24" s="11"/>
    </row>
    <row r="25" spans="1:24" s="6" customFormat="1" ht="32.1" customHeight="1">
      <c r="A25" s="7"/>
      <c r="B25" s="7"/>
      <c r="C25" s="26"/>
      <c r="D25" s="26"/>
      <c r="E25" s="8"/>
      <c r="F25" s="26"/>
      <c r="G25" s="9"/>
      <c r="H25" s="9"/>
      <c r="I25" s="26"/>
      <c r="J25" s="10"/>
      <c r="K25" s="26"/>
      <c r="L25" s="26"/>
      <c r="M25" s="26"/>
      <c r="N25" s="26"/>
      <c r="O25" s="26"/>
      <c r="P25" s="26"/>
      <c r="Q25" s="26"/>
      <c r="R25" s="26"/>
      <c r="S25" s="26"/>
      <c r="T25" s="26"/>
      <c r="U25" s="26"/>
      <c r="V25" s="26"/>
      <c r="W25" s="26"/>
      <c r="X25" s="11"/>
    </row>
    <row r="26" spans="1:24" s="6" customFormat="1" ht="32.1" customHeight="1">
      <c r="A26" s="7"/>
      <c r="B26" s="7"/>
      <c r="C26" s="26"/>
      <c r="D26" s="26"/>
      <c r="E26" s="8"/>
      <c r="F26" s="26"/>
      <c r="G26" s="9"/>
      <c r="H26" s="9"/>
      <c r="I26" s="26"/>
      <c r="J26" s="10"/>
      <c r="K26" s="26"/>
      <c r="L26" s="26"/>
      <c r="M26" s="26"/>
      <c r="N26" s="26"/>
      <c r="O26" s="26"/>
      <c r="P26" s="26"/>
      <c r="Q26" s="26"/>
      <c r="R26" s="26"/>
      <c r="S26" s="26"/>
      <c r="T26" s="26"/>
      <c r="U26" s="26"/>
      <c r="V26" s="26"/>
      <c r="W26" s="26"/>
      <c r="X26" s="11"/>
    </row>
    <row r="27" spans="1:24" s="6" customFormat="1" ht="32.1" customHeight="1">
      <c r="A27" s="7"/>
      <c r="B27" s="7"/>
      <c r="C27" s="26"/>
      <c r="D27" s="26"/>
      <c r="E27" s="8"/>
      <c r="F27" s="26"/>
      <c r="G27" s="9"/>
      <c r="H27" s="9"/>
      <c r="I27" s="26"/>
      <c r="J27" s="10"/>
      <c r="K27" s="26"/>
      <c r="L27" s="26"/>
      <c r="M27" s="26"/>
      <c r="N27" s="26"/>
      <c r="O27" s="26"/>
      <c r="P27" s="26"/>
      <c r="Q27" s="26"/>
      <c r="R27" s="26"/>
      <c r="S27" s="26"/>
      <c r="T27" s="26"/>
      <c r="U27" s="26"/>
      <c r="V27" s="26"/>
      <c r="W27" s="26"/>
      <c r="X27" s="11"/>
    </row>
    <row r="28" spans="1:24" s="6" customFormat="1" ht="32.1" customHeight="1">
      <c r="A28" s="7"/>
      <c r="B28" s="7"/>
      <c r="C28" s="26"/>
      <c r="D28" s="26"/>
      <c r="E28" s="8"/>
      <c r="F28" s="26"/>
      <c r="G28" s="9"/>
      <c r="H28" s="9"/>
      <c r="I28" s="26"/>
      <c r="J28" s="10"/>
      <c r="K28" s="26"/>
      <c r="L28" s="26"/>
      <c r="M28" s="26"/>
      <c r="N28" s="26"/>
      <c r="O28" s="26"/>
      <c r="P28" s="26"/>
      <c r="Q28" s="26"/>
      <c r="R28" s="26"/>
      <c r="S28" s="26"/>
      <c r="T28" s="26"/>
      <c r="U28" s="26"/>
      <c r="V28" s="26"/>
      <c r="W28" s="26"/>
      <c r="X28" s="11"/>
    </row>
    <row r="29" spans="1:24" s="6" customFormat="1" ht="32.1" customHeight="1">
      <c r="A29" s="7"/>
      <c r="B29" s="7"/>
      <c r="C29" s="26"/>
      <c r="D29" s="26"/>
      <c r="E29" s="8"/>
      <c r="F29" s="26"/>
      <c r="G29" s="9"/>
      <c r="H29" s="9"/>
      <c r="I29" s="26"/>
      <c r="J29" s="10"/>
      <c r="K29" s="26"/>
      <c r="L29" s="26"/>
      <c r="M29" s="26"/>
      <c r="N29" s="26"/>
      <c r="O29" s="26"/>
      <c r="P29" s="26"/>
      <c r="Q29" s="26"/>
      <c r="R29" s="26"/>
      <c r="S29" s="26"/>
      <c r="T29" s="26"/>
      <c r="U29" s="26"/>
      <c r="V29" s="26"/>
      <c r="W29" s="26"/>
      <c r="X29" s="11"/>
    </row>
    <row r="30" spans="1:24" s="6" customFormat="1" ht="32.1" customHeight="1">
      <c r="A30" s="7"/>
      <c r="B30" s="7"/>
      <c r="C30" s="26"/>
      <c r="D30" s="26"/>
      <c r="E30" s="8"/>
      <c r="F30" s="26"/>
      <c r="G30" s="9"/>
      <c r="H30" s="9"/>
      <c r="I30" s="26"/>
      <c r="J30" s="10"/>
      <c r="K30" s="26"/>
      <c r="L30" s="26"/>
      <c r="M30" s="26"/>
      <c r="N30" s="26"/>
      <c r="O30" s="26"/>
      <c r="P30" s="26"/>
      <c r="Q30" s="26"/>
      <c r="R30" s="26"/>
      <c r="S30" s="26"/>
      <c r="T30" s="26"/>
      <c r="U30" s="26"/>
      <c r="V30" s="26"/>
      <c r="W30" s="26"/>
      <c r="X30" s="11"/>
    </row>
    <row r="31" spans="1:24" s="6" customFormat="1" ht="32.1" customHeight="1">
      <c r="A31" s="7"/>
      <c r="B31" s="7"/>
      <c r="C31" s="26"/>
      <c r="D31" s="26"/>
      <c r="E31" s="8"/>
      <c r="F31" s="26"/>
      <c r="G31" s="9"/>
      <c r="H31" s="9"/>
      <c r="I31" s="26"/>
      <c r="J31" s="10"/>
      <c r="K31" s="26"/>
      <c r="L31" s="26"/>
      <c r="M31" s="26"/>
      <c r="N31" s="26"/>
      <c r="O31" s="26"/>
      <c r="P31" s="26"/>
      <c r="Q31" s="26"/>
      <c r="R31" s="26"/>
      <c r="S31" s="26"/>
      <c r="T31" s="26"/>
      <c r="U31" s="26"/>
      <c r="V31" s="26"/>
      <c r="W31" s="26"/>
      <c r="X31" s="11"/>
    </row>
  </sheetData>
  <mergeCells count="23">
    <mergeCell ref="J11:P11"/>
    <mergeCell ref="A1:X1"/>
    <mergeCell ref="A2:X2"/>
    <mergeCell ref="A3:X3"/>
    <mergeCell ref="A4:X4"/>
    <mergeCell ref="A5:G5"/>
    <mergeCell ref="A6:A7"/>
    <mergeCell ref="B6:B7"/>
    <mergeCell ref="C6:E6"/>
    <mergeCell ref="F6:P6"/>
    <mergeCell ref="Q6:S6"/>
    <mergeCell ref="T6:U6"/>
    <mergeCell ref="V6:W6"/>
    <mergeCell ref="X6:X7"/>
    <mergeCell ref="F9:G9"/>
    <mergeCell ref="J9:P9"/>
    <mergeCell ref="B12:I12"/>
    <mergeCell ref="C16:F16"/>
    <mergeCell ref="M16:N16"/>
    <mergeCell ref="Q16:T19"/>
    <mergeCell ref="L17:O18"/>
    <mergeCell ref="B13:X13"/>
    <mergeCell ref="B14:X14"/>
  </mergeCells>
  <printOptions horizontalCentered="1"/>
  <pageMargins left="0.39370078740157483" right="0.27559055118110237" top="0.74803149606299213" bottom="0.23622047244094491" header="0" footer="0"/>
  <pageSetup paperSize="9" scale="55" orientation="landscape" errors="blank" verticalDpi="360" r:id="rId1"/>
  <headerFooter alignWithMargins="0"/>
</worksheet>
</file>

<file path=xl/worksheets/sheet4.xml><?xml version="1.0" encoding="utf-8"?>
<worksheet xmlns="http://schemas.openxmlformats.org/spreadsheetml/2006/main" xmlns:r="http://schemas.openxmlformats.org/officeDocument/2006/relationships">
  <sheetPr>
    <tabColor rgb="FF00B050"/>
  </sheetPr>
  <dimension ref="A1:AC31"/>
  <sheetViews>
    <sheetView view="pageBreakPreview" zoomScale="70" zoomScaleSheetLayoutView="70" workbookViewId="0">
      <selection activeCell="T23" sqref="T23"/>
    </sheetView>
  </sheetViews>
  <sheetFormatPr defaultColWidth="9.140625" defaultRowHeight="12.75"/>
  <cols>
    <col min="1" max="1" width="4.42578125" style="1" customWidth="1"/>
    <col min="2" max="2" width="8" style="1" customWidth="1"/>
    <col min="3" max="3" width="10.5703125" style="13" customWidth="1"/>
    <col min="4" max="4" width="11.140625" style="13" customWidth="1"/>
    <col min="5" max="5" width="10.85546875" style="13" customWidth="1"/>
    <col min="6" max="6" width="12.140625" style="1" customWidth="1"/>
    <col min="7" max="7" width="7.85546875" style="1" customWidth="1"/>
    <col min="8" max="8" width="7.42578125" style="1" customWidth="1"/>
    <col min="9" max="9" width="11" style="1" customWidth="1"/>
    <col min="10" max="10" width="9.28515625" style="1" customWidth="1"/>
    <col min="11" max="11" width="8.5703125" style="1" customWidth="1"/>
    <col min="12" max="12" width="9" style="1" customWidth="1"/>
    <col min="13" max="13" width="8.140625" style="1" customWidth="1"/>
    <col min="14" max="14" width="7.5703125" style="1" customWidth="1"/>
    <col min="15" max="15" width="10.42578125" style="1" customWidth="1"/>
    <col min="16" max="16" width="12.28515625" style="1" customWidth="1"/>
    <col min="17" max="17" width="9.85546875" style="1" customWidth="1"/>
    <col min="18" max="18" width="12.7109375" style="1" customWidth="1"/>
    <col min="19" max="19" width="8" style="1" customWidth="1"/>
    <col min="20" max="23" width="10.5703125" style="1" customWidth="1"/>
    <col min="24" max="24" width="25" style="1" customWidth="1"/>
    <col min="25" max="16384" width="9.140625" style="1"/>
  </cols>
  <sheetData>
    <row r="1" spans="1:29" s="2" customFormat="1" ht="25.5" customHeight="1">
      <c r="A1" s="175" t="s">
        <v>93</v>
      </c>
      <c r="B1" s="175"/>
      <c r="C1" s="175"/>
      <c r="D1" s="175"/>
      <c r="E1" s="175"/>
      <c r="F1" s="175"/>
      <c r="G1" s="175"/>
      <c r="H1" s="175"/>
      <c r="I1" s="175"/>
      <c r="J1" s="175"/>
      <c r="K1" s="175"/>
      <c r="L1" s="175"/>
      <c r="M1" s="175"/>
      <c r="N1" s="175"/>
      <c r="O1" s="175"/>
      <c r="P1" s="175"/>
      <c r="Q1" s="175"/>
      <c r="R1" s="175"/>
      <c r="S1" s="175"/>
      <c r="T1" s="175"/>
      <c r="U1" s="175"/>
      <c r="V1" s="175"/>
      <c r="W1" s="175"/>
      <c r="X1" s="175"/>
    </row>
    <row r="2" spans="1:29" s="2" customFormat="1" ht="17.25" customHeight="1">
      <c r="A2" s="176" t="s">
        <v>18</v>
      </c>
      <c r="B2" s="176"/>
      <c r="C2" s="176"/>
      <c r="D2" s="176"/>
      <c r="E2" s="176"/>
      <c r="F2" s="176"/>
      <c r="G2" s="176"/>
      <c r="H2" s="176"/>
      <c r="I2" s="176"/>
      <c r="J2" s="176"/>
      <c r="K2" s="176"/>
      <c r="L2" s="176"/>
      <c r="M2" s="176"/>
      <c r="N2" s="176"/>
      <c r="O2" s="176"/>
      <c r="P2" s="176"/>
      <c r="Q2" s="176"/>
      <c r="R2" s="176"/>
      <c r="S2" s="176"/>
      <c r="T2" s="176"/>
      <c r="U2" s="176"/>
      <c r="V2" s="176"/>
      <c r="W2" s="176"/>
      <c r="X2" s="176"/>
    </row>
    <row r="3" spans="1:29" s="14" customFormat="1" ht="15.75" customHeight="1">
      <c r="A3" s="176" t="s">
        <v>41</v>
      </c>
      <c r="B3" s="176"/>
      <c r="C3" s="176"/>
      <c r="D3" s="176"/>
      <c r="E3" s="176"/>
      <c r="F3" s="176"/>
      <c r="G3" s="176"/>
      <c r="H3" s="176"/>
      <c r="I3" s="176"/>
      <c r="J3" s="176"/>
      <c r="K3" s="176"/>
      <c r="L3" s="176"/>
      <c r="M3" s="176"/>
      <c r="N3" s="176"/>
      <c r="O3" s="176"/>
      <c r="P3" s="176"/>
      <c r="Q3" s="176"/>
      <c r="R3" s="176"/>
      <c r="S3" s="176"/>
      <c r="T3" s="176"/>
      <c r="U3" s="176"/>
      <c r="V3" s="176"/>
      <c r="W3" s="176"/>
      <c r="X3" s="176"/>
      <c r="Y3" s="47"/>
    </row>
    <row r="4" spans="1:29" s="3" customFormat="1" ht="21.95" customHeight="1">
      <c r="A4" s="177" t="s">
        <v>92</v>
      </c>
      <c r="B4" s="177"/>
      <c r="C4" s="177"/>
      <c r="D4" s="177"/>
      <c r="E4" s="177"/>
      <c r="F4" s="177"/>
      <c r="G4" s="177"/>
      <c r="H4" s="177"/>
      <c r="I4" s="177"/>
      <c r="J4" s="177"/>
      <c r="K4" s="177"/>
      <c r="L4" s="177"/>
      <c r="M4" s="177"/>
      <c r="N4" s="177"/>
      <c r="O4" s="177"/>
      <c r="P4" s="177"/>
      <c r="Q4" s="177"/>
      <c r="R4" s="177"/>
      <c r="S4" s="177"/>
      <c r="T4" s="177"/>
      <c r="U4" s="177"/>
      <c r="V4" s="177"/>
      <c r="W4" s="177"/>
      <c r="X4" s="177"/>
    </row>
    <row r="5" spans="1:29" s="3" customFormat="1" ht="17.25" customHeight="1">
      <c r="A5" s="181"/>
      <c r="B5" s="181"/>
      <c r="C5" s="181"/>
      <c r="D5" s="181"/>
      <c r="E5" s="181"/>
      <c r="F5" s="181"/>
      <c r="G5" s="181"/>
      <c r="H5" s="93"/>
      <c r="I5" s="93"/>
      <c r="J5" s="93"/>
      <c r="K5" s="93"/>
      <c r="L5" s="93"/>
      <c r="M5" s="93"/>
      <c r="N5" s="93"/>
      <c r="O5" s="93"/>
      <c r="P5" s="93"/>
      <c r="Q5" s="93"/>
      <c r="R5" s="93"/>
      <c r="S5" s="93"/>
      <c r="T5" s="93"/>
      <c r="U5" s="93"/>
      <c r="V5" s="93"/>
      <c r="W5" s="93"/>
      <c r="X5" s="93"/>
    </row>
    <row r="6" spans="1:29" s="4" customFormat="1" ht="34.5" customHeight="1">
      <c r="A6" s="206" t="s">
        <v>0</v>
      </c>
      <c r="B6" s="206" t="s">
        <v>26</v>
      </c>
      <c r="C6" s="206" t="s">
        <v>1</v>
      </c>
      <c r="D6" s="206"/>
      <c r="E6" s="206"/>
      <c r="F6" s="206" t="s">
        <v>2</v>
      </c>
      <c r="G6" s="206"/>
      <c r="H6" s="206"/>
      <c r="I6" s="206"/>
      <c r="J6" s="206"/>
      <c r="K6" s="206"/>
      <c r="L6" s="206"/>
      <c r="M6" s="206"/>
      <c r="N6" s="206"/>
      <c r="O6" s="206"/>
      <c r="P6" s="206"/>
      <c r="Q6" s="206" t="s">
        <v>35</v>
      </c>
      <c r="R6" s="206"/>
      <c r="S6" s="206"/>
      <c r="T6" s="208" t="s">
        <v>91</v>
      </c>
      <c r="U6" s="208"/>
      <c r="V6" s="208" t="s">
        <v>3</v>
      </c>
      <c r="W6" s="208"/>
      <c r="X6" s="208" t="s">
        <v>4</v>
      </c>
    </row>
    <row r="7" spans="1:29" s="4" customFormat="1" ht="50.25" customHeight="1">
      <c r="A7" s="192"/>
      <c r="B7" s="192"/>
      <c r="C7" s="96" t="s">
        <v>27</v>
      </c>
      <c r="D7" s="96" t="s">
        <v>58</v>
      </c>
      <c r="E7" s="96" t="s">
        <v>5</v>
      </c>
      <c r="F7" s="96" t="s">
        <v>6</v>
      </c>
      <c r="G7" s="96" t="s">
        <v>25</v>
      </c>
      <c r="H7" s="66" t="s">
        <v>59</v>
      </c>
      <c r="I7" s="67" t="s">
        <v>7</v>
      </c>
      <c r="J7" s="96" t="s">
        <v>8</v>
      </c>
      <c r="K7" s="67" t="s">
        <v>9</v>
      </c>
      <c r="L7" s="67" t="s">
        <v>10</v>
      </c>
      <c r="M7" s="67" t="s">
        <v>15</v>
      </c>
      <c r="N7" s="67" t="s">
        <v>11</v>
      </c>
      <c r="O7" s="67" t="s">
        <v>24</v>
      </c>
      <c r="P7" s="96" t="s">
        <v>12</v>
      </c>
      <c r="Q7" s="96" t="s">
        <v>33</v>
      </c>
      <c r="R7" s="96" t="s">
        <v>28</v>
      </c>
      <c r="S7" s="96" t="s">
        <v>23</v>
      </c>
      <c r="T7" s="67" t="s">
        <v>60</v>
      </c>
      <c r="U7" s="67" t="s">
        <v>65</v>
      </c>
      <c r="V7" s="67" t="s">
        <v>66</v>
      </c>
      <c r="W7" s="67" t="s">
        <v>61</v>
      </c>
      <c r="X7" s="190"/>
    </row>
    <row r="8" spans="1:29" s="4" customFormat="1" ht="25.5" customHeight="1">
      <c r="A8" s="103">
        <v>1</v>
      </c>
      <c r="B8" s="103"/>
      <c r="C8" s="103">
        <v>2</v>
      </c>
      <c r="D8" s="103">
        <v>3</v>
      </c>
      <c r="E8" s="103">
        <v>4</v>
      </c>
      <c r="F8" s="103">
        <v>5</v>
      </c>
      <c r="G8" s="103">
        <v>6</v>
      </c>
      <c r="H8" s="103">
        <v>7</v>
      </c>
      <c r="I8" s="103">
        <v>8</v>
      </c>
      <c r="J8" s="103">
        <v>9</v>
      </c>
      <c r="K8" s="103">
        <v>10</v>
      </c>
      <c r="L8" s="103">
        <v>11</v>
      </c>
      <c r="M8" s="103">
        <v>12</v>
      </c>
      <c r="N8" s="103">
        <v>13</v>
      </c>
      <c r="O8" s="103">
        <v>14</v>
      </c>
      <c r="P8" s="103">
        <v>15</v>
      </c>
      <c r="Q8" s="103">
        <v>16</v>
      </c>
      <c r="R8" s="103">
        <v>17</v>
      </c>
      <c r="S8" s="103">
        <v>18</v>
      </c>
      <c r="T8" s="103">
        <v>19</v>
      </c>
      <c r="U8" s="103">
        <v>20</v>
      </c>
      <c r="V8" s="103">
        <v>21</v>
      </c>
      <c r="W8" s="103">
        <v>22</v>
      </c>
      <c r="X8" s="98">
        <v>23</v>
      </c>
      <c r="Y8" s="18" t="e">
        <f>#REF!-#REF!</f>
        <v>#REF!</v>
      </c>
      <c r="Z8" s="6" t="e">
        <f>Y8*1000</f>
        <v>#REF!</v>
      </c>
    </row>
    <row r="9" spans="1:29" s="6" customFormat="1" ht="34.5" customHeight="1">
      <c r="A9" s="50">
        <v>1</v>
      </c>
      <c r="B9" s="51"/>
      <c r="C9" s="101">
        <v>258.8</v>
      </c>
      <c r="D9" s="101">
        <v>258.85000000000002</v>
      </c>
      <c r="E9" s="53">
        <v>50</v>
      </c>
      <c r="F9" s="183" t="s">
        <v>16</v>
      </c>
      <c r="G9" s="184"/>
      <c r="H9" s="102">
        <v>3.7</v>
      </c>
      <c r="I9" s="56" t="s">
        <v>54</v>
      </c>
      <c r="J9" s="183"/>
      <c r="K9" s="185"/>
      <c r="L9" s="185"/>
      <c r="M9" s="185"/>
      <c r="N9" s="185"/>
      <c r="O9" s="185"/>
      <c r="P9" s="184"/>
      <c r="Q9" s="101">
        <v>4.0000000000000001E-3</v>
      </c>
      <c r="R9" s="102">
        <v>0</v>
      </c>
      <c r="S9" s="101">
        <v>3.0000000000000001E-3</v>
      </c>
      <c r="T9" s="101">
        <v>456.19400000000002</v>
      </c>
      <c r="U9" s="101">
        <v>456.19</v>
      </c>
      <c r="V9" s="101">
        <v>459.89400000000001</v>
      </c>
      <c r="W9" s="101">
        <v>459.89</v>
      </c>
      <c r="X9" s="20"/>
      <c r="Y9" s="18">
        <f t="shared" ref="Y9:Y10" si="0">D10-C10</f>
        <v>0.32499999999998863</v>
      </c>
      <c r="Z9" s="6">
        <f t="shared" ref="Z9:Z11" si="1">Y9*1000</f>
        <v>324.99999999998863</v>
      </c>
      <c r="AC9" s="23"/>
    </row>
    <row r="10" spans="1:29" s="6" customFormat="1" ht="27.75" customHeight="1">
      <c r="A10" s="103">
        <v>2</v>
      </c>
      <c r="B10" s="51">
        <v>1</v>
      </c>
      <c r="C10" s="101">
        <f>D9</f>
        <v>258.85000000000002</v>
      </c>
      <c r="D10" s="101">
        <v>259.17500000000001</v>
      </c>
      <c r="E10" s="53">
        <f t="shared" ref="E10" si="2">Z9</f>
        <v>324.99999999998863</v>
      </c>
      <c r="F10" s="101">
        <v>71.3</v>
      </c>
      <c r="G10" s="102">
        <v>15</v>
      </c>
      <c r="H10" s="102">
        <f>H9</f>
        <v>3.7</v>
      </c>
      <c r="I10" s="56" t="s">
        <v>53</v>
      </c>
      <c r="J10" s="102" t="s">
        <v>46</v>
      </c>
      <c r="K10" s="94">
        <v>76.040000000000006</v>
      </c>
      <c r="L10" s="95">
        <v>28.341000000000001</v>
      </c>
      <c r="M10" s="95">
        <v>2.6829999999999998</v>
      </c>
      <c r="N10" s="95">
        <v>1.931</v>
      </c>
      <c r="O10" s="95">
        <v>0.94099999999999995</v>
      </c>
      <c r="P10" s="95">
        <v>71.533000000000001</v>
      </c>
      <c r="Q10" s="95">
        <v>2.3E-2</v>
      </c>
      <c r="R10" s="102">
        <v>0</v>
      </c>
      <c r="S10" s="101">
        <f t="shared" ref="S10:S11" si="3">Q10+R10</f>
        <v>2.3E-2</v>
      </c>
      <c r="T10" s="101">
        <f>U9</f>
        <v>456.19</v>
      </c>
      <c r="U10" s="101">
        <v>456.16699999999997</v>
      </c>
      <c r="V10" s="95">
        <f>W9</f>
        <v>459.89</v>
      </c>
      <c r="W10" s="95">
        <v>459.86700000000002</v>
      </c>
      <c r="X10" s="100"/>
      <c r="Y10" s="18" t="e">
        <f t="shared" si="0"/>
        <v>#VALUE!</v>
      </c>
      <c r="Z10" s="6" t="e">
        <f t="shared" si="1"/>
        <v>#VALUE!</v>
      </c>
    </row>
    <row r="11" spans="1:29" s="6" customFormat="1" ht="77.25" customHeight="1">
      <c r="A11" s="50">
        <v>3</v>
      </c>
      <c r="B11" s="51"/>
      <c r="C11" s="101">
        <f>D10</f>
        <v>259.17500000000001</v>
      </c>
      <c r="D11" s="101" t="s">
        <v>45</v>
      </c>
      <c r="E11" s="53">
        <v>50</v>
      </c>
      <c r="F11" s="63" t="s">
        <v>16</v>
      </c>
      <c r="G11" s="64" t="s">
        <v>56</v>
      </c>
      <c r="H11" s="102">
        <f>H10</f>
        <v>3.7</v>
      </c>
      <c r="I11" s="56" t="s">
        <v>57</v>
      </c>
      <c r="J11" s="170"/>
      <c r="K11" s="186"/>
      <c r="L11" s="186"/>
      <c r="M11" s="186"/>
      <c r="N11" s="186"/>
      <c r="O11" s="186"/>
      <c r="P11" s="171"/>
      <c r="Q11" s="95">
        <v>4.0000000000000001E-3</v>
      </c>
      <c r="R11" s="102">
        <v>0</v>
      </c>
      <c r="S11" s="101">
        <f t="shared" si="3"/>
        <v>4.0000000000000001E-3</v>
      </c>
      <c r="T11" s="101">
        <f>U10</f>
        <v>456.16699999999997</v>
      </c>
      <c r="U11" s="95">
        <v>456.16300000000001</v>
      </c>
      <c r="V11" s="95">
        <f>W10</f>
        <v>459.86700000000002</v>
      </c>
      <c r="W11" s="95">
        <v>459.863</v>
      </c>
      <c r="X11" s="19" t="s">
        <v>47</v>
      </c>
      <c r="Y11" s="18" t="e">
        <f>#REF!-#REF!</f>
        <v>#REF!</v>
      </c>
      <c r="Z11" s="6" t="e">
        <f t="shared" si="1"/>
        <v>#REF!</v>
      </c>
    </row>
    <row r="12" spans="1:29" s="6" customFormat="1" ht="21.75" customHeight="1">
      <c r="A12" s="7"/>
      <c r="B12" s="187" t="s">
        <v>67</v>
      </c>
      <c r="C12" s="187"/>
      <c r="D12" s="187"/>
      <c r="E12" s="187"/>
      <c r="F12" s="187"/>
      <c r="G12" s="187"/>
      <c r="H12" s="187"/>
      <c r="I12" s="187"/>
      <c r="J12" s="45"/>
      <c r="K12" s="99"/>
      <c r="L12" s="99"/>
      <c r="M12" s="99"/>
      <c r="N12" s="99"/>
      <c r="O12" s="99"/>
      <c r="P12" s="99"/>
      <c r="Q12" s="99"/>
      <c r="R12" s="99"/>
      <c r="S12" s="99"/>
      <c r="T12" s="99"/>
      <c r="U12" s="99"/>
      <c r="V12" s="99"/>
      <c r="W12" s="99"/>
      <c r="X12" s="48"/>
    </row>
    <row r="13" spans="1:29" s="6" customFormat="1" ht="45" customHeight="1">
      <c r="A13" s="7"/>
      <c r="B13" s="188" t="s">
        <v>62</v>
      </c>
      <c r="C13" s="188"/>
      <c r="D13" s="188"/>
      <c r="E13" s="188"/>
      <c r="F13" s="188"/>
      <c r="G13" s="188"/>
      <c r="H13" s="188"/>
      <c r="I13" s="188"/>
      <c r="J13" s="188"/>
      <c r="K13" s="188"/>
      <c r="L13" s="188"/>
      <c r="M13" s="188"/>
      <c r="N13" s="188"/>
      <c r="O13" s="188"/>
      <c r="P13" s="188"/>
      <c r="Q13" s="188"/>
      <c r="R13" s="188"/>
      <c r="S13" s="188"/>
      <c r="T13" s="188"/>
      <c r="U13" s="188"/>
      <c r="V13" s="188"/>
      <c r="W13" s="188"/>
      <c r="X13" s="188"/>
    </row>
    <row r="14" spans="1:29" s="6" customFormat="1" ht="32.25" customHeight="1">
      <c r="A14" s="7"/>
      <c r="B14" s="188" t="s">
        <v>48</v>
      </c>
      <c r="C14" s="188"/>
      <c r="D14" s="188"/>
      <c r="E14" s="188"/>
      <c r="F14" s="188"/>
      <c r="G14" s="188"/>
      <c r="H14" s="188"/>
      <c r="I14" s="188"/>
      <c r="J14" s="188"/>
      <c r="K14" s="188"/>
      <c r="L14" s="188"/>
      <c r="M14" s="188"/>
      <c r="N14" s="188"/>
      <c r="O14" s="188"/>
      <c r="P14" s="188"/>
      <c r="Q14" s="188"/>
      <c r="R14" s="188"/>
      <c r="S14" s="188"/>
      <c r="T14" s="188"/>
      <c r="U14" s="188"/>
      <c r="V14" s="188"/>
      <c r="W14" s="188"/>
      <c r="X14" s="188"/>
    </row>
    <row r="15" spans="1:29" s="6" customFormat="1" ht="17.25" customHeight="1">
      <c r="A15" s="7"/>
      <c r="B15" s="92"/>
      <c r="C15" s="92"/>
      <c r="D15" s="92"/>
      <c r="E15" s="92"/>
      <c r="F15" s="92"/>
      <c r="G15" s="92"/>
      <c r="H15" s="92"/>
      <c r="I15" s="92"/>
      <c r="J15" s="92"/>
      <c r="K15" s="92"/>
      <c r="L15" s="92"/>
      <c r="M15" s="92"/>
      <c r="N15" s="92"/>
      <c r="O15" s="92"/>
      <c r="P15" s="92"/>
      <c r="Q15" s="92"/>
      <c r="R15" s="92"/>
      <c r="S15" s="92"/>
      <c r="T15" s="92"/>
      <c r="U15" s="92"/>
      <c r="V15" s="92"/>
      <c r="W15" s="92"/>
      <c r="X15" s="92"/>
    </row>
    <row r="16" spans="1:29" s="6" customFormat="1" ht="31.5" customHeight="1">
      <c r="A16" s="7"/>
      <c r="B16" s="16"/>
      <c r="C16" s="180"/>
      <c r="D16" s="180"/>
      <c r="E16" s="180"/>
      <c r="F16" s="180"/>
      <c r="G16" s="15"/>
      <c r="H16" s="9"/>
      <c r="I16" s="22"/>
      <c r="J16" s="10"/>
      <c r="K16" s="42"/>
      <c r="L16" s="15"/>
      <c r="M16" s="182" t="s">
        <v>22</v>
      </c>
      <c r="N16" s="182"/>
      <c r="O16" s="15"/>
      <c r="P16" s="15"/>
      <c r="Q16" s="182" t="s">
        <v>63</v>
      </c>
      <c r="R16" s="182"/>
      <c r="S16" s="182"/>
      <c r="T16" s="182"/>
      <c r="U16" s="42"/>
      <c r="V16" s="42"/>
      <c r="W16" s="42"/>
      <c r="X16" s="11"/>
    </row>
    <row r="17" spans="1:24" s="6" customFormat="1" ht="32.1" customHeight="1">
      <c r="A17" s="7"/>
      <c r="B17" s="7"/>
      <c r="C17" s="42"/>
      <c r="D17" s="42"/>
      <c r="E17" s="8"/>
      <c r="F17" s="42"/>
      <c r="G17" s="9"/>
      <c r="H17" s="9"/>
      <c r="I17" s="22"/>
      <c r="J17" s="10"/>
      <c r="K17" s="42"/>
      <c r="L17" s="182" t="s">
        <v>64</v>
      </c>
      <c r="M17" s="182"/>
      <c r="N17" s="182"/>
      <c r="O17" s="182"/>
      <c r="P17" s="15"/>
      <c r="Q17" s="182"/>
      <c r="R17" s="182"/>
      <c r="S17" s="182"/>
      <c r="T17" s="182"/>
      <c r="U17" s="42"/>
      <c r="V17" s="42"/>
      <c r="W17" s="42"/>
      <c r="X17" s="11"/>
    </row>
    <row r="18" spans="1:24" s="6" customFormat="1" ht="41.25" customHeight="1">
      <c r="A18" s="7"/>
      <c r="B18" s="7"/>
      <c r="C18" s="42"/>
      <c r="D18" s="42"/>
      <c r="E18" s="8"/>
      <c r="F18" s="42"/>
      <c r="G18" s="9"/>
      <c r="H18" s="9"/>
      <c r="I18" s="22"/>
      <c r="J18" s="10"/>
      <c r="K18" s="42"/>
      <c r="L18" s="182"/>
      <c r="M18" s="182"/>
      <c r="N18" s="182"/>
      <c r="O18" s="182"/>
      <c r="P18" s="15"/>
      <c r="Q18" s="182"/>
      <c r="R18" s="182"/>
      <c r="S18" s="182"/>
      <c r="T18" s="182"/>
      <c r="U18" s="42"/>
      <c r="V18" s="42"/>
      <c r="W18" s="42"/>
      <c r="X18" s="11"/>
    </row>
    <row r="19" spans="1:24" s="6" customFormat="1" ht="24.75" customHeight="1">
      <c r="A19" s="7"/>
      <c r="B19" s="7"/>
      <c r="C19" s="42"/>
      <c r="D19" s="42"/>
      <c r="E19" s="8"/>
      <c r="F19" s="42"/>
      <c r="G19" s="9"/>
      <c r="H19" s="9"/>
      <c r="I19" s="42"/>
      <c r="J19" s="10" t="s">
        <v>20</v>
      </c>
      <c r="K19" s="42"/>
      <c r="L19" s="15"/>
      <c r="M19" s="15"/>
      <c r="N19" s="15"/>
      <c r="O19" s="15"/>
      <c r="P19" s="15"/>
      <c r="Q19" s="182"/>
      <c r="R19" s="182"/>
      <c r="S19" s="182"/>
      <c r="T19" s="182"/>
      <c r="U19" s="42"/>
      <c r="V19" s="42"/>
      <c r="W19" s="42"/>
      <c r="X19" s="11"/>
    </row>
    <row r="20" spans="1:24" s="6" customFormat="1" ht="32.1" customHeight="1">
      <c r="A20" s="7"/>
      <c r="B20" s="7"/>
      <c r="C20" s="42"/>
      <c r="D20" s="42"/>
      <c r="E20" s="8"/>
      <c r="F20" s="42"/>
      <c r="G20" s="9"/>
      <c r="H20" s="9"/>
      <c r="I20" s="42"/>
      <c r="J20" s="10" t="s">
        <v>13</v>
      </c>
      <c r="K20" s="42"/>
      <c r="L20" s="42"/>
      <c r="M20" s="42"/>
      <c r="N20" s="42"/>
      <c r="O20" s="42"/>
      <c r="P20" s="42"/>
      <c r="Q20" s="42"/>
      <c r="R20" s="42"/>
      <c r="S20" s="42"/>
      <c r="T20" s="42"/>
      <c r="U20" s="42"/>
      <c r="V20" s="42"/>
      <c r="W20" s="42"/>
      <c r="X20" s="11"/>
    </row>
    <row r="21" spans="1:24" s="6" customFormat="1" ht="32.1" customHeight="1">
      <c r="A21" s="7"/>
      <c r="B21" s="7"/>
      <c r="C21" s="42"/>
      <c r="D21" s="42"/>
      <c r="E21" s="8"/>
      <c r="F21" s="42"/>
      <c r="G21" s="9"/>
      <c r="H21" s="9"/>
      <c r="I21" s="42"/>
      <c r="J21" s="10"/>
      <c r="K21" s="42"/>
      <c r="L21" s="42"/>
      <c r="M21" s="42"/>
      <c r="N21" s="42"/>
      <c r="O21" s="42"/>
      <c r="P21" s="42"/>
      <c r="Q21" s="42"/>
      <c r="R21" s="42"/>
      <c r="S21" s="42"/>
      <c r="T21" s="42"/>
      <c r="U21" s="42"/>
      <c r="V21" s="42"/>
      <c r="W21" s="42"/>
      <c r="X21" s="11"/>
    </row>
    <row r="22" spans="1:24" s="6" customFormat="1" ht="32.1" customHeight="1">
      <c r="A22" s="7"/>
      <c r="B22" s="7"/>
      <c r="C22" s="42"/>
      <c r="D22" s="42"/>
      <c r="E22" s="8"/>
      <c r="F22" s="42"/>
      <c r="G22" s="9"/>
      <c r="H22" s="9"/>
      <c r="I22" s="42"/>
      <c r="J22" s="10"/>
      <c r="K22" s="42"/>
      <c r="L22" s="42"/>
      <c r="M22" s="42"/>
      <c r="N22" s="42"/>
      <c r="O22" s="42"/>
      <c r="P22" s="42"/>
      <c r="Q22" s="42"/>
      <c r="R22" s="42"/>
      <c r="S22" s="42"/>
      <c r="T22" s="42"/>
      <c r="U22" s="42"/>
      <c r="V22" s="42"/>
      <c r="W22" s="42"/>
      <c r="X22" s="11"/>
    </row>
    <row r="23" spans="1:24" s="6" customFormat="1" ht="32.1" customHeight="1">
      <c r="A23" s="7"/>
      <c r="B23" s="7"/>
      <c r="C23" s="42"/>
      <c r="D23" s="42"/>
      <c r="E23" s="8"/>
      <c r="F23" s="42"/>
      <c r="G23" s="9"/>
      <c r="H23" s="9"/>
      <c r="I23" s="42"/>
      <c r="J23" s="10"/>
      <c r="K23" s="42"/>
      <c r="L23" s="42"/>
      <c r="M23" s="42"/>
      <c r="N23" s="42"/>
      <c r="O23" s="42"/>
      <c r="P23" s="42"/>
      <c r="Q23" s="42"/>
      <c r="R23" s="42"/>
      <c r="S23" s="42"/>
      <c r="T23" s="42"/>
      <c r="U23" s="42"/>
      <c r="V23" s="42"/>
      <c r="W23" s="42"/>
      <c r="X23" s="11"/>
    </row>
    <row r="24" spans="1:24" s="6" customFormat="1" ht="32.1" customHeight="1">
      <c r="A24" s="7"/>
      <c r="B24" s="7"/>
      <c r="C24" s="42"/>
      <c r="D24" s="42"/>
      <c r="E24" s="8"/>
      <c r="F24" s="42"/>
      <c r="G24" s="9"/>
      <c r="H24" s="9"/>
      <c r="I24" s="42"/>
      <c r="J24" s="10"/>
      <c r="K24" s="42"/>
      <c r="L24" s="42"/>
      <c r="M24" s="42"/>
      <c r="N24" s="42"/>
      <c r="O24" s="42"/>
      <c r="P24" s="42"/>
      <c r="Q24" s="42"/>
      <c r="R24" s="42"/>
      <c r="S24" s="42"/>
      <c r="T24" s="42"/>
      <c r="U24" s="42"/>
      <c r="V24" s="42"/>
      <c r="W24" s="42"/>
      <c r="X24" s="11"/>
    </row>
    <row r="25" spans="1:24" s="6" customFormat="1" ht="32.1" customHeight="1">
      <c r="A25" s="7"/>
      <c r="B25" s="7"/>
      <c r="C25" s="42"/>
      <c r="D25" s="42"/>
      <c r="E25" s="8"/>
      <c r="F25" s="42"/>
      <c r="G25" s="9"/>
      <c r="H25" s="9"/>
      <c r="I25" s="42"/>
      <c r="J25" s="10"/>
      <c r="K25" s="42"/>
      <c r="L25" s="42"/>
      <c r="M25" s="42"/>
      <c r="N25" s="42"/>
      <c r="O25" s="42"/>
      <c r="P25" s="42"/>
      <c r="Q25" s="42"/>
      <c r="R25" s="42"/>
      <c r="S25" s="42"/>
      <c r="T25" s="42"/>
      <c r="U25" s="42"/>
      <c r="V25" s="42"/>
      <c r="W25" s="42"/>
      <c r="X25" s="11"/>
    </row>
    <row r="26" spans="1:24" s="6" customFormat="1" ht="32.1" customHeight="1">
      <c r="A26" s="7"/>
      <c r="B26" s="7"/>
      <c r="C26" s="42"/>
      <c r="D26" s="42"/>
      <c r="E26" s="8"/>
      <c r="F26" s="42"/>
      <c r="G26" s="9"/>
      <c r="H26" s="9"/>
      <c r="I26" s="42"/>
      <c r="J26" s="10"/>
      <c r="K26" s="42"/>
      <c r="L26" s="42"/>
      <c r="M26" s="42"/>
      <c r="N26" s="42"/>
      <c r="O26" s="42"/>
      <c r="P26" s="42"/>
      <c r="Q26" s="42"/>
      <c r="R26" s="42"/>
      <c r="S26" s="42"/>
      <c r="T26" s="42"/>
      <c r="U26" s="42"/>
      <c r="V26" s="42"/>
      <c r="W26" s="42"/>
      <c r="X26" s="11"/>
    </row>
    <row r="27" spans="1:24" s="6" customFormat="1" ht="32.1" customHeight="1">
      <c r="A27" s="7"/>
      <c r="B27" s="7"/>
      <c r="C27" s="42"/>
      <c r="D27" s="42"/>
      <c r="E27" s="8"/>
      <c r="F27" s="42"/>
      <c r="G27" s="9"/>
      <c r="H27" s="9"/>
      <c r="I27" s="42"/>
      <c r="J27" s="10"/>
      <c r="K27" s="42"/>
      <c r="L27" s="42"/>
      <c r="M27" s="42"/>
      <c r="N27" s="42"/>
      <c r="O27" s="42"/>
      <c r="P27" s="42"/>
      <c r="Q27" s="42"/>
      <c r="R27" s="42"/>
      <c r="S27" s="42"/>
      <c r="T27" s="42"/>
      <c r="U27" s="42"/>
      <c r="V27" s="42"/>
      <c r="W27" s="42"/>
      <c r="X27" s="11"/>
    </row>
    <row r="28" spans="1:24" s="6" customFormat="1" ht="32.1" customHeight="1">
      <c r="A28" s="7"/>
      <c r="B28" s="7"/>
      <c r="C28" s="42"/>
      <c r="D28" s="42"/>
      <c r="E28" s="8"/>
      <c r="F28" s="42"/>
      <c r="G28" s="9"/>
      <c r="H28" s="9"/>
      <c r="I28" s="42"/>
      <c r="J28" s="10"/>
      <c r="K28" s="42"/>
      <c r="L28" s="42"/>
      <c r="M28" s="42"/>
      <c r="N28" s="42"/>
      <c r="O28" s="42"/>
      <c r="P28" s="42"/>
      <c r="Q28" s="42"/>
      <c r="R28" s="42"/>
      <c r="S28" s="42"/>
      <c r="T28" s="42"/>
      <c r="U28" s="42"/>
      <c r="V28" s="42"/>
      <c r="W28" s="42"/>
      <c r="X28" s="11"/>
    </row>
    <row r="29" spans="1:24" s="6" customFormat="1" ht="32.1" customHeight="1">
      <c r="A29" s="7"/>
      <c r="B29" s="7"/>
      <c r="C29" s="42"/>
      <c r="D29" s="42"/>
      <c r="E29" s="8"/>
      <c r="F29" s="42"/>
      <c r="G29" s="9"/>
      <c r="H29" s="9"/>
      <c r="I29" s="42"/>
      <c r="J29" s="10"/>
      <c r="K29" s="42"/>
      <c r="L29" s="42"/>
      <c r="M29" s="42"/>
      <c r="N29" s="42"/>
      <c r="O29" s="42"/>
      <c r="P29" s="42"/>
      <c r="Q29" s="42"/>
      <c r="R29" s="42"/>
      <c r="S29" s="42"/>
      <c r="T29" s="42"/>
      <c r="U29" s="42"/>
      <c r="V29" s="42"/>
      <c r="W29" s="42"/>
      <c r="X29" s="11"/>
    </row>
    <row r="30" spans="1:24" s="6" customFormat="1" ht="32.1" customHeight="1">
      <c r="A30" s="7"/>
      <c r="B30" s="7"/>
      <c r="C30" s="42"/>
      <c r="D30" s="42"/>
      <c r="E30" s="8"/>
      <c r="F30" s="42"/>
      <c r="G30" s="9"/>
      <c r="H30" s="9"/>
      <c r="I30" s="42"/>
      <c r="J30" s="10"/>
      <c r="K30" s="42"/>
      <c r="L30" s="42"/>
      <c r="M30" s="42"/>
      <c r="N30" s="42"/>
      <c r="O30" s="42"/>
      <c r="P30" s="42"/>
      <c r="Q30" s="42"/>
      <c r="R30" s="42"/>
      <c r="S30" s="42"/>
      <c r="T30" s="42"/>
      <c r="U30" s="42"/>
      <c r="V30" s="42"/>
      <c r="W30" s="42"/>
      <c r="X30" s="11"/>
    </row>
    <row r="31" spans="1:24" s="6" customFormat="1" ht="32.1" customHeight="1">
      <c r="A31" s="7"/>
      <c r="B31" s="7"/>
      <c r="C31" s="42"/>
      <c r="D31" s="42"/>
      <c r="E31" s="8"/>
      <c r="F31" s="42"/>
      <c r="G31" s="9"/>
      <c r="H31" s="9"/>
      <c r="I31" s="42"/>
      <c r="J31" s="10"/>
      <c r="K31" s="42"/>
      <c r="L31" s="42"/>
      <c r="M31" s="42"/>
      <c r="N31" s="42"/>
      <c r="O31" s="42"/>
      <c r="P31" s="42"/>
      <c r="Q31" s="42"/>
      <c r="R31" s="42"/>
      <c r="S31" s="42"/>
      <c r="T31" s="42"/>
      <c r="U31" s="42"/>
      <c r="V31" s="42"/>
      <c r="W31" s="42"/>
      <c r="X31" s="11"/>
    </row>
  </sheetData>
  <mergeCells count="23">
    <mergeCell ref="J11:P11"/>
    <mergeCell ref="A1:X1"/>
    <mergeCell ref="A2:X2"/>
    <mergeCell ref="A3:X3"/>
    <mergeCell ref="A4:X4"/>
    <mergeCell ref="A5:G5"/>
    <mergeCell ref="A6:A7"/>
    <mergeCell ref="B6:B7"/>
    <mergeCell ref="C6:E6"/>
    <mergeCell ref="F6:P6"/>
    <mergeCell ref="Q6:S6"/>
    <mergeCell ref="T6:U6"/>
    <mergeCell ref="V6:W6"/>
    <mergeCell ref="X6:X7"/>
    <mergeCell ref="F9:G9"/>
    <mergeCell ref="J9:P9"/>
    <mergeCell ref="B12:I12"/>
    <mergeCell ref="B13:X13"/>
    <mergeCell ref="B14:X14"/>
    <mergeCell ref="C16:F16"/>
    <mergeCell ref="M16:N16"/>
    <mergeCell ref="Q16:T19"/>
    <mergeCell ref="L17:O18"/>
  </mergeCells>
  <printOptions horizontalCentered="1"/>
  <pageMargins left="0.39370078740157483" right="0.31496062992125984" top="0.74803149606299213" bottom="0.23622047244094491" header="0" footer="0"/>
  <pageSetup paperSize="9" scale="57" orientation="landscape" errors="blank" verticalDpi="360" r:id="rId1"/>
  <headerFooter alignWithMargins="0"/>
</worksheet>
</file>

<file path=xl/worksheets/sheet5.xml><?xml version="1.0" encoding="utf-8"?>
<worksheet xmlns="http://schemas.openxmlformats.org/spreadsheetml/2006/main" xmlns:r="http://schemas.openxmlformats.org/officeDocument/2006/relationships">
  <sheetPr>
    <tabColor rgb="FF00B050"/>
  </sheetPr>
  <dimension ref="A1:Z44"/>
  <sheetViews>
    <sheetView tabSelected="1" view="pageBreakPreview" zoomScale="90" zoomScaleSheetLayoutView="90" workbookViewId="0">
      <selection activeCell="AA15" sqref="AA15"/>
    </sheetView>
  </sheetViews>
  <sheetFormatPr defaultColWidth="9.140625" defaultRowHeight="12.75"/>
  <cols>
    <col min="1" max="1" width="7.42578125" style="1" customWidth="1"/>
    <col min="2" max="2" width="10.7109375" style="13" customWidth="1"/>
    <col min="3" max="3" width="11.5703125" style="13" customWidth="1"/>
    <col min="4" max="4" width="10.5703125" style="13" customWidth="1"/>
    <col min="5" max="5" width="12.5703125" style="158" bestFit="1" customWidth="1"/>
    <col min="6" max="6" width="12.140625" style="1" customWidth="1"/>
    <col min="7" max="7" width="10" style="1" bestFit="1" customWidth="1"/>
    <col min="8" max="8" width="12.28515625" style="1" customWidth="1"/>
    <col min="9" max="9" width="9.140625" style="1" bestFit="1" customWidth="1"/>
    <col min="10" max="10" width="7.7109375" style="159" bestFit="1" customWidth="1"/>
    <col min="11" max="11" width="12.42578125" style="1" customWidth="1"/>
    <col min="12" max="12" width="7.85546875" style="1" customWidth="1"/>
    <col min="13" max="13" width="7.7109375" style="1" bestFit="1" customWidth="1"/>
    <col min="14" max="14" width="10" style="1" customWidth="1"/>
    <col min="15" max="15" width="12.5703125" style="1" customWidth="1"/>
    <col min="16" max="16" width="10" style="1" bestFit="1" customWidth="1"/>
    <col min="17" max="17" width="12.5703125" style="1" customWidth="1"/>
    <col min="18" max="18" width="7" style="1" bestFit="1" customWidth="1"/>
    <col min="19" max="19" width="12" style="1" bestFit="1" customWidth="1"/>
    <col min="20" max="20" width="12" style="1" customWidth="1"/>
    <col min="21" max="21" width="12" style="1" bestFit="1" customWidth="1"/>
    <col min="22" max="22" width="12.5703125" style="1" customWidth="1"/>
    <col min="23" max="23" width="12.42578125" style="1" bestFit="1" customWidth="1"/>
    <col min="24" max="24" width="10.5703125" style="1" customWidth="1"/>
    <col min="25" max="16384" width="9.140625" style="1"/>
  </cols>
  <sheetData>
    <row r="1" spans="1:26" s="2" customFormat="1" ht="25.5" customHeight="1">
      <c r="A1" s="175" t="s">
        <v>93</v>
      </c>
      <c r="B1" s="175"/>
      <c r="C1" s="175"/>
      <c r="D1" s="175"/>
      <c r="E1" s="175"/>
      <c r="F1" s="175"/>
      <c r="G1" s="175"/>
      <c r="H1" s="175"/>
      <c r="I1" s="175"/>
      <c r="J1" s="175"/>
      <c r="K1" s="175"/>
      <c r="L1" s="175"/>
      <c r="M1" s="175"/>
      <c r="N1" s="175"/>
      <c r="O1" s="175"/>
      <c r="P1" s="175"/>
      <c r="Q1" s="175"/>
      <c r="R1" s="175"/>
      <c r="S1" s="175"/>
      <c r="T1" s="175"/>
      <c r="U1" s="175"/>
      <c r="V1" s="175"/>
      <c r="W1" s="175"/>
      <c r="X1" s="175"/>
    </row>
    <row r="2" spans="1:26" s="2" customFormat="1" ht="17.25" customHeight="1">
      <c r="A2" s="176" t="s">
        <v>18</v>
      </c>
      <c r="B2" s="176"/>
      <c r="C2" s="176"/>
      <c r="D2" s="176"/>
      <c r="E2" s="176"/>
      <c r="F2" s="176"/>
      <c r="G2" s="176"/>
      <c r="H2" s="176"/>
      <c r="I2" s="176"/>
      <c r="J2" s="176"/>
      <c r="K2" s="176"/>
      <c r="L2" s="176"/>
      <c r="M2" s="176"/>
      <c r="N2" s="176"/>
      <c r="O2" s="176"/>
      <c r="P2" s="176"/>
      <c r="Q2" s="176"/>
      <c r="R2" s="176"/>
      <c r="S2" s="176"/>
      <c r="T2" s="176"/>
      <c r="U2" s="176"/>
      <c r="V2" s="176"/>
      <c r="W2" s="176"/>
      <c r="X2" s="176"/>
    </row>
    <row r="3" spans="1:26" s="14" customFormat="1" ht="15.75" customHeight="1">
      <c r="A3" s="176" t="s">
        <v>95</v>
      </c>
      <c r="B3" s="176"/>
      <c r="C3" s="176"/>
      <c r="D3" s="176"/>
      <c r="E3" s="176"/>
      <c r="F3" s="176"/>
      <c r="G3" s="176"/>
      <c r="H3" s="176"/>
      <c r="I3" s="176"/>
      <c r="J3" s="176"/>
      <c r="K3" s="176"/>
      <c r="L3" s="176"/>
      <c r="M3" s="176"/>
      <c r="N3" s="176"/>
      <c r="O3" s="176"/>
      <c r="P3" s="176"/>
      <c r="Q3" s="176"/>
      <c r="R3" s="176"/>
      <c r="S3" s="176"/>
      <c r="T3" s="176"/>
      <c r="U3" s="176"/>
      <c r="V3" s="176"/>
      <c r="W3" s="176"/>
      <c r="X3" s="176"/>
      <c r="Y3" s="47"/>
    </row>
    <row r="4" spans="1:26" s="3" customFormat="1" ht="21.95" customHeight="1">
      <c r="A4" s="177" t="s">
        <v>96</v>
      </c>
      <c r="B4" s="177"/>
      <c r="C4" s="177"/>
      <c r="D4" s="177"/>
      <c r="E4" s="177"/>
      <c r="F4" s="177"/>
      <c r="G4" s="177"/>
      <c r="H4" s="177"/>
      <c r="I4" s="177"/>
      <c r="J4" s="177"/>
      <c r="K4" s="177"/>
      <c r="L4" s="177"/>
      <c r="M4" s="177"/>
      <c r="N4" s="177"/>
      <c r="O4" s="177"/>
      <c r="P4" s="177"/>
      <c r="Q4" s="177"/>
      <c r="R4" s="177"/>
      <c r="S4" s="177"/>
      <c r="T4" s="177"/>
      <c r="U4" s="177"/>
      <c r="V4" s="177"/>
      <c r="W4" s="177"/>
      <c r="X4" s="177"/>
    </row>
    <row r="5" spans="1:26" s="3" customFormat="1" ht="9" customHeight="1" thickBot="1">
      <c r="A5" s="178"/>
      <c r="B5" s="178"/>
      <c r="C5" s="178"/>
      <c r="D5" s="178"/>
      <c r="E5" s="178"/>
      <c r="F5" s="178"/>
      <c r="G5" s="111"/>
      <c r="H5" s="111"/>
      <c r="I5" s="111"/>
      <c r="J5" s="119"/>
      <c r="K5" s="111"/>
      <c r="L5" s="111"/>
      <c r="M5" s="111"/>
      <c r="N5" s="111"/>
      <c r="O5" s="111"/>
      <c r="P5" s="111"/>
      <c r="Q5" s="111"/>
      <c r="R5" s="111"/>
      <c r="S5" s="111"/>
      <c r="T5" s="111"/>
      <c r="U5" s="111"/>
      <c r="V5" s="111"/>
      <c r="W5" s="111"/>
      <c r="X5" s="111"/>
    </row>
    <row r="6" spans="1:26" s="4" customFormat="1" ht="21.75" customHeight="1">
      <c r="A6" s="228" t="s">
        <v>97</v>
      </c>
      <c r="B6" s="230" t="s">
        <v>1</v>
      </c>
      <c r="C6" s="230"/>
      <c r="D6" s="230"/>
      <c r="E6" s="230" t="s">
        <v>2</v>
      </c>
      <c r="F6" s="230"/>
      <c r="G6" s="230"/>
      <c r="H6" s="230"/>
      <c r="I6" s="230"/>
      <c r="J6" s="230"/>
      <c r="K6" s="230"/>
      <c r="L6" s="230"/>
      <c r="M6" s="230"/>
      <c r="N6" s="230"/>
      <c r="O6" s="230"/>
      <c r="P6" s="230" t="s">
        <v>35</v>
      </c>
      <c r="Q6" s="230"/>
      <c r="R6" s="230"/>
      <c r="S6" s="223" t="s">
        <v>34</v>
      </c>
      <c r="T6" s="223"/>
      <c r="U6" s="223" t="s">
        <v>3</v>
      </c>
      <c r="V6" s="223"/>
      <c r="W6" s="223" t="s">
        <v>4</v>
      </c>
      <c r="X6" s="224"/>
    </row>
    <row r="7" spans="1:26" s="4" customFormat="1" ht="74.25" customHeight="1">
      <c r="A7" s="229"/>
      <c r="B7" s="115" t="s">
        <v>27</v>
      </c>
      <c r="C7" s="115" t="s">
        <v>58</v>
      </c>
      <c r="D7" s="115" t="s">
        <v>52</v>
      </c>
      <c r="E7" s="120" t="s">
        <v>6</v>
      </c>
      <c r="F7" s="115" t="s">
        <v>25</v>
      </c>
      <c r="G7" s="66" t="s">
        <v>59</v>
      </c>
      <c r="H7" s="67" t="s">
        <v>7</v>
      </c>
      <c r="I7" s="115" t="s">
        <v>8</v>
      </c>
      <c r="J7" s="121" t="s">
        <v>98</v>
      </c>
      <c r="K7" s="122" t="s">
        <v>99</v>
      </c>
      <c r="L7" s="67" t="s">
        <v>50</v>
      </c>
      <c r="M7" s="67" t="s">
        <v>11</v>
      </c>
      <c r="N7" s="67" t="s">
        <v>24</v>
      </c>
      <c r="O7" s="115" t="s">
        <v>12</v>
      </c>
      <c r="P7" s="115" t="s">
        <v>33</v>
      </c>
      <c r="Q7" s="115" t="s">
        <v>28</v>
      </c>
      <c r="R7" s="115" t="s">
        <v>23</v>
      </c>
      <c r="S7" s="67" t="s">
        <v>60</v>
      </c>
      <c r="T7" s="67" t="s">
        <v>143</v>
      </c>
      <c r="U7" s="67" t="s">
        <v>66</v>
      </c>
      <c r="V7" s="67" t="s">
        <v>61</v>
      </c>
      <c r="W7" s="190"/>
      <c r="X7" s="225"/>
    </row>
    <row r="8" spans="1:26" s="4" customFormat="1" ht="24" customHeight="1">
      <c r="A8" s="123">
        <v>1</v>
      </c>
      <c r="B8" s="115">
        <v>2</v>
      </c>
      <c r="C8" s="115">
        <v>3</v>
      </c>
      <c r="D8" s="115">
        <v>4</v>
      </c>
      <c r="E8" s="66">
        <v>5</v>
      </c>
      <c r="F8" s="115">
        <v>6</v>
      </c>
      <c r="G8" s="115">
        <v>7</v>
      </c>
      <c r="H8" s="115">
        <v>8</v>
      </c>
      <c r="I8" s="115">
        <v>9</v>
      </c>
      <c r="J8" s="66">
        <v>10</v>
      </c>
      <c r="K8" s="115">
        <v>11</v>
      </c>
      <c r="L8" s="115">
        <v>12</v>
      </c>
      <c r="M8" s="115">
        <v>13</v>
      </c>
      <c r="N8" s="115">
        <v>14</v>
      </c>
      <c r="O8" s="115">
        <v>15</v>
      </c>
      <c r="P8" s="115">
        <v>16</v>
      </c>
      <c r="Q8" s="115">
        <v>17</v>
      </c>
      <c r="R8" s="115">
        <v>18</v>
      </c>
      <c r="S8" s="115">
        <v>19</v>
      </c>
      <c r="T8" s="115">
        <v>20</v>
      </c>
      <c r="U8" s="115">
        <v>21</v>
      </c>
      <c r="V8" s="115">
        <v>22</v>
      </c>
      <c r="W8" s="115">
        <v>23</v>
      </c>
      <c r="X8" s="124">
        <v>24</v>
      </c>
      <c r="Y8" s="18" t="e">
        <f>#REF!-#REF!</f>
        <v>#REF!</v>
      </c>
      <c r="Z8" s="6" t="e">
        <f>Y8*1000</f>
        <v>#REF!</v>
      </c>
    </row>
    <row r="9" spans="1:26" s="4" customFormat="1" ht="30" customHeight="1">
      <c r="A9" s="123">
        <v>1</v>
      </c>
      <c r="B9" s="160">
        <v>246.35</v>
      </c>
      <c r="C9" s="161">
        <v>247.125</v>
      </c>
      <c r="D9" s="162">
        <f>(C9-B9)*1000</f>
        <v>775.00000000000568</v>
      </c>
      <c r="E9" s="163">
        <v>71.3</v>
      </c>
      <c r="F9" s="160">
        <v>15</v>
      </c>
      <c r="G9" s="160">
        <v>3.7</v>
      </c>
      <c r="H9" s="161" t="s">
        <v>100</v>
      </c>
      <c r="I9" s="161" t="s">
        <v>84</v>
      </c>
      <c r="J9" s="164">
        <v>6.25</v>
      </c>
      <c r="K9" s="161">
        <v>23.273</v>
      </c>
      <c r="L9" s="161">
        <v>2.6789999999999998</v>
      </c>
      <c r="M9" s="161">
        <v>1.929</v>
      </c>
      <c r="N9" s="161">
        <v>1.1619999999999999</v>
      </c>
      <c r="O9" s="161">
        <v>72.462999999999994</v>
      </c>
      <c r="P9" s="161">
        <v>9.0999999999999998E-2</v>
      </c>
      <c r="Q9" s="160">
        <v>0</v>
      </c>
      <c r="R9" s="160">
        <f>P9+Q9</f>
        <v>9.0999999999999998E-2</v>
      </c>
      <c r="S9" s="165" t="s">
        <v>101</v>
      </c>
      <c r="T9" s="165" t="s">
        <v>102</v>
      </c>
      <c r="U9" s="165" t="s">
        <v>103</v>
      </c>
      <c r="V9" s="165" t="s">
        <v>104</v>
      </c>
      <c r="W9" s="226" t="s">
        <v>105</v>
      </c>
      <c r="X9" s="227"/>
      <c r="Y9" s="18"/>
      <c r="Z9" s="6"/>
    </row>
    <row r="10" spans="1:26" s="6" customFormat="1" ht="45" customHeight="1">
      <c r="A10" s="125">
        <v>2</v>
      </c>
      <c r="B10" s="126">
        <v>247.125</v>
      </c>
      <c r="C10" s="126">
        <v>248.35</v>
      </c>
      <c r="D10" s="162">
        <f t="shared" ref="D10:D12" si="0">(C10-B10)*1000</f>
        <v>1224.9999999999943</v>
      </c>
      <c r="E10" s="127">
        <v>71.3</v>
      </c>
      <c r="F10" s="160">
        <v>15</v>
      </c>
      <c r="G10" s="160">
        <v>3.7</v>
      </c>
      <c r="H10" s="161" t="s">
        <v>100</v>
      </c>
      <c r="I10" s="161" t="s">
        <v>84</v>
      </c>
      <c r="J10" s="164">
        <v>6.25</v>
      </c>
      <c r="K10" s="161">
        <v>23.273</v>
      </c>
      <c r="L10" s="161">
        <v>2.6789999999999998</v>
      </c>
      <c r="M10" s="161">
        <v>1.929</v>
      </c>
      <c r="N10" s="161">
        <v>1.1619999999999999</v>
      </c>
      <c r="O10" s="161">
        <v>72.462999999999994</v>
      </c>
      <c r="P10" s="114">
        <v>0.14399999999999999</v>
      </c>
      <c r="Q10" s="160">
        <v>0</v>
      </c>
      <c r="R10" s="160">
        <f t="shared" ref="R10:R16" si="1">P10+Q10</f>
        <v>0.14399999999999999</v>
      </c>
      <c r="S10" s="128" t="s">
        <v>102</v>
      </c>
      <c r="T10" s="128" t="s">
        <v>106</v>
      </c>
      <c r="U10" s="129" t="s">
        <v>104</v>
      </c>
      <c r="V10" s="129" t="s">
        <v>107</v>
      </c>
      <c r="W10" s="118" t="s">
        <v>108</v>
      </c>
      <c r="X10" s="130" t="s">
        <v>109</v>
      </c>
      <c r="Y10" s="18">
        <f>C11-B11</f>
        <v>5.0000000000011369E-2</v>
      </c>
      <c r="Z10" s="6">
        <f t="shared" ref="Z10:Z13" si="2">Y10*1000</f>
        <v>50.000000000011369</v>
      </c>
    </row>
    <row r="11" spans="1:26" s="6" customFormat="1" ht="35.1" customHeight="1">
      <c r="A11" s="123">
        <v>3</v>
      </c>
      <c r="B11" s="126">
        <f t="shared" ref="B11:B16" si="3">C10</f>
        <v>248.35</v>
      </c>
      <c r="C11" s="126">
        <v>248.4</v>
      </c>
      <c r="D11" s="162">
        <f t="shared" si="0"/>
        <v>50.000000000011369</v>
      </c>
      <c r="E11" s="215" t="s">
        <v>110</v>
      </c>
      <c r="F11" s="215"/>
      <c r="G11" s="160">
        <v>3.7</v>
      </c>
      <c r="H11" s="161" t="s">
        <v>111</v>
      </c>
      <c r="I11" s="191"/>
      <c r="J11" s="191"/>
      <c r="K11" s="191"/>
      <c r="L11" s="191"/>
      <c r="M11" s="191"/>
      <c r="N11" s="191"/>
      <c r="O11" s="191"/>
      <c r="P11" s="114">
        <v>5.0000000000000001E-3</v>
      </c>
      <c r="Q11" s="160">
        <v>0</v>
      </c>
      <c r="R11" s="160">
        <f t="shared" si="1"/>
        <v>5.0000000000000001E-3</v>
      </c>
      <c r="S11" s="128" t="s">
        <v>106</v>
      </c>
      <c r="T11" s="129" t="s">
        <v>112</v>
      </c>
      <c r="U11" s="129" t="s">
        <v>107</v>
      </c>
      <c r="V11" s="129" t="s">
        <v>113</v>
      </c>
      <c r="W11" s="216" t="s">
        <v>110</v>
      </c>
      <c r="X11" s="217"/>
      <c r="Y11" s="18">
        <f t="shared" ref="Y11:Y12" si="4">C12-B12</f>
        <v>1.8249999999999886</v>
      </c>
      <c r="Z11" s="6">
        <f t="shared" si="2"/>
        <v>1824.9999999999886</v>
      </c>
    </row>
    <row r="12" spans="1:26" s="6" customFormat="1" ht="65.099999999999994" customHeight="1">
      <c r="A12" s="125">
        <v>4</v>
      </c>
      <c r="B12" s="126">
        <f t="shared" si="3"/>
        <v>248.4</v>
      </c>
      <c r="C12" s="126">
        <v>250.22499999999999</v>
      </c>
      <c r="D12" s="162">
        <f t="shared" si="0"/>
        <v>1824.9999999999886</v>
      </c>
      <c r="E12" s="127">
        <v>71.3</v>
      </c>
      <c r="F12" s="126">
        <v>15</v>
      </c>
      <c r="G12" s="160">
        <v>3.7</v>
      </c>
      <c r="H12" s="56" t="s">
        <v>114</v>
      </c>
      <c r="I12" s="131" t="s">
        <v>51</v>
      </c>
      <c r="J12" s="113">
        <v>76.040000000000006</v>
      </c>
      <c r="K12" s="114">
        <v>28.341000000000001</v>
      </c>
      <c r="L12" s="114">
        <v>2.6829999999999998</v>
      </c>
      <c r="M12" s="114">
        <v>1.931</v>
      </c>
      <c r="N12" s="114">
        <v>0.94099999999999995</v>
      </c>
      <c r="O12" s="114">
        <v>71.533000000000001</v>
      </c>
      <c r="P12" s="114">
        <v>0.14000000000000001</v>
      </c>
      <c r="Q12" s="160">
        <v>0</v>
      </c>
      <c r="R12" s="160">
        <f t="shared" si="1"/>
        <v>0.14000000000000001</v>
      </c>
      <c r="S12" s="128" t="s">
        <v>112</v>
      </c>
      <c r="T12" s="129" t="s">
        <v>115</v>
      </c>
      <c r="U12" s="129" t="s">
        <v>113</v>
      </c>
      <c r="V12" s="129" t="s">
        <v>116</v>
      </c>
      <c r="W12" s="213" t="s">
        <v>117</v>
      </c>
      <c r="X12" s="214"/>
      <c r="Y12" s="18" t="e">
        <f t="shared" si="4"/>
        <v>#VALUE!</v>
      </c>
      <c r="Z12" s="6" t="e">
        <f t="shared" si="2"/>
        <v>#VALUE!</v>
      </c>
    </row>
    <row r="13" spans="1:26" s="6" customFormat="1" ht="36.75" customHeight="1">
      <c r="A13" s="123">
        <v>5</v>
      </c>
      <c r="B13" s="126">
        <f t="shared" si="3"/>
        <v>250.22499999999999</v>
      </c>
      <c r="C13" s="126" t="s">
        <v>118</v>
      </c>
      <c r="D13" s="162">
        <v>50</v>
      </c>
      <c r="E13" s="215" t="s">
        <v>110</v>
      </c>
      <c r="F13" s="215"/>
      <c r="G13" s="160">
        <v>3.7</v>
      </c>
      <c r="H13" s="56" t="s">
        <v>119</v>
      </c>
      <c r="I13" s="191"/>
      <c r="J13" s="191"/>
      <c r="K13" s="191"/>
      <c r="L13" s="191"/>
      <c r="M13" s="191"/>
      <c r="N13" s="191"/>
      <c r="O13" s="191"/>
      <c r="P13" s="114">
        <v>4.0000000000000001E-3</v>
      </c>
      <c r="Q13" s="160">
        <v>0</v>
      </c>
      <c r="R13" s="160">
        <f t="shared" si="1"/>
        <v>4.0000000000000001E-3</v>
      </c>
      <c r="S13" s="128" t="s">
        <v>115</v>
      </c>
      <c r="T13" s="129" t="s">
        <v>120</v>
      </c>
      <c r="U13" s="129" t="s">
        <v>116</v>
      </c>
      <c r="V13" s="129" t="s">
        <v>121</v>
      </c>
      <c r="W13" s="216" t="s">
        <v>110</v>
      </c>
      <c r="X13" s="217"/>
      <c r="Y13" s="18" t="e">
        <f>#REF!-#REF!</f>
        <v>#REF!</v>
      </c>
      <c r="Z13" s="6" t="e">
        <f t="shared" si="2"/>
        <v>#REF!</v>
      </c>
    </row>
    <row r="14" spans="1:26" s="6" customFormat="1" ht="49.5" customHeight="1">
      <c r="A14" s="123">
        <v>6</v>
      </c>
      <c r="B14" s="126" t="str">
        <f t="shared" si="3"/>
        <v>250.250+0.025</v>
      </c>
      <c r="C14" s="126" t="s">
        <v>122</v>
      </c>
      <c r="D14" s="162">
        <v>625</v>
      </c>
      <c r="E14" s="132">
        <v>71.3</v>
      </c>
      <c r="F14" s="113">
        <v>14</v>
      </c>
      <c r="G14" s="160">
        <v>3.7</v>
      </c>
      <c r="H14" s="56" t="s">
        <v>123</v>
      </c>
      <c r="I14" s="133" t="s">
        <v>124</v>
      </c>
      <c r="J14" s="58">
        <v>65.489999999999995</v>
      </c>
      <c r="K14" s="70">
        <v>24.465</v>
      </c>
      <c r="L14" s="70">
        <v>2.677</v>
      </c>
      <c r="M14" s="70">
        <v>1.9279999999999999</v>
      </c>
      <c r="N14" s="70">
        <v>1.111</v>
      </c>
      <c r="O14" s="70">
        <v>72.734999999999999</v>
      </c>
      <c r="P14" s="114">
        <v>6.7000000000000004E-2</v>
      </c>
      <c r="Q14" s="160">
        <v>0</v>
      </c>
      <c r="R14" s="160">
        <f t="shared" si="1"/>
        <v>6.7000000000000004E-2</v>
      </c>
      <c r="S14" s="128" t="s">
        <v>120</v>
      </c>
      <c r="T14" s="129" t="s">
        <v>125</v>
      </c>
      <c r="U14" s="129" t="s">
        <v>121</v>
      </c>
      <c r="V14" s="129" t="s">
        <v>126</v>
      </c>
      <c r="W14" s="118" t="s">
        <v>108</v>
      </c>
      <c r="X14" s="130" t="s">
        <v>109</v>
      </c>
      <c r="Y14" s="18"/>
    </row>
    <row r="15" spans="1:26" s="6" customFormat="1" ht="35.1" customHeight="1">
      <c r="A15" s="125">
        <v>7</v>
      </c>
      <c r="B15" s="126" t="str">
        <f t="shared" si="3"/>
        <v>250.250+0.650</v>
      </c>
      <c r="C15" s="126" t="s">
        <v>127</v>
      </c>
      <c r="D15" s="162">
        <v>50</v>
      </c>
      <c r="E15" s="215" t="s">
        <v>110</v>
      </c>
      <c r="F15" s="215"/>
      <c r="G15" s="160">
        <v>3.7</v>
      </c>
      <c r="H15" s="56" t="s">
        <v>119</v>
      </c>
      <c r="I15" s="191"/>
      <c r="J15" s="191"/>
      <c r="K15" s="191"/>
      <c r="L15" s="191"/>
      <c r="M15" s="191"/>
      <c r="N15" s="191"/>
      <c r="O15" s="191"/>
      <c r="P15" s="114">
        <v>0.04</v>
      </c>
      <c r="Q15" s="160">
        <v>0</v>
      </c>
      <c r="R15" s="160">
        <f t="shared" si="1"/>
        <v>0.04</v>
      </c>
      <c r="S15" s="128" t="s">
        <v>125</v>
      </c>
      <c r="T15" s="129" t="s">
        <v>128</v>
      </c>
      <c r="U15" s="129" t="s">
        <v>126</v>
      </c>
      <c r="V15" s="129" t="s">
        <v>129</v>
      </c>
      <c r="W15" s="216" t="s">
        <v>110</v>
      </c>
      <c r="X15" s="217"/>
      <c r="Y15" s="18"/>
    </row>
    <row r="16" spans="1:26" s="6" customFormat="1" ht="43.5" customHeight="1" thickBot="1">
      <c r="A16" s="134">
        <v>8</v>
      </c>
      <c r="B16" s="135" t="str">
        <f t="shared" si="3"/>
        <v>250.250+0.700</v>
      </c>
      <c r="C16" s="135" t="s">
        <v>130</v>
      </c>
      <c r="D16" s="166">
        <v>500</v>
      </c>
      <c r="E16" s="136">
        <v>71.3</v>
      </c>
      <c r="F16" s="137">
        <v>15</v>
      </c>
      <c r="G16" s="167">
        <v>3.7</v>
      </c>
      <c r="H16" s="138" t="s">
        <v>114</v>
      </c>
      <c r="I16" s="139" t="s">
        <v>51</v>
      </c>
      <c r="J16" s="139">
        <v>76.040000000000006</v>
      </c>
      <c r="K16" s="140">
        <v>28.341000000000001</v>
      </c>
      <c r="L16" s="140">
        <v>2.6829999999999998</v>
      </c>
      <c r="M16" s="140">
        <v>1.931</v>
      </c>
      <c r="N16" s="140">
        <v>0.94099999999999995</v>
      </c>
      <c r="O16" s="140">
        <v>71.533000000000001</v>
      </c>
      <c r="P16" s="137">
        <v>3.7999999999999999E-2</v>
      </c>
      <c r="Q16" s="167">
        <v>0</v>
      </c>
      <c r="R16" s="167">
        <f t="shared" si="1"/>
        <v>3.7999999999999999E-2</v>
      </c>
      <c r="S16" s="141" t="s">
        <v>128</v>
      </c>
      <c r="T16" s="142" t="s">
        <v>131</v>
      </c>
      <c r="U16" s="142" t="s">
        <v>129</v>
      </c>
      <c r="V16" s="142" t="s">
        <v>132</v>
      </c>
      <c r="W16" s="218" t="s">
        <v>105</v>
      </c>
      <c r="X16" s="219"/>
      <c r="Y16" s="18"/>
    </row>
    <row r="17" spans="1:25" s="6" customFormat="1" ht="24.75" customHeight="1">
      <c r="A17" s="220" t="s">
        <v>144</v>
      </c>
      <c r="B17" s="220"/>
      <c r="C17" s="220"/>
      <c r="D17" s="220"/>
      <c r="E17" s="220"/>
      <c r="F17" s="220"/>
      <c r="G17" s="221" t="s">
        <v>145</v>
      </c>
      <c r="H17" s="221"/>
      <c r="I17" s="221"/>
      <c r="J17" s="221"/>
      <c r="K17" s="221"/>
      <c r="L17" s="221"/>
      <c r="M17" s="143"/>
      <c r="N17" s="179" t="s">
        <v>133</v>
      </c>
      <c r="O17" s="179"/>
      <c r="P17" s="179"/>
      <c r="Q17" s="144"/>
      <c r="R17" s="144"/>
      <c r="S17" s="145"/>
      <c r="T17" s="222" t="s">
        <v>134</v>
      </c>
      <c r="U17" s="222"/>
      <c r="V17" s="146" t="s">
        <v>135</v>
      </c>
      <c r="W17" s="147"/>
      <c r="X17" s="147"/>
      <c r="Y17" s="18"/>
    </row>
    <row r="18" spans="1:25" s="6" customFormat="1" ht="27.75" customHeight="1">
      <c r="A18" s="212" t="s">
        <v>136</v>
      </c>
      <c r="B18" s="212"/>
      <c r="C18" s="148"/>
      <c r="D18" s="149"/>
      <c r="E18" s="150"/>
      <c r="F18" s="112"/>
      <c r="G18" s="144"/>
      <c r="H18" s="69"/>
      <c r="I18" s="84"/>
      <c r="J18" s="84"/>
      <c r="K18" s="143"/>
      <c r="L18" s="143"/>
      <c r="M18" s="143"/>
      <c r="N18" s="143"/>
      <c r="O18" s="143"/>
      <c r="P18" s="112"/>
      <c r="Q18" s="144"/>
      <c r="R18" s="144"/>
      <c r="S18" s="145"/>
      <c r="T18" s="151"/>
      <c r="U18" s="151"/>
      <c r="V18" s="151"/>
      <c r="W18" s="147"/>
      <c r="X18" s="147"/>
      <c r="Y18" s="18"/>
    </row>
    <row r="19" spans="1:25" s="6" customFormat="1" ht="20.100000000000001" customHeight="1">
      <c r="A19" s="211" t="s">
        <v>137</v>
      </c>
      <c r="B19" s="211"/>
      <c r="C19" s="211"/>
      <c r="D19" s="211"/>
      <c r="E19" s="211"/>
      <c r="F19" s="211"/>
      <c r="G19" s="211"/>
      <c r="H19" s="211"/>
      <c r="I19" s="211"/>
      <c r="J19" s="211"/>
      <c r="K19" s="211"/>
      <c r="L19" s="211"/>
      <c r="M19" s="211"/>
      <c r="N19" s="211"/>
      <c r="O19" s="211"/>
      <c r="P19" s="211"/>
      <c r="Q19" s="211"/>
      <c r="R19" s="211"/>
      <c r="S19" s="152"/>
      <c r="T19" s="151"/>
      <c r="U19" s="151"/>
      <c r="V19" s="151"/>
      <c r="W19" s="147"/>
      <c r="X19" s="147"/>
      <c r="Y19" s="18"/>
    </row>
    <row r="20" spans="1:25" s="6" customFormat="1" ht="20.100000000000001" customHeight="1">
      <c r="A20" s="168" t="s">
        <v>146</v>
      </c>
      <c r="B20" s="168"/>
      <c r="C20" s="168"/>
      <c r="D20" s="168"/>
      <c r="E20" s="168"/>
      <c r="F20" s="168"/>
      <c r="G20" s="168"/>
      <c r="H20" s="168"/>
      <c r="I20" s="168"/>
      <c r="J20" s="168"/>
      <c r="K20" s="168"/>
      <c r="L20" s="168"/>
      <c r="M20" s="168"/>
      <c r="N20" s="168"/>
      <c r="O20" s="168"/>
      <c r="P20" s="168"/>
      <c r="Q20" s="168"/>
      <c r="R20" s="168"/>
      <c r="S20" s="153"/>
      <c r="T20" s="112"/>
      <c r="U20" s="112"/>
      <c r="V20" s="112"/>
      <c r="W20" s="112"/>
      <c r="X20" s="11"/>
    </row>
    <row r="21" spans="1:25" s="155" customFormat="1" ht="20.100000000000001" customHeight="1">
      <c r="A21" s="209" t="s">
        <v>147</v>
      </c>
      <c r="B21" s="209"/>
      <c r="C21" s="209"/>
      <c r="D21" s="209"/>
      <c r="E21" s="209"/>
      <c r="F21" s="209"/>
      <c r="G21" s="209"/>
      <c r="H21" s="209"/>
      <c r="I21" s="209"/>
      <c r="J21" s="209"/>
      <c r="K21" s="209"/>
      <c r="L21" s="209"/>
      <c r="M21" s="209"/>
      <c r="N21" s="209"/>
      <c r="O21" s="209"/>
      <c r="P21" s="209"/>
      <c r="Q21" s="209"/>
      <c r="R21" s="209"/>
      <c r="S21" s="154"/>
    </row>
    <row r="22" spans="1:25" s="6" customFormat="1" ht="20.100000000000001" customHeight="1">
      <c r="A22" s="209" t="s">
        <v>148</v>
      </c>
      <c r="B22" s="209"/>
      <c r="C22" s="209"/>
      <c r="D22" s="209"/>
      <c r="E22" s="209"/>
      <c r="F22" s="209"/>
      <c r="G22" s="209"/>
      <c r="H22" s="209"/>
      <c r="I22" s="209"/>
      <c r="J22" s="209"/>
      <c r="K22" s="209"/>
      <c r="L22" s="209"/>
      <c r="M22" s="209"/>
      <c r="N22" s="209"/>
      <c r="O22" s="209"/>
      <c r="P22" s="209"/>
      <c r="Q22" s="209"/>
      <c r="R22" s="209"/>
      <c r="S22" s="209"/>
      <c r="T22" s="209"/>
      <c r="U22" s="156"/>
      <c r="V22" s="156"/>
      <c r="W22" s="156"/>
      <c r="X22" s="156"/>
    </row>
    <row r="23" spans="1:25" s="6" customFormat="1" ht="20.100000000000001" customHeight="1">
      <c r="A23" s="209" t="s">
        <v>149</v>
      </c>
      <c r="B23" s="209"/>
      <c r="C23" s="209"/>
      <c r="D23" s="209"/>
      <c r="E23" s="209"/>
      <c r="F23" s="209"/>
      <c r="G23" s="209"/>
      <c r="H23" s="209"/>
      <c r="I23" s="209"/>
      <c r="J23" s="209"/>
      <c r="K23" s="209"/>
      <c r="L23" s="209"/>
      <c r="M23" s="209"/>
      <c r="N23" s="209"/>
      <c r="O23" s="209"/>
      <c r="P23" s="209"/>
      <c r="Q23" s="209"/>
      <c r="R23" s="209"/>
      <c r="S23" s="116"/>
      <c r="T23" s="156"/>
      <c r="U23" s="156"/>
      <c r="V23" s="156"/>
      <c r="W23" s="156"/>
      <c r="X23" s="156"/>
    </row>
    <row r="24" spans="1:25" s="6" customFormat="1" ht="20.100000000000001" customHeight="1">
      <c r="A24" s="209" t="s">
        <v>138</v>
      </c>
      <c r="B24" s="209"/>
      <c r="C24" s="209"/>
      <c r="D24" s="209"/>
      <c r="E24" s="209"/>
      <c r="F24" s="209"/>
      <c r="G24" s="209"/>
      <c r="H24" s="209"/>
      <c r="I24" s="209"/>
      <c r="J24" s="209"/>
      <c r="K24" s="209"/>
      <c r="L24" s="209"/>
      <c r="M24" s="209"/>
      <c r="N24" s="209"/>
      <c r="O24" s="209"/>
      <c r="P24" s="209"/>
      <c r="Q24" s="209"/>
      <c r="R24" s="209"/>
      <c r="S24" s="116"/>
      <c r="T24" s="156"/>
      <c r="U24" s="156"/>
      <c r="V24" s="156"/>
      <c r="W24" s="156"/>
      <c r="X24" s="156"/>
    </row>
    <row r="25" spans="1:25" s="6" customFormat="1" ht="20.100000000000001" customHeight="1">
      <c r="A25" s="209" t="s">
        <v>150</v>
      </c>
      <c r="B25" s="209"/>
      <c r="C25" s="209"/>
      <c r="D25" s="209"/>
      <c r="E25" s="209"/>
      <c r="F25" s="209"/>
      <c r="G25" s="209"/>
      <c r="H25" s="209"/>
      <c r="I25" s="209"/>
      <c r="J25" s="209"/>
      <c r="K25" s="209"/>
      <c r="L25" s="209"/>
      <c r="M25" s="209"/>
      <c r="N25" s="209"/>
      <c r="O25" s="209"/>
      <c r="P25" s="209"/>
      <c r="Q25" s="209"/>
      <c r="R25" s="154"/>
      <c r="S25" s="116"/>
      <c r="T25" s="156"/>
      <c r="U25" s="156"/>
      <c r="V25" s="156"/>
      <c r="W25" s="156"/>
      <c r="X25" s="156"/>
    </row>
    <row r="26" spans="1:25" s="6" customFormat="1" ht="20.100000000000001" customHeight="1">
      <c r="A26" s="209" t="s">
        <v>139</v>
      </c>
      <c r="B26" s="209"/>
      <c r="C26" s="209"/>
      <c r="D26" s="209"/>
      <c r="E26" s="209"/>
      <c r="F26" s="209"/>
      <c r="G26" s="209"/>
      <c r="H26" s="209"/>
      <c r="I26" s="209"/>
      <c r="J26" s="209"/>
      <c r="K26" s="209"/>
      <c r="L26" s="209"/>
      <c r="M26" s="209"/>
      <c r="N26" s="209"/>
      <c r="O26" s="209"/>
      <c r="P26" s="209"/>
      <c r="Q26" s="209"/>
      <c r="R26" s="209"/>
      <c r="S26" s="116"/>
      <c r="T26" s="156"/>
      <c r="U26" s="156"/>
      <c r="V26" s="156"/>
      <c r="W26" s="156"/>
      <c r="X26" s="156"/>
    </row>
    <row r="27" spans="1:25" s="6" customFormat="1" ht="20.100000000000001" customHeight="1">
      <c r="A27" s="209" t="s">
        <v>140</v>
      </c>
      <c r="B27" s="209"/>
      <c r="C27" s="209"/>
      <c r="D27" s="209"/>
      <c r="E27" s="209"/>
      <c r="F27" s="209"/>
      <c r="G27" s="209"/>
      <c r="H27" s="209"/>
      <c r="I27" s="209"/>
      <c r="J27" s="209"/>
      <c r="K27" s="209"/>
      <c r="L27" s="209"/>
      <c r="M27" s="209"/>
      <c r="N27" s="209"/>
      <c r="O27" s="209"/>
      <c r="P27" s="209"/>
      <c r="Q27" s="209"/>
      <c r="R27" s="209"/>
      <c r="S27" s="116"/>
      <c r="T27" s="156"/>
      <c r="U27" s="156"/>
      <c r="V27" s="156"/>
      <c r="W27" s="156"/>
      <c r="X27" s="156"/>
    </row>
    <row r="28" spans="1:25" s="6" customFormat="1" ht="20.100000000000001" customHeight="1">
      <c r="A28" s="209" t="s">
        <v>151</v>
      </c>
      <c r="B28" s="209"/>
      <c r="C28" s="209"/>
      <c r="D28" s="209"/>
      <c r="E28" s="209"/>
      <c r="F28" s="209"/>
      <c r="G28" s="209"/>
      <c r="H28" s="209"/>
      <c r="I28" s="209"/>
      <c r="J28" s="209"/>
      <c r="K28" s="209"/>
      <c r="L28" s="209"/>
      <c r="M28" s="209"/>
      <c r="N28" s="209"/>
      <c r="O28" s="209"/>
      <c r="P28" s="209"/>
      <c r="Q28" s="209"/>
      <c r="R28" s="209"/>
      <c r="S28" s="209"/>
      <c r="T28" s="156"/>
      <c r="U28" s="156"/>
      <c r="V28" s="156"/>
      <c r="W28" s="156"/>
      <c r="X28" s="156"/>
    </row>
    <row r="29" spans="1:25" s="6" customFormat="1" ht="30" customHeight="1">
      <c r="A29" s="209"/>
      <c r="B29" s="209"/>
      <c r="C29" s="209"/>
      <c r="D29" s="209"/>
      <c r="E29" s="209"/>
      <c r="F29" s="209"/>
      <c r="G29" s="209"/>
      <c r="H29" s="209"/>
      <c r="I29" s="209"/>
      <c r="J29" s="209"/>
      <c r="K29" s="209"/>
      <c r="L29" s="209"/>
      <c r="M29" s="209"/>
      <c r="N29" s="209"/>
      <c r="O29" s="209"/>
      <c r="P29" s="209"/>
      <c r="Q29" s="209"/>
      <c r="R29" s="209"/>
      <c r="S29" s="209"/>
      <c r="T29" s="42"/>
      <c r="U29" s="42"/>
      <c r="V29" s="42"/>
      <c r="W29" s="42"/>
      <c r="X29" s="11"/>
    </row>
    <row r="30" spans="1:25" s="6" customFormat="1" ht="16.5">
      <c r="A30" s="7"/>
      <c r="B30" s="42"/>
      <c r="C30" s="42"/>
      <c r="D30" s="8"/>
      <c r="E30" s="157"/>
      <c r="F30" s="9"/>
      <c r="G30" s="9"/>
      <c r="H30" s="22"/>
      <c r="I30" s="10"/>
      <c r="J30" s="9"/>
      <c r="K30" s="210" t="s">
        <v>141</v>
      </c>
      <c r="L30" s="210"/>
      <c r="M30" s="210"/>
      <c r="N30" s="210"/>
      <c r="O30" s="117"/>
      <c r="P30" s="210" t="s">
        <v>142</v>
      </c>
      <c r="Q30" s="210"/>
      <c r="R30" s="210"/>
      <c r="S30" s="210"/>
      <c r="T30" s="42"/>
      <c r="U30" s="42"/>
      <c r="V30" s="42"/>
      <c r="W30" s="42"/>
      <c r="X30" s="11"/>
    </row>
    <row r="31" spans="1:25" s="6" customFormat="1" ht="32.1" customHeight="1">
      <c r="A31" s="7"/>
      <c r="B31" s="42"/>
      <c r="C31" s="42"/>
      <c r="D31" s="8"/>
      <c r="E31" s="157"/>
      <c r="F31" s="9"/>
      <c r="G31" s="9"/>
      <c r="H31" s="22"/>
      <c r="I31" s="10"/>
      <c r="J31" s="9"/>
      <c r="K31" s="210"/>
      <c r="L31" s="210"/>
      <c r="M31" s="210"/>
      <c r="N31" s="210"/>
      <c r="O31" s="117"/>
      <c r="P31" s="210"/>
      <c r="Q31" s="210"/>
      <c r="R31" s="210"/>
      <c r="S31" s="210"/>
      <c r="T31" s="42"/>
      <c r="U31" s="42"/>
      <c r="V31" s="42"/>
      <c r="W31" s="42"/>
      <c r="X31" s="11"/>
    </row>
    <row r="32" spans="1:25" s="6" customFormat="1" ht="43.5" customHeight="1">
      <c r="A32" s="7"/>
      <c r="B32" s="42"/>
      <c r="C32" s="42"/>
      <c r="D32" s="8"/>
      <c r="E32" s="157"/>
      <c r="F32" s="9"/>
      <c r="G32" s="9"/>
      <c r="H32" s="42"/>
      <c r="I32" s="10" t="s">
        <v>20</v>
      </c>
      <c r="J32" s="9"/>
      <c r="K32" s="210"/>
      <c r="L32" s="210"/>
      <c r="M32" s="210"/>
      <c r="N32" s="210"/>
      <c r="O32" s="117"/>
      <c r="P32" s="210"/>
      <c r="Q32" s="210"/>
      <c r="R32" s="210"/>
      <c r="S32" s="210"/>
      <c r="T32" s="42"/>
      <c r="U32" s="42"/>
      <c r="V32" s="42"/>
      <c r="W32" s="42"/>
      <c r="X32" s="11"/>
    </row>
    <row r="33" spans="1:24" s="6" customFormat="1" ht="32.1" customHeight="1">
      <c r="A33" s="7"/>
      <c r="B33" s="42"/>
      <c r="C33" s="42"/>
      <c r="D33" s="8"/>
      <c r="E33" s="157"/>
      <c r="F33" s="9"/>
      <c r="G33" s="9"/>
      <c r="H33" s="42"/>
      <c r="I33" s="10" t="s">
        <v>13</v>
      </c>
      <c r="J33" s="9"/>
      <c r="K33" s="42"/>
      <c r="L33" s="42"/>
      <c r="M33" s="42"/>
      <c r="N33" s="42"/>
      <c r="O33" s="42"/>
      <c r="P33" s="42"/>
      <c r="Q33" s="42"/>
      <c r="R33" s="42"/>
      <c r="S33" s="42"/>
      <c r="T33" s="42"/>
      <c r="U33" s="42"/>
      <c r="V33" s="42"/>
      <c r="W33" s="42"/>
      <c r="X33" s="11"/>
    </row>
    <row r="34" spans="1:24" s="6" customFormat="1" ht="32.1" customHeight="1">
      <c r="A34" s="7"/>
      <c r="B34" s="42"/>
      <c r="C34" s="42"/>
      <c r="D34" s="8"/>
      <c r="E34" s="157"/>
      <c r="F34" s="9"/>
      <c r="G34" s="9"/>
      <c r="H34" s="42"/>
      <c r="I34" s="10"/>
      <c r="J34" s="9"/>
      <c r="K34" s="42"/>
      <c r="L34" s="42"/>
      <c r="M34" s="42"/>
      <c r="N34" s="42"/>
      <c r="O34" s="42"/>
      <c r="P34" s="42"/>
      <c r="Q34" s="42"/>
      <c r="R34" s="42"/>
      <c r="S34" s="42"/>
      <c r="T34" s="42"/>
      <c r="U34" s="42"/>
      <c r="V34" s="42"/>
      <c r="W34" s="42"/>
      <c r="X34" s="11"/>
    </row>
    <row r="35" spans="1:24" s="6" customFormat="1" ht="32.1" customHeight="1">
      <c r="A35" s="7"/>
      <c r="B35" s="42"/>
      <c r="C35" s="42"/>
      <c r="D35" s="8"/>
      <c r="E35" s="157"/>
      <c r="F35" s="9"/>
      <c r="G35" s="9"/>
      <c r="H35" s="42"/>
      <c r="I35" s="10"/>
      <c r="J35" s="9"/>
      <c r="K35" s="42"/>
      <c r="L35" s="42"/>
      <c r="M35" s="42"/>
      <c r="N35" s="42"/>
      <c r="O35" s="42"/>
      <c r="P35" s="42"/>
      <c r="Q35" s="42"/>
      <c r="R35" s="42"/>
      <c r="S35" s="42"/>
      <c r="T35" s="42"/>
      <c r="U35" s="42"/>
      <c r="V35" s="42"/>
      <c r="W35" s="42"/>
      <c r="X35" s="11"/>
    </row>
    <row r="36" spans="1:24" s="6" customFormat="1" ht="32.1" customHeight="1">
      <c r="A36" s="7"/>
      <c r="B36" s="42"/>
      <c r="C36" s="42"/>
      <c r="D36" s="8"/>
      <c r="E36" s="157"/>
      <c r="F36" s="9"/>
      <c r="G36" s="9"/>
      <c r="H36" s="42"/>
      <c r="I36" s="10"/>
      <c r="J36" s="9"/>
      <c r="K36" s="42"/>
      <c r="L36" s="42"/>
      <c r="M36" s="42"/>
      <c r="N36" s="42"/>
      <c r="O36" s="42"/>
      <c r="P36" s="42"/>
      <c r="Q36" s="42"/>
      <c r="R36" s="42"/>
      <c r="S36" s="42"/>
      <c r="T36" s="42"/>
      <c r="U36" s="42"/>
      <c r="V36" s="42"/>
      <c r="W36" s="42"/>
      <c r="X36" s="11"/>
    </row>
    <row r="37" spans="1:24" s="6" customFormat="1" ht="32.1" customHeight="1">
      <c r="A37" s="7"/>
      <c r="B37" s="42"/>
      <c r="C37" s="42"/>
      <c r="D37" s="8"/>
      <c r="E37" s="157"/>
      <c r="F37" s="9"/>
      <c r="G37" s="9"/>
      <c r="H37" s="42"/>
      <c r="I37" s="10"/>
      <c r="J37" s="9"/>
      <c r="K37" s="42"/>
      <c r="L37" s="42"/>
      <c r="M37" s="42"/>
      <c r="N37" s="42"/>
      <c r="O37" s="42"/>
      <c r="P37" s="42"/>
      <c r="Q37" s="42"/>
      <c r="R37" s="42"/>
      <c r="S37" s="42"/>
      <c r="T37" s="42"/>
      <c r="U37" s="42"/>
      <c r="V37" s="42"/>
      <c r="W37" s="42"/>
      <c r="X37" s="11"/>
    </row>
    <row r="38" spans="1:24" s="6" customFormat="1" ht="32.1" customHeight="1">
      <c r="A38" s="7"/>
      <c r="B38" s="42"/>
      <c r="C38" s="42"/>
      <c r="D38" s="8"/>
      <c r="E38" s="157"/>
      <c r="F38" s="9"/>
      <c r="G38" s="9"/>
      <c r="H38" s="42"/>
      <c r="I38" s="10"/>
      <c r="J38" s="9"/>
      <c r="K38" s="42"/>
      <c r="L38" s="42"/>
      <c r="M38" s="42"/>
      <c r="N38" s="42"/>
      <c r="O38" s="42"/>
      <c r="P38" s="42"/>
      <c r="Q38" s="42"/>
      <c r="R38" s="42"/>
      <c r="S38" s="42"/>
      <c r="T38" s="42"/>
      <c r="U38" s="42"/>
      <c r="V38" s="42"/>
      <c r="W38" s="42"/>
      <c r="X38" s="11"/>
    </row>
    <row r="39" spans="1:24" s="6" customFormat="1" ht="32.1" customHeight="1">
      <c r="A39" s="7"/>
      <c r="B39" s="42"/>
      <c r="C39" s="42"/>
      <c r="D39" s="8"/>
      <c r="E39" s="157"/>
      <c r="F39" s="9"/>
      <c r="G39" s="9"/>
      <c r="H39" s="42"/>
      <c r="I39" s="10"/>
      <c r="J39" s="9"/>
      <c r="K39" s="42"/>
      <c r="L39" s="42"/>
      <c r="M39" s="42"/>
      <c r="N39" s="42"/>
      <c r="O39" s="42"/>
      <c r="P39" s="42"/>
      <c r="Q39" s="42"/>
      <c r="R39" s="42"/>
      <c r="S39" s="42"/>
      <c r="T39" s="42"/>
      <c r="U39" s="42"/>
      <c r="V39" s="42"/>
      <c r="W39" s="42"/>
      <c r="X39" s="11"/>
    </row>
    <row r="40" spans="1:24" s="6" customFormat="1" ht="32.1" customHeight="1">
      <c r="A40" s="7"/>
      <c r="B40" s="42"/>
      <c r="C40" s="42"/>
      <c r="D40" s="8"/>
      <c r="E40" s="157"/>
      <c r="F40" s="9"/>
      <c r="G40" s="9"/>
      <c r="H40" s="42"/>
      <c r="I40" s="10"/>
      <c r="J40" s="9"/>
      <c r="K40" s="42"/>
      <c r="L40" s="42"/>
      <c r="M40" s="42"/>
      <c r="N40" s="42"/>
      <c r="O40" s="42"/>
      <c r="P40" s="42"/>
      <c r="Q40" s="42"/>
      <c r="R40" s="42"/>
      <c r="S40" s="42"/>
      <c r="T40" s="42"/>
      <c r="U40" s="42"/>
      <c r="V40" s="42"/>
      <c r="W40" s="42"/>
      <c r="X40" s="11"/>
    </row>
    <row r="41" spans="1:24" s="6" customFormat="1" ht="32.1" customHeight="1">
      <c r="A41" s="7"/>
      <c r="B41" s="42"/>
      <c r="C41" s="42"/>
      <c r="D41" s="8"/>
      <c r="E41" s="157"/>
      <c r="F41" s="9"/>
      <c r="G41" s="9"/>
      <c r="H41" s="42"/>
      <c r="I41" s="10"/>
      <c r="J41" s="9"/>
      <c r="K41" s="42"/>
      <c r="L41" s="42"/>
      <c r="M41" s="42"/>
      <c r="N41" s="42"/>
      <c r="O41" s="42"/>
      <c r="P41" s="42"/>
      <c r="Q41" s="42"/>
      <c r="R41" s="42"/>
      <c r="S41" s="42"/>
      <c r="T41" s="42"/>
      <c r="U41" s="42"/>
      <c r="V41" s="42"/>
      <c r="W41" s="42"/>
      <c r="X41" s="11"/>
    </row>
    <row r="42" spans="1:24" s="6" customFormat="1" ht="32.1" customHeight="1">
      <c r="A42" s="7"/>
      <c r="B42" s="42"/>
      <c r="C42" s="42"/>
      <c r="D42" s="8"/>
      <c r="E42" s="157"/>
      <c r="F42" s="9"/>
      <c r="G42" s="9"/>
      <c r="H42" s="42"/>
      <c r="I42" s="10"/>
      <c r="J42" s="9"/>
      <c r="K42" s="42"/>
      <c r="L42" s="42"/>
      <c r="M42" s="42"/>
      <c r="N42" s="42"/>
      <c r="O42" s="42"/>
      <c r="P42" s="42"/>
      <c r="Q42" s="42"/>
      <c r="R42" s="42"/>
      <c r="S42" s="42"/>
      <c r="T42" s="42"/>
      <c r="U42" s="42"/>
      <c r="V42" s="42"/>
      <c r="W42" s="42"/>
      <c r="X42" s="11"/>
    </row>
    <row r="43" spans="1:24" s="6" customFormat="1" ht="32.1" customHeight="1">
      <c r="A43" s="7"/>
      <c r="B43" s="42"/>
      <c r="C43" s="42"/>
      <c r="D43" s="8"/>
      <c r="E43" s="157"/>
      <c r="F43" s="9"/>
      <c r="G43" s="9"/>
      <c r="H43" s="42"/>
      <c r="I43" s="10"/>
      <c r="J43" s="9"/>
      <c r="K43" s="42"/>
      <c r="L43" s="42"/>
      <c r="M43" s="42"/>
      <c r="N43" s="42"/>
      <c r="O43" s="42"/>
      <c r="P43" s="42"/>
      <c r="Q43" s="42"/>
      <c r="R43" s="42"/>
      <c r="S43" s="42"/>
      <c r="T43" s="42"/>
      <c r="U43" s="42"/>
      <c r="V43" s="42"/>
      <c r="W43" s="42"/>
      <c r="X43" s="11"/>
    </row>
    <row r="44" spans="1:24" s="6" customFormat="1" ht="32.1" customHeight="1">
      <c r="A44" s="7"/>
      <c r="B44" s="42"/>
      <c r="C44" s="42"/>
      <c r="D44" s="8"/>
      <c r="E44" s="157"/>
      <c r="F44" s="9"/>
      <c r="G44" s="9"/>
      <c r="H44" s="42"/>
      <c r="I44" s="10"/>
      <c r="J44" s="9"/>
      <c r="K44" s="42"/>
      <c r="L44" s="42"/>
      <c r="M44" s="42"/>
      <c r="N44" s="42"/>
      <c r="O44" s="42"/>
      <c r="P44" s="42"/>
      <c r="Q44" s="42"/>
      <c r="R44" s="42"/>
      <c r="S44" s="42"/>
      <c r="T44" s="42"/>
      <c r="U44" s="42"/>
      <c r="V44" s="42"/>
      <c r="W44" s="42"/>
      <c r="X44" s="11"/>
    </row>
  </sheetData>
  <mergeCells count="41">
    <mergeCell ref="A6:A7"/>
    <mergeCell ref="B6:D6"/>
    <mergeCell ref="E6:O6"/>
    <mergeCell ref="P6:R6"/>
    <mergeCell ref="S6:T6"/>
    <mergeCell ref="A1:X1"/>
    <mergeCell ref="A2:X2"/>
    <mergeCell ref="A3:X3"/>
    <mergeCell ref="A4:X4"/>
    <mergeCell ref="A5:F5"/>
    <mergeCell ref="U6:V6"/>
    <mergeCell ref="W6:X7"/>
    <mergeCell ref="W9:X9"/>
    <mergeCell ref="E11:F11"/>
    <mergeCell ref="I11:O11"/>
    <mergeCell ref="W11:X11"/>
    <mergeCell ref="A18:B18"/>
    <mergeCell ref="W12:X12"/>
    <mergeCell ref="E13:F13"/>
    <mergeCell ref="I13:O13"/>
    <mergeCell ref="W13:X13"/>
    <mergeCell ref="E15:F15"/>
    <mergeCell ref="I15:O15"/>
    <mergeCell ref="W15:X15"/>
    <mergeCell ref="W16:X16"/>
    <mergeCell ref="A17:F17"/>
    <mergeCell ref="G17:L17"/>
    <mergeCell ref="N17:P17"/>
    <mergeCell ref="T17:U17"/>
    <mergeCell ref="A19:R19"/>
    <mergeCell ref="A21:R21"/>
    <mergeCell ref="A23:R23"/>
    <mergeCell ref="A24:R24"/>
    <mergeCell ref="A22:T22"/>
    <mergeCell ref="A25:Q25"/>
    <mergeCell ref="A26:R26"/>
    <mergeCell ref="A27:R27"/>
    <mergeCell ref="A29:S29"/>
    <mergeCell ref="K30:N32"/>
    <mergeCell ref="P30:S32"/>
    <mergeCell ref="A28:S28"/>
  </mergeCells>
  <printOptions horizontalCentered="1"/>
  <pageMargins left="0.39370078740157483" right="0.19685039370078741" top="0.59055118110236227" bottom="0.51181102362204722" header="0" footer="0"/>
  <pageSetup paperSize="9" scale="55" orientation="landscape" errors="blank" verticalDpi="360" r:id="rId1"/>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Package no-3-(1)</vt:lpstr>
      <vt:lpstr>Package no-3-(2)</vt:lpstr>
      <vt:lpstr>Package no-3 (3)</vt:lpstr>
      <vt:lpstr>Package no-3 (4)</vt:lpstr>
      <vt:lpstr>Package no-3(5)</vt:lpstr>
      <vt:lpstr>'Package no-3 (3)'!Print_Area</vt:lpstr>
      <vt:lpstr>'Package no-3 (4)'!Print_Area</vt:lpstr>
      <vt:lpstr>'Package no-3-(1)'!Print_Area</vt:lpstr>
      <vt:lpstr>'Package no-3-(2)'!Print_Area</vt:lpstr>
      <vt:lpstr>'Package no-3(5)'!Print_Area</vt:lpstr>
      <vt:lpstr>'Package no-3 (3)'!Print_Titles</vt:lpstr>
      <vt:lpstr>'Package no-3 (4)'!Print_Titles</vt:lpstr>
      <vt:lpstr>'Package no-3-(1)'!Print_Titles</vt:lpstr>
      <vt:lpstr>'Package no-3-(2)'!Print_Titles</vt:lpstr>
      <vt:lpstr>'Package no-3(5)'!Print_Titles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ocr_e8efd5743baf97fe054465937fe7ef40</dc:title>
  <dc:subject/>
  <dc:creator/>
  <cp:keywords/>
  <cp:lastModifiedBy>Windows User</cp:lastModifiedBy>
  <cp:lastPrinted>2019-12-22T05:22:59Z</cp:lastPrinted>
  <dcterms:modified xsi:type="dcterms:W3CDTF">2019-12-23T14:05:36Z</dcterms:modified>
</cp:coreProperties>
</file>