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bookViews>
  <sheets>
    <sheet name="Package no-5 (1)" sheetId="20" r:id="rId1"/>
    <sheet name="Package no-5 (2)" sheetId="22" r:id="rId2"/>
    <sheet name="Package no-5 (3)" sheetId="21" r:id="rId3"/>
  </sheets>
  <definedNames>
    <definedName name="_xlnm.Print_Area" localSheetId="0">'Package no-5 (1)'!$A$1:$Y$20</definedName>
    <definedName name="_xlnm.Print_Area" localSheetId="1">'Package no-5 (2)'!$A$1:$X$20</definedName>
    <definedName name="_xlnm.Print_Area" localSheetId="2">'Package no-5 (3)'!$A$1:$Y$28</definedName>
    <definedName name="_xlnm.Print_Titles" localSheetId="0">'Package no-5 (1)'!$6:$7</definedName>
    <definedName name="_xlnm.Print_Titles" localSheetId="1">'Package no-5 (2)'!$6:$7</definedName>
    <definedName name="_xlnm.Print_Titles" localSheetId="2">'Package no-5 (3)'!$6:$7</definedName>
  </definedNames>
  <calcPr calcId="124519"/>
</workbook>
</file>

<file path=xl/calcChain.xml><?xml version="1.0" encoding="utf-8"?>
<calcChain xmlns="http://schemas.openxmlformats.org/spreadsheetml/2006/main">
  <c r="H12" i="22"/>
  <c r="H9"/>
  <c r="H13" s="1"/>
  <c r="Y13"/>
  <c r="Z13" s="1"/>
  <c r="U13"/>
  <c r="S13"/>
  <c r="R13"/>
  <c r="B13"/>
  <c r="Y12" s="1"/>
  <c r="Z12" s="1"/>
  <c r="D13" s="1"/>
  <c r="U12"/>
  <c r="S12"/>
  <c r="R12"/>
  <c r="B12"/>
  <c r="Y11" s="1"/>
  <c r="Z11" s="1"/>
  <c r="D12" s="1"/>
  <c r="U11"/>
  <c r="S11"/>
  <c r="R11"/>
  <c r="B11"/>
  <c r="Y10" s="1"/>
  <c r="Z10" s="1"/>
  <c r="D11" s="1"/>
  <c r="U10"/>
  <c r="S10"/>
  <c r="R10"/>
  <c r="B10"/>
  <c r="Y9" s="1"/>
  <c r="Z9" s="1"/>
  <c r="D10" s="1"/>
  <c r="R9"/>
  <c r="Y8"/>
  <c r="Z8" s="1"/>
  <c r="C11" i="21"/>
  <c r="Z10" s="1"/>
  <c r="AA10" s="1"/>
  <c r="E11" s="1"/>
  <c r="C12"/>
  <c r="Z11" s="1"/>
  <c r="AA11" s="1"/>
  <c r="E12" s="1"/>
  <c r="C13"/>
  <c r="C14"/>
  <c r="C15"/>
  <c r="C16"/>
  <c r="C17"/>
  <c r="Z16" s="1"/>
  <c r="AA16" s="1"/>
  <c r="E17" s="1"/>
  <c r="C18"/>
  <c r="Z18"/>
  <c r="AA18" s="1"/>
  <c r="V18"/>
  <c r="T18"/>
  <c r="S18"/>
  <c r="Z17"/>
  <c r="AA17" s="1"/>
  <c r="V17"/>
  <c r="T17"/>
  <c r="S17"/>
  <c r="V16"/>
  <c r="T16"/>
  <c r="S16"/>
  <c r="Z15"/>
  <c r="AA15" s="1"/>
  <c r="E16" s="1"/>
  <c r="V15"/>
  <c r="T15"/>
  <c r="S15"/>
  <c r="Z14"/>
  <c r="AA14" s="1"/>
  <c r="E15" s="1"/>
  <c r="V14"/>
  <c r="T14"/>
  <c r="S14"/>
  <c r="Z13"/>
  <c r="AA13" s="1"/>
  <c r="V13"/>
  <c r="T13"/>
  <c r="S13"/>
  <c r="Z12"/>
  <c r="AA12" s="1"/>
  <c r="E13" s="1"/>
  <c r="V12"/>
  <c r="T12"/>
  <c r="S12"/>
  <c r="V11"/>
  <c r="T11"/>
  <c r="S11"/>
  <c r="V10"/>
  <c r="T10"/>
  <c r="S10"/>
  <c r="C10"/>
  <c r="Z9" s="1"/>
  <c r="AA9" s="1"/>
  <c r="E10" s="1"/>
  <c r="S9"/>
  <c r="Z8"/>
  <c r="AA8" s="1"/>
  <c r="J11" i="20"/>
  <c r="Z11"/>
  <c r="AA11" s="1"/>
  <c r="S11"/>
  <c r="Z10"/>
  <c r="AA10" s="1"/>
  <c r="Z9"/>
  <c r="AA9" s="1"/>
  <c r="S9"/>
  <c r="Z8"/>
  <c r="AA8" s="1"/>
</calcChain>
</file>

<file path=xl/sharedStrings.xml><?xml version="1.0" encoding="utf-8"?>
<sst xmlns="http://schemas.openxmlformats.org/spreadsheetml/2006/main" count="176" uniqueCount="94">
  <si>
    <t>SL.No</t>
  </si>
  <si>
    <t>Reach in KM</t>
  </si>
  <si>
    <t>Hydraulic  Particulars</t>
  </si>
  <si>
    <t>Full Supply  Level</t>
  </si>
  <si>
    <t>Remarks</t>
  </si>
  <si>
    <t>Required Discharge (Cumecs)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</si>
  <si>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</si>
  <si>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</si>
  <si>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</si>
  <si>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</si>
  <si>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</si>
  <si>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</si>
  <si>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</si>
  <si>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</si>
  <si>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</si>
  <si>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</si>
  <si>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</si>
  <si>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</si>
  <si>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</si>
  <si>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</si>
  <si>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</si>
  <si>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t.c.f //</t>
  </si>
  <si>
    <t xml:space="preserve">Total </t>
  </si>
  <si>
    <t>Velocity 
M/Sec</t>
  </si>
  <si>
    <t>Bed Width                (In Mts)</t>
  </si>
  <si>
    <t>Reach No</t>
  </si>
  <si>
    <t>From</t>
  </si>
  <si>
    <t>DueTo  CM  &amp; CD Structures</t>
  </si>
  <si>
    <t>AT                   Start                 (M)</t>
  </si>
  <si>
    <t>AT            End           (M)</t>
  </si>
  <si>
    <t>AT                   Start                  (M)</t>
  </si>
  <si>
    <t>AT            End        (M)</t>
  </si>
  <si>
    <t>Due To Bed Fall</t>
  </si>
  <si>
    <t xml:space="preserve">Bed Level </t>
  </si>
  <si>
    <t>Loss (m)</t>
  </si>
  <si>
    <t>PRTIAL CUTTING AND FILLING</t>
  </si>
  <si>
    <t xml:space="preserve">Sd/-(dt.19.03.2008)                            (I.S.N.RAJU)                                    Chief Engineer                                                Central Designs Orginisation                   Hyderabad.   </t>
  </si>
  <si>
    <t>1.00 : 1</t>
  </si>
  <si>
    <t>(H.N.S.S. PHASE-2,PACKAGE NO.5</t>
  </si>
  <si>
    <t xml:space="preserve">  HYDRAULIC PARTICULARS  HNSS MAIN CANAL(STAGE-II) FROM KM 280.000 TO 300.192/300.000)</t>
  </si>
  <si>
    <t>FSL @ KM 280.000 AS PER BASIC PARAMETERS OF AGREEMENT 457.957</t>
  </si>
  <si>
    <t>F&amp;F</t>
  </si>
  <si>
    <t xml:space="preserve">Sd/-(dt.23.10.2007)                            (I.S.N.RAJU)                                    Chief Engineer                                                Central Designs Orginisation                   Hyderabad.   </t>
  </si>
  <si>
    <t xml:space="preserve">Sd/-(dt.23.10.2007)                      Superintending Engineer          B&amp;Cs CIRCLE,                           Central Designs Orginisation                   Hyderabad.   </t>
  </si>
  <si>
    <t xml:space="preserve">3) The list of structures and protection works shall be finalised seperaetly on recipt of proposals from the C.E (P) Ananthapur.
</t>
  </si>
  <si>
    <t xml:space="preserve">  Co-efficiect of Rugosity  :0.018</t>
  </si>
  <si>
    <t>(H.N.S.S. PHASE-2,PACKAGE NO.5)</t>
  </si>
  <si>
    <t xml:space="preserve">  HYDRAULIC PARTICULARS  HNSS MAIN CANAL(STAGE-II) FROM KM 295.800 TO 299.697/300.000)</t>
  </si>
  <si>
    <t>Reach No.</t>
  </si>
  <si>
    <t>299.697/300.000</t>
  </si>
  <si>
    <t>12.80 TO 14.30</t>
  </si>
  <si>
    <t>FULL CUTTING REACH</t>
  </si>
  <si>
    <t>BANKING AND BED FILLING REACH</t>
  </si>
  <si>
    <t xml:space="preserve">FULL CUTTING </t>
  </si>
  <si>
    <t>FSL AT KM 299.345/300.000 AS  PER  BASIC PARAMETERS OF  AGREEMENT OF PK 7 IS +455.415M (AT START)</t>
  </si>
  <si>
    <t>Co-efficiect of Rugosity  :0.018</t>
  </si>
  <si>
    <t>2) THE ALIGNMENT FROM KM. 295.800 TO 295.925 WHICH IS APPROVED EARLIER IS REVISED AND APPROVED AS PROPOSED BY ENC/TGP/SKHT/HNSS FROM KM. 295.000 TO 299.697/300.000, SUBJECT TO CONDITION THAT NO ACTION IS TAKEN FOR L.A. AND EARTH WORK FROM 295.800 TO 295.925.</t>
  </si>
  <si>
    <t xml:space="preserve"> 3) SUBJECT TO PROVIDING OF NECESSARY PROTECTION WORKS AS PER SITE CONDITIONS IN EMBANKMENT AND BED FILLING REACH FROM KM. 295.975 TO KM. 298.325</t>
  </si>
  <si>
    <t>(H.N.S.S. PHASE-2,PACKAGE NO.5 FROM KM 280.000 TO 300.000)</t>
  </si>
  <si>
    <t xml:space="preserve">  HYDRAULIC PARTICULARS  HNSS MAIN CANAL(STAGE-II) FROM KM 294.000 TO 295.925)</t>
  </si>
  <si>
    <t>FULL CUTTING VARIES FROM 3.20M TO 20.0M REACH</t>
  </si>
  <si>
    <t>PARTIAL CUTTING AND FILLING</t>
  </si>
  <si>
    <t>HDR , FF.</t>
  </si>
  <si>
    <t>NOTE:- The HP's from Km 294.000 to Km 295.925 furnished by CE(P) Anantapur is vetted and approved.</t>
  </si>
  <si>
    <t xml:space="preserve">Sd/-(dt.02.12.2007)                                                                    Chief Engineer                                                Central Designs Orginisation                   Hyderabad.   </t>
  </si>
  <si>
    <t>Distance          (In Mts)</t>
  </si>
  <si>
    <t>1:10500</t>
  </si>
  <si>
    <t>To</t>
  </si>
  <si>
    <t>1:10400</t>
  </si>
  <si>
    <t>1:10600</t>
  </si>
  <si>
    <t>1:11300</t>
  </si>
  <si>
    <t>1:12000</t>
  </si>
  <si>
    <t>NOTES:    1) The H.P's proposals furnished by C.E ( P ) Ananthapur are vetted and approved.</t>
  </si>
  <si>
    <t>F.S.D          (In Mts)</t>
  </si>
  <si>
    <t>At                   Start                 (M)</t>
  </si>
  <si>
    <t>At           End           (M)</t>
  </si>
  <si>
    <t>At            End        (M)</t>
  </si>
  <si>
    <t>At            End           (M)</t>
  </si>
  <si>
    <t>At                   Start                  (M)</t>
  </si>
  <si>
    <t>At                  Start                 (M)</t>
  </si>
  <si>
    <t xml:space="preserve">Sd/-(dt.07.12.2007)                                                            Executive Engineer                                              Canals-II Division                                  Central Designs Orginisation                   Hyderabad.   </t>
  </si>
  <si>
    <t xml:space="preserve">FULL CUTTING VARIES FROM 4.92 M TO 9.0 M </t>
  </si>
  <si>
    <r>
      <t>1:</t>
    </r>
    <r>
      <rPr>
        <sz val="13"/>
        <color theme="0"/>
        <rFont val="Arial"/>
        <family val="2"/>
      </rPr>
      <t>0</t>
    </r>
    <r>
      <rPr>
        <sz val="13"/>
        <rFont val="Arial"/>
        <family val="2"/>
      </rPr>
      <t>9000</t>
    </r>
  </si>
  <si>
    <r>
      <t>1:</t>
    </r>
    <r>
      <rPr>
        <sz val="13"/>
        <color theme="0"/>
        <rFont val="Arial"/>
        <family val="2"/>
      </rPr>
      <t>0</t>
    </r>
    <r>
      <rPr>
        <sz val="13"/>
        <rFont val="Arial"/>
        <family val="2"/>
      </rPr>
      <t>8500</t>
    </r>
  </si>
  <si>
    <r>
      <t>1:</t>
    </r>
    <r>
      <rPr>
        <sz val="13"/>
        <color theme="0"/>
        <rFont val="Arial"/>
        <family val="2"/>
      </rPr>
      <t>0</t>
    </r>
    <r>
      <rPr>
        <sz val="13"/>
        <rFont val="Arial"/>
        <family val="2"/>
      </rPr>
      <t>8000</t>
    </r>
  </si>
  <si>
    <t xml:space="preserve">4)THE LIST OF STRUCTURES SHALL BE FINALISED SEPERATELY ON RECEIPT OF PROPOSALS AS PER SITE CONDITIONS AND AGREEMENT FROM ENC. TGP, SRIKALAHASTI. 
</t>
  </si>
  <si>
    <t>GOVERNMENT OF ANDHRA PRADESH</t>
  </si>
  <si>
    <t>H.P's of Tunnel to be finalised Seperatly</t>
  </si>
  <si>
    <t>TUNNEL from 285.100 TO 287.100 including 150m Transistion on either sides of tunnel     (Package -6).</t>
  </si>
  <si>
    <t>FULL CUTTING VARIES FROM 3.20 M TO              20.0 M</t>
  </si>
  <si>
    <t>2) The project authorities shall ensure proper protection works as per site conditions embankment and bed filling reaches and as it reported by the C.E(P), Ananthapur  that there is no alternative feasible alighnment to avoid the same as per inspection notes dated 7-10-2007.</t>
  </si>
  <si>
    <t xml:space="preserve">1) THE PROPOSED ALIGNMENT AND H.P.'S FURNISHED FOR ALTERNATIVE ALIGNMENT 4, VIDE LR. NO. ENC/SKHT/HNSS/PHASE-II/ PKG-5, Dt 3 3-2008 ARE VETTED AND APPROVED. </t>
  </si>
  <si>
    <t xml:space="preserve">Sd/-(dt.19.03.2008)                                                            Executive Engineer                                              Canals-II Division                                  Central Designs Orginisation                   Hyderabad.   </t>
  </si>
  <si>
    <t>FULL CUTTING VARIES FROM 4.80 M TO            23.0 M           (F&amp; F)</t>
  </si>
</sst>
</file>

<file path=xl/styles.xml><?xml version="1.0" encoding="utf-8"?>
<styleSheet xmlns="http://schemas.openxmlformats.org/spreadsheetml/2006/main">
  <numFmts count="5">
    <numFmt numFmtId="164" formatCode="_(* #,##0.00_);_(* \(#,##0.00\);_(* &quot;-&quot;??_);_(@_)"/>
    <numFmt numFmtId="165" formatCode="0.000"/>
    <numFmt numFmtId="166" formatCode="0.0000"/>
    <numFmt numFmtId="167" formatCode="0.00000"/>
    <numFmt numFmtId="168" formatCode="0.00000000000"/>
  </numFmts>
  <fonts count="24">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b/>
      <sz val="12"/>
      <name val="Verdana"/>
      <family val="2"/>
    </font>
    <font>
      <sz val="13"/>
      <color theme="0"/>
      <name val="Arial"/>
      <family val="2"/>
    </font>
    <font>
      <sz val="13"/>
      <name val="Verdana"/>
      <family val="2"/>
    </font>
    <font>
      <sz val="10"/>
      <name val="Arial"/>
      <family val="2"/>
    </font>
  </fonts>
  <fills count="2">
    <fill>
      <patternFill patternType="none"/>
    </fill>
    <fill>
      <patternFill patternType="gray125"/>
    </fill>
  </fills>
  <borders count="1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9">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8" fillId="0" borderId="1"/>
    <xf numFmtId="0" fontId="2" fillId="0" borderId="1"/>
    <xf numFmtId="0" fontId="1" fillId="0" borderId="1"/>
    <xf numFmtId="0" fontId="18" fillId="0" borderId="1"/>
    <xf numFmtId="0" fontId="23" fillId="0" borderId="1"/>
    <xf numFmtId="0" fontId="23" fillId="0" borderId="1"/>
    <xf numFmtId="0" fontId="23" fillId="0" borderId="1"/>
    <xf numFmtId="0" fontId="19" fillId="0" borderId="1" applyNumberFormat="0" applyFill="0" applyBorder="0" applyAlignment="0" applyProtection="0">
      <alignment vertical="top"/>
      <protection locked="0"/>
    </xf>
    <xf numFmtId="0" fontId="23" fillId="0" borderId="1"/>
    <xf numFmtId="0" fontId="23" fillId="0" borderId="1"/>
    <xf numFmtId="0" fontId="23" fillId="0" borderId="1"/>
    <xf numFmtId="0" fontId="23" fillId="0" borderId="1"/>
    <xf numFmtId="0" fontId="23" fillId="0" borderId="1"/>
  </cellStyleXfs>
  <cellXfs count="97">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0" fontId="14" fillId="0" borderId="1" xfId="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7" fillId="0" borderId="8" xfId="1" applyFont="1" applyBorder="1" applyAlignment="1">
      <alignment horizontal="center" vertical="center" wrapText="1"/>
    </xf>
    <xf numFmtId="2" fontId="8" fillId="0" borderId="1" xfId="1" applyNumberFormat="1" applyFont="1" applyAlignment="1">
      <alignment horizontal="center" vertical="center" wrapText="1"/>
    </xf>
    <xf numFmtId="2" fontId="10" fillId="0" borderId="2" xfId="0" applyNumberFormat="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5" fontId="10" fillId="0" borderId="2" xfId="1" applyNumberFormat="1" applyFont="1" applyFill="1" applyBorder="1" applyAlignment="1">
      <alignment horizontal="center" vertical="center" wrapText="1"/>
    </xf>
    <xf numFmtId="167" fontId="5" fillId="0" borderId="1" xfId="1" applyNumberFormat="1" applyFont="1" applyFill="1" applyBorder="1" applyAlignment="1">
      <alignment horizontal="center" vertical="center" wrapText="1"/>
    </xf>
    <xf numFmtId="0" fontId="16" fillId="0" borderId="1" xfId="1" applyFont="1" applyFill="1" applyBorder="1" applyAlignment="1">
      <alignment horizontal="left" vertical="center" wrapText="1"/>
    </xf>
    <xf numFmtId="0" fontId="10" fillId="0" borderId="2"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6" fillId="0" borderId="1" xfId="2" applyFont="1" applyFill="1" applyBorder="1" applyAlignment="1">
      <alignment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1" fontId="16" fillId="0" borderId="2" xfId="1" applyNumberFormat="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0" fontId="15" fillId="0" borderId="1" xfId="1" applyFont="1" applyFill="1" applyBorder="1" applyAlignment="1">
      <alignment horizontal="left" vertical="center" wrapText="1"/>
    </xf>
    <xf numFmtId="0" fontId="16" fillId="0" borderId="1" xfId="1" applyFont="1" applyFill="1" applyBorder="1" applyAlignment="1">
      <alignment horizontal="left" vertical="center" wrapText="1"/>
    </xf>
    <xf numFmtId="2" fontId="15" fillId="0" borderId="4" xfId="1" applyNumberFormat="1" applyFont="1" applyFill="1" applyBorder="1" applyAlignment="1">
      <alignment vertical="center" wrapText="1"/>
    </xf>
    <xf numFmtId="2" fontId="15" fillId="0" borderId="6" xfId="1" applyNumberFormat="1" applyFont="1" applyFill="1" applyBorder="1" applyAlignment="1">
      <alignment vertical="center" wrapText="1"/>
    </xf>
    <xf numFmtId="1" fontId="6" fillId="0" borderId="2"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165" fontId="15" fillId="0" borderId="4" xfId="1" applyNumberFormat="1" applyFont="1" applyFill="1" applyBorder="1" applyAlignment="1">
      <alignment vertical="center" wrapText="1"/>
    </xf>
    <xf numFmtId="165" fontId="15" fillId="0" borderId="5" xfId="1" applyNumberFormat="1" applyFont="1" applyFill="1" applyBorder="1" applyAlignment="1">
      <alignment vertical="center" wrapText="1"/>
    </xf>
    <xf numFmtId="165" fontId="15" fillId="0" borderId="6" xfId="1" applyNumberFormat="1" applyFont="1" applyFill="1" applyBorder="1" applyAlignment="1">
      <alignment vertical="center" wrapText="1"/>
    </xf>
    <xf numFmtId="166" fontId="15" fillId="0" borderId="2"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left"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15" fillId="0" borderId="2" xfId="1" applyNumberFormat="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165" fontId="16" fillId="0" borderId="1" xfId="1" applyNumberFormat="1" applyFont="1" applyFill="1" applyBorder="1" applyAlignment="1">
      <alignment vertical="center" wrapText="1"/>
    </xf>
    <xf numFmtId="165" fontId="17" fillId="0" borderId="1" xfId="1" applyNumberFormat="1" applyFont="1" applyFill="1" applyBorder="1" applyAlignment="1">
      <alignment vertical="center" wrapText="1"/>
    </xf>
    <xf numFmtId="168" fontId="15" fillId="0" borderId="2" xfId="1" applyNumberFormat="1" applyFont="1" applyFill="1" applyBorder="1" applyAlignment="1">
      <alignment horizontal="center" vertical="center" wrapText="1"/>
    </xf>
    <xf numFmtId="0" fontId="22" fillId="0" borderId="1" xfId="1" applyFont="1" applyFill="1" applyBorder="1" applyAlignment="1">
      <alignment horizontal="center" vertical="center" wrapText="1"/>
    </xf>
    <xf numFmtId="2" fontId="16" fillId="0" borderId="2" xfId="1" applyNumberFormat="1" applyFont="1" applyFill="1" applyBorder="1" applyAlignment="1">
      <alignment vertical="center" wrapText="1"/>
    </xf>
    <xf numFmtId="0" fontId="6" fillId="0" borderId="2" xfId="1" applyFont="1" applyBorder="1" applyAlignment="1">
      <alignment horizontal="center" vertical="center" wrapText="1"/>
    </xf>
    <xf numFmtId="2"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2" fontId="15" fillId="0" borderId="4"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7" fillId="0" borderId="1"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8" xfId="1" applyFont="1" applyBorder="1" applyAlignment="1">
      <alignment horizontal="center" vertical="center" wrapText="1"/>
    </xf>
    <xf numFmtId="165" fontId="17" fillId="0" borderId="1" xfId="1" applyNumberFormat="1" applyFont="1" applyFill="1" applyBorder="1" applyAlignment="1">
      <alignment horizontal="center" vertical="center" wrapText="1"/>
    </xf>
    <xf numFmtId="2" fontId="15" fillId="0" borderId="5" xfId="1" applyNumberFormat="1" applyFont="1" applyFill="1" applyBorder="1" applyAlignment="1">
      <alignment horizontal="center" vertical="center" wrapText="1"/>
    </xf>
    <xf numFmtId="0" fontId="16" fillId="0" borderId="9" xfId="1" applyFont="1" applyFill="1" applyBorder="1" applyAlignment="1">
      <alignment horizontal="left" vertical="center" wrapText="1"/>
    </xf>
    <xf numFmtId="0" fontId="15" fillId="0" borderId="1" xfId="1" applyFont="1" applyFill="1" applyBorder="1" applyAlignment="1">
      <alignment horizontal="left" vertical="center" wrapText="1"/>
    </xf>
    <xf numFmtId="0" fontId="20" fillId="0" borderId="2" xfId="1" applyFont="1" applyBorder="1" applyAlignment="1">
      <alignment horizontal="center" vertical="center" wrapText="1"/>
    </xf>
    <xf numFmtId="0" fontId="6" fillId="0" borderId="2" xfId="1" applyFont="1" applyBorder="1" applyAlignment="1">
      <alignment horizontal="center" vertical="center" wrapText="1"/>
    </xf>
    <xf numFmtId="0" fontId="6" fillId="0" borderId="7" xfId="1" applyFont="1" applyBorder="1" applyAlignment="1">
      <alignment horizontal="center" vertical="center" wrapText="1"/>
    </xf>
    <xf numFmtId="0" fontId="20" fillId="0" borderId="7" xfId="1" applyFont="1" applyBorder="1" applyAlignment="1">
      <alignment horizontal="center" vertical="center" wrapText="1"/>
    </xf>
    <xf numFmtId="165" fontId="16" fillId="0" borderId="1" xfId="1" applyNumberFormat="1" applyFont="1" applyFill="1" applyBorder="1" applyAlignment="1">
      <alignment horizontal="center" vertical="top" wrapText="1"/>
    </xf>
    <xf numFmtId="2" fontId="15" fillId="0" borderId="4" xfId="1" applyNumberFormat="1" applyFont="1" applyFill="1" applyBorder="1" applyAlignment="1">
      <alignment horizontal="center" vertical="center"/>
    </xf>
    <xf numFmtId="2" fontId="15" fillId="0" borderId="6" xfId="1" applyNumberFormat="1" applyFont="1" applyFill="1" applyBorder="1" applyAlignment="1">
      <alignment horizontal="center" vertical="center"/>
    </xf>
    <xf numFmtId="165" fontId="17" fillId="0" borderId="1" xfId="1" applyNumberFormat="1" applyFont="1" applyFill="1" applyBorder="1" applyAlignment="1">
      <alignment horizontal="center" vertical="top" wrapText="1"/>
    </xf>
    <xf numFmtId="2" fontId="16" fillId="0" borderId="2" xfId="1" applyNumberFormat="1" applyFont="1" applyFill="1" applyBorder="1" applyAlignment="1">
      <alignment horizontal="center" vertical="center" wrapText="1"/>
    </xf>
    <xf numFmtId="165" fontId="10" fillId="0" borderId="2" xfId="1" applyNumberFormat="1" applyFont="1" applyFill="1" applyBorder="1" applyAlignment="1">
      <alignment horizontal="center" vertical="center" wrapText="1"/>
    </xf>
    <xf numFmtId="0" fontId="16" fillId="0" borderId="1" xfId="1" applyFont="1" applyFill="1" applyBorder="1" applyAlignment="1">
      <alignment horizontal="left" vertical="center" wrapText="1"/>
    </xf>
    <xf numFmtId="165" fontId="16" fillId="0" borderId="1" xfId="1" applyNumberFormat="1" applyFont="1" applyFill="1" applyBorder="1" applyAlignment="1">
      <alignment horizontal="center" vertical="center" wrapText="1"/>
    </xf>
    <xf numFmtId="0" fontId="15" fillId="0" borderId="9" xfId="1" applyFont="1" applyFill="1" applyBorder="1" applyAlignment="1">
      <alignment horizontal="left" vertical="center" wrapText="1"/>
    </xf>
    <xf numFmtId="0" fontId="20" fillId="0" borderId="10" xfId="1" applyFont="1" applyBorder="1" applyAlignment="1">
      <alignment horizontal="center" vertical="center" wrapText="1"/>
    </xf>
    <xf numFmtId="0" fontId="20" fillId="0" borderId="11" xfId="1" applyFont="1" applyBorder="1" applyAlignment="1">
      <alignment horizontal="center" vertical="center" wrapText="1"/>
    </xf>
    <xf numFmtId="0" fontId="20" fillId="0" borderId="12" xfId="1" applyFont="1" applyBorder="1" applyAlignment="1">
      <alignment horizontal="center" vertical="center" wrapText="1"/>
    </xf>
    <xf numFmtId="0" fontId="20" fillId="0" borderId="13" xfId="1" applyFont="1" applyBorder="1" applyAlignment="1">
      <alignment horizontal="center" vertical="center" wrapText="1"/>
    </xf>
    <xf numFmtId="0" fontId="6" fillId="0" borderId="14" xfId="1" applyFont="1" applyBorder="1" applyAlignment="1">
      <alignment horizontal="center" vertical="center" wrapText="1"/>
    </xf>
  </cellXfs>
  <cellStyles count="29">
    <cellStyle name="Comma 2" xfId="4"/>
    <cellStyle name="Comma 3" xfId="5"/>
    <cellStyle name="Comma 3 2" xfId="3"/>
    <cellStyle name="Comma 4" xfId="6"/>
    <cellStyle name="Hyperlink 2" xfId="23"/>
    <cellStyle name="Normal" xfId="0" builtinId="0"/>
    <cellStyle name="Normal 10" xfId="15"/>
    <cellStyle name="Normal 11" xfId="16"/>
    <cellStyle name="Normal 12" xfId="17"/>
    <cellStyle name="Normal 12 2" xfId="18"/>
    <cellStyle name="Normal 13" xfId="19"/>
    <cellStyle name="Normal 14" xfId="20"/>
    <cellStyle name="Normal 15" xfId="21"/>
    <cellStyle name="Normal 16" xfId="22"/>
    <cellStyle name="Normal 17" xfId="24"/>
    <cellStyle name="Normal 18" xfId="25"/>
    <cellStyle name="Normal 19" xfId="26"/>
    <cellStyle name="Normal 2" xfId="1"/>
    <cellStyle name="Normal 2 2" xfId="7"/>
    <cellStyle name="Normal 20" xfId="27"/>
    <cellStyle name="Normal 21" xfId="28"/>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AA32"/>
  <sheetViews>
    <sheetView tabSelected="1" view="pageBreakPreview" zoomScale="80" zoomScaleSheetLayoutView="80" workbookViewId="0">
      <selection activeCell="AB12" sqref="AB12"/>
    </sheetView>
  </sheetViews>
  <sheetFormatPr defaultColWidth="9.140625" defaultRowHeight="12.75"/>
  <cols>
    <col min="1" max="1" width="4.85546875" style="1" customWidth="1"/>
    <col min="2" max="2" width="5.7109375" style="1" customWidth="1"/>
    <col min="3" max="3" width="10.42578125" style="12" customWidth="1"/>
    <col min="4" max="4" width="10.5703125" style="12" customWidth="1"/>
    <col min="5" max="5" width="8.140625" style="12" customWidth="1"/>
    <col min="6" max="6" width="12.28515625" style="1" customWidth="1"/>
    <col min="7" max="7" width="7.85546875" style="1" customWidth="1"/>
    <col min="8" max="8" width="7.42578125" style="1" customWidth="1"/>
    <col min="9" max="9" width="10.28515625" style="1" customWidth="1"/>
    <col min="10" max="10" width="9.7109375" style="1" customWidth="1"/>
    <col min="11" max="11" width="7.5703125" style="1" customWidth="1"/>
    <col min="12" max="12" width="9.28515625" style="1" customWidth="1"/>
    <col min="13" max="13" width="8.5703125" style="1" customWidth="1"/>
    <col min="14" max="14" width="7.85546875" style="1" customWidth="1"/>
    <col min="15" max="15" width="10.140625" style="1" customWidth="1"/>
    <col min="16" max="16" width="12.28515625" style="1" customWidth="1"/>
    <col min="17" max="17" width="10.42578125" style="1" customWidth="1"/>
    <col min="18" max="18" width="12.28515625" style="1" customWidth="1"/>
    <col min="19" max="19" width="8.140625" style="1" customWidth="1"/>
    <col min="20" max="21" width="10.42578125" style="1" customWidth="1"/>
    <col min="22" max="22" width="11.140625" style="1" customWidth="1"/>
    <col min="23" max="23" width="10.42578125" style="1" customWidth="1"/>
    <col min="24" max="24" width="18.28515625" style="1" customWidth="1"/>
    <col min="25" max="25" width="17.5703125" style="1" customWidth="1"/>
    <col min="26" max="16384" width="9.140625" style="1"/>
  </cols>
  <sheetData>
    <row r="1" spans="1:27" s="2" customFormat="1" ht="25.5" customHeight="1">
      <c r="A1" s="70" t="s">
        <v>86</v>
      </c>
      <c r="B1" s="70"/>
      <c r="C1" s="70"/>
      <c r="D1" s="70"/>
      <c r="E1" s="70"/>
      <c r="F1" s="70"/>
      <c r="G1" s="70"/>
      <c r="H1" s="70"/>
      <c r="I1" s="70"/>
      <c r="J1" s="70"/>
      <c r="K1" s="70"/>
      <c r="L1" s="70"/>
      <c r="M1" s="70"/>
      <c r="N1" s="70"/>
      <c r="O1" s="70"/>
      <c r="P1" s="70"/>
      <c r="Q1" s="70"/>
      <c r="R1" s="70"/>
      <c r="S1" s="70"/>
      <c r="T1" s="70"/>
      <c r="U1" s="70"/>
      <c r="V1" s="70"/>
      <c r="W1" s="70"/>
      <c r="X1" s="70"/>
      <c r="Y1" s="70"/>
    </row>
    <row r="2" spans="1:27" s="2" customFormat="1" ht="17.25" customHeight="1">
      <c r="A2" s="71" t="s">
        <v>17</v>
      </c>
      <c r="B2" s="71"/>
      <c r="C2" s="71"/>
      <c r="D2" s="71"/>
      <c r="E2" s="71"/>
      <c r="F2" s="71"/>
      <c r="G2" s="71"/>
      <c r="H2" s="71"/>
      <c r="I2" s="71"/>
      <c r="J2" s="71"/>
      <c r="K2" s="71"/>
      <c r="L2" s="71"/>
      <c r="M2" s="71"/>
      <c r="N2" s="71"/>
      <c r="O2" s="71"/>
      <c r="P2" s="71"/>
      <c r="Q2" s="71"/>
      <c r="R2" s="71"/>
      <c r="S2" s="71"/>
      <c r="T2" s="71"/>
      <c r="U2" s="71"/>
      <c r="V2" s="71"/>
      <c r="W2" s="71"/>
      <c r="X2" s="71"/>
      <c r="Y2" s="71"/>
    </row>
    <row r="3" spans="1:27" s="13" customFormat="1" ht="15.75" customHeight="1">
      <c r="A3" s="71" t="s">
        <v>38</v>
      </c>
      <c r="B3" s="71"/>
      <c r="C3" s="71"/>
      <c r="D3" s="71"/>
      <c r="E3" s="71"/>
      <c r="F3" s="71"/>
      <c r="G3" s="71"/>
      <c r="H3" s="71"/>
      <c r="I3" s="71"/>
      <c r="J3" s="71"/>
      <c r="K3" s="71"/>
      <c r="L3" s="71"/>
      <c r="M3" s="71"/>
      <c r="N3" s="71"/>
      <c r="O3" s="71"/>
      <c r="P3" s="71"/>
      <c r="Q3" s="71"/>
      <c r="R3" s="71"/>
      <c r="S3" s="71"/>
      <c r="T3" s="71"/>
      <c r="U3" s="71"/>
      <c r="V3" s="71"/>
      <c r="W3" s="71"/>
      <c r="X3" s="71"/>
      <c r="Y3" s="71"/>
      <c r="Z3" s="28"/>
    </row>
    <row r="4" spans="1:27" s="3" customFormat="1" ht="21.95" customHeight="1">
      <c r="A4" s="72" t="s">
        <v>39</v>
      </c>
      <c r="B4" s="72"/>
      <c r="C4" s="72"/>
      <c r="D4" s="72"/>
      <c r="E4" s="72"/>
      <c r="F4" s="72"/>
      <c r="G4" s="72"/>
      <c r="H4" s="72"/>
      <c r="I4" s="72"/>
      <c r="J4" s="72"/>
      <c r="K4" s="72"/>
      <c r="L4" s="72"/>
      <c r="M4" s="72"/>
      <c r="N4" s="72"/>
      <c r="O4" s="72"/>
      <c r="P4" s="72"/>
      <c r="Q4" s="72"/>
      <c r="R4" s="72"/>
      <c r="S4" s="72"/>
      <c r="T4" s="72"/>
      <c r="U4" s="72"/>
      <c r="V4" s="72"/>
      <c r="W4" s="72"/>
      <c r="X4" s="72"/>
      <c r="Y4" s="72"/>
    </row>
    <row r="5" spans="1:27" s="3" customFormat="1" ht="17.25" customHeight="1">
      <c r="A5" s="74"/>
      <c r="B5" s="74"/>
      <c r="C5" s="74"/>
      <c r="D5" s="74"/>
      <c r="E5" s="74"/>
      <c r="F5" s="74"/>
      <c r="G5" s="74"/>
      <c r="H5" s="18"/>
      <c r="I5" s="18"/>
      <c r="J5" s="18"/>
      <c r="K5" s="18"/>
      <c r="L5" s="18"/>
      <c r="M5" s="18"/>
      <c r="N5" s="18"/>
      <c r="O5" s="18"/>
      <c r="P5" s="18"/>
      <c r="Q5" s="18"/>
      <c r="R5" s="18"/>
      <c r="S5" s="18"/>
      <c r="T5" s="18"/>
      <c r="U5" s="18"/>
      <c r="V5" s="18"/>
      <c r="W5" s="18"/>
      <c r="X5" s="18"/>
      <c r="Y5" s="18"/>
    </row>
    <row r="6" spans="1:27" s="4" customFormat="1" ht="21.75" customHeight="1">
      <c r="A6" s="81" t="s">
        <v>0</v>
      </c>
      <c r="B6" s="81" t="s">
        <v>25</v>
      </c>
      <c r="C6" s="81" t="s">
        <v>1</v>
      </c>
      <c r="D6" s="81"/>
      <c r="E6" s="81"/>
      <c r="F6" s="80" t="s">
        <v>2</v>
      </c>
      <c r="G6" s="80"/>
      <c r="H6" s="80"/>
      <c r="I6" s="80"/>
      <c r="J6" s="80"/>
      <c r="K6" s="80"/>
      <c r="L6" s="80"/>
      <c r="M6" s="80"/>
      <c r="N6" s="80"/>
      <c r="O6" s="80"/>
      <c r="P6" s="80"/>
      <c r="Q6" s="80" t="s">
        <v>34</v>
      </c>
      <c r="R6" s="80"/>
      <c r="S6" s="80"/>
      <c r="T6" s="79" t="s">
        <v>33</v>
      </c>
      <c r="U6" s="79"/>
      <c r="V6" s="79" t="s">
        <v>3</v>
      </c>
      <c r="W6" s="79"/>
      <c r="X6" s="79" t="s">
        <v>4</v>
      </c>
      <c r="Y6" s="79"/>
    </row>
    <row r="7" spans="1:27" s="4" customFormat="1" ht="50.25" customHeight="1">
      <c r="A7" s="80"/>
      <c r="B7" s="80"/>
      <c r="C7" s="50" t="s">
        <v>26</v>
      </c>
      <c r="D7" s="58" t="s">
        <v>67</v>
      </c>
      <c r="E7" s="50" t="s">
        <v>65</v>
      </c>
      <c r="F7" s="61" t="s">
        <v>5</v>
      </c>
      <c r="G7" s="61" t="s">
        <v>24</v>
      </c>
      <c r="H7" s="41" t="s">
        <v>73</v>
      </c>
      <c r="I7" s="42" t="s">
        <v>6</v>
      </c>
      <c r="J7" s="61" t="s">
        <v>7</v>
      </c>
      <c r="K7" s="42" t="s">
        <v>8</v>
      </c>
      <c r="L7" s="42" t="s">
        <v>9</v>
      </c>
      <c r="M7" s="42" t="s">
        <v>14</v>
      </c>
      <c r="N7" s="42" t="s">
        <v>10</v>
      </c>
      <c r="O7" s="42" t="s">
        <v>23</v>
      </c>
      <c r="P7" s="61" t="s">
        <v>11</v>
      </c>
      <c r="Q7" s="61" t="s">
        <v>32</v>
      </c>
      <c r="R7" s="61" t="s">
        <v>27</v>
      </c>
      <c r="S7" s="61" t="s">
        <v>22</v>
      </c>
      <c r="T7" s="42" t="s">
        <v>79</v>
      </c>
      <c r="U7" s="42" t="s">
        <v>75</v>
      </c>
      <c r="V7" s="42" t="s">
        <v>78</v>
      </c>
      <c r="W7" s="42" t="s">
        <v>76</v>
      </c>
      <c r="X7" s="79"/>
      <c r="Y7" s="79"/>
    </row>
    <row r="8" spans="1:27" s="4" customFormat="1" ht="25.5" customHeight="1">
      <c r="A8" s="50">
        <v>1</v>
      </c>
      <c r="B8" s="50"/>
      <c r="C8" s="50">
        <v>2</v>
      </c>
      <c r="D8" s="50">
        <v>3</v>
      </c>
      <c r="E8" s="50">
        <v>4</v>
      </c>
      <c r="F8" s="61">
        <v>5</v>
      </c>
      <c r="G8" s="61">
        <v>6</v>
      </c>
      <c r="H8" s="61">
        <v>7</v>
      </c>
      <c r="I8" s="61">
        <v>8</v>
      </c>
      <c r="J8" s="61">
        <v>9</v>
      </c>
      <c r="K8" s="61">
        <v>10</v>
      </c>
      <c r="L8" s="61">
        <v>11</v>
      </c>
      <c r="M8" s="61">
        <v>12</v>
      </c>
      <c r="N8" s="61">
        <v>13</v>
      </c>
      <c r="O8" s="61">
        <v>14</v>
      </c>
      <c r="P8" s="61">
        <v>15</v>
      </c>
      <c r="Q8" s="61">
        <v>16</v>
      </c>
      <c r="R8" s="61">
        <v>17</v>
      </c>
      <c r="S8" s="61">
        <v>18</v>
      </c>
      <c r="T8" s="61">
        <v>19</v>
      </c>
      <c r="U8" s="61">
        <v>20</v>
      </c>
      <c r="V8" s="61">
        <v>21</v>
      </c>
      <c r="W8" s="61">
        <v>22</v>
      </c>
      <c r="X8" s="61">
        <v>23</v>
      </c>
      <c r="Y8" s="61">
        <v>24</v>
      </c>
      <c r="Z8" s="19" t="e">
        <f>#REF!-#REF!</f>
        <v>#REF!</v>
      </c>
      <c r="AA8" s="5" t="e">
        <f>Z8*1000</f>
        <v>#REF!</v>
      </c>
    </row>
    <row r="9" spans="1:27" s="5" customFormat="1" ht="107.25" customHeight="1">
      <c r="A9" s="29">
        <v>2</v>
      </c>
      <c r="B9" s="31"/>
      <c r="C9" s="32">
        <v>280</v>
      </c>
      <c r="D9" s="32">
        <v>284.846</v>
      </c>
      <c r="E9" s="33">
        <v>4846</v>
      </c>
      <c r="F9" s="63">
        <v>71.3</v>
      </c>
      <c r="G9" s="64">
        <v>14.6</v>
      </c>
      <c r="H9" s="64">
        <v>3.7</v>
      </c>
      <c r="I9" s="35" t="s">
        <v>68</v>
      </c>
      <c r="J9" s="64" t="s">
        <v>37</v>
      </c>
      <c r="K9" s="59">
        <v>67.709999999999994</v>
      </c>
      <c r="L9" s="60">
        <v>25.065000000000001</v>
      </c>
      <c r="M9" s="60">
        <v>2.7010000000000001</v>
      </c>
      <c r="N9" s="60">
        <v>1.94</v>
      </c>
      <c r="O9" s="60">
        <v>1.0569999999999999</v>
      </c>
      <c r="P9" s="60">
        <v>71.546000000000006</v>
      </c>
      <c r="Q9" s="60">
        <v>0.46600000000000003</v>
      </c>
      <c r="R9" s="64">
        <v>0</v>
      </c>
      <c r="S9" s="63">
        <f t="shared" ref="S9" si="0">Q9+R9</f>
        <v>0.46600000000000003</v>
      </c>
      <c r="T9" s="63">
        <v>454.25700000000001</v>
      </c>
      <c r="U9" s="63">
        <v>453.791</v>
      </c>
      <c r="V9" s="60">
        <v>457.95699999999999</v>
      </c>
      <c r="W9" s="60">
        <v>457.49099999999999</v>
      </c>
      <c r="X9" s="22" t="s">
        <v>40</v>
      </c>
      <c r="Y9" s="62" t="s">
        <v>93</v>
      </c>
      <c r="Z9" s="19">
        <f>D10-C10</f>
        <v>0</v>
      </c>
      <c r="AA9" s="5">
        <f t="shared" ref="AA9:AA10" si="1">Z9*1000</f>
        <v>0</v>
      </c>
    </row>
    <row r="10" spans="1:27" s="5" customFormat="1" ht="33" customHeight="1">
      <c r="A10" s="30">
        <v>3</v>
      </c>
      <c r="B10" s="31"/>
      <c r="C10" s="32"/>
      <c r="D10" s="32"/>
      <c r="E10" s="33"/>
      <c r="F10" s="87" t="s">
        <v>88</v>
      </c>
      <c r="G10" s="87"/>
      <c r="H10" s="87"/>
      <c r="I10" s="87"/>
      <c r="J10" s="87"/>
      <c r="K10" s="87"/>
      <c r="L10" s="87"/>
      <c r="M10" s="87"/>
      <c r="N10" s="87"/>
      <c r="O10" s="87"/>
      <c r="P10" s="87"/>
      <c r="Q10" s="87"/>
      <c r="R10" s="87"/>
      <c r="S10" s="87"/>
      <c r="T10" s="57"/>
      <c r="U10" s="57"/>
      <c r="V10" s="60"/>
      <c r="W10" s="60"/>
      <c r="X10" s="88" t="s">
        <v>87</v>
      </c>
      <c r="Y10" s="88"/>
      <c r="Z10" s="19" t="e">
        <f>#REF!-#REF!</f>
        <v>#REF!</v>
      </c>
      <c r="AA10" s="5" t="e">
        <f t="shared" si="1"/>
        <v>#REF!</v>
      </c>
    </row>
    <row r="11" spans="1:27" s="5" customFormat="1" ht="77.25" customHeight="1">
      <c r="A11" s="30">
        <v>4</v>
      </c>
      <c r="B11" s="31"/>
      <c r="C11" s="32">
        <v>287.25</v>
      </c>
      <c r="D11" s="32">
        <v>294</v>
      </c>
      <c r="E11" s="33">
        <v>6750</v>
      </c>
      <c r="F11" s="60">
        <v>71.3</v>
      </c>
      <c r="G11" s="59">
        <v>14.8</v>
      </c>
      <c r="H11" s="64">
        <v>3.7</v>
      </c>
      <c r="I11" s="35" t="s">
        <v>69</v>
      </c>
      <c r="J11" s="59" t="str">
        <f>J9</f>
        <v>1.00 : 1</v>
      </c>
      <c r="K11" s="59">
        <v>68.45</v>
      </c>
      <c r="L11" s="60">
        <v>25.265000000000001</v>
      </c>
      <c r="M11" s="60">
        <v>2.7090000000000001</v>
      </c>
      <c r="N11" s="60">
        <v>1.9430000000000001</v>
      </c>
      <c r="O11" s="60">
        <v>1.0489999999999999</v>
      </c>
      <c r="P11" s="60">
        <v>71.781999999999996</v>
      </c>
      <c r="Q11" s="60">
        <v>0.63700000000000001</v>
      </c>
      <c r="R11" s="64">
        <v>0</v>
      </c>
      <c r="S11" s="63">
        <f t="shared" ref="S11" si="2">Q11+R11</f>
        <v>0.63700000000000001</v>
      </c>
      <c r="T11" s="63">
        <v>452.96199999999999</v>
      </c>
      <c r="U11" s="60">
        <v>452.32499999999999</v>
      </c>
      <c r="V11" s="60">
        <v>456.66199999999998</v>
      </c>
      <c r="W11" s="60">
        <v>456.02499999999998</v>
      </c>
      <c r="X11" s="22" t="s">
        <v>89</v>
      </c>
      <c r="Y11" s="20" t="s">
        <v>41</v>
      </c>
      <c r="Z11" s="19" t="e">
        <f>#REF!-#REF!</f>
        <v>#REF!</v>
      </c>
      <c r="AA11" s="5" t="e">
        <f t="shared" ref="AA11" si="3">Z11*1000</f>
        <v>#REF!</v>
      </c>
    </row>
    <row r="12" spans="1:27" s="5" customFormat="1" ht="21.75" customHeight="1">
      <c r="A12" s="6"/>
      <c r="B12" s="77" t="s">
        <v>45</v>
      </c>
      <c r="C12" s="77"/>
      <c r="D12" s="77"/>
      <c r="E12" s="77"/>
      <c r="F12" s="77"/>
      <c r="G12" s="77"/>
      <c r="H12" s="77"/>
      <c r="I12" s="77"/>
      <c r="J12" s="17"/>
      <c r="K12" s="16"/>
      <c r="L12" s="16"/>
      <c r="M12" s="16"/>
      <c r="N12" s="16"/>
      <c r="O12" s="16"/>
      <c r="P12" s="16"/>
      <c r="Q12" s="16"/>
      <c r="R12" s="16"/>
      <c r="S12" s="16"/>
      <c r="T12" s="16"/>
      <c r="U12" s="16"/>
      <c r="V12" s="16"/>
      <c r="W12" s="16"/>
      <c r="X12" s="16"/>
      <c r="Y12" s="10"/>
    </row>
    <row r="13" spans="1:27" s="5" customFormat="1" ht="21.75" customHeight="1">
      <c r="A13" s="6"/>
      <c r="B13" s="24"/>
      <c r="C13" s="78" t="s">
        <v>72</v>
      </c>
      <c r="D13" s="78"/>
      <c r="E13" s="78"/>
      <c r="F13" s="78"/>
      <c r="G13" s="78"/>
      <c r="H13" s="78"/>
      <c r="I13" s="78"/>
      <c r="J13" s="78"/>
      <c r="K13" s="78"/>
      <c r="L13" s="78"/>
      <c r="M13" s="78"/>
      <c r="N13" s="78"/>
      <c r="O13" s="78"/>
      <c r="P13" s="78"/>
      <c r="Q13" s="78"/>
      <c r="R13" s="78"/>
      <c r="S13" s="78"/>
      <c r="T13" s="78"/>
      <c r="U13" s="78"/>
      <c r="V13" s="78"/>
      <c r="W13" s="78"/>
      <c r="X13" s="78"/>
      <c r="Y13" s="78"/>
    </row>
    <row r="14" spans="1:27" s="5" customFormat="1" ht="39.75" customHeight="1">
      <c r="A14" s="6"/>
      <c r="B14" s="24"/>
      <c r="C14" s="78" t="s">
        <v>90</v>
      </c>
      <c r="D14" s="78"/>
      <c r="E14" s="78"/>
      <c r="F14" s="78"/>
      <c r="G14" s="78"/>
      <c r="H14" s="78"/>
      <c r="I14" s="78"/>
      <c r="J14" s="78"/>
      <c r="K14" s="78"/>
      <c r="L14" s="78"/>
      <c r="M14" s="78"/>
      <c r="N14" s="78"/>
      <c r="O14" s="78"/>
      <c r="P14" s="78"/>
      <c r="Q14" s="78"/>
      <c r="R14" s="78"/>
      <c r="S14" s="78"/>
      <c r="T14" s="78"/>
      <c r="U14" s="78"/>
      <c r="V14" s="78"/>
      <c r="W14" s="78"/>
      <c r="X14" s="78"/>
      <c r="Y14" s="78"/>
    </row>
    <row r="15" spans="1:27" s="5" customFormat="1" ht="21.75" customHeight="1">
      <c r="A15" s="6"/>
      <c r="B15" s="24"/>
      <c r="C15" s="78" t="s">
        <v>44</v>
      </c>
      <c r="D15" s="78"/>
      <c r="E15" s="78"/>
      <c r="F15" s="78"/>
      <c r="G15" s="78"/>
      <c r="H15" s="78"/>
      <c r="I15" s="78"/>
      <c r="J15" s="78"/>
      <c r="K15" s="78"/>
      <c r="L15" s="78"/>
      <c r="M15" s="78"/>
      <c r="N15" s="78"/>
      <c r="O15" s="78"/>
      <c r="P15" s="78"/>
      <c r="Q15" s="78"/>
      <c r="R15" s="78"/>
      <c r="S15" s="78"/>
      <c r="T15" s="78"/>
      <c r="U15" s="78"/>
      <c r="V15" s="78"/>
      <c r="W15" s="78"/>
      <c r="X15" s="78"/>
      <c r="Y15" s="78"/>
    </row>
    <row r="16" spans="1:27" s="5" customFormat="1" ht="30" customHeight="1">
      <c r="A16" s="6"/>
      <c r="B16" s="38"/>
      <c r="C16" s="37"/>
      <c r="D16" s="37"/>
      <c r="E16" s="37"/>
      <c r="F16" s="37"/>
      <c r="G16" s="37"/>
      <c r="H16" s="37"/>
      <c r="I16" s="37"/>
      <c r="J16" s="37"/>
      <c r="K16" s="37"/>
      <c r="L16" s="37"/>
      <c r="M16" s="37"/>
      <c r="N16" s="37"/>
      <c r="O16" s="37"/>
      <c r="P16" s="37"/>
      <c r="Q16" s="37"/>
      <c r="R16" s="37"/>
      <c r="S16" s="37"/>
      <c r="T16" s="37"/>
      <c r="U16" s="37"/>
      <c r="V16" s="37"/>
      <c r="W16" s="37"/>
      <c r="X16" s="37"/>
      <c r="Y16" s="37"/>
    </row>
    <row r="17" spans="1:25" s="5" customFormat="1" ht="31.5" customHeight="1">
      <c r="A17" s="6"/>
      <c r="B17" s="15"/>
      <c r="C17" s="73"/>
      <c r="D17" s="73"/>
      <c r="E17" s="73"/>
      <c r="F17" s="73"/>
      <c r="G17" s="14"/>
      <c r="H17" s="8"/>
      <c r="I17" s="23"/>
      <c r="J17" s="9"/>
      <c r="K17" s="26"/>
      <c r="L17" s="75" t="s">
        <v>21</v>
      </c>
      <c r="M17" s="75"/>
      <c r="N17" s="75"/>
      <c r="O17" s="14"/>
      <c r="P17" s="14"/>
      <c r="Q17" s="54"/>
      <c r="R17" s="54"/>
      <c r="S17" s="54"/>
      <c r="T17" s="54"/>
      <c r="U17" s="26"/>
      <c r="V17" s="26"/>
      <c r="W17" s="26"/>
      <c r="X17" s="26"/>
      <c r="Y17" s="10"/>
    </row>
    <row r="18" spans="1:25" s="5" customFormat="1" ht="32.1" customHeight="1">
      <c r="A18" s="6"/>
      <c r="B18" s="6"/>
      <c r="C18" s="26"/>
      <c r="D18" s="26"/>
      <c r="E18" s="7"/>
      <c r="F18" s="26"/>
      <c r="G18" s="8"/>
      <c r="H18" s="8"/>
      <c r="I18" s="23"/>
      <c r="J18" s="9"/>
      <c r="K18" s="75" t="s">
        <v>43</v>
      </c>
      <c r="L18" s="75"/>
      <c r="M18" s="75"/>
      <c r="N18" s="75"/>
      <c r="O18" s="75"/>
      <c r="P18" s="14"/>
      <c r="Q18" s="86" t="s">
        <v>42</v>
      </c>
      <c r="R18" s="86"/>
      <c r="S18" s="86"/>
      <c r="T18" s="86"/>
      <c r="U18" s="26"/>
      <c r="V18" s="26"/>
      <c r="W18" s="26"/>
      <c r="X18" s="26"/>
      <c r="Y18" s="10"/>
    </row>
    <row r="19" spans="1:25" s="5" customFormat="1" ht="32.1" customHeight="1">
      <c r="A19" s="6"/>
      <c r="B19" s="6"/>
      <c r="C19" s="26"/>
      <c r="D19" s="26"/>
      <c r="E19" s="7"/>
      <c r="F19" s="26"/>
      <c r="G19" s="8"/>
      <c r="H19" s="8"/>
      <c r="I19" s="23"/>
      <c r="J19" s="9"/>
      <c r="K19" s="75"/>
      <c r="L19" s="75"/>
      <c r="M19" s="75"/>
      <c r="N19" s="75"/>
      <c r="O19" s="75"/>
      <c r="P19" s="14"/>
      <c r="Q19" s="86"/>
      <c r="R19" s="86"/>
      <c r="S19" s="86"/>
      <c r="T19" s="86"/>
      <c r="U19" s="26"/>
      <c r="V19" s="26"/>
      <c r="W19" s="26"/>
      <c r="X19" s="26"/>
      <c r="Y19" s="10"/>
    </row>
    <row r="20" spans="1:25" s="5" customFormat="1" ht="44.25" customHeight="1">
      <c r="A20" s="6"/>
      <c r="B20" s="6"/>
      <c r="C20" s="26"/>
      <c r="D20" s="26"/>
      <c r="E20" s="7"/>
      <c r="F20" s="26"/>
      <c r="G20" s="8"/>
      <c r="H20" s="8"/>
      <c r="I20" s="26"/>
      <c r="J20" s="9" t="s">
        <v>19</v>
      </c>
      <c r="K20" s="75"/>
      <c r="L20" s="75"/>
      <c r="M20" s="75"/>
      <c r="N20" s="75"/>
      <c r="O20" s="75"/>
      <c r="P20" s="14"/>
      <c r="Q20" s="86"/>
      <c r="R20" s="86"/>
      <c r="S20" s="86"/>
      <c r="T20" s="86"/>
      <c r="U20" s="26"/>
      <c r="V20" s="26"/>
      <c r="W20" s="26"/>
      <c r="X20" s="26"/>
      <c r="Y20" s="10"/>
    </row>
    <row r="21" spans="1:25" s="5" customFormat="1" ht="32.1" customHeight="1">
      <c r="A21" s="6"/>
      <c r="B21" s="6"/>
      <c r="C21" s="26"/>
      <c r="D21" s="26"/>
      <c r="E21" s="7"/>
      <c r="F21" s="26"/>
      <c r="G21" s="8"/>
      <c r="H21" s="8"/>
      <c r="I21" s="26"/>
      <c r="J21" s="9" t="s">
        <v>12</v>
      </c>
      <c r="K21" s="26"/>
      <c r="L21" s="26"/>
      <c r="M21" s="26"/>
      <c r="N21" s="26"/>
      <c r="O21" s="26"/>
      <c r="P21" s="26"/>
      <c r="Q21" s="26"/>
      <c r="R21" s="26"/>
      <c r="S21" s="26"/>
      <c r="T21" s="26"/>
      <c r="U21" s="26"/>
      <c r="V21" s="26"/>
      <c r="W21" s="26"/>
      <c r="X21" s="26"/>
      <c r="Y21" s="10"/>
    </row>
    <row r="22" spans="1:25" s="5" customFormat="1" ht="32.1" customHeight="1">
      <c r="A22" s="6"/>
      <c r="B22" s="6"/>
      <c r="C22" s="26"/>
      <c r="D22" s="26"/>
      <c r="E22" s="7"/>
      <c r="F22" s="26"/>
      <c r="G22" s="8"/>
      <c r="H22" s="8"/>
      <c r="I22" s="26"/>
      <c r="J22" s="9"/>
      <c r="K22" s="26"/>
      <c r="L22" s="26"/>
      <c r="M22" s="26"/>
      <c r="N22" s="26"/>
      <c r="O22" s="26"/>
      <c r="P22" s="26"/>
      <c r="Q22" s="26"/>
      <c r="R22" s="26"/>
      <c r="S22" s="26"/>
      <c r="T22" s="26"/>
      <c r="U22" s="26"/>
      <c r="V22" s="26"/>
      <c r="W22" s="26"/>
      <c r="X22" s="26"/>
      <c r="Y22" s="10"/>
    </row>
    <row r="23" spans="1:25" s="5" customFormat="1" ht="32.1" customHeight="1">
      <c r="A23" s="6"/>
      <c r="B23" s="6"/>
      <c r="C23" s="26"/>
      <c r="D23" s="26"/>
      <c r="E23" s="7"/>
      <c r="F23" s="26"/>
      <c r="G23" s="8"/>
      <c r="H23" s="8"/>
      <c r="I23" s="26"/>
      <c r="J23" s="9"/>
      <c r="K23" s="26"/>
      <c r="L23" s="26"/>
      <c r="M23" s="26"/>
      <c r="N23" s="26"/>
      <c r="O23" s="26"/>
      <c r="P23" s="26"/>
      <c r="Q23" s="26"/>
      <c r="R23" s="26"/>
      <c r="S23" s="26"/>
      <c r="T23" s="26"/>
      <c r="U23" s="26"/>
      <c r="V23" s="26"/>
      <c r="W23" s="26"/>
      <c r="X23" s="26"/>
      <c r="Y23" s="10"/>
    </row>
    <row r="24" spans="1:25" s="5" customFormat="1" ht="32.1" customHeight="1">
      <c r="A24" s="6"/>
      <c r="B24" s="6"/>
      <c r="C24" s="26"/>
      <c r="D24" s="26"/>
      <c r="E24" s="7"/>
      <c r="F24" s="26"/>
      <c r="G24" s="8"/>
      <c r="H24" s="8"/>
      <c r="I24" s="26"/>
      <c r="J24" s="9"/>
      <c r="K24" s="26"/>
      <c r="L24" s="26"/>
      <c r="M24" s="26"/>
      <c r="N24" s="26"/>
      <c r="O24" s="26"/>
      <c r="P24" s="26"/>
      <c r="Q24" s="26"/>
      <c r="R24" s="26"/>
      <c r="S24" s="26"/>
      <c r="T24" s="26"/>
      <c r="U24" s="26"/>
      <c r="V24" s="26"/>
      <c r="W24" s="26"/>
      <c r="X24" s="26"/>
      <c r="Y24" s="10"/>
    </row>
    <row r="25" spans="1:25" s="5" customFormat="1" ht="32.1" customHeight="1">
      <c r="A25" s="6"/>
      <c r="B25" s="6"/>
      <c r="C25" s="26"/>
      <c r="D25" s="26"/>
      <c r="E25" s="7"/>
      <c r="F25" s="26"/>
      <c r="G25" s="8"/>
      <c r="H25" s="8"/>
      <c r="I25" s="26"/>
      <c r="J25" s="9"/>
      <c r="K25" s="26"/>
      <c r="L25" s="26"/>
      <c r="M25" s="26"/>
      <c r="N25" s="26"/>
      <c r="O25" s="26"/>
      <c r="P25" s="26"/>
      <c r="Q25" s="26"/>
      <c r="R25" s="26"/>
      <c r="S25" s="26"/>
      <c r="T25" s="26"/>
      <c r="U25" s="26"/>
      <c r="V25" s="26"/>
      <c r="W25" s="26"/>
      <c r="X25" s="26"/>
      <c r="Y25" s="10"/>
    </row>
    <row r="26" spans="1:25" s="5" customFormat="1" ht="32.1" customHeight="1">
      <c r="A26" s="6"/>
      <c r="B26" s="6"/>
      <c r="C26" s="26"/>
      <c r="D26" s="26"/>
      <c r="E26" s="7"/>
      <c r="F26" s="26"/>
      <c r="G26" s="8"/>
      <c r="H26" s="8"/>
      <c r="I26" s="26"/>
      <c r="J26" s="9"/>
      <c r="K26" s="26"/>
      <c r="L26" s="26"/>
      <c r="M26" s="26"/>
      <c r="N26" s="26"/>
      <c r="O26" s="26"/>
      <c r="P26" s="26"/>
      <c r="Q26" s="26"/>
      <c r="R26" s="26"/>
      <c r="S26" s="26"/>
      <c r="T26" s="26"/>
      <c r="U26" s="26"/>
      <c r="V26" s="26"/>
      <c r="W26" s="26"/>
      <c r="X26" s="26"/>
      <c r="Y26" s="10"/>
    </row>
    <row r="27" spans="1:25" s="5" customFormat="1" ht="32.1" customHeight="1">
      <c r="A27" s="6"/>
      <c r="B27" s="6"/>
      <c r="C27" s="26"/>
      <c r="D27" s="26"/>
      <c r="E27" s="7"/>
      <c r="F27" s="26"/>
      <c r="G27" s="8"/>
      <c r="H27" s="8"/>
      <c r="I27" s="26"/>
      <c r="J27" s="9"/>
      <c r="K27" s="26"/>
      <c r="L27" s="26"/>
      <c r="M27" s="26"/>
      <c r="N27" s="26"/>
      <c r="O27" s="26"/>
      <c r="P27" s="26"/>
      <c r="Q27" s="26"/>
      <c r="R27" s="26"/>
      <c r="S27" s="26"/>
      <c r="T27" s="26"/>
      <c r="U27" s="26"/>
      <c r="V27" s="26"/>
      <c r="W27" s="26"/>
      <c r="X27" s="26"/>
      <c r="Y27" s="10"/>
    </row>
    <row r="28" spans="1:25" s="5" customFormat="1" ht="32.1" customHeight="1">
      <c r="A28" s="6"/>
      <c r="B28" s="6"/>
      <c r="C28" s="26"/>
      <c r="D28" s="26"/>
      <c r="E28" s="7"/>
      <c r="F28" s="26"/>
      <c r="G28" s="8"/>
      <c r="H28" s="8"/>
      <c r="I28" s="26"/>
      <c r="J28" s="9"/>
      <c r="K28" s="26"/>
      <c r="L28" s="26"/>
      <c r="M28" s="26"/>
      <c r="N28" s="26"/>
      <c r="O28" s="26"/>
      <c r="P28" s="26"/>
      <c r="Q28" s="26"/>
      <c r="R28" s="26"/>
      <c r="S28" s="26"/>
      <c r="T28" s="26"/>
      <c r="U28" s="26"/>
      <c r="V28" s="26"/>
      <c r="W28" s="26"/>
      <c r="X28" s="26"/>
      <c r="Y28" s="10"/>
    </row>
    <row r="29" spans="1:25" s="5" customFormat="1" ht="32.1" customHeight="1">
      <c r="A29" s="6"/>
      <c r="B29" s="6"/>
      <c r="C29" s="26"/>
      <c r="D29" s="26"/>
      <c r="E29" s="7"/>
      <c r="F29" s="26"/>
      <c r="G29" s="8"/>
      <c r="H29" s="8"/>
      <c r="I29" s="26"/>
      <c r="J29" s="9"/>
      <c r="K29" s="26"/>
      <c r="L29" s="26"/>
      <c r="M29" s="26"/>
      <c r="N29" s="26"/>
      <c r="O29" s="26"/>
      <c r="P29" s="26"/>
      <c r="Q29" s="26"/>
      <c r="R29" s="26"/>
      <c r="S29" s="26"/>
      <c r="T29" s="26"/>
      <c r="U29" s="26"/>
      <c r="V29" s="26"/>
      <c r="W29" s="26"/>
      <c r="X29" s="26"/>
      <c r="Y29" s="10"/>
    </row>
    <row r="30" spans="1:25" s="5" customFormat="1" ht="32.1" customHeight="1">
      <c r="A30" s="6"/>
      <c r="B30" s="6"/>
      <c r="C30" s="26"/>
      <c r="D30" s="26"/>
      <c r="E30" s="7"/>
      <c r="F30" s="26"/>
      <c r="G30" s="8"/>
      <c r="H30" s="8"/>
      <c r="I30" s="26"/>
      <c r="J30" s="9"/>
      <c r="K30" s="26"/>
      <c r="L30" s="26"/>
      <c r="M30" s="26"/>
      <c r="N30" s="26"/>
      <c r="O30" s="26"/>
      <c r="P30" s="26"/>
      <c r="Q30" s="26"/>
      <c r="R30" s="26"/>
      <c r="S30" s="26"/>
      <c r="T30" s="26"/>
      <c r="U30" s="26"/>
      <c r="V30" s="26"/>
      <c r="W30" s="26"/>
      <c r="X30" s="26"/>
      <c r="Y30" s="10"/>
    </row>
    <row r="31" spans="1:25" s="5" customFormat="1" ht="32.1" customHeight="1">
      <c r="A31" s="6"/>
      <c r="B31" s="6"/>
      <c r="C31" s="26"/>
      <c r="D31" s="26"/>
      <c r="E31" s="7"/>
      <c r="F31" s="26"/>
      <c r="G31" s="8"/>
      <c r="H31" s="8"/>
      <c r="I31" s="26"/>
      <c r="J31" s="9"/>
      <c r="K31" s="26"/>
      <c r="L31" s="26"/>
      <c r="M31" s="26"/>
      <c r="N31" s="26"/>
      <c r="O31" s="26"/>
      <c r="P31" s="26"/>
      <c r="Q31" s="26"/>
      <c r="R31" s="26"/>
      <c r="S31" s="26"/>
      <c r="T31" s="26"/>
      <c r="U31" s="26"/>
      <c r="V31" s="26"/>
      <c r="W31" s="26"/>
      <c r="X31" s="26"/>
      <c r="Y31" s="10"/>
    </row>
    <row r="32" spans="1:25" s="5" customFormat="1" ht="32.1" customHeight="1">
      <c r="A32" s="6"/>
      <c r="B32" s="6"/>
      <c r="C32" s="26"/>
      <c r="D32" s="26"/>
      <c r="E32" s="7"/>
      <c r="F32" s="26"/>
      <c r="G32" s="8"/>
      <c r="H32" s="8"/>
      <c r="I32" s="26"/>
      <c r="J32" s="9"/>
      <c r="K32" s="26"/>
      <c r="L32" s="26"/>
      <c r="M32" s="26"/>
      <c r="N32" s="26"/>
      <c r="O32" s="26"/>
      <c r="P32" s="26"/>
      <c r="Q32" s="26"/>
      <c r="R32" s="26"/>
      <c r="S32" s="26"/>
      <c r="T32" s="26"/>
      <c r="U32" s="26"/>
      <c r="V32" s="26"/>
      <c r="W32" s="26"/>
      <c r="X32" s="26"/>
      <c r="Y32" s="10"/>
    </row>
  </sheetData>
  <mergeCells count="23">
    <mergeCell ref="Q18:T20"/>
    <mergeCell ref="F10:S10"/>
    <mergeCell ref="K18:O20"/>
    <mergeCell ref="X10:Y10"/>
    <mergeCell ref="C14:Y14"/>
    <mergeCell ref="C15:Y15"/>
    <mergeCell ref="B12:I12"/>
    <mergeCell ref="C13:Y13"/>
    <mergeCell ref="L17:N17"/>
    <mergeCell ref="C17:F17"/>
    <mergeCell ref="Q6:S6"/>
    <mergeCell ref="A1:Y1"/>
    <mergeCell ref="A2:Y2"/>
    <mergeCell ref="A3:Y3"/>
    <mergeCell ref="A4:Y4"/>
    <mergeCell ref="A5:G5"/>
    <mergeCell ref="X6:Y7"/>
    <mergeCell ref="T6:U6"/>
    <mergeCell ref="V6:W6"/>
    <mergeCell ref="A6:A7"/>
    <mergeCell ref="B6:B7"/>
    <mergeCell ref="C6:E6"/>
    <mergeCell ref="F6:P6"/>
  </mergeCells>
  <printOptions horizontalCentered="1"/>
  <pageMargins left="0.39370078740157483" right="0.27559055118110237" top="0.39370078740157483" bottom="0.51181102362204722" header="0" footer="0"/>
  <pageSetup paperSize="9" scale="53" orientation="landscape" errors="blank" verticalDpi="360" r:id="rId1"/>
  <headerFooter alignWithMargins="0"/>
</worksheet>
</file>

<file path=xl/worksheets/sheet2.xml><?xml version="1.0" encoding="utf-8"?>
<worksheet xmlns="http://schemas.openxmlformats.org/spreadsheetml/2006/main" xmlns:r="http://schemas.openxmlformats.org/officeDocument/2006/relationships">
  <sheetPr>
    <tabColor rgb="FF00B050"/>
  </sheetPr>
  <dimension ref="A1:Z32"/>
  <sheetViews>
    <sheetView view="pageBreakPreview" topLeftCell="I1" zoomScale="70" zoomScaleSheetLayoutView="70" workbookViewId="0">
      <selection activeCell="W19" sqref="W19"/>
    </sheetView>
  </sheetViews>
  <sheetFormatPr defaultColWidth="9.140625" defaultRowHeight="12.75"/>
  <cols>
    <col min="1" max="1" width="4.42578125" style="1" customWidth="1"/>
    <col min="2" max="2" width="11.28515625" style="12" customWidth="1"/>
    <col min="3" max="3" width="11.140625" style="12" customWidth="1"/>
    <col min="4" max="4" width="10.85546875" style="12" customWidth="1"/>
    <col min="5" max="5" width="12.28515625" style="1" customWidth="1"/>
    <col min="6" max="6" width="7.85546875" style="1" customWidth="1"/>
    <col min="7" max="7" width="7.42578125" style="1" customWidth="1"/>
    <col min="8" max="8" width="10.5703125" style="1" customWidth="1"/>
    <col min="9" max="9" width="9" style="1" customWidth="1"/>
    <col min="10" max="11" width="8.85546875" style="1" customWidth="1"/>
    <col min="12" max="12" width="8" style="1" customWidth="1"/>
    <col min="13" max="13" width="8.5703125" style="1" customWidth="1"/>
    <col min="14" max="14" width="10.28515625" style="1" customWidth="1"/>
    <col min="15" max="15" width="12.5703125" style="1" customWidth="1"/>
    <col min="16" max="16" width="9.85546875" style="1" customWidth="1"/>
    <col min="17" max="17" width="11.85546875" style="1" customWidth="1"/>
    <col min="18" max="18" width="8.140625" style="1" customWidth="1"/>
    <col min="19" max="22" width="10.5703125" style="1" customWidth="1"/>
    <col min="23" max="23" width="18.28515625" style="1" customWidth="1"/>
    <col min="24" max="24" width="11.85546875" style="1" customWidth="1"/>
    <col min="25" max="16384" width="9.140625" style="1"/>
  </cols>
  <sheetData>
    <row r="1" spans="1:26" s="2" customFormat="1" ht="25.5" customHeight="1">
      <c r="A1" s="70" t="s">
        <v>86</v>
      </c>
      <c r="B1" s="70"/>
      <c r="C1" s="70"/>
      <c r="D1" s="70"/>
      <c r="E1" s="70"/>
      <c r="F1" s="70"/>
      <c r="G1" s="70"/>
      <c r="H1" s="70"/>
      <c r="I1" s="70"/>
      <c r="J1" s="70"/>
      <c r="K1" s="70"/>
      <c r="L1" s="70"/>
      <c r="M1" s="70"/>
      <c r="N1" s="70"/>
      <c r="O1" s="70"/>
      <c r="P1" s="70"/>
      <c r="Q1" s="70"/>
      <c r="R1" s="70"/>
      <c r="S1" s="70"/>
      <c r="T1" s="70"/>
      <c r="U1" s="70"/>
      <c r="V1" s="70"/>
      <c r="W1" s="70"/>
      <c r="X1" s="70"/>
    </row>
    <row r="2" spans="1:26" s="2" customFormat="1" ht="17.25" customHeight="1">
      <c r="A2" s="71" t="s">
        <v>17</v>
      </c>
      <c r="B2" s="71"/>
      <c r="C2" s="71"/>
      <c r="D2" s="71"/>
      <c r="E2" s="71"/>
      <c r="F2" s="71"/>
      <c r="G2" s="71"/>
      <c r="H2" s="71"/>
      <c r="I2" s="71"/>
      <c r="J2" s="71"/>
      <c r="K2" s="71"/>
      <c r="L2" s="71"/>
      <c r="M2" s="71"/>
      <c r="N2" s="71"/>
      <c r="O2" s="71"/>
      <c r="P2" s="71"/>
      <c r="Q2" s="71"/>
      <c r="R2" s="71"/>
      <c r="S2" s="71"/>
      <c r="T2" s="71"/>
      <c r="U2" s="71"/>
      <c r="V2" s="71"/>
      <c r="W2" s="71"/>
      <c r="X2" s="71"/>
    </row>
    <row r="3" spans="1:26" s="13" customFormat="1" ht="15.75" customHeight="1">
      <c r="A3" s="71" t="s">
        <v>58</v>
      </c>
      <c r="B3" s="71"/>
      <c r="C3" s="71"/>
      <c r="D3" s="71"/>
      <c r="E3" s="71"/>
      <c r="F3" s="71"/>
      <c r="G3" s="71"/>
      <c r="H3" s="71"/>
      <c r="I3" s="71"/>
      <c r="J3" s="71"/>
      <c r="K3" s="71"/>
      <c r="L3" s="71"/>
      <c r="M3" s="71"/>
      <c r="N3" s="71"/>
      <c r="O3" s="71"/>
      <c r="P3" s="71"/>
      <c r="Q3" s="71"/>
      <c r="R3" s="71"/>
      <c r="S3" s="71"/>
      <c r="T3" s="71"/>
      <c r="U3" s="71"/>
      <c r="V3" s="71"/>
      <c r="W3" s="71"/>
      <c r="X3" s="71"/>
      <c r="Y3" s="28"/>
    </row>
    <row r="4" spans="1:26" s="3" customFormat="1" ht="21.95" customHeight="1">
      <c r="A4" s="72" t="s">
        <v>59</v>
      </c>
      <c r="B4" s="72"/>
      <c r="C4" s="72"/>
      <c r="D4" s="72"/>
      <c r="E4" s="72"/>
      <c r="F4" s="72"/>
      <c r="G4" s="72"/>
      <c r="H4" s="72"/>
      <c r="I4" s="72"/>
      <c r="J4" s="72"/>
      <c r="K4" s="72"/>
      <c r="L4" s="72"/>
      <c r="M4" s="72"/>
      <c r="N4" s="72"/>
      <c r="O4" s="72"/>
      <c r="P4" s="72"/>
      <c r="Q4" s="72"/>
      <c r="R4" s="72"/>
      <c r="S4" s="72"/>
      <c r="T4" s="72"/>
      <c r="U4" s="72"/>
      <c r="V4" s="72"/>
      <c r="W4" s="72"/>
      <c r="X4" s="72"/>
    </row>
    <row r="5" spans="1:26" s="3" customFormat="1" ht="17.25" customHeight="1">
      <c r="A5" s="74"/>
      <c r="B5" s="74"/>
      <c r="C5" s="74"/>
      <c r="D5" s="74"/>
      <c r="E5" s="74"/>
      <c r="F5" s="74"/>
      <c r="G5" s="18"/>
      <c r="H5" s="18"/>
      <c r="I5" s="18"/>
      <c r="J5" s="18"/>
      <c r="K5" s="18"/>
      <c r="L5" s="18"/>
      <c r="M5" s="18"/>
      <c r="N5" s="18"/>
      <c r="O5" s="18"/>
      <c r="P5" s="18"/>
      <c r="Q5" s="18"/>
      <c r="R5" s="18"/>
      <c r="S5" s="18"/>
      <c r="T5" s="18"/>
      <c r="U5" s="18"/>
      <c r="V5" s="18"/>
      <c r="W5" s="18"/>
      <c r="X5" s="18"/>
    </row>
    <row r="6" spans="1:26" s="4" customFormat="1" ht="32.25" customHeight="1">
      <c r="A6" s="81" t="s">
        <v>0</v>
      </c>
      <c r="B6" s="81" t="s">
        <v>1</v>
      </c>
      <c r="C6" s="81"/>
      <c r="D6" s="81"/>
      <c r="E6" s="81" t="s">
        <v>2</v>
      </c>
      <c r="F6" s="81"/>
      <c r="G6" s="81"/>
      <c r="H6" s="81"/>
      <c r="I6" s="81"/>
      <c r="J6" s="81"/>
      <c r="K6" s="81"/>
      <c r="L6" s="81"/>
      <c r="M6" s="81"/>
      <c r="N6" s="81"/>
      <c r="O6" s="81"/>
      <c r="P6" s="81" t="s">
        <v>34</v>
      </c>
      <c r="Q6" s="81"/>
      <c r="R6" s="81"/>
      <c r="S6" s="82" t="s">
        <v>33</v>
      </c>
      <c r="T6" s="82"/>
      <c r="U6" s="82" t="s">
        <v>3</v>
      </c>
      <c r="V6" s="82"/>
      <c r="W6" s="92" t="s">
        <v>4</v>
      </c>
      <c r="X6" s="93"/>
    </row>
    <row r="7" spans="1:26" s="4" customFormat="1" ht="50.25" customHeight="1">
      <c r="A7" s="80"/>
      <c r="B7" s="50" t="s">
        <v>26</v>
      </c>
      <c r="C7" s="50" t="s">
        <v>67</v>
      </c>
      <c r="D7" s="50" t="s">
        <v>65</v>
      </c>
      <c r="E7" s="50" t="s">
        <v>5</v>
      </c>
      <c r="F7" s="50" t="s">
        <v>24</v>
      </c>
      <c r="G7" s="41" t="s">
        <v>73</v>
      </c>
      <c r="H7" s="42" t="s">
        <v>6</v>
      </c>
      <c r="I7" s="50" t="s">
        <v>7</v>
      </c>
      <c r="J7" s="42" t="s">
        <v>8</v>
      </c>
      <c r="K7" s="42" t="s">
        <v>9</v>
      </c>
      <c r="L7" s="42" t="s">
        <v>14</v>
      </c>
      <c r="M7" s="42" t="s">
        <v>10</v>
      </c>
      <c r="N7" s="42" t="s">
        <v>23</v>
      </c>
      <c r="O7" s="50" t="s">
        <v>11</v>
      </c>
      <c r="P7" s="50" t="s">
        <v>32</v>
      </c>
      <c r="Q7" s="50" t="s">
        <v>27</v>
      </c>
      <c r="R7" s="50" t="s">
        <v>22</v>
      </c>
      <c r="S7" s="42" t="s">
        <v>74</v>
      </c>
      <c r="T7" s="42" t="s">
        <v>77</v>
      </c>
      <c r="U7" s="42" t="s">
        <v>78</v>
      </c>
      <c r="V7" s="42" t="s">
        <v>76</v>
      </c>
      <c r="W7" s="94"/>
      <c r="X7" s="95"/>
    </row>
    <row r="8" spans="1:26" s="4" customFormat="1" ht="25.5" customHeight="1">
      <c r="A8" s="50">
        <v>1</v>
      </c>
      <c r="B8" s="50">
        <v>2</v>
      </c>
      <c r="C8" s="50">
        <v>3</v>
      </c>
      <c r="D8" s="50">
        <v>4</v>
      </c>
      <c r="E8" s="50">
        <v>5</v>
      </c>
      <c r="F8" s="50">
        <v>6</v>
      </c>
      <c r="G8" s="50">
        <v>7</v>
      </c>
      <c r="H8" s="50">
        <v>8</v>
      </c>
      <c r="I8" s="50">
        <v>9</v>
      </c>
      <c r="J8" s="50">
        <v>10</v>
      </c>
      <c r="K8" s="50">
        <v>11</v>
      </c>
      <c r="L8" s="50">
        <v>12</v>
      </c>
      <c r="M8" s="50">
        <v>13</v>
      </c>
      <c r="N8" s="50">
        <v>14</v>
      </c>
      <c r="O8" s="50">
        <v>15</v>
      </c>
      <c r="P8" s="50">
        <v>16</v>
      </c>
      <c r="Q8" s="50">
        <v>17</v>
      </c>
      <c r="R8" s="50">
        <v>18</v>
      </c>
      <c r="S8" s="50">
        <v>19</v>
      </c>
      <c r="T8" s="50">
        <v>20</v>
      </c>
      <c r="U8" s="50">
        <v>21</v>
      </c>
      <c r="V8" s="50">
        <v>22</v>
      </c>
      <c r="W8" s="50">
        <v>23</v>
      </c>
      <c r="X8" s="50">
        <v>24</v>
      </c>
      <c r="Y8" s="19" t="e">
        <f>#REF!-#REF!</f>
        <v>#REF!</v>
      </c>
      <c r="Z8" s="5" t="e">
        <f>Y8*1000</f>
        <v>#REF!</v>
      </c>
    </row>
    <row r="9" spans="1:26" s="5" customFormat="1" ht="62.25" customHeight="1">
      <c r="A9" s="30">
        <v>1</v>
      </c>
      <c r="B9" s="32">
        <v>294</v>
      </c>
      <c r="C9" s="32">
        <v>294.97500000000002</v>
      </c>
      <c r="D9" s="33">
        <v>975</v>
      </c>
      <c r="E9" s="32">
        <v>71.3</v>
      </c>
      <c r="F9" s="34">
        <v>14.8</v>
      </c>
      <c r="G9" s="34">
        <v>3.7</v>
      </c>
      <c r="H9" s="35" t="str">
        <f>'Package no-5 (1)'!I11</f>
        <v>1:10600</v>
      </c>
      <c r="I9" s="34" t="s">
        <v>13</v>
      </c>
      <c r="J9" s="49">
        <v>68.45</v>
      </c>
      <c r="K9" s="49">
        <v>25.265000000000001</v>
      </c>
      <c r="L9" s="49">
        <v>2.7090000000000001</v>
      </c>
      <c r="M9" s="49">
        <v>1.9430000000000001</v>
      </c>
      <c r="N9" s="49">
        <v>1.0489999999999999</v>
      </c>
      <c r="O9" s="49">
        <v>71.781999999999996</v>
      </c>
      <c r="P9" s="49">
        <v>9.1999999999999998E-2</v>
      </c>
      <c r="Q9" s="34">
        <v>0</v>
      </c>
      <c r="R9" s="32">
        <f t="shared" ref="R9:R13" si="0">P9+Q9</f>
        <v>9.1999999999999998E-2</v>
      </c>
      <c r="S9" s="32">
        <v>452.32499999999999</v>
      </c>
      <c r="T9" s="32">
        <v>452.23399999999998</v>
      </c>
      <c r="U9" s="49">
        <v>456.02499999999998</v>
      </c>
      <c r="V9" s="49">
        <v>455.93400000000003</v>
      </c>
      <c r="W9" s="21" t="s">
        <v>60</v>
      </c>
      <c r="X9" s="25" t="s">
        <v>41</v>
      </c>
      <c r="Y9" s="19">
        <f t="shared" ref="Y9:Y12" si="1">C10-B10</f>
        <v>4.9999999999954525E-2</v>
      </c>
      <c r="Z9" s="5">
        <f t="shared" ref="Z9:Z13" si="2">Y9*1000</f>
        <v>49.999999999954525</v>
      </c>
    </row>
    <row r="10" spans="1:26" s="5" customFormat="1" ht="27.75" customHeight="1">
      <c r="A10" s="29">
        <v>2</v>
      </c>
      <c r="B10" s="32">
        <f t="shared" ref="B10:B13" si="3">C9</f>
        <v>294.97500000000002</v>
      </c>
      <c r="C10" s="32">
        <v>295.02499999999998</v>
      </c>
      <c r="D10" s="33">
        <f t="shared" ref="D10:D13" si="4">Z9</f>
        <v>49.999999999954525</v>
      </c>
      <c r="E10" s="84" t="s">
        <v>15</v>
      </c>
      <c r="F10" s="85"/>
      <c r="G10" s="34">
        <v>3.7</v>
      </c>
      <c r="H10" s="51" t="s">
        <v>70</v>
      </c>
      <c r="I10" s="36"/>
      <c r="J10" s="67"/>
      <c r="K10" s="68"/>
      <c r="L10" s="68"/>
      <c r="M10" s="68"/>
      <c r="N10" s="68"/>
      <c r="O10" s="69"/>
      <c r="P10" s="49">
        <v>4.0000000000000001E-3</v>
      </c>
      <c r="Q10" s="34">
        <v>0</v>
      </c>
      <c r="R10" s="32">
        <f t="shared" si="0"/>
        <v>4.0000000000000001E-3</v>
      </c>
      <c r="S10" s="32">
        <f>T9</f>
        <v>452.23399999999998</v>
      </c>
      <c r="T10" s="49">
        <v>452.23</v>
      </c>
      <c r="U10" s="49">
        <f>V9</f>
        <v>455.93400000000003</v>
      </c>
      <c r="V10" s="49">
        <v>455.93</v>
      </c>
      <c r="W10" s="20"/>
      <c r="X10" s="11"/>
      <c r="Y10" s="19">
        <f t="shared" si="1"/>
        <v>0.20000000000004547</v>
      </c>
      <c r="Z10" s="5">
        <f t="shared" si="2"/>
        <v>200.00000000004547</v>
      </c>
    </row>
    <row r="11" spans="1:26" s="5" customFormat="1" ht="32.25" customHeight="1">
      <c r="A11" s="30">
        <v>3</v>
      </c>
      <c r="B11" s="32">
        <f t="shared" si="3"/>
        <v>295.02499999999998</v>
      </c>
      <c r="C11" s="32">
        <v>295.22500000000002</v>
      </c>
      <c r="D11" s="33">
        <f t="shared" si="4"/>
        <v>200.00000000004547</v>
      </c>
      <c r="E11" s="32">
        <v>71.3</v>
      </c>
      <c r="F11" s="34">
        <v>14.3</v>
      </c>
      <c r="G11" s="34">
        <v>3.7</v>
      </c>
      <c r="H11" s="35" t="s">
        <v>71</v>
      </c>
      <c r="I11" s="34" t="s">
        <v>18</v>
      </c>
      <c r="J11" s="49">
        <v>73.45</v>
      </c>
      <c r="K11" s="49">
        <v>27.640999999999998</v>
      </c>
      <c r="L11" s="49">
        <v>2.657</v>
      </c>
      <c r="M11" s="49">
        <v>1.9179999999999999</v>
      </c>
      <c r="N11" s="49">
        <v>0.97299999999999998</v>
      </c>
      <c r="O11" s="49">
        <v>71.456999999999994</v>
      </c>
      <c r="P11" s="49">
        <v>1.7000000000000001E-2</v>
      </c>
      <c r="Q11" s="34">
        <v>0</v>
      </c>
      <c r="R11" s="32">
        <f t="shared" si="0"/>
        <v>1.7000000000000001E-2</v>
      </c>
      <c r="S11" s="32">
        <f t="shared" ref="S11:S13" si="5">T10</f>
        <v>452.23</v>
      </c>
      <c r="T11" s="49">
        <v>452.21300000000002</v>
      </c>
      <c r="U11" s="49">
        <f t="shared" ref="U11:U13" si="6">V10</f>
        <v>455.93</v>
      </c>
      <c r="V11" s="49">
        <v>455.91300000000001</v>
      </c>
      <c r="W11" s="21" t="s">
        <v>61</v>
      </c>
      <c r="X11" s="25" t="s">
        <v>62</v>
      </c>
      <c r="Y11" s="19">
        <f t="shared" si="1"/>
        <v>4.9999999999954525E-2</v>
      </c>
      <c r="Z11" s="5">
        <f t="shared" si="2"/>
        <v>49.999999999954525</v>
      </c>
    </row>
    <row r="12" spans="1:26" s="5" customFormat="1" ht="27.75" customHeight="1">
      <c r="A12" s="29">
        <v>4</v>
      </c>
      <c r="B12" s="32">
        <f t="shared" si="3"/>
        <v>295.22500000000002</v>
      </c>
      <c r="C12" s="32">
        <v>295.27499999999998</v>
      </c>
      <c r="D12" s="33">
        <f t="shared" si="4"/>
        <v>49.999999999954525</v>
      </c>
      <c r="E12" s="65" t="s">
        <v>15</v>
      </c>
      <c r="F12" s="66"/>
      <c r="G12" s="34">
        <v>3.7</v>
      </c>
      <c r="H12" s="35" t="str">
        <f>H10</f>
        <v>1:11300</v>
      </c>
      <c r="I12" s="36"/>
      <c r="J12" s="43"/>
      <c r="K12" s="44"/>
      <c r="L12" s="44"/>
      <c r="M12" s="44"/>
      <c r="N12" s="44"/>
      <c r="O12" s="45"/>
      <c r="P12" s="49">
        <v>4.0000000000000001E-3</v>
      </c>
      <c r="Q12" s="34">
        <v>0</v>
      </c>
      <c r="R12" s="32">
        <f t="shared" si="0"/>
        <v>4.0000000000000001E-3</v>
      </c>
      <c r="S12" s="32">
        <f t="shared" si="5"/>
        <v>452.21300000000002</v>
      </c>
      <c r="T12" s="49">
        <v>452.209</v>
      </c>
      <c r="U12" s="49">
        <f t="shared" si="6"/>
        <v>455.91300000000001</v>
      </c>
      <c r="V12" s="49">
        <v>455.90899999999999</v>
      </c>
      <c r="W12" s="20" t="s">
        <v>16</v>
      </c>
      <c r="X12" s="11"/>
      <c r="Y12" s="19">
        <f t="shared" si="1"/>
        <v>0.65000000000003411</v>
      </c>
      <c r="Z12" s="5">
        <f t="shared" si="2"/>
        <v>650.00000000003411</v>
      </c>
    </row>
    <row r="13" spans="1:26" s="5" customFormat="1" ht="50.25" customHeight="1">
      <c r="A13" s="30">
        <v>5</v>
      </c>
      <c r="B13" s="32">
        <f t="shared" si="3"/>
        <v>295.27499999999998</v>
      </c>
      <c r="C13" s="32">
        <v>295.92500000000001</v>
      </c>
      <c r="D13" s="33">
        <f t="shared" si="4"/>
        <v>650.00000000003411</v>
      </c>
      <c r="E13" s="32">
        <v>71.3</v>
      </c>
      <c r="F13" s="34">
        <v>14.8</v>
      </c>
      <c r="G13" s="34">
        <v>3.7</v>
      </c>
      <c r="H13" s="35" t="str">
        <f>H9</f>
        <v>1:10600</v>
      </c>
      <c r="I13" s="34" t="s">
        <v>13</v>
      </c>
      <c r="J13" s="49">
        <v>68.45</v>
      </c>
      <c r="K13" s="49">
        <v>25.265000000000001</v>
      </c>
      <c r="L13" s="49">
        <v>2.7090000000000001</v>
      </c>
      <c r="M13" s="49">
        <v>1.9430000000000001</v>
      </c>
      <c r="N13" s="49">
        <v>1.0489999999999999</v>
      </c>
      <c r="O13" s="49">
        <v>71.781999999999996</v>
      </c>
      <c r="P13" s="49">
        <v>6.0999999999999999E-2</v>
      </c>
      <c r="Q13" s="34">
        <v>0</v>
      </c>
      <c r="R13" s="32">
        <f t="shared" si="0"/>
        <v>6.0999999999999999E-2</v>
      </c>
      <c r="S13" s="32">
        <f t="shared" si="5"/>
        <v>452.209</v>
      </c>
      <c r="T13" s="49">
        <v>452.14800000000002</v>
      </c>
      <c r="U13" s="49">
        <f t="shared" si="6"/>
        <v>455.90899999999999</v>
      </c>
      <c r="V13" s="49">
        <v>455.84800000000001</v>
      </c>
      <c r="W13" s="21" t="s">
        <v>81</v>
      </c>
      <c r="X13" s="25" t="s">
        <v>62</v>
      </c>
      <c r="Y13" s="19" t="e">
        <f>#REF!-#REF!</f>
        <v>#REF!</v>
      </c>
      <c r="Z13" s="5" t="e">
        <f t="shared" si="2"/>
        <v>#REF!</v>
      </c>
    </row>
    <row r="14" spans="1:26" s="5" customFormat="1" ht="21.75" customHeight="1">
      <c r="A14" s="6"/>
      <c r="B14" s="91" t="s">
        <v>55</v>
      </c>
      <c r="C14" s="91"/>
      <c r="D14" s="91"/>
      <c r="E14" s="91"/>
      <c r="F14" s="91"/>
      <c r="G14" s="91"/>
      <c r="H14" s="91"/>
      <c r="I14" s="17"/>
      <c r="J14" s="47"/>
      <c r="K14" s="47"/>
      <c r="L14" s="47"/>
      <c r="M14" s="47"/>
      <c r="N14" s="47"/>
      <c r="O14" s="47"/>
      <c r="P14" s="47"/>
      <c r="Q14" s="47"/>
      <c r="R14" s="47"/>
      <c r="S14" s="47"/>
      <c r="T14" s="47"/>
      <c r="U14" s="47"/>
      <c r="V14" s="47"/>
      <c r="W14" s="47"/>
      <c r="X14" s="10"/>
    </row>
    <row r="15" spans="1:26" s="5" customFormat="1" ht="21.75" customHeight="1">
      <c r="A15" s="6"/>
      <c r="B15" s="78" t="s">
        <v>63</v>
      </c>
      <c r="C15" s="78"/>
      <c r="D15" s="78"/>
      <c r="E15" s="78"/>
      <c r="F15" s="78"/>
      <c r="G15" s="78"/>
      <c r="H15" s="78"/>
      <c r="I15" s="78"/>
      <c r="J15" s="78"/>
      <c r="K15" s="78"/>
      <c r="L15" s="78"/>
      <c r="M15" s="78"/>
      <c r="N15" s="78"/>
      <c r="O15" s="78"/>
      <c r="P15" s="78"/>
      <c r="Q15" s="78"/>
      <c r="R15" s="78"/>
      <c r="S15" s="78"/>
      <c r="T15" s="78"/>
      <c r="U15" s="78"/>
      <c r="V15" s="78"/>
      <c r="W15" s="78"/>
      <c r="X15" s="78"/>
    </row>
    <row r="16" spans="1:26" s="5" customFormat="1" ht="24.75" customHeight="1">
      <c r="A16" s="6"/>
      <c r="B16" s="89"/>
      <c r="C16" s="89"/>
      <c r="D16" s="89"/>
      <c r="E16" s="89"/>
      <c r="F16" s="89"/>
      <c r="G16" s="89"/>
      <c r="H16" s="89"/>
      <c r="I16" s="89"/>
      <c r="J16" s="89"/>
      <c r="K16" s="89"/>
      <c r="L16" s="89"/>
      <c r="M16" s="89"/>
      <c r="N16" s="89"/>
      <c r="O16" s="89"/>
      <c r="P16" s="89"/>
      <c r="Q16" s="89"/>
      <c r="R16" s="89"/>
      <c r="S16" s="89"/>
      <c r="T16" s="89"/>
      <c r="U16" s="89"/>
      <c r="V16" s="89"/>
      <c r="W16" s="89"/>
      <c r="X16" s="89"/>
    </row>
    <row r="17" spans="1:24" s="5" customFormat="1" ht="31.5" customHeight="1">
      <c r="A17" s="6"/>
      <c r="B17" s="73"/>
      <c r="C17" s="73"/>
      <c r="D17" s="73"/>
      <c r="E17" s="73"/>
      <c r="F17" s="14"/>
      <c r="G17" s="8"/>
      <c r="H17" s="23"/>
      <c r="I17" s="9"/>
      <c r="J17" s="27"/>
      <c r="K17" s="52"/>
      <c r="L17" s="90"/>
      <c r="M17" s="90"/>
      <c r="N17" s="52"/>
      <c r="O17" s="52"/>
      <c r="P17" s="53"/>
      <c r="Q17" s="53"/>
      <c r="R17" s="53"/>
      <c r="S17" s="53"/>
      <c r="T17" s="27"/>
      <c r="U17" s="27"/>
      <c r="V17" s="27"/>
      <c r="W17" s="27"/>
      <c r="X17" s="10"/>
    </row>
    <row r="18" spans="1:24" s="5" customFormat="1" ht="32.1" customHeight="1">
      <c r="A18" s="6"/>
      <c r="B18" s="27"/>
      <c r="C18" s="27"/>
      <c r="D18" s="7"/>
      <c r="E18" s="27"/>
      <c r="F18" s="8"/>
      <c r="G18" s="8"/>
      <c r="H18" s="23"/>
      <c r="I18" s="9"/>
      <c r="J18" s="27"/>
      <c r="K18" s="83" t="s">
        <v>80</v>
      </c>
      <c r="L18" s="83"/>
      <c r="M18" s="83"/>
      <c r="N18" s="83"/>
      <c r="O18" s="52"/>
      <c r="P18" s="83" t="s">
        <v>64</v>
      </c>
      <c r="Q18" s="83"/>
      <c r="R18" s="83"/>
      <c r="S18" s="83"/>
      <c r="T18" s="27"/>
      <c r="U18" s="27"/>
      <c r="V18" s="27"/>
      <c r="W18" s="27"/>
      <c r="X18" s="10"/>
    </row>
    <row r="19" spans="1:24" s="5" customFormat="1" ht="32.1" customHeight="1">
      <c r="A19" s="6"/>
      <c r="B19" s="27"/>
      <c r="C19" s="27"/>
      <c r="D19" s="7"/>
      <c r="E19" s="27"/>
      <c r="F19" s="8"/>
      <c r="G19" s="8"/>
      <c r="H19" s="23"/>
      <c r="I19" s="9"/>
      <c r="J19" s="27"/>
      <c r="K19" s="83"/>
      <c r="L19" s="83"/>
      <c r="M19" s="83"/>
      <c r="N19" s="83"/>
      <c r="O19" s="52"/>
      <c r="P19" s="83"/>
      <c r="Q19" s="83"/>
      <c r="R19" s="83"/>
      <c r="S19" s="83"/>
      <c r="T19" s="27"/>
      <c r="U19" s="27"/>
      <c r="V19" s="27"/>
      <c r="W19" s="27"/>
      <c r="X19" s="10"/>
    </row>
    <row r="20" spans="1:24" s="5" customFormat="1" ht="44.25" customHeight="1">
      <c r="A20" s="6"/>
      <c r="B20" s="27"/>
      <c r="C20" s="27"/>
      <c r="D20" s="7"/>
      <c r="E20" s="27"/>
      <c r="F20" s="8"/>
      <c r="G20" s="8"/>
      <c r="H20" s="27"/>
      <c r="I20" s="9" t="s">
        <v>19</v>
      </c>
      <c r="J20" s="27"/>
      <c r="K20" s="83"/>
      <c r="L20" s="83"/>
      <c r="M20" s="83"/>
      <c r="N20" s="83"/>
      <c r="O20" s="52"/>
      <c r="P20" s="83"/>
      <c r="Q20" s="83"/>
      <c r="R20" s="83"/>
      <c r="S20" s="83"/>
      <c r="T20" s="27"/>
      <c r="U20" s="27"/>
      <c r="V20" s="27"/>
      <c r="W20" s="27"/>
      <c r="X20" s="10"/>
    </row>
    <row r="21" spans="1:24" s="5" customFormat="1" ht="32.1" customHeight="1">
      <c r="A21" s="6"/>
      <c r="B21" s="27"/>
      <c r="C21" s="27"/>
      <c r="D21" s="7"/>
      <c r="E21" s="27"/>
      <c r="F21" s="8"/>
      <c r="G21" s="8"/>
      <c r="H21" s="27"/>
      <c r="I21" s="9" t="s">
        <v>12</v>
      </c>
      <c r="J21" s="27"/>
      <c r="K21" s="27"/>
      <c r="L21" s="27"/>
      <c r="M21" s="27"/>
      <c r="N21" s="27"/>
      <c r="O21" s="27"/>
      <c r="P21" s="27"/>
      <c r="Q21" s="27"/>
      <c r="R21" s="27"/>
      <c r="S21" s="27"/>
      <c r="T21" s="27"/>
      <c r="U21" s="27"/>
      <c r="V21" s="27"/>
      <c r="W21" s="27"/>
      <c r="X21" s="10"/>
    </row>
    <row r="22" spans="1:24" s="5" customFormat="1" ht="32.1" customHeight="1">
      <c r="A22" s="6"/>
      <c r="B22" s="27"/>
      <c r="C22" s="27"/>
      <c r="D22" s="7"/>
      <c r="E22" s="27"/>
      <c r="F22" s="8"/>
      <c r="G22" s="8"/>
      <c r="H22" s="27"/>
      <c r="I22" s="9"/>
      <c r="J22" s="27"/>
      <c r="K22" s="27"/>
      <c r="L22" s="27"/>
      <c r="M22" s="27"/>
      <c r="N22" s="27"/>
      <c r="O22" s="27"/>
      <c r="P22" s="27"/>
      <c r="Q22" s="27"/>
      <c r="R22" s="27"/>
      <c r="S22" s="27"/>
      <c r="T22" s="27"/>
      <c r="U22" s="27"/>
      <c r="V22" s="27"/>
      <c r="W22" s="27"/>
      <c r="X22" s="10"/>
    </row>
    <row r="23" spans="1:24" s="5" customFormat="1" ht="32.1" customHeight="1">
      <c r="A23" s="6"/>
      <c r="B23" s="27"/>
      <c r="C23" s="27"/>
      <c r="D23" s="7"/>
      <c r="E23" s="27"/>
      <c r="F23" s="8"/>
      <c r="G23" s="8"/>
      <c r="H23" s="27"/>
      <c r="I23" s="9"/>
      <c r="J23" s="27"/>
      <c r="K23" s="27"/>
      <c r="L23" s="27"/>
      <c r="M23" s="27"/>
      <c r="N23" s="27"/>
      <c r="O23" s="27"/>
      <c r="P23" s="27"/>
      <c r="Q23" s="27"/>
      <c r="R23" s="27"/>
      <c r="S23" s="27"/>
      <c r="T23" s="27"/>
      <c r="U23" s="27"/>
      <c r="V23" s="27"/>
      <c r="W23" s="27"/>
      <c r="X23" s="10"/>
    </row>
    <row r="24" spans="1:24" s="5" customFormat="1" ht="32.1" customHeight="1">
      <c r="A24" s="6"/>
      <c r="B24" s="27"/>
      <c r="C24" s="27"/>
      <c r="D24" s="7"/>
      <c r="E24" s="27"/>
      <c r="F24" s="8"/>
      <c r="G24" s="8"/>
      <c r="H24" s="27"/>
      <c r="I24" s="9"/>
      <c r="J24" s="27"/>
      <c r="K24" s="27"/>
      <c r="L24" s="27"/>
      <c r="M24" s="27"/>
      <c r="N24" s="27"/>
      <c r="O24" s="27"/>
      <c r="P24" s="27"/>
      <c r="Q24" s="27"/>
      <c r="R24" s="27"/>
      <c r="S24" s="27"/>
      <c r="T24" s="27"/>
      <c r="U24" s="27"/>
      <c r="V24" s="27"/>
      <c r="W24" s="27"/>
      <c r="X24" s="10"/>
    </row>
    <row r="25" spans="1:24" s="5" customFormat="1" ht="32.1" customHeight="1">
      <c r="A25" s="6"/>
      <c r="B25" s="27"/>
      <c r="C25" s="27"/>
      <c r="D25" s="7"/>
      <c r="E25" s="27"/>
      <c r="F25" s="8"/>
      <c r="G25" s="8"/>
      <c r="H25" s="27"/>
      <c r="I25" s="9"/>
      <c r="J25" s="27"/>
      <c r="K25" s="27"/>
      <c r="L25" s="27"/>
      <c r="M25" s="27"/>
      <c r="N25" s="27"/>
      <c r="O25" s="27"/>
      <c r="P25" s="27"/>
      <c r="Q25" s="27"/>
      <c r="R25" s="27"/>
      <c r="S25" s="27"/>
      <c r="T25" s="27"/>
      <c r="U25" s="27"/>
      <c r="V25" s="27"/>
      <c r="W25" s="27"/>
      <c r="X25" s="10"/>
    </row>
    <row r="26" spans="1:24" s="5" customFormat="1" ht="32.1" customHeight="1">
      <c r="A26" s="6"/>
      <c r="B26" s="27"/>
      <c r="C26" s="27"/>
      <c r="D26" s="7"/>
      <c r="E26" s="27"/>
      <c r="F26" s="8"/>
      <c r="G26" s="8"/>
      <c r="H26" s="27"/>
      <c r="I26" s="9"/>
      <c r="J26" s="27"/>
      <c r="K26" s="27"/>
      <c r="L26" s="27"/>
      <c r="M26" s="27"/>
      <c r="N26" s="27"/>
      <c r="O26" s="27"/>
      <c r="P26" s="27"/>
      <c r="Q26" s="27"/>
      <c r="R26" s="27"/>
      <c r="S26" s="27"/>
      <c r="T26" s="27"/>
      <c r="U26" s="27"/>
      <c r="V26" s="27"/>
      <c r="W26" s="27"/>
      <c r="X26" s="10"/>
    </row>
    <row r="27" spans="1:24" s="5" customFormat="1" ht="32.1" customHeight="1">
      <c r="A27" s="6"/>
      <c r="B27" s="27"/>
      <c r="C27" s="27"/>
      <c r="D27" s="7"/>
      <c r="E27" s="27"/>
      <c r="F27" s="8"/>
      <c r="G27" s="8"/>
      <c r="H27" s="27"/>
      <c r="I27" s="9"/>
      <c r="J27" s="27"/>
      <c r="K27" s="27"/>
      <c r="L27" s="27"/>
      <c r="M27" s="27"/>
      <c r="N27" s="27"/>
      <c r="O27" s="27"/>
      <c r="P27" s="27"/>
      <c r="Q27" s="27"/>
      <c r="R27" s="27"/>
      <c r="S27" s="27"/>
      <c r="T27" s="27"/>
      <c r="U27" s="27"/>
      <c r="V27" s="27"/>
      <c r="W27" s="27"/>
      <c r="X27" s="10"/>
    </row>
    <row r="28" spans="1:24" s="5" customFormat="1" ht="32.1" customHeight="1">
      <c r="A28" s="6"/>
      <c r="B28" s="27"/>
      <c r="C28" s="27"/>
      <c r="D28" s="7"/>
      <c r="E28" s="27"/>
      <c r="F28" s="8"/>
      <c r="G28" s="8"/>
      <c r="H28" s="27"/>
      <c r="I28" s="9"/>
      <c r="J28" s="27"/>
      <c r="K28" s="27"/>
      <c r="L28" s="27"/>
      <c r="M28" s="27"/>
      <c r="N28" s="27"/>
      <c r="O28" s="27"/>
      <c r="P28" s="27"/>
      <c r="Q28" s="27"/>
      <c r="R28" s="27"/>
      <c r="S28" s="27"/>
      <c r="T28" s="27"/>
      <c r="U28" s="27"/>
      <c r="V28" s="27"/>
      <c r="W28" s="27"/>
      <c r="X28" s="10"/>
    </row>
    <row r="29" spans="1:24" s="5" customFormat="1" ht="32.1" customHeight="1">
      <c r="A29" s="6"/>
      <c r="B29" s="27"/>
      <c r="C29" s="27"/>
      <c r="D29" s="7"/>
      <c r="E29" s="27"/>
      <c r="F29" s="8"/>
      <c r="G29" s="8"/>
      <c r="H29" s="27"/>
      <c r="I29" s="9"/>
      <c r="J29" s="27"/>
      <c r="K29" s="27"/>
      <c r="L29" s="27"/>
      <c r="M29" s="27"/>
      <c r="N29" s="27"/>
      <c r="O29" s="27"/>
      <c r="P29" s="27"/>
      <c r="Q29" s="27"/>
      <c r="R29" s="27"/>
      <c r="S29" s="27"/>
      <c r="T29" s="27"/>
      <c r="U29" s="27"/>
      <c r="V29" s="27"/>
      <c r="W29" s="27"/>
      <c r="X29" s="10"/>
    </row>
    <row r="30" spans="1:24" s="5" customFormat="1" ht="32.1" customHeight="1">
      <c r="A30" s="6"/>
      <c r="B30" s="27"/>
      <c r="C30" s="27"/>
      <c r="D30" s="7"/>
      <c r="E30" s="27"/>
      <c r="F30" s="8"/>
      <c r="G30" s="8"/>
      <c r="H30" s="27"/>
      <c r="I30" s="9"/>
      <c r="J30" s="27"/>
      <c r="K30" s="27"/>
      <c r="L30" s="27"/>
      <c r="M30" s="27"/>
      <c r="N30" s="27"/>
      <c r="O30" s="27"/>
      <c r="P30" s="27"/>
      <c r="Q30" s="27"/>
      <c r="R30" s="27"/>
      <c r="S30" s="27"/>
      <c r="T30" s="27"/>
      <c r="U30" s="27"/>
      <c r="V30" s="27"/>
      <c r="W30" s="27"/>
      <c r="X30" s="10"/>
    </row>
    <row r="31" spans="1:24" s="5" customFormat="1" ht="32.1" customHeight="1">
      <c r="A31" s="6"/>
      <c r="B31" s="27"/>
      <c r="C31" s="27"/>
      <c r="D31" s="7"/>
      <c r="E31" s="27"/>
      <c r="F31" s="8"/>
      <c r="G31" s="8"/>
      <c r="H31" s="27"/>
      <c r="I31" s="9"/>
      <c r="J31" s="27"/>
      <c r="K31" s="27"/>
      <c r="L31" s="27"/>
      <c r="M31" s="27"/>
      <c r="N31" s="27"/>
      <c r="O31" s="27"/>
      <c r="P31" s="27"/>
      <c r="Q31" s="27"/>
      <c r="R31" s="27"/>
      <c r="S31" s="27"/>
      <c r="T31" s="27"/>
      <c r="U31" s="27"/>
      <c r="V31" s="27"/>
      <c r="W31" s="27"/>
      <c r="X31" s="10"/>
    </row>
    <row r="32" spans="1:24" s="5" customFormat="1" ht="32.1" customHeight="1">
      <c r="A32" s="6"/>
      <c r="B32" s="27"/>
      <c r="C32" s="27"/>
      <c r="D32" s="7"/>
      <c r="E32" s="27"/>
      <c r="F32" s="8"/>
      <c r="G32" s="8"/>
      <c r="H32" s="27"/>
      <c r="I32" s="9"/>
      <c r="J32" s="27"/>
      <c r="K32" s="27"/>
      <c r="L32" s="27"/>
      <c r="M32" s="27"/>
      <c r="N32" s="27"/>
      <c r="O32" s="27"/>
      <c r="P32" s="27"/>
      <c r="Q32" s="27"/>
      <c r="R32" s="27"/>
      <c r="S32" s="27"/>
      <c r="T32" s="27"/>
      <c r="U32" s="27"/>
      <c r="V32" s="27"/>
      <c r="W32" s="27"/>
      <c r="X32" s="10"/>
    </row>
  </sheetData>
  <mergeCells count="22">
    <mergeCell ref="A6:A7"/>
    <mergeCell ref="B6:D6"/>
    <mergeCell ref="E6:O6"/>
    <mergeCell ref="P6:R6"/>
    <mergeCell ref="A1:X1"/>
    <mergeCell ref="A2:X2"/>
    <mergeCell ref="A3:X3"/>
    <mergeCell ref="A4:X4"/>
    <mergeCell ref="A5:F5"/>
    <mergeCell ref="B14:H14"/>
    <mergeCell ref="B15:X15"/>
    <mergeCell ref="S6:T6"/>
    <mergeCell ref="U6:V6"/>
    <mergeCell ref="W6:X7"/>
    <mergeCell ref="E10:F10"/>
    <mergeCell ref="J10:O10"/>
    <mergeCell ref="E12:F12"/>
    <mergeCell ref="B16:X16"/>
    <mergeCell ref="B17:E17"/>
    <mergeCell ref="L17:M17"/>
    <mergeCell ref="K18:N20"/>
    <mergeCell ref="P18:S20"/>
  </mergeCells>
  <printOptions horizontalCentered="1"/>
  <pageMargins left="0.2" right="0.2" top="1" bottom="0.5" header="0" footer="0"/>
  <pageSetup paperSize="9" scale="58"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AA40"/>
  <sheetViews>
    <sheetView view="pageBreakPreview" topLeftCell="D13" zoomScale="70" zoomScaleSheetLayoutView="70" workbookViewId="0">
      <selection activeCell="P30" sqref="P30"/>
    </sheetView>
  </sheetViews>
  <sheetFormatPr defaultColWidth="9.140625" defaultRowHeight="12.75"/>
  <cols>
    <col min="1" max="1" width="4.42578125" style="1" customWidth="1"/>
    <col min="2" max="2" width="7.28515625" style="1" customWidth="1"/>
    <col min="3" max="3" width="10.7109375" style="12" customWidth="1"/>
    <col min="4" max="4" width="11.140625" style="12" customWidth="1"/>
    <col min="5" max="5" width="10.85546875" style="12" customWidth="1"/>
    <col min="6" max="6" width="12.5703125" style="1" customWidth="1"/>
    <col min="7" max="7" width="8.42578125" style="1" customWidth="1"/>
    <col min="8" max="8" width="7.42578125" style="1" customWidth="1"/>
    <col min="9" max="9" width="10.28515625" style="1" customWidth="1"/>
    <col min="10" max="10" width="8.7109375" style="1" customWidth="1"/>
    <col min="11" max="11" width="8.85546875" style="1" customWidth="1"/>
    <col min="12" max="12" width="9.140625" style="1" customWidth="1"/>
    <col min="13" max="13" width="8.5703125" style="1" customWidth="1"/>
    <col min="14" max="14" width="8" style="1" customWidth="1"/>
    <col min="15" max="15" width="10" style="1" customWidth="1"/>
    <col min="16" max="16" width="12.5703125" style="1" customWidth="1"/>
    <col min="17" max="17" width="10.42578125" style="1" customWidth="1"/>
    <col min="18" max="18" width="11.28515625" style="1" customWidth="1"/>
    <col min="19" max="19" width="8.140625" style="1" customWidth="1"/>
    <col min="20" max="23" width="10.5703125" style="1" customWidth="1"/>
    <col min="24" max="24" width="17.7109375" style="1" customWidth="1"/>
    <col min="25" max="25" width="22" style="1" customWidth="1"/>
    <col min="26" max="16384" width="9.140625" style="1"/>
  </cols>
  <sheetData>
    <row r="1" spans="1:27" s="2" customFormat="1" ht="25.5" customHeight="1">
      <c r="A1" s="70" t="s">
        <v>86</v>
      </c>
      <c r="B1" s="70"/>
      <c r="C1" s="70"/>
      <c r="D1" s="70"/>
      <c r="E1" s="70"/>
      <c r="F1" s="70"/>
      <c r="G1" s="70"/>
      <c r="H1" s="70"/>
      <c r="I1" s="70"/>
      <c r="J1" s="70"/>
      <c r="K1" s="70"/>
      <c r="L1" s="70"/>
      <c r="M1" s="70"/>
      <c r="N1" s="70"/>
      <c r="O1" s="70"/>
      <c r="P1" s="70"/>
      <c r="Q1" s="70"/>
      <c r="R1" s="70"/>
      <c r="S1" s="70"/>
      <c r="T1" s="70"/>
      <c r="U1" s="70"/>
      <c r="V1" s="70"/>
      <c r="W1" s="70"/>
      <c r="X1" s="70"/>
      <c r="Y1" s="70"/>
    </row>
    <row r="2" spans="1:27" s="2" customFormat="1" ht="17.25" customHeight="1">
      <c r="A2" s="71" t="s">
        <v>17</v>
      </c>
      <c r="B2" s="71"/>
      <c r="C2" s="71"/>
      <c r="D2" s="71"/>
      <c r="E2" s="71"/>
      <c r="F2" s="71"/>
      <c r="G2" s="71"/>
      <c r="H2" s="71"/>
      <c r="I2" s="71"/>
      <c r="J2" s="71"/>
      <c r="K2" s="71"/>
      <c r="L2" s="71"/>
      <c r="M2" s="71"/>
      <c r="N2" s="71"/>
      <c r="O2" s="71"/>
      <c r="P2" s="71"/>
      <c r="Q2" s="71"/>
      <c r="R2" s="71"/>
      <c r="S2" s="71"/>
      <c r="T2" s="71"/>
      <c r="U2" s="71"/>
      <c r="V2" s="71"/>
      <c r="W2" s="71"/>
      <c r="X2" s="71"/>
      <c r="Y2" s="71"/>
    </row>
    <row r="3" spans="1:27" s="13" customFormat="1" ht="15.75" customHeight="1">
      <c r="A3" s="71" t="s">
        <v>46</v>
      </c>
      <c r="B3" s="71"/>
      <c r="C3" s="71"/>
      <c r="D3" s="71"/>
      <c r="E3" s="71"/>
      <c r="F3" s="71"/>
      <c r="G3" s="71"/>
      <c r="H3" s="71"/>
      <c r="I3" s="71"/>
      <c r="J3" s="71"/>
      <c r="K3" s="71"/>
      <c r="L3" s="71"/>
      <c r="M3" s="71"/>
      <c r="N3" s="71"/>
      <c r="O3" s="71"/>
      <c r="P3" s="71"/>
      <c r="Q3" s="71"/>
      <c r="R3" s="71"/>
      <c r="S3" s="71"/>
      <c r="T3" s="71"/>
      <c r="U3" s="71"/>
      <c r="V3" s="71"/>
      <c r="W3" s="71"/>
      <c r="X3" s="71"/>
      <c r="Y3" s="71"/>
      <c r="Z3" s="28"/>
    </row>
    <row r="4" spans="1:27" s="3" customFormat="1" ht="21.95" customHeight="1">
      <c r="A4" s="72" t="s">
        <v>47</v>
      </c>
      <c r="B4" s="72"/>
      <c r="C4" s="72"/>
      <c r="D4" s="72"/>
      <c r="E4" s="72"/>
      <c r="F4" s="72"/>
      <c r="G4" s="72"/>
      <c r="H4" s="72"/>
      <c r="I4" s="72"/>
      <c r="J4" s="72"/>
      <c r="K4" s="72"/>
      <c r="L4" s="72"/>
      <c r="M4" s="72"/>
      <c r="N4" s="72"/>
      <c r="O4" s="72"/>
      <c r="P4" s="72"/>
      <c r="Q4" s="72"/>
      <c r="R4" s="72"/>
      <c r="S4" s="72"/>
      <c r="T4" s="72"/>
      <c r="U4" s="72"/>
      <c r="V4" s="72"/>
      <c r="W4" s="72"/>
      <c r="X4" s="72"/>
      <c r="Y4" s="72"/>
    </row>
    <row r="5" spans="1:27" s="3" customFormat="1" ht="9.75" customHeight="1">
      <c r="A5" s="74"/>
      <c r="B5" s="74"/>
      <c r="C5" s="74"/>
      <c r="D5" s="74"/>
      <c r="E5" s="74"/>
      <c r="F5" s="74"/>
      <c r="G5" s="74"/>
      <c r="H5" s="18"/>
      <c r="I5" s="18"/>
      <c r="J5" s="18"/>
      <c r="K5" s="18"/>
      <c r="L5" s="18"/>
      <c r="M5" s="18"/>
      <c r="N5" s="18"/>
      <c r="O5" s="18"/>
      <c r="P5" s="18"/>
      <c r="Q5" s="18"/>
      <c r="R5" s="18"/>
      <c r="S5" s="18"/>
      <c r="T5" s="18"/>
      <c r="U5" s="18"/>
      <c r="V5" s="18"/>
      <c r="W5" s="18"/>
      <c r="X5" s="18"/>
      <c r="Y5" s="18"/>
    </row>
    <row r="6" spans="1:27" s="4" customFormat="1" ht="33.75" customHeight="1">
      <c r="A6" s="81" t="s">
        <v>0</v>
      </c>
      <c r="B6" s="96" t="s">
        <v>48</v>
      </c>
      <c r="C6" s="81" t="s">
        <v>1</v>
      </c>
      <c r="D6" s="81"/>
      <c r="E6" s="81"/>
      <c r="F6" s="81" t="s">
        <v>2</v>
      </c>
      <c r="G6" s="81"/>
      <c r="H6" s="81"/>
      <c r="I6" s="81"/>
      <c r="J6" s="81"/>
      <c r="K6" s="81"/>
      <c r="L6" s="81"/>
      <c r="M6" s="81"/>
      <c r="N6" s="81"/>
      <c r="O6" s="81"/>
      <c r="P6" s="81"/>
      <c r="Q6" s="81" t="s">
        <v>34</v>
      </c>
      <c r="R6" s="81"/>
      <c r="S6" s="81"/>
      <c r="T6" s="82" t="s">
        <v>33</v>
      </c>
      <c r="U6" s="82"/>
      <c r="V6" s="82" t="s">
        <v>3</v>
      </c>
      <c r="W6" s="82"/>
      <c r="X6" s="92" t="s">
        <v>4</v>
      </c>
      <c r="Y6" s="93"/>
    </row>
    <row r="7" spans="1:27" s="4" customFormat="1" ht="67.5" customHeight="1">
      <c r="A7" s="80"/>
      <c r="B7" s="81"/>
      <c r="C7" s="50" t="s">
        <v>26</v>
      </c>
      <c r="D7" s="50" t="s">
        <v>67</v>
      </c>
      <c r="E7" s="50" t="s">
        <v>65</v>
      </c>
      <c r="F7" s="50" t="s">
        <v>5</v>
      </c>
      <c r="G7" s="50" t="s">
        <v>24</v>
      </c>
      <c r="H7" s="41" t="s">
        <v>73</v>
      </c>
      <c r="I7" s="42" t="s">
        <v>6</v>
      </c>
      <c r="J7" s="50" t="s">
        <v>7</v>
      </c>
      <c r="K7" s="42" t="s">
        <v>8</v>
      </c>
      <c r="L7" s="42" t="s">
        <v>9</v>
      </c>
      <c r="M7" s="42" t="s">
        <v>14</v>
      </c>
      <c r="N7" s="42" t="s">
        <v>10</v>
      </c>
      <c r="O7" s="42" t="s">
        <v>23</v>
      </c>
      <c r="P7" s="50" t="s">
        <v>11</v>
      </c>
      <c r="Q7" s="50" t="s">
        <v>32</v>
      </c>
      <c r="R7" s="50" t="s">
        <v>27</v>
      </c>
      <c r="S7" s="50" t="s">
        <v>22</v>
      </c>
      <c r="T7" s="42" t="s">
        <v>28</v>
      </c>
      <c r="U7" s="42" t="s">
        <v>29</v>
      </c>
      <c r="V7" s="42" t="s">
        <v>30</v>
      </c>
      <c r="W7" s="42" t="s">
        <v>31</v>
      </c>
      <c r="X7" s="94"/>
      <c r="Y7" s="95"/>
    </row>
    <row r="8" spans="1:27" s="4" customFormat="1" ht="25.5" customHeight="1">
      <c r="A8" s="50">
        <v>1</v>
      </c>
      <c r="B8" s="50"/>
      <c r="C8" s="50">
        <v>2</v>
      </c>
      <c r="D8" s="50">
        <v>3</v>
      </c>
      <c r="E8" s="50">
        <v>4</v>
      </c>
      <c r="F8" s="50">
        <v>5</v>
      </c>
      <c r="G8" s="50">
        <v>6</v>
      </c>
      <c r="H8" s="50">
        <v>7</v>
      </c>
      <c r="I8" s="50">
        <v>8</v>
      </c>
      <c r="J8" s="50">
        <v>9</v>
      </c>
      <c r="K8" s="50">
        <v>10</v>
      </c>
      <c r="L8" s="50">
        <v>11</v>
      </c>
      <c r="M8" s="50">
        <v>12</v>
      </c>
      <c r="N8" s="50">
        <v>13</v>
      </c>
      <c r="O8" s="50">
        <v>14</v>
      </c>
      <c r="P8" s="50">
        <v>15</v>
      </c>
      <c r="Q8" s="50">
        <v>16</v>
      </c>
      <c r="R8" s="50">
        <v>17</v>
      </c>
      <c r="S8" s="50">
        <v>18</v>
      </c>
      <c r="T8" s="50">
        <v>19</v>
      </c>
      <c r="U8" s="50">
        <v>20</v>
      </c>
      <c r="V8" s="50">
        <v>21</v>
      </c>
      <c r="W8" s="50">
        <v>22</v>
      </c>
      <c r="X8" s="50">
        <v>23</v>
      </c>
      <c r="Y8" s="50">
        <v>24</v>
      </c>
      <c r="Z8" s="19" t="e">
        <f>#REF!-#REF!</f>
        <v>#REF!</v>
      </c>
      <c r="AA8" s="5" t="e">
        <f>Z8*1000</f>
        <v>#REF!</v>
      </c>
    </row>
    <row r="9" spans="1:27" s="5" customFormat="1" ht="30">
      <c r="A9" s="30">
        <v>1</v>
      </c>
      <c r="B9" s="30">
        <v>5</v>
      </c>
      <c r="C9" s="32">
        <v>295.8</v>
      </c>
      <c r="D9" s="32">
        <v>295.92500000000001</v>
      </c>
      <c r="E9" s="33">
        <v>125</v>
      </c>
      <c r="F9" s="32">
        <v>71.3</v>
      </c>
      <c r="G9" s="34">
        <v>14.8</v>
      </c>
      <c r="H9" s="34">
        <v>3.7</v>
      </c>
      <c r="I9" s="35" t="s">
        <v>69</v>
      </c>
      <c r="J9" s="34" t="s">
        <v>13</v>
      </c>
      <c r="K9" s="49">
        <v>68.45</v>
      </c>
      <c r="L9" s="49">
        <v>25.265000000000001</v>
      </c>
      <c r="M9" s="49">
        <v>2.7090000000000001</v>
      </c>
      <c r="N9" s="49">
        <v>1.9430000000000001</v>
      </c>
      <c r="O9" s="49">
        <v>1.0489999999999999</v>
      </c>
      <c r="P9" s="49">
        <v>71.781999999999996</v>
      </c>
      <c r="Q9" s="49">
        <v>1.2E-2</v>
      </c>
      <c r="R9" s="34">
        <v>0</v>
      </c>
      <c r="S9" s="32">
        <f t="shared" ref="S9:S13" si="0">Q9+R9</f>
        <v>1.2E-2</v>
      </c>
      <c r="T9" s="32">
        <v>452.16</v>
      </c>
      <c r="U9" s="32">
        <v>452.14800000000002</v>
      </c>
      <c r="V9" s="49">
        <v>455.86</v>
      </c>
      <c r="W9" s="49">
        <v>455.84800000000001</v>
      </c>
      <c r="X9" s="21" t="s">
        <v>51</v>
      </c>
      <c r="Y9" s="25"/>
      <c r="Z9" s="19">
        <f t="shared" ref="Z9:Z12" si="1">D10-C10</f>
        <v>5.0000000000011369E-2</v>
      </c>
      <c r="AA9" s="5">
        <f t="shared" ref="AA9:AA13" si="2">Z9*1000</f>
        <v>50.000000000011369</v>
      </c>
    </row>
    <row r="10" spans="1:27" s="5" customFormat="1" ht="27.75" customHeight="1">
      <c r="A10" s="29">
        <v>2</v>
      </c>
      <c r="B10" s="29"/>
      <c r="C10" s="32">
        <f t="shared" ref="C10:C18" si="3">D9</f>
        <v>295.92500000000001</v>
      </c>
      <c r="D10" s="32">
        <v>295.97500000000002</v>
      </c>
      <c r="E10" s="33">
        <f t="shared" ref="E10:E13" si="4">AA9</f>
        <v>50.000000000011369</v>
      </c>
      <c r="F10" s="84" t="s">
        <v>15</v>
      </c>
      <c r="G10" s="85"/>
      <c r="H10" s="34">
        <v>3.7</v>
      </c>
      <c r="I10" s="35" t="s">
        <v>66</v>
      </c>
      <c r="J10" s="36"/>
      <c r="K10" s="67"/>
      <c r="L10" s="68"/>
      <c r="M10" s="68"/>
      <c r="N10" s="68"/>
      <c r="O10" s="68"/>
      <c r="P10" s="69"/>
      <c r="Q10" s="49">
        <v>5.0000000000000001E-3</v>
      </c>
      <c r="R10" s="34">
        <v>0</v>
      </c>
      <c r="S10" s="32">
        <f t="shared" si="0"/>
        <v>5.0000000000000001E-3</v>
      </c>
      <c r="T10" s="32">
        <f>U9</f>
        <v>452.14800000000002</v>
      </c>
      <c r="U10" s="49">
        <v>452.14299999999997</v>
      </c>
      <c r="V10" s="49">
        <f>W9</f>
        <v>455.84800000000001</v>
      </c>
      <c r="W10" s="49">
        <v>455.84300000000002</v>
      </c>
      <c r="X10" s="20"/>
      <c r="Y10" s="11"/>
      <c r="Z10" s="19">
        <f t="shared" si="1"/>
        <v>2.3499999999999659</v>
      </c>
      <c r="AA10" s="5">
        <f t="shared" si="2"/>
        <v>2349.9999999999659</v>
      </c>
    </row>
    <row r="11" spans="1:27" s="5" customFormat="1" ht="32.25" customHeight="1">
      <c r="A11" s="30">
        <v>3</v>
      </c>
      <c r="B11" s="30">
        <v>6</v>
      </c>
      <c r="C11" s="32">
        <f t="shared" si="3"/>
        <v>295.97500000000002</v>
      </c>
      <c r="D11" s="32">
        <v>298.32499999999999</v>
      </c>
      <c r="E11" s="33">
        <f t="shared" si="4"/>
        <v>2349.9999999999659</v>
      </c>
      <c r="F11" s="32">
        <v>71.3</v>
      </c>
      <c r="G11" s="34">
        <v>10.7</v>
      </c>
      <c r="H11" s="34">
        <v>3.7</v>
      </c>
      <c r="I11" s="46" t="s">
        <v>82</v>
      </c>
      <c r="J11" s="34" t="s">
        <v>20</v>
      </c>
      <c r="K11" s="49">
        <v>66.97</v>
      </c>
      <c r="L11" s="49">
        <v>27.247</v>
      </c>
      <c r="M11" s="49">
        <v>2.4580000000000002</v>
      </c>
      <c r="N11" s="49">
        <v>1.821</v>
      </c>
      <c r="O11" s="49">
        <v>1.0669999999999999</v>
      </c>
      <c r="P11" s="49">
        <v>71.427000000000007</v>
      </c>
      <c r="Q11" s="49">
        <v>0.26100000000000001</v>
      </c>
      <c r="R11" s="34">
        <v>0</v>
      </c>
      <c r="S11" s="32">
        <f t="shared" si="0"/>
        <v>0.26100000000000001</v>
      </c>
      <c r="T11" s="32">
        <f t="shared" ref="T11:T13" si="5">U10</f>
        <v>452.14299999999997</v>
      </c>
      <c r="U11" s="49">
        <v>451.88200000000001</v>
      </c>
      <c r="V11" s="49">
        <f t="shared" ref="V11:V13" si="6">W10</f>
        <v>455.84300000000002</v>
      </c>
      <c r="W11" s="49">
        <v>455.58199999999999</v>
      </c>
      <c r="X11" s="21" t="s">
        <v>52</v>
      </c>
      <c r="Y11" s="25"/>
      <c r="Z11" s="19">
        <f t="shared" si="1"/>
        <v>5.0000000000011369E-2</v>
      </c>
      <c r="AA11" s="5">
        <f t="shared" si="2"/>
        <v>50.000000000011369</v>
      </c>
    </row>
    <row r="12" spans="1:27" s="5" customFormat="1" ht="27.75" customHeight="1">
      <c r="A12" s="29">
        <v>4</v>
      </c>
      <c r="B12" s="29"/>
      <c r="C12" s="32">
        <f t="shared" si="3"/>
        <v>298.32499999999999</v>
      </c>
      <c r="D12" s="32">
        <v>298.375</v>
      </c>
      <c r="E12" s="33">
        <f t="shared" si="4"/>
        <v>50.000000000011369</v>
      </c>
      <c r="F12" s="65" t="s">
        <v>15</v>
      </c>
      <c r="G12" s="66"/>
      <c r="H12" s="34">
        <v>3.7</v>
      </c>
      <c r="I12" s="55" t="s">
        <v>83</v>
      </c>
      <c r="J12" s="36"/>
      <c r="K12" s="43"/>
      <c r="L12" s="44"/>
      <c r="M12" s="44"/>
      <c r="N12" s="44"/>
      <c r="O12" s="44"/>
      <c r="P12" s="45"/>
      <c r="Q12" s="49">
        <v>6.0000000000000001E-3</v>
      </c>
      <c r="R12" s="34">
        <v>0</v>
      </c>
      <c r="S12" s="32">
        <f t="shared" si="0"/>
        <v>6.0000000000000001E-3</v>
      </c>
      <c r="T12" s="32">
        <f t="shared" si="5"/>
        <v>451.88200000000001</v>
      </c>
      <c r="U12" s="49">
        <v>451.87599999999998</v>
      </c>
      <c r="V12" s="49">
        <f t="shared" si="6"/>
        <v>455.58199999999999</v>
      </c>
      <c r="W12" s="49">
        <v>455.57600000000002</v>
      </c>
      <c r="X12" s="20" t="s">
        <v>16</v>
      </c>
      <c r="Y12" s="11"/>
      <c r="Z12" s="19">
        <f t="shared" si="1"/>
        <v>0.47500000000002274</v>
      </c>
      <c r="AA12" s="5">
        <f t="shared" si="2"/>
        <v>475.00000000002274</v>
      </c>
    </row>
    <row r="13" spans="1:27" s="5" customFormat="1" ht="30">
      <c r="A13" s="30">
        <v>5</v>
      </c>
      <c r="B13" s="30">
        <v>7</v>
      </c>
      <c r="C13" s="32">
        <f t="shared" si="3"/>
        <v>298.375</v>
      </c>
      <c r="D13" s="32">
        <v>298.85000000000002</v>
      </c>
      <c r="E13" s="33">
        <f t="shared" si="4"/>
        <v>475.00000000002274</v>
      </c>
      <c r="F13" s="32">
        <v>71.3</v>
      </c>
      <c r="G13" s="34">
        <v>13.3</v>
      </c>
      <c r="H13" s="34">
        <v>3.7</v>
      </c>
      <c r="I13" s="46" t="s">
        <v>84</v>
      </c>
      <c r="J13" s="34" t="s">
        <v>13</v>
      </c>
      <c r="K13" s="49">
        <v>62.9</v>
      </c>
      <c r="L13" s="49">
        <v>23.765000000000001</v>
      </c>
      <c r="M13" s="49">
        <v>2.6469999999999998</v>
      </c>
      <c r="N13" s="49">
        <v>1.913</v>
      </c>
      <c r="O13" s="49">
        <v>1.1879999999999999</v>
      </c>
      <c r="P13" s="49">
        <v>74.754999999999995</v>
      </c>
      <c r="Q13" s="49">
        <v>5.8999999999999997E-2</v>
      </c>
      <c r="R13" s="34">
        <v>0</v>
      </c>
      <c r="S13" s="32">
        <f t="shared" si="0"/>
        <v>5.8999999999999997E-2</v>
      </c>
      <c r="T13" s="32">
        <f t="shared" si="5"/>
        <v>451.87599999999998</v>
      </c>
      <c r="U13" s="49">
        <v>451.81700000000001</v>
      </c>
      <c r="V13" s="49">
        <f t="shared" si="6"/>
        <v>455.57600000000002</v>
      </c>
      <c r="W13" s="49">
        <v>455.517</v>
      </c>
      <c r="X13" s="21" t="s">
        <v>51</v>
      </c>
      <c r="Y13" s="25"/>
      <c r="Z13" s="19" t="e">
        <f>#REF!-#REF!</f>
        <v>#REF!</v>
      </c>
      <c r="AA13" s="5" t="e">
        <f t="shared" si="2"/>
        <v>#REF!</v>
      </c>
    </row>
    <row r="14" spans="1:27" s="5" customFormat="1" ht="27.75" customHeight="1">
      <c r="A14" s="29">
        <v>6</v>
      </c>
      <c r="B14" s="29"/>
      <c r="C14" s="32">
        <f t="shared" si="3"/>
        <v>298.85000000000002</v>
      </c>
      <c r="D14" s="32">
        <v>298.89999999999998</v>
      </c>
      <c r="E14" s="33">
        <v>50</v>
      </c>
      <c r="F14" s="84" t="s">
        <v>15</v>
      </c>
      <c r="G14" s="85"/>
      <c r="H14" s="34">
        <v>3.7</v>
      </c>
      <c r="I14" s="46" t="s">
        <v>83</v>
      </c>
      <c r="J14" s="36"/>
      <c r="K14" s="67"/>
      <c r="L14" s="68"/>
      <c r="M14" s="68"/>
      <c r="N14" s="68"/>
      <c r="O14" s="68"/>
      <c r="P14" s="69"/>
      <c r="Q14" s="49">
        <v>6.0000000000000001E-3</v>
      </c>
      <c r="R14" s="34">
        <v>0</v>
      </c>
      <c r="S14" s="32">
        <f t="shared" ref="S14:S17" si="7">Q14+R14</f>
        <v>6.0000000000000001E-3</v>
      </c>
      <c r="T14" s="32">
        <f>U13</f>
        <v>451.81700000000001</v>
      </c>
      <c r="U14" s="49">
        <v>451.81099999999998</v>
      </c>
      <c r="V14" s="49">
        <f>W13</f>
        <v>455.517</v>
      </c>
      <c r="W14" s="49">
        <v>455.51100000000002</v>
      </c>
      <c r="X14" s="20"/>
      <c r="Y14" s="11"/>
      <c r="Z14" s="19">
        <f t="shared" ref="Z14:Z16" si="8">D15-C15</f>
        <v>0.25</v>
      </c>
      <c r="AA14" s="5">
        <f t="shared" ref="AA14:AA17" si="9">Z14*1000</f>
        <v>250</v>
      </c>
    </row>
    <row r="15" spans="1:27" s="5" customFormat="1" ht="32.25" customHeight="1">
      <c r="A15" s="30">
        <v>7</v>
      </c>
      <c r="B15" s="30">
        <v>8</v>
      </c>
      <c r="C15" s="32">
        <f t="shared" si="3"/>
        <v>298.89999999999998</v>
      </c>
      <c r="D15" s="32">
        <v>299.14999999999998</v>
      </c>
      <c r="E15" s="33">
        <f t="shared" ref="E15:E17" si="10">AA14</f>
        <v>250</v>
      </c>
      <c r="F15" s="32">
        <v>71.3</v>
      </c>
      <c r="G15" s="34">
        <v>12.1</v>
      </c>
      <c r="H15" s="34">
        <v>3.7</v>
      </c>
      <c r="I15" s="46" t="s">
        <v>66</v>
      </c>
      <c r="J15" s="34" t="s">
        <v>18</v>
      </c>
      <c r="K15" s="49">
        <v>65.31</v>
      </c>
      <c r="L15" s="49">
        <v>25.440999999999999</v>
      </c>
      <c r="M15" s="49">
        <v>2.5670000000000002</v>
      </c>
      <c r="N15" s="49">
        <v>1.875</v>
      </c>
      <c r="O15" s="49">
        <v>1.0980000000000001</v>
      </c>
      <c r="P15" s="49">
        <v>71.697000000000003</v>
      </c>
      <c r="Q15" s="49">
        <v>2.8000000000000001E-2</v>
      </c>
      <c r="R15" s="34">
        <v>0</v>
      </c>
      <c r="S15" s="32">
        <f t="shared" si="7"/>
        <v>2.8000000000000001E-2</v>
      </c>
      <c r="T15" s="32">
        <f t="shared" ref="T15:T17" si="11">U14</f>
        <v>451.81099999999998</v>
      </c>
      <c r="U15" s="49">
        <v>451.78300000000002</v>
      </c>
      <c r="V15" s="49">
        <f t="shared" ref="V15:V17" si="12">W14</f>
        <v>455.51100000000002</v>
      </c>
      <c r="W15" s="49">
        <v>455.483</v>
      </c>
      <c r="X15" s="21" t="s">
        <v>35</v>
      </c>
      <c r="Y15" s="25"/>
      <c r="Z15" s="19">
        <f t="shared" si="8"/>
        <v>5.0000000000011369E-2</v>
      </c>
      <c r="AA15" s="5">
        <f t="shared" si="9"/>
        <v>50.000000000011369</v>
      </c>
    </row>
    <row r="16" spans="1:27" s="5" customFormat="1" ht="27.75" customHeight="1">
      <c r="A16" s="29">
        <v>8</v>
      </c>
      <c r="B16" s="29"/>
      <c r="C16" s="32">
        <f t="shared" si="3"/>
        <v>299.14999999999998</v>
      </c>
      <c r="D16" s="32">
        <v>299.2</v>
      </c>
      <c r="E16" s="33">
        <f t="shared" si="10"/>
        <v>50.000000000011369</v>
      </c>
      <c r="F16" s="65" t="s">
        <v>15</v>
      </c>
      <c r="G16" s="66"/>
      <c r="H16" s="34">
        <v>3.7</v>
      </c>
      <c r="I16" s="46" t="s">
        <v>83</v>
      </c>
      <c r="J16" s="36"/>
      <c r="K16" s="43"/>
      <c r="L16" s="44"/>
      <c r="M16" s="44"/>
      <c r="N16" s="44"/>
      <c r="O16" s="44"/>
      <c r="P16" s="45"/>
      <c r="Q16" s="49">
        <v>6.0000000000000001E-3</v>
      </c>
      <c r="R16" s="34">
        <v>0</v>
      </c>
      <c r="S16" s="32">
        <f t="shared" si="7"/>
        <v>6.0000000000000001E-3</v>
      </c>
      <c r="T16" s="32">
        <f t="shared" si="11"/>
        <v>451.78300000000002</v>
      </c>
      <c r="U16" s="49">
        <v>451.77699999999999</v>
      </c>
      <c r="V16" s="49">
        <f t="shared" si="12"/>
        <v>455.483</v>
      </c>
      <c r="W16" s="49">
        <v>455.47699999999998</v>
      </c>
      <c r="X16" s="20" t="s">
        <v>16</v>
      </c>
      <c r="Y16" s="11"/>
      <c r="Z16" s="19">
        <f t="shared" si="8"/>
        <v>0.44700000000000273</v>
      </c>
      <c r="AA16" s="5">
        <f t="shared" si="9"/>
        <v>447.00000000000273</v>
      </c>
    </row>
    <row r="17" spans="1:27" s="5" customFormat="1" ht="112.5" customHeight="1">
      <c r="A17" s="30">
        <v>9</v>
      </c>
      <c r="B17" s="30">
        <v>9</v>
      </c>
      <c r="C17" s="32">
        <f t="shared" si="3"/>
        <v>299.2</v>
      </c>
      <c r="D17" s="32">
        <v>299.64699999999999</v>
      </c>
      <c r="E17" s="33">
        <f t="shared" si="10"/>
        <v>447.00000000000273</v>
      </c>
      <c r="F17" s="32">
        <v>71.3</v>
      </c>
      <c r="G17" s="34">
        <v>12.8</v>
      </c>
      <c r="H17" s="34">
        <v>3.7</v>
      </c>
      <c r="I17" s="46" t="s">
        <v>84</v>
      </c>
      <c r="J17" s="34" t="s">
        <v>13</v>
      </c>
      <c r="K17" s="49">
        <v>61.05</v>
      </c>
      <c r="L17" s="49">
        <v>23.265000000000001</v>
      </c>
      <c r="M17" s="49">
        <v>2.6240000000000001</v>
      </c>
      <c r="N17" s="49">
        <v>1.9019999999999999</v>
      </c>
      <c r="O17" s="49">
        <v>1.1819999999999999</v>
      </c>
      <c r="P17" s="49">
        <v>72.141999999999996</v>
      </c>
      <c r="Q17" s="49">
        <v>5.7000000000000002E-2</v>
      </c>
      <c r="R17" s="34">
        <v>0</v>
      </c>
      <c r="S17" s="32">
        <f t="shared" si="7"/>
        <v>5.7000000000000002E-2</v>
      </c>
      <c r="T17" s="32">
        <f t="shared" si="11"/>
        <v>451.77699999999999</v>
      </c>
      <c r="U17" s="49">
        <v>451.72</v>
      </c>
      <c r="V17" s="49">
        <f t="shared" si="12"/>
        <v>455.47699999999998</v>
      </c>
      <c r="W17" s="49">
        <v>455.42</v>
      </c>
      <c r="X17" s="20" t="s">
        <v>53</v>
      </c>
      <c r="Y17" s="25" t="s">
        <v>54</v>
      </c>
      <c r="Z17" s="19" t="e">
        <f>#REF!-#REF!</f>
        <v>#REF!</v>
      </c>
      <c r="AA17" s="5" t="e">
        <f t="shared" si="9"/>
        <v>#REF!</v>
      </c>
    </row>
    <row r="18" spans="1:27" s="5" customFormat="1" ht="49.5">
      <c r="A18" s="29">
        <v>10</v>
      </c>
      <c r="B18" s="29"/>
      <c r="C18" s="32">
        <f t="shared" si="3"/>
        <v>299.64699999999999</v>
      </c>
      <c r="D18" s="32" t="s">
        <v>49</v>
      </c>
      <c r="E18" s="33">
        <v>50</v>
      </c>
      <c r="F18" s="39" t="s">
        <v>15</v>
      </c>
      <c r="G18" s="40" t="s">
        <v>50</v>
      </c>
      <c r="H18" s="34">
        <v>3.7</v>
      </c>
      <c r="I18" s="46" t="s">
        <v>82</v>
      </c>
      <c r="J18" s="65"/>
      <c r="K18" s="76"/>
      <c r="L18" s="76"/>
      <c r="M18" s="76"/>
      <c r="N18" s="76"/>
      <c r="O18" s="76"/>
      <c r="P18" s="66"/>
      <c r="Q18" s="49">
        <v>5.0000000000000001E-3</v>
      </c>
      <c r="R18" s="34">
        <v>0</v>
      </c>
      <c r="S18" s="32">
        <f t="shared" ref="S18" si="13">Q18+R18</f>
        <v>5.0000000000000001E-3</v>
      </c>
      <c r="T18" s="32">
        <f t="shared" ref="T18" si="14">U17</f>
        <v>451.72</v>
      </c>
      <c r="U18" s="49">
        <v>451.71499999999997</v>
      </c>
      <c r="V18" s="49">
        <f t="shared" ref="V18" si="15">W17</f>
        <v>455.42</v>
      </c>
      <c r="W18" s="49">
        <v>455.41500000000002</v>
      </c>
      <c r="X18" s="20" t="s">
        <v>16</v>
      </c>
      <c r="Y18" s="11"/>
      <c r="Z18" s="19">
        <f t="shared" ref="Z18" si="16">D19-C19</f>
        <v>0</v>
      </c>
      <c r="AA18" s="5">
        <f t="shared" ref="AA18" si="17">Z18*1000</f>
        <v>0</v>
      </c>
    </row>
    <row r="19" spans="1:27" s="5" customFormat="1" ht="21.75" customHeight="1">
      <c r="A19" s="6"/>
      <c r="B19" s="77" t="s">
        <v>55</v>
      </c>
      <c r="C19" s="77"/>
      <c r="D19" s="77"/>
      <c r="E19" s="77"/>
      <c r="F19" s="77"/>
      <c r="G19" s="77"/>
      <c r="H19" s="77"/>
      <c r="I19" s="77"/>
      <c r="J19" s="17"/>
      <c r="K19" s="47"/>
      <c r="L19" s="47"/>
      <c r="M19" s="47"/>
      <c r="N19" s="47"/>
      <c r="O19" s="47"/>
      <c r="P19" s="47"/>
      <c r="Q19" s="47"/>
      <c r="R19" s="47"/>
      <c r="S19" s="47"/>
      <c r="T19" s="47"/>
      <c r="U19" s="47"/>
      <c r="V19" s="47"/>
      <c r="W19" s="47"/>
      <c r="X19" s="47"/>
      <c r="Y19" s="56"/>
    </row>
    <row r="20" spans="1:27" s="5" customFormat="1" ht="21.75" customHeight="1">
      <c r="A20" s="6"/>
      <c r="B20" s="78" t="s">
        <v>91</v>
      </c>
      <c r="C20" s="78"/>
      <c r="D20" s="78"/>
      <c r="E20" s="78"/>
      <c r="F20" s="78"/>
      <c r="G20" s="78"/>
      <c r="H20" s="78"/>
      <c r="I20" s="78"/>
      <c r="J20" s="78"/>
      <c r="K20" s="78"/>
      <c r="L20" s="78"/>
      <c r="M20" s="78"/>
      <c r="N20" s="78"/>
      <c r="O20" s="78"/>
      <c r="P20" s="78"/>
      <c r="Q20" s="78"/>
      <c r="R20" s="78"/>
      <c r="S20" s="78"/>
      <c r="T20" s="78"/>
      <c r="U20" s="78"/>
      <c r="V20" s="78"/>
      <c r="W20" s="78"/>
      <c r="X20" s="78"/>
      <c r="Y20" s="78"/>
    </row>
    <row r="21" spans="1:27" s="5" customFormat="1" ht="38.25" customHeight="1">
      <c r="A21" s="6"/>
      <c r="B21" s="78" t="s">
        <v>56</v>
      </c>
      <c r="C21" s="78"/>
      <c r="D21" s="78"/>
      <c r="E21" s="78"/>
      <c r="F21" s="78"/>
      <c r="G21" s="78"/>
      <c r="H21" s="78"/>
      <c r="I21" s="78"/>
      <c r="J21" s="78"/>
      <c r="K21" s="78"/>
      <c r="L21" s="78"/>
      <c r="M21" s="78"/>
      <c r="N21" s="78"/>
      <c r="O21" s="78"/>
      <c r="P21" s="78"/>
      <c r="Q21" s="78"/>
      <c r="R21" s="78"/>
      <c r="S21" s="78"/>
      <c r="T21" s="78"/>
      <c r="U21" s="78"/>
      <c r="V21" s="78"/>
      <c r="W21" s="78"/>
      <c r="X21" s="78"/>
      <c r="Y21" s="78"/>
    </row>
    <row r="22" spans="1:27" s="5" customFormat="1" ht="24" customHeight="1">
      <c r="A22" s="6"/>
      <c r="B22" s="78" t="s">
        <v>57</v>
      </c>
      <c r="C22" s="78"/>
      <c r="D22" s="78"/>
      <c r="E22" s="78"/>
      <c r="F22" s="78"/>
      <c r="G22" s="78"/>
      <c r="H22" s="78"/>
      <c r="I22" s="78"/>
      <c r="J22" s="78"/>
      <c r="K22" s="78"/>
      <c r="L22" s="78"/>
      <c r="M22" s="78"/>
      <c r="N22" s="78"/>
      <c r="O22" s="78"/>
      <c r="P22" s="78"/>
      <c r="Q22" s="78"/>
      <c r="R22" s="78"/>
      <c r="S22" s="78"/>
      <c r="T22" s="78"/>
      <c r="U22" s="78"/>
      <c r="V22" s="78"/>
      <c r="W22" s="78"/>
      <c r="X22" s="78"/>
      <c r="Y22" s="78"/>
    </row>
    <row r="23" spans="1:27" s="5" customFormat="1" ht="22.5" customHeight="1">
      <c r="A23" s="6"/>
      <c r="B23" s="78" t="s">
        <v>85</v>
      </c>
      <c r="C23" s="78"/>
      <c r="D23" s="78"/>
      <c r="E23" s="78"/>
      <c r="F23" s="78"/>
      <c r="G23" s="78"/>
      <c r="H23" s="78"/>
      <c r="I23" s="78"/>
      <c r="J23" s="78"/>
      <c r="K23" s="78"/>
      <c r="L23" s="78"/>
      <c r="M23" s="78"/>
      <c r="N23" s="78"/>
      <c r="O23" s="78"/>
      <c r="P23" s="78"/>
      <c r="Q23" s="78"/>
      <c r="R23" s="78"/>
      <c r="S23" s="78"/>
      <c r="T23" s="78"/>
      <c r="U23" s="78"/>
      <c r="V23" s="78"/>
      <c r="W23" s="78"/>
      <c r="X23" s="78"/>
      <c r="Y23" s="78"/>
    </row>
    <row r="24" spans="1:27" s="5" customFormat="1" ht="36.75" customHeight="1">
      <c r="A24" s="6"/>
      <c r="B24" s="17"/>
      <c r="C24" s="48"/>
      <c r="D24" s="48"/>
      <c r="E24" s="48"/>
      <c r="F24" s="48"/>
      <c r="G24" s="48"/>
      <c r="H24" s="48"/>
      <c r="I24" s="48"/>
      <c r="J24" s="48"/>
      <c r="K24" s="48"/>
      <c r="L24" s="48"/>
      <c r="M24" s="48"/>
      <c r="N24" s="48"/>
      <c r="O24" s="48"/>
      <c r="P24" s="48"/>
      <c r="Q24" s="48"/>
      <c r="R24" s="48"/>
      <c r="S24" s="48"/>
      <c r="T24" s="48"/>
      <c r="U24" s="48"/>
      <c r="V24" s="48"/>
      <c r="W24" s="48"/>
      <c r="X24" s="48"/>
      <c r="Y24" s="48"/>
    </row>
    <row r="25" spans="1:27" s="5" customFormat="1" ht="31.5" customHeight="1">
      <c r="A25" s="6"/>
      <c r="B25" s="6"/>
      <c r="C25" s="73"/>
      <c r="D25" s="73"/>
      <c r="E25" s="73"/>
      <c r="F25" s="73"/>
      <c r="G25" s="14"/>
      <c r="H25" s="8"/>
      <c r="I25" s="23"/>
      <c r="J25" s="9"/>
      <c r="K25" s="26"/>
      <c r="L25" s="14"/>
      <c r="M25" s="75"/>
      <c r="N25" s="75"/>
      <c r="O25" s="14"/>
      <c r="P25" s="14"/>
      <c r="Q25" s="86" t="s">
        <v>36</v>
      </c>
      <c r="R25" s="86"/>
      <c r="S25" s="86"/>
      <c r="T25" s="86"/>
      <c r="U25" s="26"/>
      <c r="V25" s="26"/>
      <c r="W25" s="26"/>
      <c r="X25" s="26"/>
      <c r="Y25" s="10"/>
    </row>
    <row r="26" spans="1:27" s="5" customFormat="1" ht="32.1" customHeight="1">
      <c r="A26" s="6"/>
      <c r="B26" s="6"/>
      <c r="C26" s="26"/>
      <c r="D26" s="26"/>
      <c r="E26" s="7"/>
      <c r="F26" s="26"/>
      <c r="G26" s="8"/>
      <c r="H26" s="8"/>
      <c r="I26" s="23"/>
      <c r="J26" s="9"/>
      <c r="K26" s="75" t="s">
        <v>92</v>
      </c>
      <c r="L26" s="75"/>
      <c r="M26" s="75"/>
      <c r="N26" s="75"/>
      <c r="O26" s="75"/>
      <c r="P26" s="14"/>
      <c r="Q26" s="86"/>
      <c r="R26" s="86"/>
      <c r="S26" s="86"/>
      <c r="T26" s="86"/>
      <c r="U26" s="26"/>
      <c r="V26" s="26"/>
      <c r="W26" s="26"/>
      <c r="X26" s="26"/>
      <c r="Y26" s="10"/>
    </row>
    <row r="27" spans="1:27" s="5" customFormat="1" ht="32.1" customHeight="1">
      <c r="A27" s="6"/>
      <c r="B27" s="6"/>
      <c r="C27" s="26"/>
      <c r="D27" s="26"/>
      <c r="E27" s="7"/>
      <c r="F27" s="26"/>
      <c r="G27" s="8"/>
      <c r="H27" s="8"/>
      <c r="I27" s="23"/>
      <c r="J27" s="9"/>
      <c r="K27" s="75"/>
      <c r="L27" s="75"/>
      <c r="M27" s="75"/>
      <c r="N27" s="75"/>
      <c r="O27" s="75"/>
      <c r="P27" s="14"/>
      <c r="Q27" s="86"/>
      <c r="R27" s="86"/>
      <c r="S27" s="86"/>
      <c r="T27" s="86"/>
      <c r="U27" s="26"/>
      <c r="V27" s="26"/>
      <c r="W27" s="26"/>
      <c r="X27" s="26"/>
      <c r="Y27" s="10"/>
    </row>
    <row r="28" spans="1:27" s="5" customFormat="1" ht="44.25" customHeight="1">
      <c r="A28" s="6"/>
      <c r="B28" s="6"/>
      <c r="C28" s="26"/>
      <c r="D28" s="26"/>
      <c r="E28" s="7"/>
      <c r="F28" s="26"/>
      <c r="G28" s="8"/>
      <c r="H28" s="8"/>
      <c r="I28" s="26"/>
      <c r="J28" s="9" t="s">
        <v>19</v>
      </c>
      <c r="K28" s="75"/>
      <c r="L28" s="75"/>
      <c r="M28" s="75"/>
      <c r="N28" s="75"/>
      <c r="O28" s="75"/>
      <c r="P28" s="14"/>
      <c r="Q28" s="86"/>
      <c r="R28" s="86"/>
      <c r="S28" s="86"/>
      <c r="T28" s="86"/>
      <c r="U28" s="26"/>
      <c r="V28" s="26"/>
      <c r="W28" s="26"/>
      <c r="X28" s="26"/>
      <c r="Y28" s="10"/>
    </row>
    <row r="29" spans="1:27" s="5" customFormat="1" ht="32.1" customHeight="1">
      <c r="A29" s="6"/>
      <c r="B29" s="6"/>
      <c r="C29" s="26"/>
      <c r="D29" s="26"/>
      <c r="E29" s="7"/>
      <c r="F29" s="26"/>
      <c r="G29" s="8"/>
      <c r="H29" s="8"/>
      <c r="I29" s="26"/>
      <c r="J29" s="9" t="s">
        <v>12</v>
      </c>
      <c r="K29" s="26"/>
      <c r="L29" s="26"/>
      <c r="M29" s="26"/>
      <c r="N29" s="26"/>
      <c r="O29" s="26"/>
      <c r="P29" s="26"/>
      <c r="Q29" s="26"/>
      <c r="R29" s="26"/>
      <c r="S29" s="26"/>
      <c r="T29" s="26"/>
      <c r="U29" s="26"/>
      <c r="V29" s="26"/>
      <c r="W29" s="26"/>
      <c r="X29" s="26"/>
      <c r="Y29" s="10"/>
    </row>
    <row r="30" spans="1:27" s="5" customFormat="1" ht="32.1" customHeight="1">
      <c r="A30" s="6"/>
      <c r="B30" s="6"/>
      <c r="C30" s="26"/>
      <c r="D30" s="26"/>
      <c r="E30" s="7"/>
      <c r="F30" s="26"/>
      <c r="G30" s="8"/>
      <c r="H30" s="8"/>
      <c r="I30" s="26"/>
      <c r="J30" s="9"/>
      <c r="K30" s="26"/>
      <c r="L30" s="26"/>
      <c r="M30" s="26"/>
      <c r="N30" s="26"/>
      <c r="O30" s="26"/>
      <c r="P30" s="26"/>
      <c r="Q30" s="26"/>
      <c r="R30" s="26"/>
      <c r="S30" s="26"/>
      <c r="T30" s="26"/>
      <c r="U30" s="26"/>
      <c r="V30" s="26"/>
      <c r="W30" s="26"/>
      <c r="X30" s="26"/>
      <c r="Y30" s="10"/>
    </row>
    <row r="31" spans="1:27" s="5" customFormat="1" ht="32.1" customHeight="1">
      <c r="A31" s="6"/>
      <c r="B31" s="6"/>
      <c r="C31" s="26"/>
      <c r="D31" s="26"/>
      <c r="E31" s="7"/>
      <c r="F31" s="26"/>
      <c r="G31" s="8"/>
      <c r="H31" s="8"/>
      <c r="I31" s="26"/>
      <c r="J31" s="9"/>
      <c r="K31" s="26"/>
      <c r="L31" s="26"/>
      <c r="M31" s="26"/>
      <c r="N31" s="26"/>
      <c r="O31" s="26"/>
      <c r="P31" s="26"/>
      <c r="Q31" s="26"/>
      <c r="R31" s="26"/>
      <c r="S31" s="26"/>
      <c r="T31" s="26"/>
      <c r="U31" s="26"/>
      <c r="V31" s="26"/>
      <c r="W31" s="26"/>
      <c r="X31" s="26"/>
      <c r="Y31" s="10"/>
    </row>
    <row r="32" spans="1:27" s="5" customFormat="1" ht="32.1" customHeight="1">
      <c r="A32" s="6"/>
      <c r="B32" s="6"/>
      <c r="C32" s="26"/>
      <c r="D32" s="26"/>
      <c r="E32" s="7"/>
      <c r="F32" s="26"/>
      <c r="G32" s="8"/>
      <c r="H32" s="8"/>
      <c r="I32" s="26"/>
      <c r="J32" s="9"/>
      <c r="K32" s="26"/>
      <c r="L32" s="26"/>
      <c r="M32" s="26"/>
      <c r="N32" s="26"/>
      <c r="O32" s="26"/>
      <c r="P32" s="26"/>
      <c r="Q32" s="26"/>
      <c r="R32" s="26"/>
      <c r="S32" s="26"/>
      <c r="T32" s="26"/>
      <c r="U32" s="26"/>
      <c r="V32" s="26"/>
      <c r="W32" s="26"/>
      <c r="X32" s="26"/>
      <c r="Y32" s="10"/>
    </row>
    <row r="33" spans="1:25" s="5" customFormat="1" ht="32.1" customHeight="1">
      <c r="A33" s="6"/>
      <c r="B33" s="6"/>
      <c r="C33" s="26"/>
      <c r="D33" s="26"/>
      <c r="E33" s="7"/>
      <c r="F33" s="26"/>
      <c r="G33" s="8"/>
      <c r="H33" s="8"/>
      <c r="I33" s="26"/>
      <c r="J33" s="9"/>
      <c r="K33" s="26"/>
      <c r="L33" s="26"/>
      <c r="M33" s="26"/>
      <c r="N33" s="26"/>
      <c r="O33" s="26"/>
      <c r="P33" s="26"/>
      <c r="Q33" s="26"/>
      <c r="R33" s="26"/>
      <c r="S33" s="26"/>
      <c r="T33" s="26"/>
      <c r="U33" s="26"/>
      <c r="V33" s="26"/>
      <c r="W33" s="26"/>
      <c r="X33" s="26"/>
      <c r="Y33" s="10"/>
    </row>
    <row r="34" spans="1:25" s="5" customFormat="1" ht="32.1" customHeight="1">
      <c r="A34" s="6"/>
      <c r="B34" s="6"/>
      <c r="C34" s="26"/>
      <c r="D34" s="26"/>
      <c r="E34" s="7"/>
      <c r="F34" s="26"/>
      <c r="G34" s="8"/>
      <c r="H34" s="8"/>
      <c r="I34" s="26"/>
      <c r="J34" s="9"/>
      <c r="K34" s="26"/>
      <c r="L34" s="26"/>
      <c r="M34" s="26"/>
      <c r="N34" s="26"/>
      <c r="O34" s="26"/>
      <c r="P34" s="26"/>
      <c r="Q34" s="26"/>
      <c r="R34" s="26"/>
      <c r="S34" s="26"/>
      <c r="T34" s="26"/>
      <c r="U34" s="26"/>
      <c r="V34" s="26"/>
      <c r="W34" s="26"/>
      <c r="X34" s="26"/>
      <c r="Y34" s="10"/>
    </row>
    <row r="35" spans="1:25" s="5" customFormat="1" ht="32.1" customHeight="1">
      <c r="A35" s="6"/>
      <c r="B35" s="6"/>
      <c r="C35" s="26"/>
      <c r="D35" s="26"/>
      <c r="E35" s="7"/>
      <c r="F35" s="26"/>
      <c r="G35" s="8"/>
      <c r="H35" s="8"/>
      <c r="I35" s="26"/>
      <c r="J35" s="9"/>
      <c r="K35" s="26"/>
      <c r="L35" s="26"/>
      <c r="M35" s="26"/>
      <c r="N35" s="26"/>
      <c r="O35" s="26"/>
      <c r="P35" s="26"/>
      <c r="Q35" s="26"/>
      <c r="R35" s="26"/>
      <c r="S35" s="26"/>
      <c r="T35" s="26"/>
      <c r="U35" s="26"/>
      <c r="V35" s="26"/>
      <c r="W35" s="26"/>
      <c r="X35" s="26"/>
      <c r="Y35" s="10"/>
    </row>
    <row r="36" spans="1:25" s="5" customFormat="1" ht="32.1" customHeight="1">
      <c r="A36" s="6"/>
      <c r="B36" s="6"/>
      <c r="C36" s="26"/>
      <c r="D36" s="26"/>
      <c r="E36" s="7"/>
      <c r="F36" s="26"/>
      <c r="G36" s="8"/>
      <c r="H36" s="8"/>
      <c r="I36" s="26"/>
      <c r="J36" s="9"/>
      <c r="K36" s="26"/>
      <c r="L36" s="26"/>
      <c r="M36" s="26"/>
      <c r="N36" s="26"/>
      <c r="O36" s="26"/>
      <c r="P36" s="26"/>
      <c r="Q36" s="26"/>
      <c r="R36" s="26"/>
      <c r="S36" s="26"/>
      <c r="T36" s="26"/>
      <c r="U36" s="26"/>
      <c r="V36" s="26"/>
      <c r="W36" s="26"/>
      <c r="X36" s="26"/>
      <c r="Y36" s="10"/>
    </row>
    <row r="37" spans="1:25" s="5" customFormat="1" ht="32.1" customHeight="1">
      <c r="A37" s="6"/>
      <c r="B37" s="6"/>
      <c r="C37" s="26"/>
      <c r="D37" s="26"/>
      <c r="E37" s="7"/>
      <c r="F37" s="26"/>
      <c r="G37" s="8"/>
      <c r="H37" s="8"/>
      <c r="I37" s="26"/>
      <c r="J37" s="9"/>
      <c r="K37" s="26"/>
      <c r="L37" s="26"/>
      <c r="M37" s="26"/>
      <c r="N37" s="26"/>
      <c r="O37" s="26"/>
      <c r="P37" s="26"/>
      <c r="Q37" s="26"/>
      <c r="R37" s="26"/>
      <c r="S37" s="26"/>
      <c r="T37" s="26"/>
      <c r="U37" s="26"/>
      <c r="V37" s="26"/>
      <c r="W37" s="26"/>
      <c r="X37" s="26"/>
      <c r="Y37" s="10"/>
    </row>
    <row r="38" spans="1:25" s="5" customFormat="1" ht="32.1" customHeight="1">
      <c r="A38" s="6"/>
      <c r="B38" s="6"/>
      <c r="C38" s="26"/>
      <c r="D38" s="26"/>
      <c r="E38" s="7"/>
      <c r="F38" s="26"/>
      <c r="G38" s="8"/>
      <c r="H38" s="8"/>
      <c r="I38" s="26"/>
      <c r="J38" s="9"/>
      <c r="K38" s="26"/>
      <c r="L38" s="26"/>
      <c r="M38" s="26"/>
      <c r="N38" s="26"/>
      <c r="O38" s="26"/>
      <c r="P38" s="26"/>
      <c r="Q38" s="26"/>
      <c r="R38" s="26"/>
      <c r="S38" s="26"/>
      <c r="T38" s="26"/>
      <c r="U38" s="26"/>
      <c r="V38" s="26"/>
      <c r="W38" s="26"/>
      <c r="X38" s="26"/>
      <c r="Y38" s="10"/>
    </row>
    <row r="39" spans="1:25" s="5" customFormat="1" ht="32.1" customHeight="1">
      <c r="A39" s="6"/>
      <c r="B39" s="6"/>
      <c r="C39" s="26"/>
      <c r="D39" s="26"/>
      <c r="E39" s="7"/>
      <c r="F39" s="26"/>
      <c r="G39" s="8"/>
      <c r="H39" s="8"/>
      <c r="I39" s="26"/>
      <c r="J39" s="9"/>
      <c r="K39" s="26"/>
      <c r="L39" s="26"/>
      <c r="M39" s="26"/>
      <c r="N39" s="26"/>
      <c r="O39" s="26"/>
      <c r="P39" s="26"/>
      <c r="Q39" s="26"/>
      <c r="R39" s="26"/>
      <c r="S39" s="26"/>
      <c r="T39" s="26"/>
      <c r="U39" s="26"/>
      <c r="V39" s="26"/>
      <c r="W39" s="26"/>
      <c r="X39" s="26"/>
      <c r="Y39" s="10"/>
    </row>
    <row r="40" spans="1:25" s="5" customFormat="1" ht="32.1" customHeight="1">
      <c r="A40" s="6"/>
      <c r="B40" s="6"/>
      <c r="C40" s="26"/>
      <c r="D40" s="26"/>
      <c r="E40" s="7"/>
      <c r="F40" s="26"/>
      <c r="G40" s="8"/>
      <c r="H40" s="8"/>
      <c r="I40" s="26"/>
      <c r="J40" s="9"/>
      <c r="K40" s="26"/>
      <c r="L40" s="26"/>
      <c r="M40" s="26"/>
      <c r="N40" s="26"/>
      <c r="O40" s="26"/>
      <c r="P40" s="26"/>
      <c r="Q40" s="26"/>
      <c r="R40" s="26"/>
      <c r="S40" s="26"/>
      <c r="T40" s="26"/>
      <c r="U40" s="26"/>
      <c r="V40" s="26"/>
      <c r="W40" s="26"/>
      <c r="X40" s="26"/>
      <c r="Y40" s="10"/>
    </row>
  </sheetData>
  <mergeCells count="29">
    <mergeCell ref="C25:F25"/>
    <mergeCell ref="M25:N25"/>
    <mergeCell ref="Q25:T28"/>
    <mergeCell ref="F14:G14"/>
    <mergeCell ref="K14:P14"/>
    <mergeCell ref="F16:G16"/>
    <mergeCell ref="B19:I19"/>
    <mergeCell ref="J18:P18"/>
    <mergeCell ref="B20:Y20"/>
    <mergeCell ref="B21:Y21"/>
    <mergeCell ref="B22:Y22"/>
    <mergeCell ref="B23:Y23"/>
    <mergeCell ref="K26:O28"/>
    <mergeCell ref="A1:Y1"/>
    <mergeCell ref="A2:Y2"/>
    <mergeCell ref="A3:Y3"/>
    <mergeCell ref="A4:Y4"/>
    <mergeCell ref="A5:G5"/>
    <mergeCell ref="A6:A7"/>
    <mergeCell ref="B6:B7"/>
    <mergeCell ref="C6:E6"/>
    <mergeCell ref="F6:P6"/>
    <mergeCell ref="Q6:S6"/>
    <mergeCell ref="V6:W6"/>
    <mergeCell ref="X6:Y7"/>
    <mergeCell ref="F10:G10"/>
    <mergeCell ref="F12:G12"/>
    <mergeCell ref="K10:P10"/>
    <mergeCell ref="T6:U6"/>
  </mergeCells>
  <printOptions horizontalCentered="1"/>
  <pageMargins left="0.39370078740157483" right="0.31496062992125984" top="0.47244094488188981" bottom="0.39370078740157483" header="0" footer="0"/>
  <pageSetup paperSize="9" scale="54"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Package no-5 (1)</vt:lpstr>
      <vt:lpstr>Package no-5 (2)</vt:lpstr>
      <vt:lpstr>Package no-5 (3)</vt:lpstr>
      <vt:lpstr>'Package no-5 (1)'!Print_Area</vt:lpstr>
      <vt:lpstr>'Package no-5 (2)'!Print_Area</vt:lpstr>
      <vt:lpstr>'Package no-5 (3)'!Print_Area</vt:lpstr>
      <vt:lpstr>'Package no-5 (1)'!Print_Titles</vt:lpstr>
      <vt:lpstr>'Package no-5 (2)'!Print_Titles</vt:lpstr>
      <vt:lpstr>'Package no-5 (3)'!Print_Titles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2019-12-23T14:20:02Z</dcterms:modified>
</cp:coreProperties>
</file>