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15" tabRatio="757"/>
  </bookViews>
  <sheets>
    <sheet name="Package no-52 (1)" sheetId="15" r:id="rId1"/>
    <sheet name="Package no-52(2)" sheetId="16" r:id="rId2"/>
    <sheet name="Package no-52 (3)" sheetId="17" r:id="rId3"/>
  </sheets>
  <definedNames>
    <definedName name="_xlnm.Print_Area" localSheetId="0">'Package no-52 (1)'!$A$1:$AA$29</definedName>
    <definedName name="_xlnm.Print_Area" localSheetId="2">'Package no-52 (3)'!$A$1:$AA$29</definedName>
    <definedName name="_xlnm.Print_Area" localSheetId="1">'Package no-52(2)'!$A$1:$AA$29</definedName>
    <definedName name="_xlnm.Print_Titles" localSheetId="0">'Package no-52 (1)'!$5:$6</definedName>
    <definedName name="_xlnm.Print_Titles" localSheetId="2">'Package no-52 (3)'!$5:$6</definedName>
    <definedName name="_xlnm.Print_Titles" localSheetId="1">'Package no-52(2)'!$5:$6</definedName>
  </definedNames>
  <calcPr calcId="124519"/>
</workbook>
</file>

<file path=xl/calcChain.xml><?xml version="1.0" encoding="utf-8"?>
<calcChain xmlns="http://schemas.openxmlformats.org/spreadsheetml/2006/main">
  <c r="D25" i="17"/>
  <c r="Y24"/>
  <c r="W24"/>
  <c r="V24"/>
  <c r="D24"/>
  <c r="F24" s="1"/>
  <c r="Y23"/>
  <c r="W23"/>
  <c r="V23"/>
  <c r="F23"/>
  <c r="D23"/>
  <c r="Y22"/>
  <c r="W22"/>
  <c r="V22"/>
  <c r="F22"/>
  <c r="D22"/>
  <c r="Y21"/>
  <c r="W21"/>
  <c r="V21"/>
  <c r="D21"/>
  <c r="F21" s="1"/>
  <c r="Y20"/>
  <c r="W20"/>
  <c r="V20"/>
  <c r="D20"/>
  <c r="F20" s="1"/>
  <c r="Y19"/>
  <c r="W19"/>
  <c r="V19"/>
  <c r="F19"/>
  <c r="D19"/>
  <c r="Y18"/>
  <c r="W18"/>
  <c r="V18"/>
  <c r="F18"/>
  <c r="D18"/>
  <c r="Y17"/>
  <c r="W17"/>
  <c r="V17"/>
  <c r="D17"/>
  <c r="F17" s="1"/>
  <c r="Y16"/>
  <c r="W16"/>
  <c r="V16"/>
  <c r="D16"/>
  <c r="F16" s="1"/>
  <c r="Y15"/>
  <c r="W15"/>
  <c r="V15"/>
  <c r="F15"/>
  <c r="D15"/>
  <c r="Y14"/>
  <c r="W14"/>
  <c r="V14"/>
  <c r="F14"/>
  <c r="D14"/>
  <c r="Y13"/>
  <c r="W13"/>
  <c r="V13"/>
  <c r="D13"/>
  <c r="F13" s="1"/>
  <c r="Y12"/>
  <c r="W12"/>
  <c r="V12"/>
  <c r="J12"/>
  <c r="J14" s="1"/>
  <c r="J16" s="1"/>
  <c r="J18" s="1"/>
  <c r="J20" s="1"/>
  <c r="J22" s="1"/>
  <c r="D12"/>
  <c r="F12" s="1"/>
  <c r="Y11"/>
  <c r="W11"/>
  <c r="V11"/>
  <c r="F11"/>
  <c r="D11"/>
  <c r="Y10"/>
  <c r="W10"/>
  <c r="V10"/>
  <c r="D10"/>
  <c r="F10" s="1"/>
  <c r="Y9"/>
  <c r="W9"/>
  <c r="V9"/>
  <c r="F9"/>
  <c r="D9"/>
  <c r="AC8"/>
  <c r="AB8"/>
  <c r="F8"/>
  <c r="AB7"/>
  <c r="AC7" s="1"/>
  <c r="Z20" i="16"/>
  <c r="Y20"/>
  <c r="W20"/>
  <c r="D20"/>
  <c r="F20" s="1"/>
  <c r="Z19"/>
  <c r="W19"/>
  <c r="F19"/>
  <c r="D19"/>
  <c r="Z18"/>
  <c r="Y19" s="1"/>
  <c r="W18"/>
  <c r="F18"/>
  <c r="D18"/>
  <c r="Z17"/>
  <c r="Y18" s="1"/>
  <c r="W17"/>
  <c r="D17"/>
  <c r="F17" s="1"/>
  <c r="Z16"/>
  <c r="Y17" s="1"/>
  <c r="Y16"/>
  <c r="W16"/>
  <c r="D16"/>
  <c r="F16" s="1"/>
  <c r="Z15"/>
  <c r="W15"/>
  <c r="F15"/>
  <c r="D15"/>
  <c r="Z14"/>
  <c r="Y15" s="1"/>
  <c r="F14"/>
  <c r="D14"/>
  <c r="F13"/>
  <c r="D13"/>
  <c r="Z12"/>
  <c r="J12"/>
  <c r="J14" s="1"/>
  <c r="J16" s="1"/>
  <c r="J18" s="1"/>
  <c r="J20" s="1"/>
  <c r="F12"/>
  <c r="D12"/>
  <c r="F11"/>
  <c r="D11"/>
  <c r="Z10"/>
  <c r="W10"/>
  <c r="D10"/>
  <c r="F10" s="1"/>
  <c r="Z9"/>
  <c r="Y10" s="1"/>
  <c r="Y9"/>
  <c r="W9"/>
  <c r="F9"/>
  <c r="D9"/>
  <c r="AC8"/>
  <c r="AB8"/>
  <c r="Z8"/>
  <c r="F8"/>
  <c r="AC7"/>
  <c r="AB7"/>
  <c r="F20" i="15"/>
  <c r="D20"/>
  <c r="Y19"/>
  <c r="W19"/>
  <c r="D19"/>
  <c r="F19" s="1"/>
  <c r="Y18"/>
  <c r="W18"/>
  <c r="F18"/>
  <c r="D18"/>
  <c r="Y17"/>
  <c r="W17"/>
  <c r="M17"/>
  <c r="M19" s="1"/>
  <c r="F17"/>
  <c r="D17"/>
  <c r="Y16"/>
  <c r="W16"/>
  <c r="F16"/>
  <c r="D16"/>
  <c r="F15"/>
  <c r="F13"/>
  <c r="D13"/>
  <c r="Y12"/>
  <c r="W12"/>
  <c r="J12"/>
  <c r="J15" s="1"/>
  <c r="J17" s="1"/>
  <c r="J19" s="1"/>
  <c r="D12"/>
  <c r="F12" s="1"/>
  <c r="Y11"/>
  <c r="W11"/>
  <c r="D11"/>
  <c r="F11" s="1"/>
  <c r="Y10"/>
  <c r="W10"/>
  <c r="D10"/>
  <c r="F10" s="1"/>
  <c r="F9"/>
  <c r="F8"/>
</calcChain>
</file>

<file path=xl/sharedStrings.xml><?xml version="1.0" encoding="utf-8"?>
<sst xmlns="http://schemas.openxmlformats.org/spreadsheetml/2006/main" count="227" uniqueCount="82">
  <si>
    <t>SL.No</t>
  </si>
  <si>
    <t>Reach in KM</t>
  </si>
  <si>
    <t>Hydraulic  Particulars</t>
  </si>
  <si>
    <t>Full Supply  Level</t>
  </si>
  <si>
    <t>Remarks</t>
  </si>
  <si>
    <t>Distance          (IN Mts)</t>
  </si>
  <si>
    <t>Required Discharge (Cumecs)</t>
  </si>
  <si>
    <t>F.S.D          (IN Mts)</t>
  </si>
  <si>
    <t>Surface Fall</t>
  </si>
  <si>
    <t>Side Slopes</t>
  </si>
  <si>
    <t>A(m2)</t>
  </si>
  <si>
    <t>P(m)</t>
  </si>
  <si>
    <t>R=2/3</t>
  </si>
  <si>
    <t>Designed Discharge (Cumecs)</t>
  </si>
  <si>
    <t xml:space="preserve"> </t>
  </si>
  <si>
    <t>R(m)</t>
  </si>
  <si>
    <t>Transition</t>
  </si>
  <si>
    <t>IRRIGATION AND CAD DEPARTMENT</t>
  </si>
  <si>
    <t xml:space="preserve">  </t>
  </si>
  <si>
    <t>// t.c.f //</t>
  </si>
  <si>
    <t xml:space="preserve">Total </t>
  </si>
  <si>
    <t>Velocity 
M/Sec</t>
  </si>
  <si>
    <t>Bed Width                (In Mts)</t>
  </si>
  <si>
    <t>Reach No</t>
  </si>
  <si>
    <t>From</t>
  </si>
  <si>
    <t>DueTo  CM  &amp; CD Structures</t>
  </si>
  <si>
    <t>AT                   Start                 (M)</t>
  </si>
  <si>
    <t>AT            End           (M)</t>
  </si>
  <si>
    <t>AT                   Start                  (M)</t>
  </si>
  <si>
    <t>AT            End        (M)</t>
  </si>
  <si>
    <t>Due To Bed Fall</t>
  </si>
  <si>
    <t xml:space="preserve">Bed Level </t>
  </si>
  <si>
    <t>Loss (m)</t>
  </si>
  <si>
    <t xml:space="preserve">Sd/-(dt.21.01.2009)                                              Executive Engineer                                              Canals-II Division                                  Central Designs Orginisation                   Hyderabad.   </t>
  </si>
  <si>
    <t>FSL  @  KM 216.300 AS PER AGREEMENT BASIC PARAMETERS +464.000</t>
  </si>
  <si>
    <t>To</t>
  </si>
  <si>
    <t xml:space="preserve">Sd/-(dt.29.10.07)                                        Executive Engineer                            Canals-II Division,CDO, Hyderabad.                   </t>
  </si>
  <si>
    <t>GOVERNMENT OF ANDHRA PRADESH</t>
  </si>
  <si>
    <t>H.N.S.S. PHASE-2,PACKAGE NO.52</t>
  </si>
  <si>
    <t xml:space="preserve">  AVR HNSS PROJECT - MADAKASIRA BRANCH CANAL- HYDRAULIC PARTICULARSFROM KM 0.000 TO 4.050</t>
  </si>
  <si>
    <t xml:space="preserve">Sub Reach </t>
  </si>
  <si>
    <t>III</t>
  </si>
  <si>
    <t>1 In</t>
  </si>
  <si>
    <t>IN 1</t>
  </si>
  <si>
    <t>IV</t>
  </si>
  <si>
    <t>1ST LIFT GAP</t>
  </si>
  <si>
    <t>V</t>
  </si>
  <si>
    <t>2ND LIFT GAP</t>
  </si>
  <si>
    <t xml:space="preserve">Finished Bed Width </t>
  </si>
  <si>
    <t>Excuted Bedwidth in Physical</t>
  </si>
  <si>
    <t>Side Slope</t>
  </si>
  <si>
    <t xml:space="preserve">Bed level @End </t>
  </si>
  <si>
    <t>=</t>
  </si>
  <si>
    <t>Total lift Height</t>
  </si>
  <si>
    <t>1:1/2:1</t>
  </si>
  <si>
    <t xml:space="preserve">For all soil &amp; HDR </t>
  </si>
  <si>
    <t>Bed level @ Start</t>
  </si>
  <si>
    <t>Bed Fall</t>
  </si>
  <si>
    <t>For F&amp;F strata</t>
  </si>
  <si>
    <t xml:space="preserve">Difference </t>
  </si>
  <si>
    <t>Difference</t>
  </si>
  <si>
    <t>1/2:1</t>
  </si>
  <si>
    <t>For HR strata (0.23 side and 0.10 m bed )</t>
  </si>
  <si>
    <t xml:space="preserve">Sd                                           (B.V.S.PRAKSA RAO)                                    Engineer -in-Cheif. TGP,SRIKALAHSHI </t>
  </si>
  <si>
    <t xml:space="preserve"> Deputy  Executive Engineer                            (Designs)                TGP,SRIKALASTI          </t>
  </si>
  <si>
    <t xml:space="preserve"> AVR HNSS PROJECT - MADAKASIRA BRANCH CANAL- HYDRAULIC PARTICULARSFROM KM 4.050 TO 8.625</t>
  </si>
  <si>
    <t>1 IN</t>
  </si>
  <si>
    <t>TRANSITION</t>
  </si>
  <si>
    <t>3RD LIFT GAP</t>
  </si>
  <si>
    <t>4TH LIFT GAP</t>
  </si>
  <si>
    <t>1:1</t>
  </si>
  <si>
    <t>AVR HNSS PROJECT - MADAKASIRA BRANCH CANAL- HYDRAULIC PARTICULARS FROM KM 10.000 TO KM 19.598/20.000</t>
  </si>
  <si>
    <t>Cutting 3 to 5 m</t>
  </si>
  <si>
    <t>Cutting 5 to 8 m</t>
  </si>
  <si>
    <t>Cutting 3 to 6 m</t>
  </si>
  <si>
    <t>Full banking</t>
  </si>
  <si>
    <t>Cutting 3 to 5 m &amp;Partial banking</t>
  </si>
  <si>
    <t>Cutting 10 to 14 m</t>
  </si>
  <si>
    <t>LIFT GAP</t>
  </si>
  <si>
    <t>TUNNEL</t>
  </si>
  <si>
    <t>19.598/20.000</t>
  </si>
  <si>
    <t xml:space="preserve">Sd/-(dt.27.10.2007)                            (I.S.N.RAJU)                                                      Chief Engineer                                                Central Designs Orginisation                   Hyderabad.   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</si>
</sst>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0.000"/>
    <numFmt numFmtId="166" formatCode="0.00000"/>
    <numFmt numFmtId="167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7"/>
      <color theme="10"/>
      <name val="Arial"/>
      <family val="2"/>
    </font>
    <font>
      <b/>
      <sz val="1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4" fillId="0" borderId="1"/>
    <xf numFmtId="0" fontId="4" fillId="0" borderId="1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8" fillId="0" borderId="1"/>
    <xf numFmtId="0" fontId="14" fillId="0" borderId="1"/>
    <xf numFmtId="0" fontId="2" fillId="0" borderId="1"/>
    <xf numFmtId="0" fontId="1" fillId="0" borderId="1"/>
    <xf numFmtId="0" fontId="14" fillId="0" borderId="1"/>
    <xf numFmtId="0" fontId="17" fillId="0" borderId="1"/>
    <xf numFmtId="0" fontId="17" fillId="0" borderId="1"/>
    <xf numFmtId="0" fontId="17" fillId="0" borderId="1"/>
    <xf numFmtId="0" fontId="15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17" fillId="0" borderId="1"/>
    <xf numFmtId="0" fontId="17" fillId="0" borderId="1"/>
    <xf numFmtId="0" fontId="17" fillId="0" borderId="1"/>
    <xf numFmtId="0" fontId="17" fillId="0" borderId="1"/>
    <xf numFmtId="0" fontId="4" fillId="0" borderId="1"/>
    <xf numFmtId="0" fontId="4" fillId="0" borderId="1"/>
    <xf numFmtId="0" fontId="4" fillId="0" borderId="1"/>
  </cellStyleXfs>
  <cellXfs count="125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7" fillId="0" borderId="1" xfId="1" applyFont="1" applyFill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2" fontId="7" fillId="0" borderId="1" xfId="1" applyNumberFormat="1" applyFont="1" applyAlignment="1">
      <alignment horizontal="center" vertical="center" wrapText="1"/>
    </xf>
    <xf numFmtId="0" fontId="7" fillId="2" borderId="1" xfId="1" applyFont="1" applyFill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1" fontId="10" fillId="0" borderId="2" xfId="1" applyNumberFormat="1" applyFont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167" fontId="12" fillId="0" borderId="2" xfId="1" applyNumberFormat="1" applyFont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1" fontId="11" fillId="0" borderId="2" xfId="1" applyNumberFormat="1" applyFont="1" applyFill="1" applyBorder="1" applyAlignment="1">
      <alignment horizontal="center" vertical="center" wrapText="1"/>
    </xf>
    <xf numFmtId="1" fontId="11" fillId="0" borderId="2" xfId="1" applyNumberFormat="1" applyFont="1" applyFill="1" applyBorder="1" applyAlignment="1">
      <alignment horizontal="center" vertical="center" wrapText="1"/>
    </xf>
    <xf numFmtId="165" fontId="11" fillId="0" borderId="2" xfId="29" applyNumberFormat="1" applyFont="1" applyBorder="1" applyAlignment="1">
      <alignment horizontal="center" vertical="center" wrapText="1"/>
    </xf>
    <xf numFmtId="1" fontId="11" fillId="0" borderId="2" xfId="29" applyNumberFormat="1" applyFont="1" applyBorder="1" applyAlignment="1">
      <alignment horizontal="center" vertical="center" wrapText="1"/>
    </xf>
    <xf numFmtId="2" fontId="11" fillId="0" borderId="2" xfId="29" applyNumberFormat="1" applyFont="1" applyBorder="1" applyAlignment="1">
      <alignment horizontal="center" vertical="center" wrapText="1"/>
    </xf>
    <xf numFmtId="166" fontId="11" fillId="0" borderId="2" xfId="29" applyNumberFormat="1" applyFont="1" applyBorder="1" applyAlignment="1">
      <alignment horizontal="center" vertical="center" wrapText="1"/>
    </xf>
    <xf numFmtId="167" fontId="11" fillId="0" borderId="2" xfId="29" applyNumberFormat="1" applyFont="1" applyBorder="1" applyAlignment="1">
      <alignment horizontal="center" vertical="center" wrapText="1"/>
    </xf>
    <xf numFmtId="2" fontId="5" fillId="0" borderId="2" xfId="23" applyNumberFormat="1" applyFont="1" applyBorder="1" applyAlignment="1" applyProtection="1">
      <alignment horizontal="center" vertical="center" wrapText="1"/>
    </xf>
    <xf numFmtId="165" fontId="11" fillId="0" borderId="2" xfId="29" applyNumberFormat="1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1" fontId="12" fillId="0" borderId="1" xfId="1" applyNumberFormat="1" applyFont="1" applyFill="1" applyBorder="1" applyAlignment="1">
      <alignment horizontal="center" vertical="center" wrapText="1"/>
    </xf>
    <xf numFmtId="165" fontId="12" fillId="0" borderId="1" xfId="29" applyNumberFormat="1" applyFont="1" applyBorder="1" applyAlignment="1">
      <alignment horizontal="center" vertical="center" wrapText="1"/>
    </xf>
    <xf numFmtId="1" fontId="12" fillId="0" borderId="1" xfId="29" applyNumberFormat="1" applyFont="1" applyBorder="1" applyAlignment="1">
      <alignment horizontal="center" vertical="center" wrapText="1"/>
    </xf>
    <xf numFmtId="2" fontId="12" fillId="0" borderId="1" xfId="29" applyNumberFormat="1" applyFont="1" applyBorder="1" applyAlignment="1">
      <alignment horizontal="center" vertical="center" wrapText="1"/>
    </xf>
    <xf numFmtId="166" fontId="12" fillId="0" borderId="1" xfId="29" applyNumberFormat="1" applyFont="1" applyBorder="1" applyAlignment="1">
      <alignment horizontal="center" vertical="center" wrapText="1"/>
    </xf>
    <xf numFmtId="167" fontId="12" fillId="0" borderId="1" xfId="29" applyNumberFormat="1" applyFont="1" applyBorder="1" applyAlignment="1">
      <alignment horizontal="center" vertical="center" wrapText="1"/>
    </xf>
    <xf numFmtId="2" fontId="10" fillId="0" borderId="1" xfId="23" applyNumberFormat="1" applyFont="1" applyBorder="1" applyAlignment="1" applyProtection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center" wrapText="1"/>
    </xf>
    <xf numFmtId="165" fontId="12" fillId="0" borderId="1" xfId="1" applyNumberFormat="1" applyFont="1" applyFill="1" applyBorder="1" applyAlignment="1">
      <alignment horizontal="center" vertical="center" wrapText="1"/>
    </xf>
    <xf numFmtId="2" fontId="12" fillId="0" borderId="2" xfId="1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165" fontId="12" fillId="0" borderId="1" xfId="1" applyNumberFormat="1" applyFont="1" applyFill="1" applyBorder="1" applyAlignment="1">
      <alignment vertical="center" wrapText="1"/>
    </xf>
    <xf numFmtId="2" fontId="10" fillId="0" borderId="1" xfId="1" applyNumberFormat="1" applyFont="1" applyFill="1" applyBorder="1" applyAlignment="1">
      <alignment horizontal="center" vertical="center" wrapText="1"/>
    </xf>
    <xf numFmtId="166" fontId="10" fillId="0" borderId="1" xfId="1" applyNumberFormat="1" applyFont="1" applyFill="1" applyBorder="1" applyAlignment="1">
      <alignment horizontal="center" vertical="center" wrapText="1"/>
    </xf>
    <xf numFmtId="167" fontId="10" fillId="0" borderId="1" xfId="1" applyNumberFormat="1" applyFont="1" applyFill="1" applyBorder="1" applyAlignment="1">
      <alignment horizontal="center" vertical="center" wrapText="1"/>
    </xf>
    <xf numFmtId="165" fontId="12" fillId="0" borderId="1" xfId="1" applyNumberFormat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0" fillId="0" borderId="1" xfId="3" applyNumberFormat="1" applyFont="1" applyFill="1" applyBorder="1" applyAlignment="1">
      <alignment horizontal="center" vertical="center" wrapText="1"/>
    </xf>
    <xf numFmtId="0" fontId="7" fillId="0" borderId="1" xfId="1" applyFont="1"/>
    <xf numFmtId="0" fontId="7" fillId="0" borderId="1" xfId="1" applyFont="1" applyAlignment="1">
      <alignment horizontal="center" vertical="center"/>
    </xf>
    <xf numFmtId="167" fontId="7" fillId="0" borderId="1" xfId="1" applyNumberFormat="1" applyFont="1"/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167" fontId="10" fillId="0" borderId="2" xfId="1" applyNumberFormat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165" fontId="11" fillId="0" borderId="2" xfId="30" applyNumberFormat="1" applyFont="1" applyBorder="1" applyAlignment="1">
      <alignment horizontal="center" vertical="center" wrapText="1"/>
    </xf>
    <xf numFmtId="1" fontId="11" fillId="0" borderId="2" xfId="30" applyNumberFormat="1" applyFont="1" applyBorder="1" applyAlignment="1">
      <alignment horizontal="center" vertical="center" wrapText="1"/>
    </xf>
    <xf numFmtId="2" fontId="11" fillId="0" borderId="2" xfId="30" applyNumberFormat="1" applyFont="1" applyBorder="1" applyAlignment="1">
      <alignment horizontal="center" vertical="center" wrapText="1"/>
    </xf>
    <xf numFmtId="166" fontId="11" fillId="0" borderId="2" xfId="30" applyNumberFormat="1" applyFont="1" applyBorder="1" applyAlignment="1">
      <alignment horizontal="center" vertical="center" wrapText="1"/>
    </xf>
    <xf numFmtId="2" fontId="5" fillId="0" borderId="10" xfId="23" applyNumberFormat="1" applyFont="1" applyBorder="1" applyAlignment="1" applyProtection="1">
      <alignment horizontal="center" vertical="center" wrapText="1"/>
    </xf>
    <xf numFmtId="165" fontId="11" fillId="0" borderId="2" xfId="30" applyNumberFormat="1" applyFont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2" fontId="11" fillId="0" borderId="2" xfId="30" applyNumberFormat="1" applyFont="1" applyBorder="1" applyAlignment="1">
      <alignment vertical="center" wrapText="1"/>
    </xf>
    <xf numFmtId="0" fontId="11" fillId="0" borderId="11" xfId="1" applyFont="1" applyFill="1" applyBorder="1" applyAlignment="1">
      <alignment horizontal="center" vertical="center" wrapText="1"/>
    </xf>
    <xf numFmtId="1" fontId="11" fillId="0" borderId="12" xfId="1" applyNumberFormat="1" applyFont="1" applyFill="1" applyBorder="1" applyAlignment="1">
      <alignment horizontal="center" vertical="center" wrapText="1"/>
    </xf>
    <xf numFmtId="1" fontId="11" fillId="0" borderId="12" xfId="1" applyNumberFormat="1" applyFont="1" applyFill="1" applyBorder="1" applyAlignment="1">
      <alignment horizontal="center" vertical="center" wrapText="1"/>
    </xf>
    <xf numFmtId="165" fontId="11" fillId="0" borderId="12" xfId="30" applyNumberFormat="1" applyFont="1" applyBorder="1" applyAlignment="1">
      <alignment horizontal="center" vertical="center" wrapText="1"/>
    </xf>
    <xf numFmtId="1" fontId="11" fillId="0" borderId="12" xfId="30" applyNumberFormat="1" applyFont="1" applyBorder="1" applyAlignment="1">
      <alignment horizontal="center" vertical="center" wrapText="1"/>
    </xf>
    <xf numFmtId="2" fontId="11" fillId="0" borderId="12" xfId="30" applyNumberFormat="1" applyFont="1" applyBorder="1" applyAlignment="1">
      <alignment horizontal="center" vertical="center" wrapText="1"/>
    </xf>
    <xf numFmtId="2" fontId="11" fillId="0" borderId="12" xfId="30" applyNumberFormat="1" applyFont="1" applyBorder="1" applyAlignment="1">
      <alignment vertical="center" wrapText="1"/>
    </xf>
    <xf numFmtId="166" fontId="11" fillId="0" borderId="12" xfId="30" applyNumberFormat="1" applyFont="1" applyBorder="1" applyAlignment="1">
      <alignment horizontal="center" vertical="center" wrapText="1"/>
    </xf>
    <xf numFmtId="2" fontId="5" fillId="0" borderId="13" xfId="23" applyNumberFormat="1" applyFont="1" applyBorder="1" applyAlignment="1" applyProtection="1">
      <alignment horizontal="center" vertical="center" wrapText="1"/>
    </xf>
    <xf numFmtId="165" fontId="12" fillId="0" borderId="1" xfId="30" applyNumberFormat="1" applyFont="1" applyBorder="1" applyAlignment="1">
      <alignment horizontal="center" vertical="center" wrapText="1"/>
    </xf>
    <xf numFmtId="1" fontId="12" fillId="0" borderId="1" xfId="30" applyNumberFormat="1" applyFont="1" applyBorder="1" applyAlignment="1">
      <alignment horizontal="center" vertical="center" wrapText="1"/>
    </xf>
    <xf numFmtId="2" fontId="12" fillId="0" borderId="1" xfId="30" applyNumberFormat="1" applyFont="1" applyBorder="1" applyAlignment="1">
      <alignment horizontal="center" vertical="center" wrapText="1"/>
    </xf>
    <xf numFmtId="166" fontId="12" fillId="0" borderId="1" xfId="30" applyNumberFormat="1" applyFont="1" applyBorder="1" applyAlignment="1">
      <alignment horizontal="center" vertical="center" wrapText="1"/>
    </xf>
    <xf numFmtId="167" fontId="12" fillId="0" borderId="1" xfId="30" applyNumberFormat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vertical="center" wrapText="1"/>
    </xf>
    <xf numFmtId="0" fontId="10" fillId="0" borderId="4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1" fontId="11" fillId="0" borderId="2" xfId="1" applyNumberFormat="1" applyFont="1" applyFill="1" applyBorder="1" applyAlignment="1">
      <alignment vertical="center" wrapText="1"/>
    </xf>
    <xf numFmtId="165" fontId="11" fillId="0" borderId="2" xfId="31" applyNumberFormat="1" applyFont="1" applyBorder="1" applyAlignment="1">
      <alignment horizontal="center" vertical="center" wrapText="1"/>
    </xf>
    <xf numFmtId="1" fontId="11" fillId="0" borderId="2" xfId="31" applyNumberFormat="1" applyFont="1" applyBorder="1" applyAlignment="1">
      <alignment horizontal="center" vertical="center" wrapText="1"/>
    </xf>
    <xf numFmtId="2" fontId="11" fillId="0" borderId="2" xfId="31" applyNumberFormat="1" applyFont="1" applyBorder="1" applyAlignment="1">
      <alignment horizontal="center" vertical="center" wrapText="1"/>
    </xf>
    <xf numFmtId="166" fontId="11" fillId="0" borderId="2" xfId="31" applyNumberFormat="1" applyFont="1" applyBorder="1" applyAlignment="1">
      <alignment horizontal="center" vertical="center" wrapText="1"/>
    </xf>
    <xf numFmtId="165" fontId="11" fillId="0" borderId="2" xfId="31" applyNumberFormat="1" applyFont="1" applyBorder="1" applyAlignment="1">
      <alignment horizontal="center" vertical="center" wrapText="1"/>
    </xf>
    <xf numFmtId="165" fontId="11" fillId="0" borderId="2" xfId="31" applyNumberFormat="1" applyFont="1" applyFill="1" applyBorder="1" applyAlignment="1">
      <alignment horizontal="center" vertical="center" wrapText="1"/>
    </xf>
    <xf numFmtId="2" fontId="11" fillId="0" borderId="2" xfId="31" applyNumberFormat="1" applyFont="1" applyBorder="1" applyAlignment="1">
      <alignment vertical="center" wrapText="1"/>
    </xf>
    <xf numFmtId="2" fontId="11" fillId="0" borderId="2" xfId="31" applyNumberFormat="1" applyFont="1" applyBorder="1" applyAlignment="1">
      <alignment horizontal="center" vertical="center" wrapText="1"/>
    </xf>
    <xf numFmtId="167" fontId="11" fillId="0" borderId="2" xfId="31" applyNumberFormat="1" applyFont="1" applyBorder="1" applyAlignment="1">
      <alignment horizontal="center" vertical="center" wrapText="1"/>
    </xf>
    <xf numFmtId="165" fontId="11" fillId="0" borderId="12" xfId="31" applyNumberFormat="1" applyFont="1" applyBorder="1" applyAlignment="1">
      <alignment horizontal="center" vertical="center" wrapText="1"/>
    </xf>
    <xf numFmtId="1" fontId="11" fillId="0" borderId="12" xfId="31" applyNumberFormat="1" applyFont="1" applyBorder="1" applyAlignment="1">
      <alignment horizontal="center" vertical="center" wrapText="1"/>
    </xf>
    <xf numFmtId="2" fontId="11" fillId="0" borderId="12" xfId="31" applyNumberFormat="1" applyFont="1" applyBorder="1" applyAlignment="1">
      <alignment horizontal="center" vertical="center" wrapText="1"/>
    </xf>
    <xf numFmtId="166" fontId="11" fillId="0" borderId="12" xfId="31" applyNumberFormat="1" applyFont="1" applyBorder="1" applyAlignment="1">
      <alignment horizontal="center" vertical="center" wrapText="1"/>
    </xf>
    <xf numFmtId="167" fontId="11" fillId="0" borderId="12" xfId="31" applyNumberFormat="1" applyFont="1" applyBorder="1" applyAlignment="1">
      <alignment horizontal="center" vertical="center" wrapText="1"/>
    </xf>
    <xf numFmtId="165" fontId="11" fillId="0" borderId="12" xfId="31" applyNumberFormat="1" applyFont="1" applyFill="1" applyBorder="1" applyAlignment="1">
      <alignment horizontal="center" vertical="center" wrapText="1"/>
    </xf>
    <xf numFmtId="2" fontId="5" fillId="0" borderId="12" xfId="23" applyNumberFormat="1" applyFont="1" applyBorder="1" applyAlignment="1" applyProtection="1">
      <alignment horizontal="center" vertical="center" wrapText="1"/>
    </xf>
    <xf numFmtId="1" fontId="11" fillId="0" borderId="1" xfId="1" applyNumberFormat="1" applyFont="1" applyFill="1" applyBorder="1" applyAlignment="1">
      <alignment horizontal="center" vertical="center" wrapText="1"/>
    </xf>
    <xf numFmtId="165" fontId="11" fillId="0" borderId="1" xfId="31" applyNumberFormat="1" applyFont="1" applyBorder="1" applyAlignment="1">
      <alignment horizontal="center" vertical="center" wrapText="1"/>
    </xf>
    <xf numFmtId="1" fontId="11" fillId="0" borderId="1" xfId="31" applyNumberFormat="1" applyFont="1" applyBorder="1" applyAlignment="1">
      <alignment horizontal="center" vertical="center" wrapText="1"/>
    </xf>
    <xf numFmtId="2" fontId="11" fillId="0" borderId="1" xfId="31" applyNumberFormat="1" applyFont="1" applyBorder="1" applyAlignment="1">
      <alignment horizontal="center" vertical="center" wrapText="1"/>
    </xf>
    <xf numFmtId="166" fontId="11" fillId="0" borderId="1" xfId="31" applyNumberFormat="1" applyFont="1" applyBorder="1" applyAlignment="1">
      <alignment horizontal="center" vertical="center" wrapText="1"/>
    </xf>
    <xf numFmtId="167" fontId="11" fillId="0" borderId="1" xfId="31" applyNumberFormat="1" applyFont="1" applyBorder="1" applyAlignment="1">
      <alignment horizontal="center" vertical="center" wrapText="1"/>
    </xf>
    <xf numFmtId="165" fontId="11" fillId="0" borderId="1" xfId="31" applyNumberFormat="1" applyFont="1" applyFill="1" applyBorder="1" applyAlignment="1">
      <alignment horizontal="center" vertical="center" wrapText="1"/>
    </xf>
    <xf numFmtId="1" fontId="10" fillId="0" borderId="1" xfId="1" applyNumberFormat="1" applyFont="1" applyFill="1" applyBorder="1" applyAlignment="1">
      <alignment horizontal="center" vertical="center" wrapText="1"/>
    </xf>
    <xf numFmtId="1" fontId="7" fillId="0" borderId="1" xfId="1" applyNumberFormat="1" applyFont="1"/>
  </cellXfs>
  <cellStyles count="32">
    <cellStyle name="Comma 2" xfId="4"/>
    <cellStyle name="Comma 3" xfId="5"/>
    <cellStyle name="Comma 3 2" xfId="3"/>
    <cellStyle name="Comma 4" xfId="6"/>
    <cellStyle name="Hyperlink 2" xfId="23"/>
    <cellStyle name="Normal" xfId="0" builtinId="0"/>
    <cellStyle name="Normal 10" xfId="15"/>
    <cellStyle name="Normal 11" xfId="16"/>
    <cellStyle name="Normal 12" xfId="17"/>
    <cellStyle name="Normal 12 2" xfId="18"/>
    <cellStyle name="Normal 13" xfId="19"/>
    <cellStyle name="Normal 14" xfId="20"/>
    <cellStyle name="Normal 14 2" xfId="30"/>
    <cellStyle name="Normal 15" xfId="21"/>
    <cellStyle name="Normal 16" xfId="22"/>
    <cellStyle name="Normal 16 2" xfId="29"/>
    <cellStyle name="Normal 17" xfId="24"/>
    <cellStyle name="Normal 17 2" xfId="31"/>
    <cellStyle name="Normal 18" xfId="25"/>
    <cellStyle name="Normal 19" xfId="26"/>
    <cellStyle name="Normal 2" xfId="1"/>
    <cellStyle name="Normal 2 2" xfId="7"/>
    <cellStyle name="Normal 20" xfId="27"/>
    <cellStyle name="Normal 21" xfId="28"/>
    <cellStyle name="Normal 3" xfId="2"/>
    <cellStyle name="Normal 4" xfId="8"/>
    <cellStyle name="Normal 5" xfId="9"/>
    <cellStyle name="Normal 5 2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T42"/>
  <sheetViews>
    <sheetView tabSelected="1" view="pageBreakPreview" zoomScale="70" zoomScaleSheetLayoutView="70" workbookViewId="0">
      <selection activeCell="AG22" sqref="AG22"/>
    </sheetView>
  </sheetViews>
  <sheetFormatPr defaultColWidth="9.140625" defaultRowHeight="12.75"/>
  <cols>
    <col min="1" max="1" width="5.7109375" style="56" customWidth="1"/>
    <col min="2" max="2" width="7.7109375" style="56" customWidth="1"/>
    <col min="3" max="3" width="7.42578125" style="56" customWidth="1"/>
    <col min="4" max="4" width="8.42578125" style="57" customWidth="1"/>
    <col min="5" max="5" width="8.7109375" style="57" customWidth="1"/>
    <col min="6" max="6" width="10.85546875" style="57" customWidth="1"/>
    <col min="7" max="7" width="12.5703125" style="56" customWidth="1"/>
    <col min="8" max="8" width="10.7109375" style="56" customWidth="1"/>
    <col min="9" max="9" width="7.42578125" style="56" customWidth="1"/>
    <col min="10" max="10" width="7.5703125" style="56" customWidth="1"/>
    <col min="11" max="11" width="10.5703125" style="56" customWidth="1"/>
    <col min="12" max="12" width="8.42578125" style="58" customWidth="1"/>
    <col min="13" max="13" width="8" style="56" customWidth="1"/>
    <col min="14" max="14" width="9" style="56" customWidth="1"/>
    <col min="15" max="15" width="9.140625" style="56" customWidth="1"/>
    <col min="16" max="16" width="8.28515625" style="56" customWidth="1"/>
    <col min="17" max="17" width="8" style="56" customWidth="1"/>
    <col min="18" max="18" width="11.28515625" style="56" customWidth="1"/>
    <col min="19" max="19" width="13.28515625" style="56" customWidth="1"/>
    <col min="20" max="20" width="9" style="56" customWidth="1"/>
    <col min="21" max="21" width="9.28515625" style="56" customWidth="1"/>
    <col min="22" max="22" width="8.140625" style="56" customWidth="1"/>
    <col min="23" max="26" width="10.5703125" style="56" customWidth="1"/>
    <col min="27" max="27" width="6.28515625" style="56" customWidth="1"/>
    <col min="28" max="16384" width="9.140625" style="56"/>
  </cols>
  <sheetData>
    <row r="1" spans="1:46" s="21" customFormat="1" ht="24" customHeight="1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46" s="21" customFormat="1" ht="17.25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46" s="5" customFormat="1" ht="15.7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s="1" customFormat="1" ht="21.95" customHeight="1">
      <c r="A4" s="19" t="s">
        <v>39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46" s="2" customFormat="1" ht="21.75" customHeight="1">
      <c r="A5" s="18" t="s">
        <v>0</v>
      </c>
      <c r="B5" s="18" t="s">
        <v>23</v>
      </c>
      <c r="C5" s="18" t="s">
        <v>40</v>
      </c>
      <c r="D5" s="18" t="s">
        <v>1</v>
      </c>
      <c r="E5" s="18"/>
      <c r="F5" s="18"/>
      <c r="G5" s="18" t="s">
        <v>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 t="s">
        <v>32</v>
      </c>
      <c r="U5" s="18"/>
      <c r="V5" s="18"/>
      <c r="W5" s="20" t="s">
        <v>31</v>
      </c>
      <c r="X5" s="20"/>
      <c r="Y5" s="20" t="s">
        <v>3</v>
      </c>
      <c r="Z5" s="20"/>
      <c r="AA5" s="20" t="s">
        <v>4</v>
      </c>
    </row>
    <row r="6" spans="1:46" s="2" customFormat="1" ht="86.25" customHeight="1">
      <c r="A6" s="18"/>
      <c r="B6" s="18"/>
      <c r="C6" s="18"/>
      <c r="D6" s="15" t="s">
        <v>24</v>
      </c>
      <c r="E6" s="15" t="s">
        <v>35</v>
      </c>
      <c r="F6" s="15" t="s">
        <v>5</v>
      </c>
      <c r="G6" s="15" t="s">
        <v>6</v>
      </c>
      <c r="H6" s="15" t="s">
        <v>22</v>
      </c>
      <c r="I6" s="12" t="s">
        <v>7</v>
      </c>
      <c r="J6" s="23" t="s">
        <v>8</v>
      </c>
      <c r="K6" s="23"/>
      <c r="L6" s="18" t="s">
        <v>9</v>
      </c>
      <c r="M6" s="18"/>
      <c r="N6" s="13" t="s">
        <v>10</v>
      </c>
      <c r="O6" s="13" t="s">
        <v>11</v>
      </c>
      <c r="P6" s="13" t="s">
        <v>15</v>
      </c>
      <c r="Q6" s="13" t="s">
        <v>12</v>
      </c>
      <c r="R6" s="13" t="s">
        <v>21</v>
      </c>
      <c r="S6" s="15" t="s">
        <v>13</v>
      </c>
      <c r="T6" s="15" t="s">
        <v>30</v>
      </c>
      <c r="U6" s="15" t="s">
        <v>25</v>
      </c>
      <c r="V6" s="15" t="s">
        <v>20</v>
      </c>
      <c r="W6" s="13" t="s">
        <v>26</v>
      </c>
      <c r="X6" s="13" t="s">
        <v>27</v>
      </c>
      <c r="Y6" s="13" t="s">
        <v>28</v>
      </c>
      <c r="Z6" s="13" t="s">
        <v>29</v>
      </c>
      <c r="AA6" s="20"/>
    </row>
    <row r="7" spans="1:46" s="2" customFormat="1" ht="21" customHeight="1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  <c r="K7" s="14">
        <v>11</v>
      </c>
      <c r="L7" s="24"/>
      <c r="M7" s="14"/>
      <c r="N7" s="14">
        <v>10</v>
      </c>
      <c r="O7" s="14">
        <v>11</v>
      </c>
      <c r="P7" s="14">
        <v>12</v>
      </c>
      <c r="Q7" s="14">
        <v>13</v>
      </c>
      <c r="R7" s="14">
        <v>14</v>
      </c>
      <c r="S7" s="14">
        <v>15</v>
      </c>
      <c r="T7" s="14">
        <v>16</v>
      </c>
      <c r="U7" s="14">
        <v>17</v>
      </c>
      <c r="V7" s="14">
        <v>18</v>
      </c>
      <c r="W7" s="14">
        <v>19</v>
      </c>
      <c r="X7" s="14">
        <v>20</v>
      </c>
      <c r="Y7" s="14">
        <v>21</v>
      </c>
      <c r="Z7" s="14">
        <v>22</v>
      </c>
      <c r="AA7" s="15">
        <v>23</v>
      </c>
      <c r="AB7" s="9"/>
      <c r="AC7" s="3"/>
    </row>
    <row r="8" spans="1:46" s="3" customFormat="1" ht="30.95" customHeight="1">
      <c r="A8" s="25">
        <v>1</v>
      </c>
      <c r="B8" s="26" t="s">
        <v>41</v>
      </c>
      <c r="C8" s="27">
        <v>1</v>
      </c>
      <c r="D8" s="28">
        <v>0</v>
      </c>
      <c r="E8" s="28">
        <v>0.15</v>
      </c>
      <c r="F8" s="29">
        <f>(E8-D8)*1000</f>
        <v>150</v>
      </c>
      <c r="G8" s="28">
        <v>18.18</v>
      </c>
      <c r="H8" s="30">
        <v>4.4000000000000004</v>
      </c>
      <c r="I8" s="30">
        <v>2.2000000000000002</v>
      </c>
      <c r="J8" s="31" t="s">
        <v>42</v>
      </c>
      <c r="K8" s="29">
        <v>4000</v>
      </c>
      <c r="L8" s="32">
        <v>1.5</v>
      </c>
      <c r="M8" s="29" t="s">
        <v>43</v>
      </c>
      <c r="N8" s="28">
        <v>16.940000000000001</v>
      </c>
      <c r="O8" s="28">
        <v>12.332000000000001</v>
      </c>
      <c r="P8" s="28">
        <v>1.3740000000000001</v>
      </c>
      <c r="Q8" s="28">
        <v>1.236</v>
      </c>
      <c r="R8" s="28">
        <v>1.085</v>
      </c>
      <c r="S8" s="28">
        <v>18.388000000000002</v>
      </c>
      <c r="T8" s="28">
        <v>3.6999999999999998E-2</v>
      </c>
      <c r="U8" s="29">
        <v>0</v>
      </c>
      <c r="V8" s="28">
        <v>3.6999999999999998E-2</v>
      </c>
      <c r="W8" s="28">
        <v>451.56</v>
      </c>
      <c r="X8" s="28">
        <v>451.52300000000002</v>
      </c>
      <c r="Y8" s="28">
        <v>453.76</v>
      </c>
      <c r="Z8" s="28">
        <v>453.72300000000001</v>
      </c>
      <c r="AA8" s="33"/>
      <c r="AB8" s="9"/>
    </row>
    <row r="9" spans="1:46" s="3" customFormat="1" ht="30.95" customHeight="1">
      <c r="A9" s="25">
        <v>2</v>
      </c>
      <c r="B9" s="26"/>
      <c r="C9" s="27"/>
      <c r="D9" s="28">
        <v>0.15</v>
      </c>
      <c r="E9" s="28">
        <v>0.2</v>
      </c>
      <c r="F9" s="29">
        <f t="shared" ref="F9:F20" si="0">(E9-D9)*1000</f>
        <v>50.000000000000014</v>
      </c>
      <c r="G9" s="34" t="s">
        <v>16</v>
      </c>
      <c r="H9" s="34"/>
      <c r="I9" s="30">
        <v>2.2000000000000002</v>
      </c>
      <c r="J9" s="31"/>
      <c r="K9" s="29">
        <v>4000</v>
      </c>
      <c r="L9" s="32"/>
      <c r="M9" s="29"/>
      <c r="N9" s="28"/>
      <c r="O9" s="28"/>
      <c r="P9" s="28"/>
      <c r="Q9" s="28"/>
      <c r="R9" s="28"/>
      <c r="S9" s="28"/>
      <c r="T9" s="28">
        <v>1.2999999999999999E-2</v>
      </c>
      <c r="U9" s="29">
        <v>0</v>
      </c>
      <c r="V9" s="28">
        <v>1.2999999999999999E-2</v>
      </c>
      <c r="W9" s="28">
        <v>451.52300000000002</v>
      </c>
      <c r="X9" s="28">
        <v>451.51</v>
      </c>
      <c r="Y9" s="28">
        <v>453.72300000000001</v>
      </c>
      <c r="Z9" s="28">
        <v>453.71</v>
      </c>
      <c r="AA9" s="33"/>
      <c r="AB9" s="9"/>
    </row>
    <row r="10" spans="1:46" s="3" customFormat="1" ht="30.95" customHeight="1">
      <c r="A10" s="25">
        <v>3</v>
      </c>
      <c r="B10" s="26"/>
      <c r="C10" s="27">
        <v>2</v>
      </c>
      <c r="D10" s="28">
        <f>E9</f>
        <v>0.2</v>
      </c>
      <c r="E10" s="28">
        <v>0.9</v>
      </c>
      <c r="F10" s="29">
        <f t="shared" si="0"/>
        <v>700</v>
      </c>
      <c r="G10" s="28">
        <v>18.18</v>
      </c>
      <c r="H10" s="30">
        <v>5</v>
      </c>
      <c r="I10" s="30">
        <v>2.2000000000000002</v>
      </c>
      <c r="J10" s="31" t="s">
        <v>42</v>
      </c>
      <c r="K10" s="29">
        <v>3600</v>
      </c>
      <c r="L10" s="32">
        <v>1</v>
      </c>
      <c r="M10" s="29" t="s">
        <v>43</v>
      </c>
      <c r="N10" s="28">
        <v>15.84</v>
      </c>
      <c r="O10" s="28">
        <v>11.223000000000001</v>
      </c>
      <c r="P10" s="28">
        <v>1.41</v>
      </c>
      <c r="Q10" s="28">
        <v>1.258</v>
      </c>
      <c r="R10" s="28">
        <v>1.165</v>
      </c>
      <c r="S10" s="28">
        <v>18.45</v>
      </c>
      <c r="T10" s="28">
        <v>0.19400000000000001</v>
      </c>
      <c r="U10" s="29">
        <v>0</v>
      </c>
      <c r="V10" s="28">
        <v>0.19400000000000001</v>
      </c>
      <c r="W10" s="28">
        <f>X9</f>
        <v>451.51</v>
      </c>
      <c r="X10" s="28">
        <v>451.31599999999997</v>
      </c>
      <c r="Y10" s="28">
        <f>Z9</f>
        <v>453.71</v>
      </c>
      <c r="Z10" s="28">
        <v>453.51600000000002</v>
      </c>
      <c r="AA10" s="33"/>
      <c r="AB10" s="9"/>
    </row>
    <row r="11" spans="1:46" s="3" customFormat="1" ht="30.95" customHeight="1">
      <c r="A11" s="25">
        <v>4</v>
      </c>
      <c r="B11" s="26"/>
      <c r="C11" s="27"/>
      <c r="D11" s="28">
        <f t="shared" ref="D11:D20" si="1">E10</f>
        <v>0.9</v>
      </c>
      <c r="E11" s="28">
        <v>0.95</v>
      </c>
      <c r="F11" s="29">
        <f t="shared" si="0"/>
        <v>49.999999999999936</v>
      </c>
      <c r="G11" s="34" t="s">
        <v>16</v>
      </c>
      <c r="H11" s="34"/>
      <c r="I11" s="30">
        <v>2.2000000000000002</v>
      </c>
      <c r="J11" s="31"/>
      <c r="K11" s="29">
        <v>3600</v>
      </c>
      <c r="L11" s="32"/>
      <c r="M11" s="29"/>
      <c r="N11" s="28"/>
      <c r="O11" s="28"/>
      <c r="P11" s="28"/>
      <c r="Q11" s="28"/>
      <c r="R11" s="28"/>
      <c r="S11" s="28"/>
      <c r="T11" s="28">
        <v>1.4E-2</v>
      </c>
      <c r="U11" s="29">
        <v>0</v>
      </c>
      <c r="V11" s="28">
        <v>1.4E-2</v>
      </c>
      <c r="W11" s="28">
        <f t="shared" ref="W11:W19" si="2">X10</f>
        <v>451.31599999999997</v>
      </c>
      <c r="X11" s="28">
        <v>451.30200000000002</v>
      </c>
      <c r="Y11" s="28">
        <f t="shared" ref="Y11:Y19" si="3">Z10</f>
        <v>453.51600000000002</v>
      </c>
      <c r="Z11" s="28">
        <v>453.50200000000001</v>
      </c>
      <c r="AA11" s="33"/>
      <c r="AB11" s="9"/>
    </row>
    <row r="12" spans="1:46" s="3" customFormat="1" ht="30.95" customHeight="1">
      <c r="A12" s="25">
        <v>5</v>
      </c>
      <c r="B12" s="26"/>
      <c r="C12" s="27">
        <v>3</v>
      </c>
      <c r="D12" s="28">
        <f t="shared" si="1"/>
        <v>0.95</v>
      </c>
      <c r="E12" s="28">
        <v>1.2250000000000001</v>
      </c>
      <c r="F12" s="29">
        <f t="shared" si="0"/>
        <v>275.00000000000011</v>
      </c>
      <c r="G12" s="28">
        <v>18.18</v>
      </c>
      <c r="H12" s="30">
        <v>5.8</v>
      </c>
      <c r="I12" s="30">
        <v>2.2000000000000002</v>
      </c>
      <c r="J12" s="31" t="str">
        <f>J10</f>
        <v>1 In</v>
      </c>
      <c r="K12" s="29">
        <v>3300</v>
      </c>
      <c r="L12" s="32">
        <v>0.5</v>
      </c>
      <c r="M12" s="29" t="s">
        <v>43</v>
      </c>
      <c r="N12" s="28">
        <v>15.18</v>
      </c>
      <c r="O12" s="28">
        <v>10.718999999999999</v>
      </c>
      <c r="P12" s="28">
        <v>1.4159999999999999</v>
      </c>
      <c r="Q12" s="28">
        <v>1.2609999999999999</v>
      </c>
      <c r="R12" s="28">
        <v>1.22</v>
      </c>
      <c r="S12" s="28">
        <v>18.510000000000002</v>
      </c>
      <c r="T12" s="28">
        <v>8.3000000000000004E-2</v>
      </c>
      <c r="U12" s="29">
        <v>0</v>
      </c>
      <c r="V12" s="28">
        <v>8.3000000000000004E-2</v>
      </c>
      <c r="W12" s="28">
        <f t="shared" si="2"/>
        <v>451.30200000000002</v>
      </c>
      <c r="X12" s="28">
        <v>451.21899999999999</v>
      </c>
      <c r="Y12" s="28">
        <f t="shared" si="3"/>
        <v>453.50200000000001</v>
      </c>
      <c r="Z12" s="28">
        <v>453.41899999999998</v>
      </c>
      <c r="AA12" s="33"/>
      <c r="AB12" s="9"/>
    </row>
    <row r="13" spans="1:46" s="3" customFormat="1" ht="30.95" customHeight="1">
      <c r="A13" s="25">
        <v>6</v>
      </c>
      <c r="B13" s="26" t="s">
        <v>44</v>
      </c>
      <c r="C13" s="27"/>
      <c r="D13" s="28">
        <f t="shared" si="1"/>
        <v>1.2250000000000001</v>
      </c>
      <c r="E13" s="28">
        <v>1.425</v>
      </c>
      <c r="F13" s="29">
        <f t="shared" si="0"/>
        <v>199.99999999999994</v>
      </c>
      <c r="G13" s="34" t="s">
        <v>45</v>
      </c>
      <c r="H13" s="34"/>
      <c r="I13" s="30"/>
      <c r="J13" s="31"/>
      <c r="K13" s="30"/>
      <c r="L13" s="32"/>
      <c r="M13" s="30"/>
      <c r="N13" s="28"/>
      <c r="O13" s="28"/>
      <c r="P13" s="28"/>
      <c r="Q13" s="28"/>
      <c r="R13" s="28"/>
      <c r="S13" s="28"/>
      <c r="T13" s="28"/>
      <c r="U13" s="29"/>
      <c r="V13" s="28"/>
      <c r="W13" s="28"/>
      <c r="X13" s="28"/>
      <c r="Y13" s="28"/>
      <c r="Z13" s="28"/>
      <c r="AA13" s="33"/>
      <c r="AB13" s="9"/>
      <c r="AC13" s="3" t="s">
        <v>18</v>
      </c>
    </row>
    <row r="14" spans="1:46" s="3" customFormat="1" ht="18.75" customHeight="1">
      <c r="A14" s="25">
        <v>7</v>
      </c>
      <c r="B14" s="26"/>
      <c r="C14" s="27"/>
      <c r="D14" s="28"/>
      <c r="E14" s="28"/>
      <c r="F14" s="29"/>
      <c r="G14" s="28"/>
      <c r="H14" s="30"/>
      <c r="I14" s="30"/>
      <c r="J14" s="31"/>
      <c r="K14" s="30"/>
      <c r="L14" s="32"/>
      <c r="M14" s="30"/>
      <c r="N14" s="28"/>
      <c r="O14" s="28"/>
      <c r="P14" s="28"/>
      <c r="Q14" s="28"/>
      <c r="R14" s="28"/>
      <c r="S14" s="28"/>
      <c r="T14" s="28"/>
      <c r="U14" s="29"/>
      <c r="V14" s="28"/>
      <c r="W14" s="28"/>
      <c r="X14" s="28"/>
      <c r="Y14" s="28"/>
      <c r="Z14" s="28"/>
      <c r="AA14" s="33"/>
      <c r="AB14" s="9"/>
    </row>
    <row r="15" spans="1:46" s="3" customFormat="1" ht="30.95" customHeight="1">
      <c r="A15" s="25">
        <v>8</v>
      </c>
      <c r="B15" s="26" t="s">
        <v>46</v>
      </c>
      <c r="C15" s="27"/>
      <c r="D15" s="28">
        <v>1.425</v>
      </c>
      <c r="E15" s="28">
        <v>3.2</v>
      </c>
      <c r="F15" s="29">
        <f t="shared" si="0"/>
        <v>1775.0000000000002</v>
      </c>
      <c r="G15" s="28">
        <v>18.18</v>
      </c>
      <c r="H15" s="30">
        <v>4.4000000000000004</v>
      </c>
      <c r="I15" s="30">
        <v>2.2000000000000002</v>
      </c>
      <c r="J15" s="31" t="str">
        <f>J12:J12</f>
        <v>1 In</v>
      </c>
      <c r="K15" s="29">
        <v>4000</v>
      </c>
      <c r="L15" s="32">
        <v>1.5</v>
      </c>
      <c r="M15" s="30" t="s">
        <v>43</v>
      </c>
      <c r="N15" s="28">
        <v>16.920000000000002</v>
      </c>
      <c r="O15" s="28">
        <v>12.332000000000001</v>
      </c>
      <c r="P15" s="28">
        <v>1.3740000000000001</v>
      </c>
      <c r="Q15" s="28">
        <v>1.236</v>
      </c>
      <c r="R15" s="28">
        <v>1.085</v>
      </c>
      <c r="S15" s="28">
        <v>18.388000000000002</v>
      </c>
      <c r="T15" s="28">
        <v>0.44400000000000001</v>
      </c>
      <c r="U15" s="29">
        <v>0</v>
      </c>
      <c r="V15" s="28">
        <v>0.44400000000000001</v>
      </c>
      <c r="W15" s="28">
        <v>473.3</v>
      </c>
      <c r="X15" s="28">
        <v>472.85599999999999</v>
      </c>
      <c r="Y15" s="28">
        <v>475.5</v>
      </c>
      <c r="Z15" s="28">
        <v>475.05599999999998</v>
      </c>
      <c r="AA15" s="33"/>
      <c r="AB15" s="9"/>
    </row>
    <row r="16" spans="1:46" s="3" customFormat="1" ht="30.95" customHeight="1">
      <c r="A16" s="25">
        <v>9</v>
      </c>
      <c r="B16" s="26"/>
      <c r="C16" s="27"/>
      <c r="D16" s="28">
        <f t="shared" si="1"/>
        <v>3.2</v>
      </c>
      <c r="E16" s="28">
        <v>3.25</v>
      </c>
      <c r="F16" s="29">
        <f t="shared" si="0"/>
        <v>49.999999999999822</v>
      </c>
      <c r="G16" s="34" t="s">
        <v>16</v>
      </c>
      <c r="H16" s="34"/>
      <c r="I16" s="30">
        <v>2.2000000000000002</v>
      </c>
      <c r="J16" s="31"/>
      <c r="K16" s="29">
        <v>4000</v>
      </c>
      <c r="L16" s="32"/>
      <c r="M16" s="30"/>
      <c r="N16" s="28"/>
      <c r="O16" s="28"/>
      <c r="P16" s="28"/>
      <c r="Q16" s="28"/>
      <c r="R16" s="28"/>
      <c r="S16" s="28"/>
      <c r="T16" s="28">
        <v>1.2999999999999999E-2</v>
      </c>
      <c r="U16" s="29">
        <v>0</v>
      </c>
      <c r="V16" s="28">
        <v>1.2999999999999999E-2</v>
      </c>
      <c r="W16" s="28">
        <f t="shared" si="2"/>
        <v>472.85599999999999</v>
      </c>
      <c r="X16" s="28">
        <v>472.84300000000002</v>
      </c>
      <c r="Y16" s="28">
        <f t="shared" si="3"/>
        <v>475.05599999999998</v>
      </c>
      <c r="Z16" s="28">
        <v>475.04300000000001</v>
      </c>
      <c r="AA16" s="33"/>
      <c r="AB16" s="9"/>
    </row>
    <row r="17" spans="1:28" s="3" customFormat="1" ht="30.95" customHeight="1">
      <c r="A17" s="25">
        <v>10</v>
      </c>
      <c r="B17" s="26"/>
      <c r="C17" s="27"/>
      <c r="D17" s="28">
        <f t="shared" si="1"/>
        <v>3.25</v>
      </c>
      <c r="E17" s="28">
        <v>3.5</v>
      </c>
      <c r="F17" s="29">
        <f t="shared" si="0"/>
        <v>250</v>
      </c>
      <c r="G17" s="28">
        <v>18.18</v>
      </c>
      <c r="H17" s="30">
        <v>5</v>
      </c>
      <c r="I17" s="30">
        <v>2.2000000000000002</v>
      </c>
      <c r="J17" s="31" t="str">
        <f>J15</f>
        <v>1 In</v>
      </c>
      <c r="K17" s="29">
        <v>3600</v>
      </c>
      <c r="L17" s="32">
        <v>1</v>
      </c>
      <c r="M17" s="31" t="str">
        <f>M15</f>
        <v>IN 1</v>
      </c>
      <c r="N17" s="28">
        <v>15.84</v>
      </c>
      <c r="O17" s="28">
        <v>11.223000000000001</v>
      </c>
      <c r="P17" s="28">
        <v>1.411</v>
      </c>
      <c r="Q17" s="28">
        <v>1.258</v>
      </c>
      <c r="R17" s="28">
        <v>1.165</v>
      </c>
      <c r="S17" s="28">
        <v>18.45</v>
      </c>
      <c r="T17" s="28">
        <v>6.9000000000000006E-2</v>
      </c>
      <c r="U17" s="29">
        <v>0</v>
      </c>
      <c r="V17" s="28">
        <v>6.9000000000000006E-2</v>
      </c>
      <c r="W17" s="28">
        <f t="shared" si="2"/>
        <v>472.84300000000002</v>
      </c>
      <c r="X17" s="28">
        <v>472.774</v>
      </c>
      <c r="Y17" s="28">
        <f t="shared" si="3"/>
        <v>475.04300000000001</v>
      </c>
      <c r="Z17" s="28">
        <v>474.97399999999999</v>
      </c>
      <c r="AA17" s="33"/>
      <c r="AB17" s="9"/>
    </row>
    <row r="18" spans="1:28" s="3" customFormat="1" ht="30.95" customHeight="1">
      <c r="A18" s="25">
        <v>6</v>
      </c>
      <c r="B18" s="26"/>
      <c r="C18" s="27"/>
      <c r="D18" s="28">
        <f t="shared" si="1"/>
        <v>3.5</v>
      </c>
      <c r="E18" s="28">
        <v>3.55</v>
      </c>
      <c r="F18" s="29">
        <f t="shared" si="0"/>
        <v>49.999999999999822</v>
      </c>
      <c r="G18" s="34" t="s">
        <v>16</v>
      </c>
      <c r="H18" s="34"/>
      <c r="I18" s="30">
        <v>2.2000000000000002</v>
      </c>
      <c r="J18" s="31"/>
      <c r="K18" s="29">
        <v>3600</v>
      </c>
      <c r="L18" s="32"/>
      <c r="M18" s="31"/>
      <c r="N18" s="28"/>
      <c r="O18" s="28"/>
      <c r="P18" s="28"/>
      <c r="Q18" s="28"/>
      <c r="R18" s="28"/>
      <c r="S18" s="28"/>
      <c r="T18" s="28">
        <v>1.4E-2</v>
      </c>
      <c r="U18" s="29">
        <v>0</v>
      </c>
      <c r="V18" s="28">
        <v>1.4E-2</v>
      </c>
      <c r="W18" s="28">
        <f t="shared" si="2"/>
        <v>472.774</v>
      </c>
      <c r="X18" s="28">
        <v>472.76</v>
      </c>
      <c r="Y18" s="28">
        <f t="shared" si="3"/>
        <v>474.97399999999999</v>
      </c>
      <c r="Z18" s="28">
        <v>474.96</v>
      </c>
      <c r="AA18" s="33"/>
      <c r="AB18" s="9"/>
    </row>
    <row r="19" spans="1:28" s="3" customFormat="1" ht="30.95" customHeight="1">
      <c r="A19" s="25">
        <v>7</v>
      </c>
      <c r="B19" s="26"/>
      <c r="C19" s="27"/>
      <c r="D19" s="28">
        <f t="shared" si="1"/>
        <v>3.55</v>
      </c>
      <c r="E19" s="28">
        <v>3.85</v>
      </c>
      <c r="F19" s="29">
        <f t="shared" si="0"/>
        <v>300.00000000000028</v>
      </c>
      <c r="G19" s="28">
        <v>18.18</v>
      </c>
      <c r="H19" s="30">
        <v>5</v>
      </c>
      <c r="I19" s="30">
        <v>2.2000000000000002</v>
      </c>
      <c r="J19" s="31" t="str">
        <f>J17</f>
        <v>1 In</v>
      </c>
      <c r="K19" s="29">
        <v>3300</v>
      </c>
      <c r="L19" s="32">
        <v>0.5</v>
      </c>
      <c r="M19" s="31" t="str">
        <f>M17</f>
        <v>IN 1</v>
      </c>
      <c r="N19" s="28">
        <v>15.81</v>
      </c>
      <c r="O19" s="28">
        <v>10.718999999999999</v>
      </c>
      <c r="P19" s="28">
        <v>1.4159999999999999</v>
      </c>
      <c r="Q19" s="28">
        <v>1.2609999999999999</v>
      </c>
      <c r="R19" s="28">
        <v>1.22</v>
      </c>
      <c r="S19" s="28">
        <v>18.510000000000002</v>
      </c>
      <c r="T19" s="28">
        <v>9.0999999999999998E-2</v>
      </c>
      <c r="U19" s="29">
        <v>0</v>
      </c>
      <c r="V19" s="28">
        <v>9.0999999999999998E-2</v>
      </c>
      <c r="W19" s="28">
        <f t="shared" si="2"/>
        <v>472.76</v>
      </c>
      <c r="X19" s="28">
        <v>472.66899999999998</v>
      </c>
      <c r="Y19" s="28">
        <f t="shared" si="3"/>
        <v>474.96</v>
      </c>
      <c r="Z19" s="28">
        <v>474.86900000000003</v>
      </c>
      <c r="AA19" s="33"/>
      <c r="AB19" s="9"/>
    </row>
    <row r="20" spans="1:28" s="3" customFormat="1" ht="30.95" customHeight="1">
      <c r="A20" s="25">
        <v>8</v>
      </c>
      <c r="B20" s="26"/>
      <c r="C20" s="27"/>
      <c r="D20" s="28">
        <f t="shared" si="1"/>
        <v>3.85</v>
      </c>
      <c r="E20" s="28">
        <v>4.05</v>
      </c>
      <c r="F20" s="29">
        <f t="shared" si="0"/>
        <v>199.99999999999974</v>
      </c>
      <c r="G20" s="34" t="s">
        <v>47</v>
      </c>
      <c r="H20" s="34"/>
      <c r="I20" s="30"/>
      <c r="J20" s="31"/>
      <c r="K20" s="30"/>
      <c r="L20" s="32"/>
      <c r="M20" s="30"/>
      <c r="N20" s="28"/>
      <c r="O20" s="28"/>
      <c r="P20" s="28"/>
      <c r="Q20" s="28"/>
      <c r="R20" s="28"/>
      <c r="S20" s="28"/>
      <c r="T20" s="28">
        <v>0.97199999999999998</v>
      </c>
      <c r="U20" s="30"/>
      <c r="V20" s="28">
        <v>0.97199999999999998</v>
      </c>
      <c r="W20" s="28"/>
      <c r="X20" s="28">
        <v>490.8</v>
      </c>
      <c r="Y20" s="28">
        <v>493</v>
      </c>
      <c r="Z20" s="28"/>
      <c r="AA20" s="33"/>
      <c r="AB20" s="9"/>
    </row>
    <row r="21" spans="1:28" s="3" customFormat="1" ht="12.75" customHeight="1">
      <c r="A21" s="35"/>
      <c r="B21" s="36"/>
      <c r="C21" s="36"/>
      <c r="D21" s="37"/>
      <c r="E21" s="37"/>
      <c r="F21" s="38"/>
      <c r="G21" s="37"/>
      <c r="H21" s="37"/>
      <c r="I21" s="39"/>
      <c r="J21" s="40"/>
      <c r="K21" s="39"/>
      <c r="L21" s="41"/>
      <c r="M21" s="39"/>
      <c r="N21" s="37"/>
      <c r="O21" s="37"/>
      <c r="P21" s="37"/>
      <c r="Q21" s="37"/>
      <c r="R21" s="37"/>
      <c r="S21" s="37"/>
      <c r="T21" s="37"/>
      <c r="U21" s="39"/>
      <c r="V21" s="37"/>
      <c r="W21" s="37"/>
      <c r="X21" s="37"/>
      <c r="Y21" s="37"/>
      <c r="Z21" s="37"/>
      <c r="AA21" s="42"/>
      <c r="AB21" s="9"/>
    </row>
    <row r="22" spans="1:28" s="3" customFormat="1" ht="50.25" customHeight="1">
      <c r="A22" s="35"/>
      <c r="B22" s="36"/>
      <c r="C22" s="43" t="s">
        <v>48</v>
      </c>
      <c r="D22" s="43"/>
      <c r="E22" s="43" t="s">
        <v>49</v>
      </c>
      <c r="F22" s="43"/>
      <c r="G22" s="43" t="s">
        <v>50</v>
      </c>
      <c r="H22" s="43"/>
      <c r="I22" s="43" t="s">
        <v>4</v>
      </c>
      <c r="J22" s="43"/>
      <c r="K22" s="39"/>
      <c r="L22" s="41"/>
      <c r="M22" s="39"/>
      <c r="N22" s="37"/>
      <c r="O22" s="44" t="s">
        <v>51</v>
      </c>
      <c r="P22" s="44"/>
      <c r="Q22" s="45" t="s">
        <v>52</v>
      </c>
      <c r="R22" s="46">
        <v>490.8</v>
      </c>
      <c r="S22" s="46"/>
      <c r="T22" s="35"/>
      <c r="U22" s="44" t="s">
        <v>53</v>
      </c>
      <c r="V22" s="44"/>
      <c r="W22" s="45" t="s">
        <v>52</v>
      </c>
      <c r="X22" s="45">
        <v>40.212000000000003</v>
      </c>
      <c r="Y22" s="37"/>
      <c r="Z22" s="37"/>
      <c r="AA22" s="42"/>
      <c r="AB22" s="9"/>
    </row>
    <row r="23" spans="1:28" s="3" customFormat="1" ht="39.950000000000003" customHeight="1">
      <c r="A23" s="35"/>
      <c r="B23" s="36"/>
      <c r="C23" s="47">
        <v>4.4000000000000004</v>
      </c>
      <c r="D23" s="47"/>
      <c r="E23" s="43">
        <v>4.46</v>
      </c>
      <c r="F23" s="43"/>
      <c r="G23" s="43" t="s">
        <v>54</v>
      </c>
      <c r="H23" s="43"/>
      <c r="I23" s="43" t="s">
        <v>55</v>
      </c>
      <c r="J23" s="43"/>
      <c r="K23" s="39"/>
      <c r="L23" s="41"/>
      <c r="M23" s="39"/>
      <c r="N23" s="37"/>
      <c r="O23" s="44" t="s">
        <v>56</v>
      </c>
      <c r="P23" s="44"/>
      <c r="Q23" s="45" t="s">
        <v>52</v>
      </c>
      <c r="R23" s="46">
        <v>451.56</v>
      </c>
      <c r="S23" s="46"/>
      <c r="T23" s="35"/>
      <c r="U23" s="44" t="s">
        <v>57</v>
      </c>
      <c r="V23" s="44"/>
      <c r="W23" s="45" t="s">
        <v>52</v>
      </c>
      <c r="X23" s="45">
        <v>0.97199999999999998</v>
      </c>
      <c r="Y23" s="37"/>
      <c r="Z23" s="37"/>
      <c r="AA23" s="42"/>
      <c r="AB23" s="9"/>
    </row>
    <row r="24" spans="1:28" s="3" customFormat="1" ht="39.950000000000003" customHeight="1">
      <c r="A24" s="35"/>
      <c r="B24" s="36"/>
      <c r="C24" s="47">
        <v>5</v>
      </c>
      <c r="D24" s="47"/>
      <c r="E24" s="43">
        <v>5.12</v>
      </c>
      <c r="F24" s="43"/>
      <c r="G24" s="48"/>
      <c r="H24" s="48"/>
      <c r="I24" s="43" t="s">
        <v>58</v>
      </c>
      <c r="J24" s="43"/>
      <c r="K24" s="39"/>
      <c r="L24" s="41"/>
      <c r="M24" s="39"/>
      <c r="N24" s="37"/>
      <c r="O24" s="44" t="s">
        <v>59</v>
      </c>
      <c r="P24" s="44"/>
      <c r="Q24" s="45" t="s">
        <v>52</v>
      </c>
      <c r="R24" s="46">
        <v>39.24</v>
      </c>
      <c r="S24" s="46"/>
      <c r="T24" s="35"/>
      <c r="U24" s="44" t="s">
        <v>60</v>
      </c>
      <c r="V24" s="44"/>
      <c r="W24" s="45" t="s">
        <v>52</v>
      </c>
      <c r="X24" s="49">
        <v>39.24</v>
      </c>
      <c r="Y24" s="37"/>
      <c r="Z24" s="37"/>
      <c r="AA24" s="42"/>
      <c r="AB24" s="9"/>
    </row>
    <row r="25" spans="1:28" s="3" customFormat="1" ht="66" customHeight="1">
      <c r="A25" s="35"/>
      <c r="B25" s="36"/>
      <c r="C25" s="47">
        <v>5.8</v>
      </c>
      <c r="D25" s="47"/>
      <c r="E25" s="43">
        <v>5.83</v>
      </c>
      <c r="F25" s="43"/>
      <c r="G25" s="48" t="s">
        <v>61</v>
      </c>
      <c r="H25" s="48"/>
      <c r="I25" s="43" t="s">
        <v>62</v>
      </c>
      <c r="J25" s="43"/>
      <c r="K25" s="39"/>
      <c r="L25" s="41"/>
      <c r="M25" s="39"/>
      <c r="N25" s="37"/>
      <c r="O25" s="37"/>
      <c r="P25" s="37"/>
      <c r="Q25" s="37"/>
      <c r="R25" s="37"/>
      <c r="S25" s="37"/>
      <c r="T25" s="37"/>
      <c r="U25" s="39"/>
      <c r="V25" s="37"/>
      <c r="W25" s="37"/>
      <c r="X25" s="37"/>
      <c r="Y25" s="37"/>
      <c r="Z25" s="37"/>
      <c r="AA25" s="42"/>
      <c r="AB25" s="9"/>
    </row>
    <row r="26" spans="1:28" s="3" customFormat="1" ht="10.5" customHeight="1">
      <c r="A26" s="35"/>
      <c r="B26" s="36"/>
      <c r="C26" s="36"/>
      <c r="D26" s="37"/>
      <c r="E26" s="37"/>
      <c r="F26" s="38"/>
      <c r="G26" s="37"/>
      <c r="H26" s="37"/>
      <c r="I26" s="39"/>
      <c r="J26" s="40"/>
      <c r="K26" s="39"/>
      <c r="L26" s="41"/>
      <c r="M26" s="39"/>
      <c r="N26" s="37"/>
      <c r="O26" s="37"/>
      <c r="P26" s="37"/>
      <c r="Q26" s="37"/>
      <c r="R26" s="37"/>
      <c r="S26" s="37"/>
      <c r="T26" s="37"/>
      <c r="U26" s="39"/>
      <c r="V26" s="37"/>
      <c r="W26" s="37"/>
      <c r="X26" s="37"/>
      <c r="Y26" s="37"/>
      <c r="Z26" s="37"/>
      <c r="AA26" s="42"/>
      <c r="AB26" s="9"/>
    </row>
    <row r="27" spans="1:28" s="3" customFormat="1" ht="24" customHeight="1">
      <c r="A27" s="4"/>
      <c r="B27" s="7"/>
      <c r="C27" s="7"/>
      <c r="D27" s="16"/>
      <c r="E27" s="16"/>
      <c r="F27" s="16"/>
      <c r="G27" s="16"/>
      <c r="H27" s="6"/>
      <c r="I27" s="50"/>
      <c r="J27" s="51"/>
      <c r="K27" s="7"/>
      <c r="L27" s="52"/>
      <c r="M27" s="7"/>
      <c r="N27" s="6"/>
      <c r="O27" s="53"/>
      <c r="P27" s="46" t="s">
        <v>19</v>
      </c>
      <c r="Q27" s="46"/>
      <c r="R27" s="53"/>
      <c r="S27" s="53"/>
      <c r="T27" s="46" t="s">
        <v>63</v>
      </c>
      <c r="U27" s="46"/>
      <c r="V27" s="46"/>
      <c r="W27" s="46"/>
      <c r="X27" s="6"/>
      <c r="Y27" s="6"/>
      <c r="Z27" s="6"/>
      <c r="AA27" s="54"/>
    </row>
    <row r="28" spans="1:28" s="3" customFormat="1" ht="32.1" customHeight="1">
      <c r="A28" s="4"/>
      <c r="B28" s="4"/>
      <c r="C28" s="4"/>
      <c r="D28" s="6"/>
      <c r="E28" s="6"/>
      <c r="F28" s="55"/>
      <c r="G28" s="6"/>
      <c r="H28" s="50"/>
      <c r="I28" s="50"/>
      <c r="J28" s="51"/>
      <c r="K28" s="7"/>
      <c r="L28" s="52"/>
      <c r="M28" s="7"/>
      <c r="N28" s="6"/>
      <c r="O28" s="46" t="s">
        <v>64</v>
      </c>
      <c r="P28" s="46"/>
      <c r="Q28" s="46"/>
      <c r="R28" s="46"/>
      <c r="S28" s="53"/>
      <c r="T28" s="46"/>
      <c r="U28" s="46"/>
      <c r="V28" s="46"/>
      <c r="W28" s="46"/>
      <c r="X28" s="6"/>
      <c r="Y28" s="6"/>
      <c r="Z28" s="6"/>
      <c r="AA28" s="54"/>
    </row>
    <row r="29" spans="1:28" s="3" customFormat="1" ht="42" customHeight="1">
      <c r="A29" s="4"/>
      <c r="B29" s="4"/>
      <c r="C29" s="4"/>
      <c r="D29" s="6"/>
      <c r="E29" s="6"/>
      <c r="F29" s="55"/>
      <c r="G29" s="6"/>
      <c r="H29" s="50"/>
      <c r="I29" s="50"/>
      <c r="J29" s="51"/>
      <c r="K29" s="7"/>
      <c r="L29" s="52"/>
      <c r="M29" s="7"/>
      <c r="N29" s="6"/>
      <c r="O29" s="46"/>
      <c r="P29" s="46"/>
      <c r="Q29" s="46"/>
      <c r="R29" s="46"/>
      <c r="S29" s="53"/>
      <c r="T29" s="46"/>
      <c r="U29" s="46"/>
      <c r="V29" s="46"/>
      <c r="W29" s="46"/>
      <c r="X29" s="6"/>
      <c r="Y29" s="6"/>
      <c r="Z29" s="6"/>
      <c r="AA29" s="54"/>
    </row>
    <row r="30" spans="1:28" s="3" customFormat="1" ht="24.75" customHeight="1">
      <c r="A30" s="4"/>
      <c r="B30" s="4"/>
      <c r="C30" s="4"/>
      <c r="D30" s="6"/>
      <c r="E30" s="6"/>
      <c r="F30" s="55"/>
      <c r="G30" s="6"/>
      <c r="H30" s="50"/>
      <c r="I30" s="50"/>
      <c r="J30" s="6"/>
      <c r="K30" s="7" t="s">
        <v>18</v>
      </c>
      <c r="L30" s="52"/>
      <c r="M30" s="7"/>
      <c r="N30" s="6"/>
      <c r="O30" s="53"/>
      <c r="P30" s="53"/>
      <c r="Q30" s="53"/>
      <c r="R30" s="53"/>
      <c r="S30" s="53"/>
      <c r="T30" s="46"/>
      <c r="U30" s="46"/>
      <c r="V30" s="46"/>
      <c r="W30" s="46"/>
      <c r="X30" s="6"/>
      <c r="Y30" s="6"/>
      <c r="Z30" s="6"/>
      <c r="AA30" s="54"/>
    </row>
    <row r="31" spans="1:28" s="3" customFormat="1" ht="32.1" customHeight="1">
      <c r="A31" s="4"/>
      <c r="B31" s="4"/>
      <c r="C31" s="4"/>
      <c r="D31" s="6"/>
      <c r="E31" s="6"/>
      <c r="F31" s="55"/>
      <c r="G31" s="6"/>
      <c r="H31" s="50"/>
      <c r="I31" s="50"/>
      <c r="J31" s="6"/>
      <c r="K31" s="7" t="s">
        <v>14</v>
      </c>
      <c r="L31" s="52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54"/>
    </row>
    <row r="32" spans="1:28" s="3" customFormat="1" ht="32.1" customHeight="1">
      <c r="A32" s="4"/>
      <c r="B32" s="4"/>
      <c r="C32" s="4"/>
      <c r="D32" s="6"/>
      <c r="E32" s="6"/>
      <c r="F32" s="55"/>
      <c r="G32" s="6"/>
      <c r="H32" s="50"/>
      <c r="I32" s="50"/>
      <c r="J32" s="6"/>
      <c r="K32" s="7"/>
      <c r="L32" s="52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4"/>
    </row>
    <row r="33" spans="1:27" s="3" customFormat="1" ht="32.1" customHeight="1">
      <c r="A33" s="4"/>
      <c r="B33" s="4"/>
      <c r="C33" s="4"/>
      <c r="D33" s="6"/>
      <c r="E33" s="6"/>
      <c r="F33" s="55"/>
      <c r="G33" s="6"/>
      <c r="H33" s="50"/>
      <c r="I33" s="50"/>
      <c r="J33" s="6"/>
      <c r="K33" s="7"/>
      <c r="L33" s="52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54"/>
    </row>
    <row r="34" spans="1:27" s="3" customFormat="1" ht="32.1" customHeight="1">
      <c r="A34" s="4"/>
      <c r="B34" s="4"/>
      <c r="C34" s="4"/>
      <c r="D34" s="6"/>
      <c r="E34" s="6"/>
      <c r="F34" s="55"/>
      <c r="G34" s="6"/>
      <c r="H34" s="50"/>
      <c r="I34" s="50"/>
      <c r="J34" s="6"/>
      <c r="K34" s="7"/>
      <c r="L34" s="52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54"/>
    </row>
    <row r="35" spans="1:27" s="3" customFormat="1" ht="32.1" customHeight="1">
      <c r="A35" s="4"/>
      <c r="B35" s="4"/>
      <c r="C35" s="4"/>
      <c r="D35" s="6"/>
      <c r="E35" s="6"/>
      <c r="F35" s="55"/>
      <c r="G35" s="6"/>
      <c r="H35" s="50"/>
      <c r="I35" s="50"/>
      <c r="J35" s="6"/>
      <c r="K35" s="7"/>
      <c r="L35" s="52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54"/>
    </row>
    <row r="36" spans="1:27" s="3" customFormat="1" ht="32.1" customHeight="1">
      <c r="A36" s="4"/>
      <c r="B36" s="4"/>
      <c r="C36" s="4"/>
      <c r="D36" s="6"/>
      <c r="E36" s="6"/>
      <c r="F36" s="55"/>
      <c r="G36" s="6"/>
      <c r="H36" s="50"/>
      <c r="I36" s="50"/>
      <c r="J36" s="6"/>
      <c r="K36" s="7"/>
      <c r="L36" s="52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54"/>
    </row>
    <row r="37" spans="1:27" s="3" customFormat="1" ht="32.1" customHeight="1">
      <c r="A37" s="4"/>
      <c r="B37" s="4"/>
      <c r="C37" s="4"/>
      <c r="D37" s="6"/>
      <c r="E37" s="6"/>
      <c r="F37" s="55"/>
      <c r="G37" s="6"/>
      <c r="H37" s="50"/>
      <c r="I37" s="50"/>
      <c r="J37" s="6"/>
      <c r="K37" s="7"/>
      <c r="L37" s="52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54"/>
    </row>
    <row r="38" spans="1:27" s="3" customFormat="1" ht="32.1" customHeight="1">
      <c r="A38" s="4"/>
      <c r="B38" s="4"/>
      <c r="C38" s="4"/>
      <c r="D38" s="6"/>
      <c r="E38" s="6"/>
      <c r="F38" s="55"/>
      <c r="G38" s="6"/>
      <c r="H38" s="50"/>
      <c r="I38" s="50"/>
      <c r="J38" s="6"/>
      <c r="K38" s="7"/>
      <c r="L38" s="52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54"/>
    </row>
    <row r="39" spans="1:27" s="3" customFormat="1" ht="32.1" customHeight="1">
      <c r="A39" s="4"/>
      <c r="B39" s="4"/>
      <c r="C39" s="4"/>
      <c r="D39" s="6"/>
      <c r="E39" s="6"/>
      <c r="F39" s="55"/>
      <c r="G39" s="6"/>
      <c r="H39" s="50"/>
      <c r="I39" s="50"/>
      <c r="J39" s="6"/>
      <c r="K39" s="7"/>
      <c r="L39" s="52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54"/>
    </row>
    <row r="40" spans="1:27" s="3" customFormat="1" ht="32.1" customHeight="1">
      <c r="A40" s="4"/>
      <c r="B40" s="4"/>
      <c r="C40" s="4"/>
      <c r="D40" s="6"/>
      <c r="E40" s="6"/>
      <c r="F40" s="55"/>
      <c r="G40" s="6"/>
      <c r="H40" s="50"/>
      <c r="I40" s="50"/>
      <c r="J40" s="6"/>
      <c r="K40" s="7"/>
      <c r="L40" s="52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54"/>
    </row>
    <row r="41" spans="1:27" s="3" customFormat="1" ht="32.1" customHeight="1">
      <c r="A41" s="4"/>
      <c r="B41" s="4"/>
      <c r="C41" s="4"/>
      <c r="D41" s="6"/>
      <c r="E41" s="6"/>
      <c r="F41" s="55"/>
      <c r="G41" s="6"/>
      <c r="H41" s="50"/>
      <c r="I41" s="50"/>
      <c r="J41" s="6"/>
      <c r="K41" s="7"/>
      <c r="L41" s="52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54"/>
    </row>
    <row r="42" spans="1:27" s="3" customFormat="1" ht="32.1" customHeight="1">
      <c r="A42" s="4"/>
      <c r="B42" s="4"/>
      <c r="C42" s="4"/>
      <c r="D42" s="6"/>
      <c r="E42" s="6"/>
      <c r="F42" s="55"/>
      <c r="G42" s="6"/>
      <c r="H42" s="50"/>
      <c r="I42" s="50"/>
      <c r="J42" s="6"/>
      <c r="K42" s="7"/>
      <c r="L42" s="52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54"/>
    </row>
  </sheetData>
  <mergeCells count="53">
    <mergeCell ref="U24:V24"/>
    <mergeCell ref="C25:D25"/>
    <mergeCell ref="E25:F25"/>
    <mergeCell ref="G25:H25"/>
    <mergeCell ref="I25:J25"/>
    <mergeCell ref="D27:G27"/>
    <mergeCell ref="P27:Q27"/>
    <mergeCell ref="T27:W30"/>
    <mergeCell ref="O28:R29"/>
    <mergeCell ref="C24:D24"/>
    <mergeCell ref="E24:F24"/>
    <mergeCell ref="G24:H24"/>
    <mergeCell ref="I24:J24"/>
    <mergeCell ref="O24:P24"/>
    <mergeCell ref="R24:S24"/>
    <mergeCell ref="U22:V22"/>
    <mergeCell ref="C23:D23"/>
    <mergeCell ref="E23:F23"/>
    <mergeCell ref="G23:H23"/>
    <mergeCell ref="I23:J23"/>
    <mergeCell ref="O23:P23"/>
    <mergeCell ref="R23:S23"/>
    <mergeCell ref="U23:V23"/>
    <mergeCell ref="C22:D22"/>
    <mergeCell ref="E22:F22"/>
    <mergeCell ref="G22:H22"/>
    <mergeCell ref="I22:J22"/>
    <mergeCell ref="O22:P22"/>
    <mergeCell ref="R22:S22"/>
    <mergeCell ref="B13:B14"/>
    <mergeCell ref="G13:H13"/>
    <mergeCell ref="B15:B20"/>
    <mergeCell ref="G16:H16"/>
    <mergeCell ref="G18:H18"/>
    <mergeCell ref="G20:H20"/>
    <mergeCell ref="W5:X5"/>
    <mergeCell ref="Y5:Z5"/>
    <mergeCell ref="AA5:AA6"/>
    <mergeCell ref="J6:K6"/>
    <mergeCell ref="L6:M6"/>
    <mergeCell ref="B8:B12"/>
    <mergeCell ref="G9:H9"/>
    <mergeCell ref="G11:H11"/>
    <mergeCell ref="A1:AA1"/>
    <mergeCell ref="A2:AA2"/>
    <mergeCell ref="A3:AA3"/>
    <mergeCell ref="A4:AA4"/>
    <mergeCell ref="A5:A6"/>
    <mergeCell ref="B5:B6"/>
    <mergeCell ref="C5:C6"/>
    <mergeCell ref="D5:F5"/>
    <mergeCell ref="G5:S5"/>
    <mergeCell ref="T5:V5"/>
  </mergeCells>
  <printOptions horizontalCentered="1"/>
  <pageMargins left="0.39370078740157483" right="0.31496062992125984" top="0.47244094488188981" bottom="0.23622047244094491" header="0" footer="0"/>
  <pageSetup paperSize="9" scale="55" orientation="landscape" errors="blank" verticalDpi="360" r:id="rId1"/>
  <headerFooter alignWithMargins="0"/>
  <rowBreaks count="1" manualBreakCount="1">
    <brk id="29" max="2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2"/>
  <sheetViews>
    <sheetView view="pageBreakPreview" topLeftCell="A10" zoomScale="70" zoomScaleSheetLayoutView="70" workbookViewId="0">
      <selection activeCell="K35" sqref="K35"/>
    </sheetView>
  </sheetViews>
  <sheetFormatPr defaultColWidth="9.140625" defaultRowHeight="12.75"/>
  <cols>
    <col min="1" max="1" width="5" style="56" customWidth="1"/>
    <col min="2" max="2" width="9" style="56" customWidth="1"/>
    <col min="3" max="3" width="7" style="56" customWidth="1"/>
    <col min="4" max="4" width="9.140625" style="57" customWidth="1"/>
    <col min="5" max="5" width="9.42578125" style="57" customWidth="1"/>
    <col min="6" max="6" width="11.42578125" style="57" customWidth="1"/>
    <col min="7" max="7" width="12" style="56" customWidth="1"/>
    <col min="8" max="8" width="9.85546875" style="56" customWidth="1"/>
    <col min="9" max="9" width="8.28515625" style="56" customWidth="1"/>
    <col min="10" max="10" width="7" style="56" customWidth="1"/>
    <col min="11" max="11" width="8.42578125" style="56" customWidth="1"/>
    <col min="12" max="12" width="9.42578125" style="58" customWidth="1"/>
    <col min="13" max="13" width="9" style="56" customWidth="1"/>
    <col min="14" max="14" width="8.85546875" style="56" customWidth="1"/>
    <col min="15" max="15" width="9" style="56" customWidth="1"/>
    <col min="16" max="16" width="9.140625" style="56" bestFit="1" customWidth="1"/>
    <col min="17" max="17" width="8" style="56" customWidth="1"/>
    <col min="18" max="18" width="11" style="56" customWidth="1"/>
    <col min="19" max="19" width="12.140625" style="56" customWidth="1"/>
    <col min="20" max="20" width="9" style="56" customWidth="1"/>
    <col min="21" max="21" width="9.28515625" style="56" customWidth="1"/>
    <col min="22" max="22" width="8.140625" style="56" customWidth="1"/>
    <col min="23" max="26" width="10.5703125" style="56" customWidth="1"/>
    <col min="27" max="27" width="4.85546875" style="56" customWidth="1"/>
    <col min="28" max="16384" width="9.140625" style="56"/>
  </cols>
  <sheetData>
    <row r="1" spans="1:32" s="21" customFormat="1" ht="24" customHeight="1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32" s="21" customFormat="1" ht="17.25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32" s="5" customFormat="1" ht="15.7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11"/>
    </row>
    <row r="4" spans="1:32" s="1" customFormat="1" ht="21.95" customHeight="1" thickBot="1">
      <c r="A4" s="19" t="s">
        <v>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32" s="2" customFormat="1" ht="21.75" customHeight="1">
      <c r="A5" s="59" t="s">
        <v>0</v>
      </c>
      <c r="B5" s="60" t="s">
        <v>23</v>
      </c>
      <c r="C5" s="60" t="s">
        <v>40</v>
      </c>
      <c r="D5" s="60" t="s">
        <v>1</v>
      </c>
      <c r="E5" s="60"/>
      <c r="F5" s="60"/>
      <c r="G5" s="60" t="s">
        <v>2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 t="s">
        <v>32</v>
      </c>
      <c r="U5" s="60"/>
      <c r="V5" s="60"/>
      <c r="W5" s="61" t="s">
        <v>31</v>
      </c>
      <c r="X5" s="61"/>
      <c r="Y5" s="61" t="s">
        <v>3</v>
      </c>
      <c r="Z5" s="61"/>
      <c r="AA5" s="62" t="s">
        <v>4</v>
      </c>
    </row>
    <row r="6" spans="1:32" s="2" customFormat="1" ht="86.25" customHeight="1">
      <c r="A6" s="63"/>
      <c r="B6" s="18"/>
      <c r="C6" s="18"/>
      <c r="D6" s="15" t="s">
        <v>24</v>
      </c>
      <c r="E6" s="15" t="s">
        <v>35</v>
      </c>
      <c r="F6" s="15" t="s">
        <v>5</v>
      </c>
      <c r="G6" s="15" t="s">
        <v>6</v>
      </c>
      <c r="H6" s="15" t="s">
        <v>22</v>
      </c>
      <c r="I6" s="12" t="s">
        <v>7</v>
      </c>
      <c r="J6" s="23" t="s">
        <v>8</v>
      </c>
      <c r="K6" s="23"/>
      <c r="L6" s="18" t="s">
        <v>9</v>
      </c>
      <c r="M6" s="18"/>
      <c r="N6" s="13" t="s">
        <v>10</v>
      </c>
      <c r="O6" s="13" t="s">
        <v>11</v>
      </c>
      <c r="P6" s="13" t="s">
        <v>15</v>
      </c>
      <c r="Q6" s="13" t="s">
        <v>12</v>
      </c>
      <c r="R6" s="13" t="s">
        <v>21</v>
      </c>
      <c r="S6" s="15" t="s">
        <v>13</v>
      </c>
      <c r="T6" s="15" t="s">
        <v>30</v>
      </c>
      <c r="U6" s="15" t="s">
        <v>25</v>
      </c>
      <c r="V6" s="15" t="s">
        <v>20</v>
      </c>
      <c r="W6" s="13" t="s">
        <v>26</v>
      </c>
      <c r="X6" s="13" t="s">
        <v>27</v>
      </c>
      <c r="Y6" s="13" t="s">
        <v>28</v>
      </c>
      <c r="Z6" s="13" t="s">
        <v>29</v>
      </c>
      <c r="AA6" s="64"/>
      <c r="AD6" s="2" t="s">
        <v>33</v>
      </c>
    </row>
    <row r="7" spans="1:32" s="2" customFormat="1" ht="21" customHeight="1">
      <c r="A7" s="6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66"/>
      <c r="M7" s="15"/>
      <c r="N7" s="15">
        <v>10</v>
      </c>
      <c r="O7" s="15">
        <v>11</v>
      </c>
      <c r="P7" s="15">
        <v>12</v>
      </c>
      <c r="Q7" s="15">
        <v>13</v>
      </c>
      <c r="R7" s="15">
        <v>14</v>
      </c>
      <c r="S7" s="15">
        <v>15</v>
      </c>
      <c r="T7" s="15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15">
        <v>22</v>
      </c>
      <c r="AA7" s="67">
        <v>23</v>
      </c>
      <c r="AB7" s="9">
        <f>E8-D8</f>
        <v>0.45000000000000018</v>
      </c>
      <c r="AC7" s="3">
        <f>AB7*1000</f>
        <v>450.00000000000017</v>
      </c>
    </row>
    <row r="8" spans="1:32" s="3" customFormat="1" ht="32.1" customHeight="1">
      <c r="A8" s="68">
        <v>1</v>
      </c>
      <c r="B8" s="26" t="s">
        <v>41</v>
      </c>
      <c r="C8" s="27">
        <v>1</v>
      </c>
      <c r="D8" s="69">
        <v>4.05</v>
      </c>
      <c r="E8" s="69">
        <v>4.5</v>
      </c>
      <c r="F8" s="70">
        <f>(E8-D8)*1000</f>
        <v>450.00000000000017</v>
      </c>
      <c r="G8" s="71">
        <v>18.18</v>
      </c>
      <c r="H8" s="71">
        <v>4.4000000000000004</v>
      </c>
      <c r="I8" s="71">
        <v>2.2000000000000002</v>
      </c>
      <c r="J8" s="72" t="s">
        <v>66</v>
      </c>
      <c r="K8" s="70">
        <v>4000</v>
      </c>
      <c r="L8" s="71">
        <v>1.5</v>
      </c>
      <c r="M8" s="70" t="s">
        <v>43</v>
      </c>
      <c r="N8" s="69">
        <v>16.940000000000001</v>
      </c>
      <c r="O8" s="69">
        <v>12.332000000000001</v>
      </c>
      <c r="P8" s="69">
        <v>1.3740000000000001</v>
      </c>
      <c r="Q8" s="69">
        <v>1.2350000000000001</v>
      </c>
      <c r="R8" s="69">
        <v>1.085</v>
      </c>
      <c r="S8" s="69">
        <v>18.388000000000002</v>
      </c>
      <c r="T8" s="69">
        <v>0.113</v>
      </c>
      <c r="U8" s="71">
        <v>0</v>
      </c>
      <c r="V8" s="69">
        <v>0.113</v>
      </c>
      <c r="W8" s="69">
        <v>490.8</v>
      </c>
      <c r="X8" s="69">
        <v>490.68799999999999</v>
      </c>
      <c r="Y8" s="69">
        <v>493</v>
      </c>
      <c r="Z8" s="69">
        <f>X8+I8</f>
        <v>492.88799999999998</v>
      </c>
      <c r="AA8" s="73"/>
      <c r="AB8" s="9" t="e">
        <f>#REF!-#REF!</f>
        <v>#REF!</v>
      </c>
      <c r="AC8" s="3" t="e">
        <f t="shared" ref="AC8" si="0">AB8*1000</f>
        <v>#REF!</v>
      </c>
      <c r="AF8" s="3" t="s">
        <v>34</v>
      </c>
    </row>
    <row r="9" spans="1:32" s="3" customFormat="1" ht="32.1" customHeight="1">
      <c r="A9" s="68">
        <v>2</v>
      </c>
      <c r="B9" s="26"/>
      <c r="C9" s="27"/>
      <c r="D9" s="69">
        <f>E8</f>
        <v>4.5</v>
      </c>
      <c r="E9" s="69">
        <v>4.55</v>
      </c>
      <c r="F9" s="70">
        <f t="shared" ref="F9:F20" si="1">(E9-D9)*1000</f>
        <v>49.999999999999822</v>
      </c>
      <c r="G9" s="74" t="s">
        <v>67</v>
      </c>
      <c r="H9" s="74"/>
      <c r="I9" s="71">
        <v>2.2000000000000002</v>
      </c>
      <c r="J9" s="72"/>
      <c r="K9" s="70">
        <v>4000</v>
      </c>
      <c r="L9" s="71">
        <v>1.25</v>
      </c>
      <c r="M9" s="70"/>
      <c r="N9" s="69"/>
      <c r="O9" s="69"/>
      <c r="P9" s="69"/>
      <c r="Q9" s="69"/>
      <c r="R9" s="69"/>
      <c r="S9" s="69"/>
      <c r="T9" s="69">
        <v>1.2999999999999999E-2</v>
      </c>
      <c r="U9" s="71">
        <v>0</v>
      </c>
      <c r="V9" s="69">
        <v>1.2999999999999999E-2</v>
      </c>
      <c r="W9" s="69">
        <f>X8</f>
        <v>490.68799999999999</v>
      </c>
      <c r="X9" s="69">
        <v>490.67500000000001</v>
      </c>
      <c r="Y9" s="69">
        <f>Z8</f>
        <v>492.88799999999998</v>
      </c>
      <c r="Z9" s="69">
        <f t="shared" ref="Z9:Z10" si="2">X9+I9</f>
        <v>492.875</v>
      </c>
      <c r="AA9" s="73"/>
      <c r="AB9" s="9"/>
    </row>
    <row r="10" spans="1:32" s="3" customFormat="1" ht="32.1" customHeight="1">
      <c r="A10" s="68">
        <v>3</v>
      </c>
      <c r="B10" s="26"/>
      <c r="C10" s="27">
        <v>2</v>
      </c>
      <c r="D10" s="69">
        <f>E9</f>
        <v>4.55</v>
      </c>
      <c r="E10" s="69">
        <v>5.0250000000000004</v>
      </c>
      <c r="F10" s="70">
        <f t="shared" si="1"/>
        <v>475.00000000000051</v>
      </c>
      <c r="G10" s="71">
        <v>18.18</v>
      </c>
      <c r="H10" s="71">
        <v>5</v>
      </c>
      <c r="I10" s="71">
        <v>2.2000000000000002</v>
      </c>
      <c r="J10" s="72" t="s">
        <v>66</v>
      </c>
      <c r="K10" s="70">
        <v>3600</v>
      </c>
      <c r="L10" s="71">
        <v>1</v>
      </c>
      <c r="M10" s="70" t="s">
        <v>43</v>
      </c>
      <c r="N10" s="69">
        <v>15.84</v>
      </c>
      <c r="O10" s="69">
        <v>11.223000000000001</v>
      </c>
      <c r="P10" s="69">
        <v>1.411</v>
      </c>
      <c r="Q10" s="69">
        <v>1.258</v>
      </c>
      <c r="R10" s="69">
        <v>1.165</v>
      </c>
      <c r="S10" s="69">
        <v>18.45</v>
      </c>
      <c r="T10" s="69">
        <v>0.13200000000000001</v>
      </c>
      <c r="U10" s="71">
        <v>0</v>
      </c>
      <c r="V10" s="69">
        <v>0.112</v>
      </c>
      <c r="W10" s="69">
        <f t="shared" ref="W10:W20" si="3">X9</f>
        <v>490.67500000000001</v>
      </c>
      <c r="X10" s="69">
        <v>490.51299999999998</v>
      </c>
      <c r="Y10" s="69">
        <f>Z9</f>
        <v>492.875</v>
      </c>
      <c r="Z10" s="69">
        <f t="shared" si="2"/>
        <v>492.71299999999997</v>
      </c>
      <c r="AA10" s="73"/>
      <c r="AB10" s="9"/>
    </row>
    <row r="11" spans="1:32" s="3" customFormat="1" ht="32.1" customHeight="1">
      <c r="A11" s="68">
        <v>4</v>
      </c>
      <c r="B11" s="26"/>
      <c r="C11" s="27"/>
      <c r="D11" s="69">
        <f t="shared" ref="D11:D20" si="4">E10</f>
        <v>5.0250000000000004</v>
      </c>
      <c r="E11" s="69">
        <v>5.2249999999999996</v>
      </c>
      <c r="F11" s="70">
        <f t="shared" si="1"/>
        <v>199.99999999999929</v>
      </c>
      <c r="G11" s="74" t="s">
        <v>68</v>
      </c>
      <c r="H11" s="74"/>
      <c r="I11" s="71">
        <v>2.2000000000000002</v>
      </c>
      <c r="J11" s="72"/>
      <c r="K11" s="70"/>
      <c r="L11" s="71"/>
      <c r="M11" s="70"/>
      <c r="N11" s="69"/>
      <c r="O11" s="69"/>
      <c r="P11" s="69"/>
      <c r="Q11" s="69"/>
      <c r="R11" s="69"/>
      <c r="S11" s="69"/>
      <c r="T11" s="69"/>
      <c r="U11" s="71"/>
      <c r="V11" s="69"/>
      <c r="W11" s="69"/>
      <c r="X11" s="69"/>
      <c r="Y11" s="69"/>
      <c r="Z11" s="69"/>
      <c r="AA11" s="73"/>
      <c r="AB11" s="9"/>
    </row>
    <row r="12" spans="1:32" s="3" customFormat="1" ht="32.1" customHeight="1">
      <c r="A12" s="68">
        <v>5</v>
      </c>
      <c r="B12" s="26"/>
      <c r="C12" s="27">
        <v>3</v>
      </c>
      <c r="D12" s="69">
        <f t="shared" si="4"/>
        <v>5.2249999999999996</v>
      </c>
      <c r="E12" s="69">
        <v>5.55</v>
      </c>
      <c r="F12" s="70">
        <f t="shared" si="1"/>
        <v>325.00000000000017</v>
      </c>
      <c r="G12" s="71">
        <v>18.18</v>
      </c>
      <c r="H12" s="71">
        <v>5</v>
      </c>
      <c r="I12" s="71">
        <v>2.2000000000000002</v>
      </c>
      <c r="J12" s="72" t="str">
        <f>J10</f>
        <v>1 IN</v>
      </c>
      <c r="K12" s="70">
        <v>3600</v>
      </c>
      <c r="L12" s="71">
        <v>1</v>
      </c>
      <c r="M12" s="70" t="s">
        <v>43</v>
      </c>
      <c r="N12" s="69">
        <v>15.84</v>
      </c>
      <c r="O12" s="69">
        <v>11.223000000000001</v>
      </c>
      <c r="P12" s="69">
        <v>1.411</v>
      </c>
      <c r="Q12" s="69">
        <v>1.258</v>
      </c>
      <c r="R12" s="69">
        <v>1.165</v>
      </c>
      <c r="S12" s="69">
        <v>18.45</v>
      </c>
      <c r="T12" s="69">
        <v>0.09</v>
      </c>
      <c r="U12" s="71">
        <v>0</v>
      </c>
      <c r="V12" s="69">
        <v>0.03</v>
      </c>
      <c r="W12" s="69">
        <v>508.8</v>
      </c>
      <c r="X12" s="69">
        <v>508.71</v>
      </c>
      <c r="Y12" s="69">
        <v>511</v>
      </c>
      <c r="Z12" s="69">
        <f>X12+I12</f>
        <v>510.90999999999997</v>
      </c>
      <c r="AA12" s="73"/>
      <c r="AB12" s="9"/>
    </row>
    <row r="13" spans="1:32" s="3" customFormat="1" ht="32.1" customHeight="1">
      <c r="A13" s="68">
        <v>6</v>
      </c>
      <c r="B13" s="26" t="s">
        <v>44</v>
      </c>
      <c r="C13" s="27"/>
      <c r="D13" s="69">
        <f t="shared" si="4"/>
        <v>5.55</v>
      </c>
      <c r="E13" s="69">
        <v>5.75</v>
      </c>
      <c r="F13" s="70">
        <f t="shared" si="1"/>
        <v>200.00000000000017</v>
      </c>
      <c r="G13" s="74" t="s">
        <v>69</v>
      </c>
      <c r="H13" s="74"/>
      <c r="I13" s="71">
        <v>2.2000000000000002</v>
      </c>
      <c r="J13" s="72"/>
      <c r="K13" s="71"/>
      <c r="L13" s="71"/>
      <c r="M13" s="71"/>
      <c r="N13" s="69"/>
      <c r="O13" s="69"/>
      <c r="P13" s="69"/>
      <c r="Q13" s="69"/>
      <c r="R13" s="69"/>
      <c r="S13" s="69"/>
      <c r="T13" s="69"/>
      <c r="U13" s="71"/>
      <c r="V13" s="69"/>
      <c r="W13" s="69"/>
      <c r="X13" s="69"/>
      <c r="Y13" s="69"/>
      <c r="Z13" s="69"/>
      <c r="AA13" s="73"/>
      <c r="AB13" s="9"/>
    </row>
    <row r="14" spans="1:32" s="3" customFormat="1" ht="32.1" customHeight="1">
      <c r="A14" s="68">
        <v>7</v>
      </c>
      <c r="B14" s="26"/>
      <c r="C14" s="27"/>
      <c r="D14" s="69">
        <f t="shared" si="4"/>
        <v>5.75</v>
      </c>
      <c r="E14" s="69">
        <v>6.95</v>
      </c>
      <c r="F14" s="70">
        <f t="shared" si="1"/>
        <v>1200.0000000000002</v>
      </c>
      <c r="G14" s="71">
        <v>18.18</v>
      </c>
      <c r="H14" s="71">
        <v>4.4000000000000004</v>
      </c>
      <c r="I14" s="71">
        <v>2.2000000000000002</v>
      </c>
      <c r="J14" s="72" t="str">
        <f>J12</f>
        <v>1 IN</v>
      </c>
      <c r="K14" s="70">
        <v>4000</v>
      </c>
      <c r="L14" s="71">
        <v>1</v>
      </c>
      <c r="M14" s="70" t="s">
        <v>43</v>
      </c>
      <c r="N14" s="69">
        <v>16.940000000000001</v>
      </c>
      <c r="O14" s="69">
        <v>12.332000000000001</v>
      </c>
      <c r="P14" s="69">
        <v>1.3740000000000001</v>
      </c>
      <c r="Q14" s="69">
        <v>1.236</v>
      </c>
      <c r="R14" s="69">
        <v>1.085</v>
      </c>
      <c r="S14" s="69">
        <v>18.388000000000002</v>
      </c>
      <c r="T14" s="69">
        <v>0.3</v>
      </c>
      <c r="U14" s="71">
        <v>0</v>
      </c>
      <c r="V14" s="69">
        <v>0.33</v>
      </c>
      <c r="W14" s="69">
        <v>529.79999999999995</v>
      </c>
      <c r="X14" s="69">
        <v>528.5</v>
      </c>
      <c r="Y14" s="69">
        <v>531</v>
      </c>
      <c r="Z14" s="69">
        <f>X14+I14</f>
        <v>530.70000000000005</v>
      </c>
      <c r="AA14" s="75"/>
      <c r="AB14" s="9"/>
    </row>
    <row r="15" spans="1:32" s="3" customFormat="1" ht="32.1" customHeight="1">
      <c r="A15" s="68">
        <v>8</v>
      </c>
      <c r="B15" s="26" t="s">
        <v>46</v>
      </c>
      <c r="C15" s="27"/>
      <c r="D15" s="69">
        <f t="shared" si="4"/>
        <v>6.95</v>
      </c>
      <c r="E15" s="69">
        <v>7</v>
      </c>
      <c r="F15" s="70">
        <f t="shared" si="1"/>
        <v>49.999999999999822</v>
      </c>
      <c r="G15" s="74" t="s">
        <v>67</v>
      </c>
      <c r="H15" s="74"/>
      <c r="I15" s="71">
        <v>2.2000000000000002</v>
      </c>
      <c r="J15" s="72"/>
      <c r="K15" s="70">
        <v>4000</v>
      </c>
      <c r="L15" s="71">
        <v>1.25</v>
      </c>
      <c r="M15" s="71"/>
      <c r="N15" s="76"/>
      <c r="O15" s="69"/>
      <c r="P15" s="69"/>
      <c r="Q15" s="69"/>
      <c r="R15" s="69"/>
      <c r="S15" s="69"/>
      <c r="T15" s="69">
        <v>1.2999999999999999E-2</v>
      </c>
      <c r="U15" s="71">
        <v>0</v>
      </c>
      <c r="V15" s="69">
        <v>1.2999999999999999E-2</v>
      </c>
      <c r="W15" s="69">
        <f t="shared" si="3"/>
        <v>528.5</v>
      </c>
      <c r="X15" s="69">
        <v>528.48699999999997</v>
      </c>
      <c r="Y15" s="69">
        <f>Z14</f>
        <v>530.70000000000005</v>
      </c>
      <c r="Z15" s="69">
        <f t="shared" ref="Z15:Z20" si="5">X15+I15</f>
        <v>530.68700000000001</v>
      </c>
      <c r="AA15" s="73"/>
      <c r="AB15" s="9"/>
    </row>
    <row r="16" spans="1:32" s="3" customFormat="1" ht="32.1" customHeight="1">
      <c r="A16" s="68">
        <v>9</v>
      </c>
      <c r="B16" s="26"/>
      <c r="C16" s="27"/>
      <c r="D16" s="69">
        <f t="shared" si="4"/>
        <v>7</v>
      </c>
      <c r="E16" s="69">
        <v>7.3</v>
      </c>
      <c r="F16" s="70">
        <f t="shared" si="1"/>
        <v>299.99999999999983</v>
      </c>
      <c r="G16" s="71">
        <v>18.18</v>
      </c>
      <c r="H16" s="77">
        <v>5</v>
      </c>
      <c r="I16" s="71">
        <v>2.2000000000000002</v>
      </c>
      <c r="J16" s="72" t="str">
        <f>J14</f>
        <v>1 IN</v>
      </c>
      <c r="K16" s="70">
        <v>3600</v>
      </c>
      <c r="L16" s="71">
        <v>1</v>
      </c>
      <c r="M16" s="70" t="s">
        <v>43</v>
      </c>
      <c r="N16" s="69">
        <v>15.84</v>
      </c>
      <c r="O16" s="69">
        <v>11.223000000000001</v>
      </c>
      <c r="P16" s="69">
        <v>1.411</v>
      </c>
      <c r="Q16" s="69">
        <v>1.258</v>
      </c>
      <c r="R16" s="69">
        <v>1.165</v>
      </c>
      <c r="S16" s="69">
        <v>18.45</v>
      </c>
      <c r="T16" s="69">
        <v>8.3000000000000004E-2</v>
      </c>
      <c r="U16" s="71">
        <v>0</v>
      </c>
      <c r="V16" s="69">
        <v>8.3000000000000004E-2</v>
      </c>
      <c r="W16" s="69">
        <f t="shared" si="3"/>
        <v>528.48699999999997</v>
      </c>
      <c r="X16" s="69">
        <v>528.404</v>
      </c>
      <c r="Y16" s="69">
        <f t="shared" ref="Y16:Y20" si="6">Z15</f>
        <v>530.68700000000001</v>
      </c>
      <c r="Z16" s="69">
        <f t="shared" si="5"/>
        <v>530.60400000000004</v>
      </c>
      <c r="AA16" s="73"/>
      <c r="AB16" s="9"/>
    </row>
    <row r="17" spans="1:28" s="3" customFormat="1" ht="32.1" customHeight="1">
      <c r="A17" s="68">
        <v>10</v>
      </c>
      <c r="B17" s="26"/>
      <c r="C17" s="27"/>
      <c r="D17" s="69">
        <f t="shared" si="4"/>
        <v>7.3</v>
      </c>
      <c r="E17" s="69">
        <v>7.35</v>
      </c>
      <c r="F17" s="70">
        <f t="shared" si="1"/>
        <v>49.999999999999822</v>
      </c>
      <c r="G17" s="74" t="s">
        <v>67</v>
      </c>
      <c r="H17" s="74"/>
      <c r="I17" s="71">
        <v>2.2000000000000002</v>
      </c>
      <c r="J17" s="72"/>
      <c r="K17" s="70">
        <v>3600</v>
      </c>
      <c r="L17" s="71">
        <v>0.75</v>
      </c>
      <c r="M17" s="72"/>
      <c r="N17" s="69"/>
      <c r="O17" s="69"/>
      <c r="P17" s="69"/>
      <c r="Q17" s="69"/>
      <c r="R17" s="69"/>
      <c r="S17" s="69"/>
      <c r="T17" s="69">
        <v>1.4E-2</v>
      </c>
      <c r="U17" s="71">
        <v>0</v>
      </c>
      <c r="V17" s="69">
        <v>1.4E-2</v>
      </c>
      <c r="W17" s="69">
        <f t="shared" si="3"/>
        <v>528.404</v>
      </c>
      <c r="X17" s="69">
        <v>528.39</v>
      </c>
      <c r="Y17" s="69">
        <f t="shared" si="6"/>
        <v>530.60400000000004</v>
      </c>
      <c r="Z17" s="69">
        <f t="shared" si="5"/>
        <v>530.59</v>
      </c>
      <c r="AA17" s="73"/>
      <c r="AB17" s="9"/>
    </row>
    <row r="18" spans="1:28" s="3" customFormat="1" ht="32.1" customHeight="1">
      <c r="A18" s="68">
        <v>6</v>
      </c>
      <c r="B18" s="26"/>
      <c r="C18" s="27"/>
      <c r="D18" s="69">
        <f t="shared" si="4"/>
        <v>7.35</v>
      </c>
      <c r="E18" s="69">
        <v>8.1999999999999993</v>
      </c>
      <c r="F18" s="70">
        <f t="shared" si="1"/>
        <v>849.99999999999966</v>
      </c>
      <c r="G18" s="71">
        <v>18.18</v>
      </c>
      <c r="H18" s="77">
        <v>5.8</v>
      </c>
      <c r="I18" s="71">
        <v>2.2000000000000002</v>
      </c>
      <c r="J18" s="72" t="str">
        <f>J16</f>
        <v>1 IN</v>
      </c>
      <c r="K18" s="70">
        <v>3300</v>
      </c>
      <c r="L18" s="71">
        <v>0.5</v>
      </c>
      <c r="M18" s="70" t="s">
        <v>43</v>
      </c>
      <c r="N18" s="69">
        <v>15.18</v>
      </c>
      <c r="O18" s="69">
        <v>10.71</v>
      </c>
      <c r="P18" s="69">
        <v>1.4159999999999999</v>
      </c>
      <c r="Q18" s="69">
        <v>1.2609999999999999</v>
      </c>
      <c r="R18" s="69">
        <v>1.22</v>
      </c>
      <c r="S18" s="69">
        <v>18.510000000000002</v>
      </c>
      <c r="T18" s="69">
        <v>0.25800000000000001</v>
      </c>
      <c r="U18" s="71">
        <v>0</v>
      </c>
      <c r="V18" s="69">
        <v>0.25800000000000001</v>
      </c>
      <c r="W18" s="69">
        <f t="shared" si="3"/>
        <v>528.39</v>
      </c>
      <c r="X18" s="69">
        <v>528.13199999999995</v>
      </c>
      <c r="Y18" s="69">
        <f t="shared" si="6"/>
        <v>530.59</v>
      </c>
      <c r="Z18" s="69">
        <f t="shared" si="5"/>
        <v>530.33199999999999</v>
      </c>
      <c r="AA18" s="73"/>
      <c r="AB18" s="9"/>
    </row>
    <row r="19" spans="1:28" s="3" customFormat="1" ht="32.1" customHeight="1">
      <c r="A19" s="68">
        <v>7</v>
      </c>
      <c r="B19" s="26"/>
      <c r="C19" s="27"/>
      <c r="D19" s="69">
        <f t="shared" si="4"/>
        <v>8.1999999999999993</v>
      </c>
      <c r="E19" s="69">
        <v>8.25</v>
      </c>
      <c r="F19" s="70">
        <f t="shared" si="1"/>
        <v>50.000000000000711</v>
      </c>
      <c r="G19" s="74" t="s">
        <v>67</v>
      </c>
      <c r="H19" s="74"/>
      <c r="I19" s="71">
        <v>2.2000000000000002</v>
      </c>
      <c r="J19" s="72"/>
      <c r="K19" s="70">
        <v>3600</v>
      </c>
      <c r="L19" s="71">
        <v>1</v>
      </c>
      <c r="M19" s="72"/>
      <c r="N19" s="69"/>
      <c r="O19" s="69"/>
      <c r="P19" s="69"/>
      <c r="Q19" s="69"/>
      <c r="R19" s="69"/>
      <c r="S19" s="69"/>
      <c r="T19" s="69">
        <v>1.4E-2</v>
      </c>
      <c r="U19" s="71">
        <v>0</v>
      </c>
      <c r="V19" s="69">
        <v>1.4E-2</v>
      </c>
      <c r="W19" s="69">
        <f t="shared" si="3"/>
        <v>528.13199999999995</v>
      </c>
      <c r="X19" s="69">
        <v>528.11800000000005</v>
      </c>
      <c r="Y19" s="69">
        <f t="shared" si="6"/>
        <v>530.33199999999999</v>
      </c>
      <c r="Z19" s="69">
        <f t="shared" si="5"/>
        <v>530.3180000000001</v>
      </c>
      <c r="AA19" s="73"/>
      <c r="AB19" s="9"/>
    </row>
    <row r="20" spans="1:28" s="3" customFormat="1" ht="32.1" customHeight="1" thickBot="1">
      <c r="A20" s="78">
        <v>8</v>
      </c>
      <c r="B20" s="79"/>
      <c r="C20" s="80"/>
      <c r="D20" s="81">
        <f t="shared" si="4"/>
        <v>8.25</v>
      </c>
      <c r="E20" s="81">
        <v>8.625</v>
      </c>
      <c r="F20" s="82">
        <f t="shared" si="1"/>
        <v>375</v>
      </c>
      <c r="G20" s="83">
        <v>18.18</v>
      </c>
      <c r="H20" s="84">
        <v>5</v>
      </c>
      <c r="I20" s="83">
        <v>2.2000000000000002</v>
      </c>
      <c r="J20" s="85" t="str">
        <f>J18</f>
        <v>1 IN</v>
      </c>
      <c r="K20" s="82">
        <v>3600</v>
      </c>
      <c r="L20" s="83">
        <v>1</v>
      </c>
      <c r="M20" s="82" t="s">
        <v>43</v>
      </c>
      <c r="N20" s="81">
        <v>15.84</v>
      </c>
      <c r="O20" s="81">
        <v>11.22</v>
      </c>
      <c r="P20" s="81">
        <v>1.411</v>
      </c>
      <c r="Q20" s="81">
        <v>1.258</v>
      </c>
      <c r="R20" s="81">
        <v>1.165</v>
      </c>
      <c r="S20" s="81">
        <v>18.45</v>
      </c>
      <c r="T20" s="81">
        <v>0.104</v>
      </c>
      <c r="U20" s="83">
        <v>0</v>
      </c>
      <c r="V20" s="81">
        <v>0.104</v>
      </c>
      <c r="W20" s="81">
        <f t="shared" si="3"/>
        <v>528.11800000000005</v>
      </c>
      <c r="X20" s="81">
        <v>528.01400000000001</v>
      </c>
      <c r="Y20" s="81">
        <f t="shared" si="6"/>
        <v>530.3180000000001</v>
      </c>
      <c r="Z20" s="81">
        <f t="shared" si="5"/>
        <v>530.21400000000006</v>
      </c>
      <c r="AA20" s="86"/>
      <c r="AB20" s="9"/>
    </row>
    <row r="21" spans="1:28" s="3" customFormat="1" ht="27" customHeight="1">
      <c r="A21" s="35"/>
      <c r="B21" s="36"/>
      <c r="C21" s="36"/>
      <c r="D21" s="87"/>
      <c r="E21" s="87"/>
      <c r="F21" s="88"/>
      <c r="G21" s="87"/>
      <c r="H21" s="87"/>
      <c r="I21" s="89"/>
      <c r="J21" s="90"/>
      <c r="K21" s="89"/>
      <c r="L21" s="91"/>
      <c r="M21" s="89"/>
      <c r="N21" s="87"/>
      <c r="O21" s="87"/>
      <c r="P21" s="87"/>
      <c r="Q21" s="87"/>
      <c r="R21" s="87"/>
      <c r="S21" s="87"/>
      <c r="T21" s="87"/>
      <c r="U21" s="89"/>
      <c r="V21" s="87">
        <v>1.1339999999999999</v>
      </c>
      <c r="W21" s="87"/>
      <c r="X21" s="87"/>
      <c r="Y21" s="87"/>
      <c r="Z21" s="87"/>
      <c r="AA21" s="7"/>
      <c r="AB21" s="9"/>
    </row>
    <row r="22" spans="1:28" s="10" customFormat="1" ht="49.5" customHeight="1">
      <c r="A22" s="4"/>
      <c r="B22" s="43" t="s">
        <v>48</v>
      </c>
      <c r="C22" s="43"/>
      <c r="D22" s="43" t="s">
        <v>49</v>
      </c>
      <c r="E22" s="43"/>
      <c r="F22" s="43" t="s">
        <v>50</v>
      </c>
      <c r="G22" s="43"/>
      <c r="H22" s="43" t="s">
        <v>4</v>
      </c>
      <c r="I22" s="43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3"/>
      <c r="Y22" s="93"/>
      <c r="Z22" s="93"/>
      <c r="AA22" s="93"/>
    </row>
    <row r="23" spans="1:28" s="10" customFormat="1" ht="34.5" customHeight="1">
      <c r="A23" s="4"/>
      <c r="B23" s="94">
        <v>4.4000000000000004</v>
      </c>
      <c r="C23" s="94"/>
      <c r="D23" s="94">
        <v>4.46</v>
      </c>
      <c r="E23" s="94"/>
      <c r="F23" s="94" t="s">
        <v>54</v>
      </c>
      <c r="G23" s="94"/>
      <c r="H23" s="43" t="s">
        <v>55</v>
      </c>
      <c r="I23" s="43"/>
      <c r="J23" s="95"/>
      <c r="K23" s="95"/>
      <c r="L23" s="95"/>
      <c r="M23" s="95"/>
      <c r="N23" s="96" t="s">
        <v>51</v>
      </c>
      <c r="O23" s="96"/>
      <c r="P23" s="95" t="s">
        <v>52</v>
      </c>
      <c r="Q23" s="16">
        <v>490.8</v>
      </c>
      <c r="R23" s="16"/>
      <c r="S23" s="95"/>
      <c r="T23" s="96" t="s">
        <v>53</v>
      </c>
      <c r="U23" s="96"/>
      <c r="V23" s="95" t="s">
        <v>52</v>
      </c>
      <c r="W23" s="95">
        <v>38.347000000000001</v>
      </c>
      <c r="X23" s="97"/>
      <c r="Y23" s="97"/>
      <c r="Z23" s="97"/>
      <c r="AA23" s="97"/>
    </row>
    <row r="24" spans="1:28" s="10" customFormat="1" ht="45.75" customHeight="1">
      <c r="A24" s="4"/>
      <c r="B24" s="94">
        <v>5</v>
      </c>
      <c r="C24" s="94"/>
      <c r="D24" s="94">
        <v>5.12</v>
      </c>
      <c r="E24" s="94"/>
      <c r="F24" s="98" t="s">
        <v>70</v>
      </c>
      <c r="G24" s="98"/>
      <c r="H24" s="43" t="s">
        <v>58</v>
      </c>
      <c r="I24" s="43"/>
      <c r="J24" s="95"/>
      <c r="K24" s="95"/>
      <c r="L24" s="95"/>
      <c r="M24" s="95"/>
      <c r="N24" s="96" t="s">
        <v>56</v>
      </c>
      <c r="O24" s="96"/>
      <c r="P24" s="95" t="s">
        <v>52</v>
      </c>
      <c r="Q24" s="96">
        <v>528.01400000000001</v>
      </c>
      <c r="R24" s="96"/>
      <c r="S24" s="95"/>
      <c r="T24" s="96" t="s">
        <v>57</v>
      </c>
      <c r="U24" s="96"/>
      <c r="V24" s="95" t="s">
        <v>52</v>
      </c>
      <c r="W24" s="95">
        <v>1.1339999999999999</v>
      </c>
      <c r="X24" s="97"/>
      <c r="Y24" s="97"/>
      <c r="Z24" s="97"/>
      <c r="AA24" s="97"/>
    </row>
    <row r="25" spans="1:28" s="10" customFormat="1" ht="54.75" customHeight="1">
      <c r="A25" s="4"/>
      <c r="B25" s="94">
        <v>5.8</v>
      </c>
      <c r="C25" s="94"/>
      <c r="D25" s="94">
        <v>6.03</v>
      </c>
      <c r="E25" s="94"/>
      <c r="F25" s="98" t="s">
        <v>61</v>
      </c>
      <c r="G25" s="98"/>
      <c r="H25" s="43" t="s">
        <v>62</v>
      </c>
      <c r="I25" s="43"/>
      <c r="J25" s="95"/>
      <c r="K25" s="95"/>
      <c r="L25" s="95"/>
      <c r="M25" s="95"/>
      <c r="N25" s="96" t="s">
        <v>59</v>
      </c>
      <c r="O25" s="96"/>
      <c r="P25" s="95" t="s">
        <v>52</v>
      </c>
      <c r="Q25" s="96">
        <v>37.213999999999999</v>
      </c>
      <c r="R25" s="96"/>
      <c r="S25" s="95"/>
      <c r="T25" s="96" t="s">
        <v>60</v>
      </c>
      <c r="U25" s="96"/>
      <c r="V25" s="95" t="s">
        <v>52</v>
      </c>
      <c r="W25" s="95">
        <v>37.213999999999999</v>
      </c>
      <c r="X25" s="97"/>
      <c r="Y25" s="97"/>
      <c r="Z25" s="97"/>
      <c r="AA25" s="97"/>
    </row>
    <row r="26" spans="1:28" s="10" customFormat="1" ht="16.5" customHeight="1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</row>
    <row r="27" spans="1:28" s="3" customFormat="1" ht="31.5" customHeight="1">
      <c r="A27" s="4"/>
      <c r="B27" s="7"/>
      <c r="C27" s="7"/>
      <c r="D27" s="16"/>
      <c r="E27" s="16"/>
      <c r="F27" s="16"/>
      <c r="G27" s="16"/>
      <c r="H27" s="6"/>
      <c r="I27" s="50"/>
      <c r="J27" s="51"/>
      <c r="K27" s="7"/>
      <c r="L27" s="6"/>
      <c r="M27" s="7"/>
      <c r="N27" s="6"/>
      <c r="O27" s="53"/>
      <c r="P27" s="46" t="s">
        <v>19</v>
      </c>
      <c r="Q27" s="46"/>
      <c r="R27" s="53"/>
      <c r="S27" s="53"/>
      <c r="T27" s="46" t="s">
        <v>63</v>
      </c>
      <c r="U27" s="46"/>
      <c r="V27" s="46"/>
      <c r="W27" s="46"/>
      <c r="X27" s="6"/>
      <c r="Y27" s="6"/>
      <c r="Z27" s="6"/>
      <c r="AA27" s="4"/>
    </row>
    <row r="28" spans="1:28" s="3" customFormat="1" ht="32.1" customHeight="1">
      <c r="A28" s="4"/>
      <c r="B28" s="4"/>
      <c r="C28" s="4"/>
      <c r="D28" s="6"/>
      <c r="E28" s="6"/>
      <c r="F28" s="55"/>
      <c r="G28" s="6"/>
      <c r="H28" s="50"/>
      <c r="I28" s="50"/>
      <c r="J28" s="51"/>
      <c r="K28" s="7"/>
      <c r="L28" s="52"/>
      <c r="M28" s="7"/>
      <c r="N28" s="6"/>
      <c r="O28" s="46" t="s">
        <v>64</v>
      </c>
      <c r="P28" s="46"/>
      <c r="Q28" s="46"/>
      <c r="R28" s="46"/>
      <c r="S28" s="53"/>
      <c r="T28" s="46"/>
      <c r="U28" s="46"/>
      <c r="V28" s="46"/>
      <c r="W28" s="46"/>
      <c r="X28" s="6"/>
      <c r="Y28" s="6"/>
      <c r="Z28" s="6"/>
    </row>
    <row r="29" spans="1:28" s="3" customFormat="1" ht="42" customHeight="1">
      <c r="A29" s="4"/>
      <c r="B29" s="4"/>
      <c r="C29" s="4"/>
      <c r="D29" s="6"/>
      <c r="E29" s="6"/>
      <c r="F29" s="55"/>
      <c r="G29" s="6"/>
      <c r="H29" s="50"/>
      <c r="I29" s="50"/>
      <c r="J29" s="51"/>
      <c r="K29" s="7"/>
      <c r="L29" s="52"/>
      <c r="M29" s="7"/>
      <c r="N29" s="6"/>
      <c r="O29" s="46"/>
      <c r="P29" s="46"/>
      <c r="Q29" s="46"/>
      <c r="R29" s="46"/>
      <c r="S29" s="53"/>
      <c r="T29" s="46"/>
      <c r="U29" s="46"/>
      <c r="V29" s="46"/>
      <c r="W29" s="46"/>
      <c r="X29" s="6"/>
      <c r="Y29" s="6"/>
      <c r="Z29" s="6"/>
    </row>
    <row r="30" spans="1:28" s="3" customFormat="1" ht="24.75" customHeight="1">
      <c r="A30" s="4"/>
      <c r="B30" s="4"/>
      <c r="C30" s="4"/>
      <c r="D30" s="6"/>
      <c r="E30" s="6"/>
      <c r="F30" s="55"/>
      <c r="G30" s="6"/>
      <c r="H30" s="50"/>
      <c r="I30" s="50"/>
      <c r="J30" s="6"/>
      <c r="K30" s="7" t="s">
        <v>18</v>
      </c>
      <c r="L30" s="52"/>
      <c r="M30" s="7"/>
      <c r="N30" s="6"/>
      <c r="O30" s="53"/>
      <c r="P30" s="53"/>
      <c r="Q30" s="53"/>
      <c r="R30" s="53"/>
      <c r="S30" s="53"/>
      <c r="T30" s="46"/>
      <c r="U30" s="46"/>
      <c r="V30" s="46"/>
      <c r="W30" s="46"/>
      <c r="X30" s="6"/>
      <c r="Y30" s="6"/>
      <c r="Z30" s="6"/>
    </row>
    <row r="31" spans="1:28" s="3" customFormat="1" ht="32.1" customHeight="1">
      <c r="A31" s="4"/>
      <c r="B31" s="4"/>
      <c r="C31" s="4"/>
      <c r="D31" s="6"/>
      <c r="E31" s="6"/>
      <c r="F31" s="55"/>
      <c r="G31" s="6"/>
      <c r="H31" s="50"/>
      <c r="I31" s="50"/>
      <c r="J31" s="6"/>
      <c r="K31" s="7" t="s">
        <v>14</v>
      </c>
      <c r="L31" s="52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8" s="3" customFormat="1" ht="32.1" customHeight="1">
      <c r="A32" s="4"/>
      <c r="B32" s="4"/>
      <c r="C32" s="4"/>
      <c r="D32" s="6"/>
      <c r="E32" s="6"/>
      <c r="F32" s="55"/>
      <c r="G32" s="6"/>
      <c r="H32" s="50"/>
      <c r="I32" s="50"/>
      <c r="J32" s="6"/>
      <c r="K32" s="7"/>
      <c r="L32" s="52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3" customFormat="1" ht="32.1" customHeight="1">
      <c r="A33" s="4"/>
      <c r="B33" s="4"/>
      <c r="C33" s="4"/>
      <c r="D33" s="6"/>
      <c r="E33" s="6"/>
      <c r="F33" s="55"/>
      <c r="G33" s="6"/>
      <c r="H33" s="50"/>
      <c r="I33" s="50"/>
      <c r="J33" s="6"/>
      <c r="K33" s="7"/>
      <c r="L33" s="52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3" customFormat="1" ht="32.1" customHeight="1">
      <c r="A34" s="4"/>
      <c r="B34" s="4"/>
      <c r="C34" s="4"/>
      <c r="D34" s="6"/>
      <c r="E34" s="6"/>
      <c r="F34" s="55"/>
      <c r="G34" s="6"/>
      <c r="H34" s="50"/>
      <c r="I34" s="50"/>
      <c r="J34" s="6"/>
      <c r="K34" s="7"/>
      <c r="L34" s="52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3" customFormat="1" ht="32.1" customHeight="1">
      <c r="A35" s="4"/>
      <c r="B35" s="4"/>
      <c r="C35" s="4"/>
      <c r="D35" s="6"/>
      <c r="E35" s="6"/>
      <c r="F35" s="55"/>
      <c r="G35" s="6"/>
      <c r="H35" s="50"/>
      <c r="I35" s="50"/>
      <c r="J35" s="6"/>
      <c r="K35" s="7"/>
      <c r="L35" s="52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3" customFormat="1" ht="32.1" customHeight="1">
      <c r="A36" s="4"/>
      <c r="B36" s="4"/>
      <c r="C36" s="4"/>
      <c r="D36" s="6"/>
      <c r="E36" s="6"/>
      <c r="F36" s="55"/>
      <c r="G36" s="6"/>
      <c r="H36" s="50"/>
      <c r="I36" s="50"/>
      <c r="J36" s="6"/>
      <c r="K36" s="7"/>
      <c r="L36" s="52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3" customFormat="1" ht="32.1" customHeight="1">
      <c r="A37" s="4"/>
      <c r="B37" s="4"/>
      <c r="C37" s="4"/>
      <c r="D37" s="6"/>
      <c r="E37" s="6"/>
      <c r="F37" s="55"/>
      <c r="G37" s="6"/>
      <c r="H37" s="50"/>
      <c r="I37" s="50"/>
      <c r="J37" s="6"/>
      <c r="K37" s="7"/>
      <c r="L37" s="52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3" customFormat="1" ht="32.1" customHeight="1">
      <c r="A38" s="4"/>
      <c r="B38" s="4"/>
      <c r="C38" s="4"/>
      <c r="D38" s="6"/>
      <c r="E38" s="6"/>
      <c r="F38" s="55"/>
      <c r="G38" s="6"/>
      <c r="H38" s="50"/>
      <c r="I38" s="50"/>
      <c r="J38" s="6"/>
      <c r="K38" s="7"/>
      <c r="L38" s="52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3" customFormat="1" ht="32.1" customHeight="1">
      <c r="A39" s="4"/>
      <c r="B39" s="4"/>
      <c r="C39" s="4"/>
      <c r="D39" s="6"/>
      <c r="E39" s="6"/>
      <c r="F39" s="55"/>
      <c r="G39" s="6"/>
      <c r="H39" s="50"/>
      <c r="I39" s="50"/>
      <c r="J39" s="6"/>
      <c r="K39" s="7"/>
      <c r="L39" s="52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3" customFormat="1" ht="32.1" customHeight="1">
      <c r="A40" s="4"/>
      <c r="B40" s="4"/>
      <c r="C40" s="4"/>
      <c r="D40" s="6"/>
      <c r="E40" s="6"/>
      <c r="F40" s="55"/>
      <c r="G40" s="6"/>
      <c r="H40" s="50"/>
      <c r="I40" s="50"/>
      <c r="J40" s="6"/>
      <c r="K40" s="7"/>
      <c r="L40" s="52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3" customFormat="1" ht="32.1" customHeight="1">
      <c r="A41" s="4"/>
      <c r="B41" s="4"/>
      <c r="C41" s="4"/>
      <c r="D41" s="6"/>
      <c r="E41" s="6"/>
      <c r="F41" s="55"/>
      <c r="G41" s="6"/>
      <c r="H41" s="50"/>
      <c r="I41" s="50"/>
      <c r="J41" s="6"/>
      <c r="K41" s="7"/>
      <c r="L41" s="52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3" customFormat="1" ht="32.1" customHeight="1">
      <c r="A42" s="4"/>
      <c r="B42" s="4"/>
      <c r="C42" s="4"/>
      <c r="D42" s="6"/>
      <c r="E42" s="6"/>
      <c r="F42" s="55"/>
      <c r="G42" s="6"/>
      <c r="H42" s="50"/>
      <c r="I42" s="50"/>
      <c r="J42" s="6"/>
      <c r="K42" s="7"/>
      <c r="L42" s="52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</sheetData>
  <mergeCells count="53">
    <mergeCell ref="T25:U25"/>
    <mergeCell ref="D27:G27"/>
    <mergeCell ref="P27:Q27"/>
    <mergeCell ref="T27:W30"/>
    <mergeCell ref="O28:R29"/>
    <mergeCell ref="B25:C25"/>
    <mergeCell ref="D25:E25"/>
    <mergeCell ref="F25:G25"/>
    <mergeCell ref="H25:I25"/>
    <mergeCell ref="N25:O25"/>
    <mergeCell ref="Q25:R25"/>
    <mergeCell ref="N23:O23"/>
    <mergeCell ref="Q23:R23"/>
    <mergeCell ref="T23:U23"/>
    <mergeCell ref="B24:C24"/>
    <mergeCell ref="D24:E24"/>
    <mergeCell ref="F24:G24"/>
    <mergeCell ref="H24:I24"/>
    <mergeCell ref="N24:O24"/>
    <mergeCell ref="Q24:R24"/>
    <mergeCell ref="T24:U24"/>
    <mergeCell ref="B22:C22"/>
    <mergeCell ref="D22:E22"/>
    <mergeCell ref="F22:G22"/>
    <mergeCell ref="H22:I22"/>
    <mergeCell ref="B23:C23"/>
    <mergeCell ref="D23:E23"/>
    <mergeCell ref="F23:G23"/>
    <mergeCell ref="H23:I23"/>
    <mergeCell ref="B13:B14"/>
    <mergeCell ref="G13:H13"/>
    <mergeCell ref="B15:B20"/>
    <mergeCell ref="G15:H15"/>
    <mergeCell ref="G17:H17"/>
    <mergeCell ref="G19:H19"/>
    <mergeCell ref="W5:X5"/>
    <mergeCell ref="Y5:Z5"/>
    <mergeCell ref="AA5:AA6"/>
    <mergeCell ref="J6:K6"/>
    <mergeCell ref="L6:M6"/>
    <mergeCell ref="B8:B12"/>
    <mergeCell ref="G9:H9"/>
    <mergeCell ref="G11:H11"/>
    <mergeCell ref="A1:AA1"/>
    <mergeCell ref="A2:AA2"/>
    <mergeCell ref="A3:AA3"/>
    <mergeCell ref="A4:AA4"/>
    <mergeCell ref="A5:A6"/>
    <mergeCell ref="B5:B6"/>
    <mergeCell ref="C5:C6"/>
    <mergeCell ref="D5:F5"/>
    <mergeCell ref="G5:S5"/>
    <mergeCell ref="T5:V5"/>
  </mergeCells>
  <printOptions horizontalCentered="1"/>
  <pageMargins left="0.39370078740157483" right="0.31496062992125984" top="0.39370078740157483" bottom="0.23622047244094491" header="0" footer="0"/>
  <pageSetup paperSize="9" scale="55" orientation="landscape" errors="blank" verticalDpi="360" r:id="rId1"/>
  <headerFooter alignWithMargins="0"/>
  <rowBreaks count="1" manualBreakCount="1">
    <brk id="29" max="27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2"/>
  <sheetViews>
    <sheetView view="pageBreakPreview" topLeftCell="A13" zoomScale="85" zoomScaleSheetLayoutView="85" workbookViewId="0">
      <selection activeCell="AC25" sqref="AC25"/>
    </sheetView>
  </sheetViews>
  <sheetFormatPr defaultColWidth="9.140625" defaultRowHeight="12.75"/>
  <cols>
    <col min="1" max="1" width="4.42578125" style="56" customWidth="1"/>
    <col min="2" max="2" width="5.42578125" style="56" customWidth="1"/>
    <col min="3" max="3" width="6.85546875" style="56" customWidth="1"/>
    <col min="4" max="6" width="9.140625" style="57" customWidth="1"/>
    <col min="7" max="7" width="10.7109375" style="56" customWidth="1"/>
    <col min="8" max="8" width="10.5703125" style="56" customWidth="1"/>
    <col min="9" max="9" width="7.42578125" style="56" customWidth="1"/>
    <col min="10" max="10" width="7" style="56" customWidth="1"/>
    <col min="11" max="11" width="9.140625" style="124" customWidth="1"/>
    <col min="12" max="12" width="8.140625" style="58" customWidth="1"/>
    <col min="13" max="13" width="6.42578125" style="56" customWidth="1"/>
    <col min="14" max="14" width="9" style="56" customWidth="1"/>
    <col min="15" max="15" width="9.140625" style="56" customWidth="1"/>
    <col min="16" max="16" width="9.140625" style="56" bestFit="1" customWidth="1"/>
    <col min="17" max="17" width="8" style="56" customWidth="1"/>
    <col min="18" max="18" width="9.140625" style="56" customWidth="1"/>
    <col min="19" max="19" width="11.28515625" style="56" customWidth="1"/>
    <col min="20" max="20" width="9" style="56" customWidth="1"/>
    <col min="21" max="21" width="9.28515625" style="56" customWidth="1"/>
    <col min="22" max="22" width="8.140625" style="56" customWidth="1"/>
    <col min="23" max="26" width="10.5703125" style="56" customWidth="1"/>
    <col min="27" max="27" width="18" style="56" customWidth="1"/>
    <col min="28" max="16384" width="9.140625" style="56"/>
  </cols>
  <sheetData>
    <row r="1" spans="1:32" s="21" customFormat="1" ht="24" customHeight="1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32" s="21" customFormat="1" ht="17.25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32" s="5" customFormat="1" ht="15.75" customHeight="1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11"/>
    </row>
    <row r="4" spans="1:32" s="1" customFormat="1" ht="21.95" customHeight="1" thickBot="1">
      <c r="A4" s="19" t="s">
        <v>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32" s="2" customFormat="1" ht="21.75" customHeight="1">
      <c r="A5" s="59" t="s">
        <v>0</v>
      </c>
      <c r="B5" s="60" t="s">
        <v>23</v>
      </c>
      <c r="C5" s="60" t="s">
        <v>40</v>
      </c>
      <c r="D5" s="60" t="s">
        <v>1</v>
      </c>
      <c r="E5" s="60"/>
      <c r="F5" s="60"/>
      <c r="G5" s="60" t="s">
        <v>2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 t="s">
        <v>32</v>
      </c>
      <c r="U5" s="60"/>
      <c r="V5" s="60"/>
      <c r="W5" s="61" t="s">
        <v>31</v>
      </c>
      <c r="X5" s="61"/>
      <c r="Y5" s="61" t="s">
        <v>3</v>
      </c>
      <c r="Z5" s="61"/>
      <c r="AA5" s="61" t="s">
        <v>4</v>
      </c>
    </row>
    <row r="6" spans="1:32" s="2" customFormat="1" ht="86.25" customHeight="1">
      <c r="A6" s="63"/>
      <c r="B6" s="18"/>
      <c r="C6" s="18"/>
      <c r="D6" s="15" t="s">
        <v>24</v>
      </c>
      <c r="E6" s="15" t="s">
        <v>35</v>
      </c>
      <c r="F6" s="15" t="s">
        <v>5</v>
      </c>
      <c r="G6" s="15" t="s">
        <v>6</v>
      </c>
      <c r="H6" s="15" t="s">
        <v>22</v>
      </c>
      <c r="I6" s="12" t="s">
        <v>7</v>
      </c>
      <c r="J6" s="23" t="s">
        <v>8</v>
      </c>
      <c r="K6" s="23"/>
      <c r="L6" s="18" t="s">
        <v>9</v>
      </c>
      <c r="M6" s="18"/>
      <c r="N6" s="13" t="s">
        <v>10</v>
      </c>
      <c r="O6" s="13" t="s">
        <v>11</v>
      </c>
      <c r="P6" s="13" t="s">
        <v>15</v>
      </c>
      <c r="Q6" s="13" t="s">
        <v>12</v>
      </c>
      <c r="R6" s="13" t="s">
        <v>21</v>
      </c>
      <c r="S6" s="15" t="s">
        <v>13</v>
      </c>
      <c r="T6" s="15" t="s">
        <v>30</v>
      </c>
      <c r="U6" s="15" t="s">
        <v>25</v>
      </c>
      <c r="V6" s="15" t="s">
        <v>20</v>
      </c>
      <c r="W6" s="13" t="s">
        <v>26</v>
      </c>
      <c r="X6" s="13" t="s">
        <v>27</v>
      </c>
      <c r="Y6" s="13" t="s">
        <v>28</v>
      </c>
      <c r="Z6" s="13" t="s">
        <v>29</v>
      </c>
      <c r="AA6" s="20"/>
      <c r="AD6" s="2" t="s">
        <v>33</v>
      </c>
    </row>
    <row r="7" spans="1:32" s="2" customFormat="1" ht="21" customHeight="1">
      <c r="A7" s="6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2">
        <v>11</v>
      </c>
      <c r="L7" s="66"/>
      <c r="M7" s="15"/>
      <c r="N7" s="15">
        <v>10</v>
      </c>
      <c r="O7" s="15">
        <v>11</v>
      </c>
      <c r="P7" s="15">
        <v>12</v>
      </c>
      <c r="Q7" s="15">
        <v>13</v>
      </c>
      <c r="R7" s="15">
        <v>14</v>
      </c>
      <c r="S7" s="15">
        <v>15</v>
      </c>
      <c r="T7" s="15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15">
        <v>22</v>
      </c>
      <c r="AA7" s="15">
        <v>23</v>
      </c>
      <c r="AB7" s="9">
        <f>E8-D8</f>
        <v>2</v>
      </c>
      <c r="AC7" s="3">
        <f>AB7*1000</f>
        <v>2000</v>
      </c>
    </row>
    <row r="8" spans="1:32" s="3" customFormat="1" ht="35.1" customHeight="1">
      <c r="A8" s="68">
        <v>1</v>
      </c>
      <c r="B8" s="99"/>
      <c r="C8" s="27">
        <v>1</v>
      </c>
      <c r="D8" s="100">
        <v>10</v>
      </c>
      <c r="E8" s="100">
        <v>12</v>
      </c>
      <c r="F8" s="101">
        <f>(E8-D8)*1000</f>
        <v>2000</v>
      </c>
      <c r="G8" s="102">
        <v>20.64</v>
      </c>
      <c r="H8" s="102">
        <v>5.5</v>
      </c>
      <c r="I8" s="102">
        <v>2.2000000000000002</v>
      </c>
      <c r="J8" s="103" t="s">
        <v>66</v>
      </c>
      <c r="K8" s="101">
        <v>4300</v>
      </c>
      <c r="L8" s="102">
        <v>1.5</v>
      </c>
      <c r="M8" s="101" t="s">
        <v>43</v>
      </c>
      <c r="N8" s="100">
        <v>19.36</v>
      </c>
      <c r="O8" s="100">
        <v>13.432</v>
      </c>
      <c r="P8" s="100">
        <v>1.4410000000000001</v>
      </c>
      <c r="Q8" s="100">
        <v>1.276</v>
      </c>
      <c r="R8" s="100">
        <v>1.081</v>
      </c>
      <c r="S8" s="100">
        <v>20.928000000000001</v>
      </c>
      <c r="T8" s="100">
        <v>0.46500000000000002</v>
      </c>
      <c r="U8" s="102">
        <v>0</v>
      </c>
      <c r="V8" s="100">
        <v>0.46500000000000002</v>
      </c>
      <c r="W8" s="100">
        <v>517.79999999999995</v>
      </c>
      <c r="X8" s="100">
        <v>517.33500000000004</v>
      </c>
      <c r="Y8" s="100">
        <v>520</v>
      </c>
      <c r="Z8" s="100">
        <v>519.53499999999997</v>
      </c>
      <c r="AA8" s="33" t="s">
        <v>72</v>
      </c>
      <c r="AB8" s="9" t="e">
        <f>#REF!-#REF!</f>
        <v>#REF!</v>
      </c>
      <c r="AC8" s="3" t="e">
        <f t="shared" ref="AC8" si="0">AB8*1000</f>
        <v>#REF!</v>
      </c>
      <c r="AF8" s="3" t="s">
        <v>34</v>
      </c>
    </row>
    <row r="9" spans="1:32" s="3" customFormat="1" ht="35.1" customHeight="1">
      <c r="A9" s="68">
        <v>2</v>
      </c>
      <c r="B9" s="99"/>
      <c r="C9" s="27"/>
      <c r="D9" s="100">
        <f>E8</f>
        <v>12</v>
      </c>
      <c r="E9" s="100">
        <v>12.05</v>
      </c>
      <c r="F9" s="101">
        <f t="shared" ref="F9:F24" si="1">(E9-D9)*1000</f>
        <v>50.000000000000711</v>
      </c>
      <c r="G9" s="104" t="s">
        <v>16</v>
      </c>
      <c r="H9" s="104"/>
      <c r="I9" s="102">
        <v>2.2000000000000002</v>
      </c>
      <c r="J9" s="103"/>
      <c r="K9" s="101">
        <v>4300</v>
      </c>
      <c r="L9" s="102"/>
      <c r="M9" s="101"/>
      <c r="N9" s="100"/>
      <c r="O9" s="100"/>
      <c r="P9" s="100"/>
      <c r="Q9" s="100"/>
      <c r="R9" s="100"/>
      <c r="S9" s="100"/>
      <c r="T9" s="100">
        <v>1.2E-2</v>
      </c>
      <c r="U9" s="102">
        <v>0</v>
      </c>
      <c r="V9" s="100">
        <f>T9+U9</f>
        <v>1.2E-2</v>
      </c>
      <c r="W9" s="100">
        <f>X8</f>
        <v>517.33500000000004</v>
      </c>
      <c r="X9" s="100">
        <v>517.32299999999998</v>
      </c>
      <c r="Y9" s="100">
        <f>Z8</f>
        <v>519.53499999999997</v>
      </c>
      <c r="Z9" s="100">
        <v>519.52300000000002</v>
      </c>
      <c r="AA9" s="33"/>
      <c r="AB9" s="9"/>
    </row>
    <row r="10" spans="1:32" s="3" customFormat="1" ht="35.1" customHeight="1">
      <c r="A10" s="68">
        <v>3</v>
      </c>
      <c r="B10" s="99"/>
      <c r="C10" s="27">
        <v>2</v>
      </c>
      <c r="D10" s="100">
        <f>E9</f>
        <v>12.05</v>
      </c>
      <c r="E10" s="100">
        <v>12.85</v>
      </c>
      <c r="F10" s="101">
        <f t="shared" si="1"/>
        <v>799.99999999999898</v>
      </c>
      <c r="G10" s="102">
        <v>20.64</v>
      </c>
      <c r="H10" s="102">
        <v>5.8</v>
      </c>
      <c r="I10" s="102">
        <v>2.2000000000000002</v>
      </c>
      <c r="J10" s="103" t="s">
        <v>66</v>
      </c>
      <c r="K10" s="101">
        <v>3600</v>
      </c>
      <c r="L10" s="102">
        <v>1</v>
      </c>
      <c r="M10" s="101" t="s">
        <v>43</v>
      </c>
      <c r="N10" s="100">
        <v>17.600000000000001</v>
      </c>
      <c r="O10" s="100">
        <v>12.023</v>
      </c>
      <c r="P10" s="100">
        <v>1.464</v>
      </c>
      <c r="Q10" s="100">
        <v>1.2889999999999999</v>
      </c>
      <c r="R10" s="100">
        <v>1.194</v>
      </c>
      <c r="S10" s="100">
        <v>21.01</v>
      </c>
      <c r="T10" s="100">
        <v>0.222</v>
      </c>
      <c r="U10" s="102">
        <v>0</v>
      </c>
      <c r="V10" s="100">
        <f t="shared" ref="V10:V24" si="2">T10+U10</f>
        <v>0.222</v>
      </c>
      <c r="W10" s="100">
        <f t="shared" ref="W10:W24" si="3">X9</f>
        <v>517.32299999999998</v>
      </c>
      <c r="X10" s="100">
        <v>517.101</v>
      </c>
      <c r="Y10" s="100">
        <f t="shared" ref="Y10:Y24" si="4">Z9</f>
        <v>519.52300000000002</v>
      </c>
      <c r="Z10" s="105">
        <v>519.30100000000004</v>
      </c>
      <c r="AA10" s="33" t="s">
        <v>73</v>
      </c>
      <c r="AB10" s="9"/>
    </row>
    <row r="11" spans="1:32" s="3" customFormat="1" ht="35.1" customHeight="1">
      <c r="A11" s="68">
        <v>4</v>
      </c>
      <c r="B11" s="99"/>
      <c r="C11" s="27"/>
      <c r="D11" s="100">
        <f t="shared" ref="D11:D25" si="5">E10</f>
        <v>12.85</v>
      </c>
      <c r="E11" s="100">
        <v>12.9</v>
      </c>
      <c r="F11" s="101">
        <f t="shared" si="1"/>
        <v>50.000000000000711</v>
      </c>
      <c r="G11" s="104" t="s">
        <v>16</v>
      </c>
      <c r="H11" s="104"/>
      <c r="I11" s="102">
        <v>2.2000000000000002</v>
      </c>
      <c r="J11" s="103"/>
      <c r="K11" s="101">
        <v>3600</v>
      </c>
      <c r="L11" s="102"/>
      <c r="M11" s="101"/>
      <c r="N11" s="100"/>
      <c r="O11" s="100"/>
      <c r="P11" s="100"/>
      <c r="Q11" s="76"/>
      <c r="R11" s="100"/>
      <c r="S11" s="100"/>
      <c r="T11" s="100">
        <v>1.4E-2</v>
      </c>
      <c r="U11" s="102">
        <v>0</v>
      </c>
      <c r="V11" s="100">
        <f t="shared" si="2"/>
        <v>1.4E-2</v>
      </c>
      <c r="W11" s="100">
        <f t="shared" si="3"/>
        <v>517.101</v>
      </c>
      <c r="X11" s="100">
        <v>517.08699999999999</v>
      </c>
      <c r="Y11" s="100">
        <f t="shared" si="4"/>
        <v>519.30100000000004</v>
      </c>
      <c r="Z11" s="100">
        <v>519.28700000000003</v>
      </c>
      <c r="AA11" s="33"/>
      <c r="AB11" s="9"/>
    </row>
    <row r="12" spans="1:32" s="3" customFormat="1" ht="35.1" customHeight="1">
      <c r="A12" s="68">
        <v>5</v>
      </c>
      <c r="B12" s="99"/>
      <c r="C12" s="27">
        <v>3</v>
      </c>
      <c r="D12" s="100">
        <f t="shared" si="5"/>
        <v>12.9</v>
      </c>
      <c r="E12" s="100">
        <v>13.55</v>
      </c>
      <c r="F12" s="101">
        <f t="shared" si="1"/>
        <v>650.00000000000034</v>
      </c>
      <c r="G12" s="102">
        <v>20.64</v>
      </c>
      <c r="H12" s="102">
        <v>5.5</v>
      </c>
      <c r="I12" s="102">
        <v>2.2000000000000002</v>
      </c>
      <c r="J12" s="103" t="str">
        <f>J10</f>
        <v>1 IN</v>
      </c>
      <c r="K12" s="101">
        <v>4300</v>
      </c>
      <c r="L12" s="102">
        <v>1.5</v>
      </c>
      <c r="M12" s="101" t="s">
        <v>43</v>
      </c>
      <c r="N12" s="100">
        <v>19.36</v>
      </c>
      <c r="O12" s="100">
        <v>13.432</v>
      </c>
      <c r="P12" s="100">
        <v>1.4410000000000001</v>
      </c>
      <c r="Q12" s="100">
        <v>1.276</v>
      </c>
      <c r="R12" s="100">
        <v>1.081</v>
      </c>
      <c r="S12" s="100">
        <v>20.928000000000001</v>
      </c>
      <c r="T12" s="100">
        <v>0.151</v>
      </c>
      <c r="U12" s="102">
        <v>0</v>
      </c>
      <c r="V12" s="100">
        <f t="shared" si="2"/>
        <v>0.151</v>
      </c>
      <c r="W12" s="100">
        <f t="shared" si="3"/>
        <v>517.08699999999999</v>
      </c>
      <c r="X12" s="100">
        <v>516.93600000000004</v>
      </c>
      <c r="Y12" s="100">
        <f t="shared" si="4"/>
        <v>519.28700000000003</v>
      </c>
      <c r="Z12" s="100">
        <v>516.13599999999997</v>
      </c>
      <c r="AA12" s="33" t="s">
        <v>74</v>
      </c>
      <c r="AB12" s="9"/>
    </row>
    <row r="13" spans="1:32" s="3" customFormat="1" ht="35.1" customHeight="1">
      <c r="A13" s="68">
        <v>6</v>
      </c>
      <c r="B13" s="27"/>
      <c r="C13" s="27"/>
      <c r="D13" s="100">
        <f t="shared" si="5"/>
        <v>13.55</v>
      </c>
      <c r="E13" s="100">
        <v>13.6</v>
      </c>
      <c r="F13" s="101">
        <f t="shared" si="1"/>
        <v>49.999999999998934</v>
      </c>
      <c r="G13" s="104" t="s">
        <v>16</v>
      </c>
      <c r="H13" s="104"/>
      <c r="I13" s="102">
        <v>2.2000000000000002</v>
      </c>
      <c r="J13" s="103"/>
      <c r="K13" s="101">
        <v>4300</v>
      </c>
      <c r="L13" s="102"/>
      <c r="M13" s="102"/>
      <c r="N13" s="100"/>
      <c r="O13" s="76"/>
      <c r="P13" s="100"/>
      <c r="Q13" s="76"/>
      <c r="R13" s="100"/>
      <c r="S13" s="100"/>
      <c r="T13" s="100">
        <v>1.2E-2</v>
      </c>
      <c r="U13" s="102">
        <v>0</v>
      </c>
      <c r="V13" s="100">
        <f t="shared" si="2"/>
        <v>1.2E-2</v>
      </c>
      <c r="W13" s="100">
        <f t="shared" si="3"/>
        <v>516.93600000000004</v>
      </c>
      <c r="X13" s="100">
        <v>516.92399999999998</v>
      </c>
      <c r="Y13" s="100">
        <f t="shared" si="4"/>
        <v>516.13599999999997</v>
      </c>
      <c r="Z13" s="100">
        <v>519.12400000000002</v>
      </c>
      <c r="AA13" s="33"/>
      <c r="AB13" s="9"/>
    </row>
    <row r="14" spans="1:32" s="3" customFormat="1" ht="35.1" customHeight="1">
      <c r="A14" s="68">
        <v>7</v>
      </c>
      <c r="B14" s="27"/>
      <c r="C14" s="27">
        <v>4</v>
      </c>
      <c r="D14" s="100">
        <f t="shared" si="5"/>
        <v>13.6</v>
      </c>
      <c r="E14" s="100">
        <v>14.45</v>
      </c>
      <c r="F14" s="101">
        <f t="shared" si="1"/>
        <v>849.99999999999966</v>
      </c>
      <c r="G14" s="102">
        <v>20.64</v>
      </c>
      <c r="H14" s="102">
        <v>5.5</v>
      </c>
      <c r="I14" s="102">
        <v>2.2000000000000002</v>
      </c>
      <c r="J14" s="103" t="str">
        <f>J12</f>
        <v>1 IN</v>
      </c>
      <c r="K14" s="101">
        <v>5300</v>
      </c>
      <c r="L14" s="102">
        <v>2</v>
      </c>
      <c r="M14" s="101" t="s">
        <v>43</v>
      </c>
      <c r="N14" s="100">
        <v>21.78</v>
      </c>
      <c r="O14" s="100">
        <v>15.339</v>
      </c>
      <c r="P14" s="100">
        <v>1.42</v>
      </c>
      <c r="Q14" s="100">
        <v>1.2629999999999999</v>
      </c>
      <c r="R14" s="100">
        <v>0.96399999999999997</v>
      </c>
      <c r="S14" s="100">
        <v>20.997</v>
      </c>
      <c r="T14" s="100">
        <v>0.16</v>
      </c>
      <c r="U14" s="102">
        <v>0</v>
      </c>
      <c r="V14" s="100">
        <f t="shared" si="2"/>
        <v>0.16</v>
      </c>
      <c r="W14" s="100">
        <f t="shared" si="3"/>
        <v>516.92399999999998</v>
      </c>
      <c r="X14" s="100">
        <v>516.76400000000001</v>
      </c>
      <c r="Y14" s="100">
        <f t="shared" si="4"/>
        <v>519.12400000000002</v>
      </c>
      <c r="Z14" s="100">
        <v>518.96400000000006</v>
      </c>
      <c r="AA14" s="33" t="s">
        <v>75</v>
      </c>
      <c r="AB14" s="9"/>
    </row>
    <row r="15" spans="1:32" s="3" customFormat="1" ht="35.1" customHeight="1">
      <c r="A15" s="68">
        <v>8</v>
      </c>
      <c r="B15" s="27"/>
      <c r="C15" s="27"/>
      <c r="D15" s="100">
        <f t="shared" si="5"/>
        <v>14.45</v>
      </c>
      <c r="E15" s="100">
        <v>14.5</v>
      </c>
      <c r="F15" s="101">
        <f t="shared" si="1"/>
        <v>50.000000000000711</v>
      </c>
      <c r="G15" s="104" t="s">
        <v>16</v>
      </c>
      <c r="H15" s="104"/>
      <c r="I15" s="102">
        <v>2.2000000000000002</v>
      </c>
      <c r="J15" s="103"/>
      <c r="K15" s="101">
        <v>5300</v>
      </c>
      <c r="L15" s="102"/>
      <c r="M15" s="102"/>
      <c r="N15" s="76"/>
      <c r="O15" s="76"/>
      <c r="P15" s="100"/>
      <c r="Q15" s="76"/>
      <c r="R15" s="100"/>
      <c r="S15" s="100"/>
      <c r="T15" s="100">
        <v>8.9999999999999993E-3</v>
      </c>
      <c r="U15" s="102">
        <v>0</v>
      </c>
      <c r="V15" s="100">
        <f t="shared" si="2"/>
        <v>8.9999999999999993E-3</v>
      </c>
      <c r="W15" s="100">
        <f t="shared" si="3"/>
        <v>516.76400000000001</v>
      </c>
      <c r="X15" s="100">
        <v>516.73500000000001</v>
      </c>
      <c r="Y15" s="100">
        <f t="shared" si="4"/>
        <v>518.96400000000006</v>
      </c>
      <c r="Z15" s="100">
        <v>518.95500000000004</v>
      </c>
      <c r="AA15" s="33"/>
      <c r="AB15" s="9"/>
    </row>
    <row r="16" spans="1:32" s="3" customFormat="1" ht="35.1" customHeight="1">
      <c r="A16" s="68">
        <v>9</v>
      </c>
      <c r="B16" s="27"/>
      <c r="C16" s="27">
        <v>5</v>
      </c>
      <c r="D16" s="100">
        <f t="shared" si="5"/>
        <v>14.5</v>
      </c>
      <c r="E16" s="100">
        <v>17.7</v>
      </c>
      <c r="F16" s="101">
        <f t="shared" si="1"/>
        <v>3199.9999999999991</v>
      </c>
      <c r="G16" s="102">
        <v>20.64</v>
      </c>
      <c r="H16" s="106">
        <v>5.5</v>
      </c>
      <c r="I16" s="102">
        <v>2.2000000000000002</v>
      </c>
      <c r="J16" s="103" t="str">
        <f>J14</f>
        <v>1 IN</v>
      </c>
      <c r="K16" s="101">
        <v>4300</v>
      </c>
      <c r="L16" s="102">
        <v>1.5</v>
      </c>
      <c r="M16" s="101" t="s">
        <v>43</v>
      </c>
      <c r="N16" s="100">
        <v>19.36</v>
      </c>
      <c r="O16" s="100">
        <v>13.432</v>
      </c>
      <c r="P16" s="100">
        <v>1.4410000000000001</v>
      </c>
      <c r="Q16" s="100">
        <v>1.276</v>
      </c>
      <c r="R16" s="100">
        <v>1.081</v>
      </c>
      <c r="S16" s="100">
        <v>20.928000000000001</v>
      </c>
      <c r="T16" s="100">
        <v>0.74399999999999999</v>
      </c>
      <c r="U16" s="102">
        <v>0</v>
      </c>
      <c r="V16" s="100">
        <f t="shared" si="2"/>
        <v>0.74399999999999999</v>
      </c>
      <c r="W16" s="100">
        <f t="shared" si="3"/>
        <v>516.73500000000001</v>
      </c>
      <c r="X16" s="100">
        <v>516.01099999999997</v>
      </c>
      <c r="Y16" s="100">
        <f t="shared" si="4"/>
        <v>518.95500000000004</v>
      </c>
      <c r="Z16" s="100">
        <v>518.21100000000001</v>
      </c>
      <c r="AA16" s="33" t="s">
        <v>76</v>
      </c>
      <c r="AB16" s="9"/>
    </row>
    <row r="17" spans="1:28" s="3" customFormat="1" ht="35.1" customHeight="1">
      <c r="A17" s="68">
        <v>10</v>
      </c>
      <c r="B17" s="27"/>
      <c r="C17" s="27"/>
      <c r="D17" s="100">
        <f t="shared" si="5"/>
        <v>17.7</v>
      </c>
      <c r="E17" s="100">
        <v>17.75</v>
      </c>
      <c r="F17" s="101">
        <f t="shared" si="1"/>
        <v>50.000000000000711</v>
      </c>
      <c r="G17" s="104" t="s">
        <v>16</v>
      </c>
      <c r="H17" s="104"/>
      <c r="I17" s="102">
        <v>2.2000000000000002</v>
      </c>
      <c r="J17" s="103"/>
      <c r="K17" s="101">
        <v>4300</v>
      </c>
      <c r="L17" s="102"/>
      <c r="M17" s="103"/>
      <c r="N17" s="100"/>
      <c r="O17" s="100"/>
      <c r="P17" s="100"/>
      <c r="Q17" s="76"/>
      <c r="R17" s="100"/>
      <c r="S17" s="100"/>
      <c r="T17" s="100">
        <v>1.2E-2</v>
      </c>
      <c r="U17" s="102">
        <v>0</v>
      </c>
      <c r="V17" s="100">
        <f t="shared" si="2"/>
        <v>1.2E-2</v>
      </c>
      <c r="W17" s="100">
        <f t="shared" si="3"/>
        <v>516.01099999999997</v>
      </c>
      <c r="X17" s="100">
        <v>515.99900000000002</v>
      </c>
      <c r="Y17" s="100">
        <f t="shared" si="4"/>
        <v>518.21100000000001</v>
      </c>
      <c r="Z17" s="100">
        <v>518.19899999999996</v>
      </c>
      <c r="AA17" s="33"/>
      <c r="AB17" s="9"/>
    </row>
    <row r="18" spans="1:28" s="3" customFormat="1" ht="35.1" customHeight="1">
      <c r="A18" s="68">
        <v>11</v>
      </c>
      <c r="B18" s="27"/>
      <c r="C18" s="27">
        <v>6</v>
      </c>
      <c r="D18" s="100">
        <f t="shared" si="5"/>
        <v>17.75</v>
      </c>
      <c r="E18" s="100">
        <v>18.8</v>
      </c>
      <c r="F18" s="101">
        <f t="shared" si="1"/>
        <v>1050.0000000000007</v>
      </c>
      <c r="G18" s="102">
        <v>20.64</v>
      </c>
      <c r="H18" s="106">
        <v>5.8</v>
      </c>
      <c r="I18" s="102">
        <v>2.2000000000000002</v>
      </c>
      <c r="J18" s="103" t="str">
        <f>J16</f>
        <v>1 IN</v>
      </c>
      <c r="K18" s="101">
        <v>3600</v>
      </c>
      <c r="L18" s="102">
        <v>1</v>
      </c>
      <c r="M18" s="101" t="s">
        <v>43</v>
      </c>
      <c r="N18" s="100">
        <v>17.600000000000001</v>
      </c>
      <c r="O18" s="100">
        <v>12.023</v>
      </c>
      <c r="P18" s="100">
        <v>1.464</v>
      </c>
      <c r="Q18" s="100">
        <v>1.2889999999999999</v>
      </c>
      <c r="R18" s="100">
        <v>1.194</v>
      </c>
      <c r="S18" s="100">
        <v>21.01</v>
      </c>
      <c r="T18" s="100">
        <v>0.29199999999999998</v>
      </c>
      <c r="U18" s="102">
        <v>0</v>
      </c>
      <c r="V18" s="100">
        <f t="shared" si="2"/>
        <v>0.29199999999999998</v>
      </c>
      <c r="W18" s="100">
        <f t="shared" si="3"/>
        <v>515.99900000000002</v>
      </c>
      <c r="X18" s="100">
        <v>515.70699999999999</v>
      </c>
      <c r="Y18" s="100">
        <f t="shared" si="4"/>
        <v>518.19899999999996</v>
      </c>
      <c r="Z18" s="100">
        <v>517.90700000000004</v>
      </c>
      <c r="AA18" s="33" t="s">
        <v>74</v>
      </c>
      <c r="AB18" s="9"/>
    </row>
    <row r="19" spans="1:28" s="3" customFormat="1" ht="35.1" customHeight="1">
      <c r="A19" s="68">
        <v>12</v>
      </c>
      <c r="B19" s="27"/>
      <c r="C19" s="27"/>
      <c r="D19" s="100">
        <f t="shared" si="5"/>
        <v>18.8</v>
      </c>
      <c r="E19" s="100">
        <v>18.850000000000001</v>
      </c>
      <c r="F19" s="101">
        <f t="shared" si="1"/>
        <v>50.000000000000711</v>
      </c>
      <c r="G19" s="104" t="s">
        <v>16</v>
      </c>
      <c r="H19" s="104"/>
      <c r="I19" s="102">
        <v>2.2000000000000002</v>
      </c>
      <c r="J19" s="103"/>
      <c r="K19" s="101">
        <v>3600</v>
      </c>
      <c r="L19" s="102"/>
      <c r="M19" s="103"/>
      <c r="N19" s="100"/>
      <c r="O19" s="100"/>
      <c r="P19" s="100"/>
      <c r="Q19" s="100"/>
      <c r="R19" s="100"/>
      <c r="S19" s="100"/>
      <c r="T19" s="100">
        <v>1.4E-2</v>
      </c>
      <c r="U19" s="102">
        <v>0</v>
      </c>
      <c r="V19" s="100">
        <f t="shared" si="2"/>
        <v>1.4E-2</v>
      </c>
      <c r="W19" s="100">
        <f t="shared" si="3"/>
        <v>515.70699999999999</v>
      </c>
      <c r="X19" s="100">
        <v>515.69299999999998</v>
      </c>
      <c r="Y19" s="100">
        <f t="shared" si="4"/>
        <v>517.90700000000004</v>
      </c>
      <c r="Z19" s="100">
        <v>517.89300000000003</v>
      </c>
      <c r="AA19" s="33"/>
      <c r="AB19" s="9"/>
    </row>
    <row r="20" spans="1:28" s="3" customFormat="1" ht="35.1" customHeight="1">
      <c r="A20" s="68">
        <v>13</v>
      </c>
      <c r="B20" s="27"/>
      <c r="C20" s="27">
        <v>7</v>
      </c>
      <c r="D20" s="100">
        <f t="shared" si="5"/>
        <v>18.850000000000001</v>
      </c>
      <c r="E20" s="100">
        <v>19</v>
      </c>
      <c r="F20" s="101">
        <f t="shared" si="1"/>
        <v>149.99999999999858</v>
      </c>
      <c r="G20" s="102">
        <v>18.18</v>
      </c>
      <c r="H20" s="106">
        <v>5.8</v>
      </c>
      <c r="I20" s="102">
        <v>2.2000000000000002</v>
      </c>
      <c r="J20" s="103" t="str">
        <f>J18</f>
        <v>1 IN</v>
      </c>
      <c r="K20" s="101">
        <v>3300</v>
      </c>
      <c r="L20" s="102">
        <v>0.5</v>
      </c>
      <c r="M20" s="101" t="s">
        <v>43</v>
      </c>
      <c r="N20" s="100">
        <v>15.18</v>
      </c>
      <c r="O20" s="100">
        <v>10.718999999999999</v>
      </c>
      <c r="P20" s="100">
        <v>1.4159999999999999</v>
      </c>
      <c r="Q20" s="100">
        <v>1.2609999999999999</v>
      </c>
      <c r="R20" s="100">
        <v>1.22</v>
      </c>
      <c r="S20" s="100">
        <v>18.510000000000002</v>
      </c>
      <c r="T20" s="100">
        <v>4.4999999999999998E-2</v>
      </c>
      <c r="U20" s="102">
        <v>0</v>
      </c>
      <c r="V20" s="100">
        <f t="shared" si="2"/>
        <v>4.4999999999999998E-2</v>
      </c>
      <c r="W20" s="100">
        <f t="shared" si="3"/>
        <v>515.69299999999998</v>
      </c>
      <c r="X20" s="100">
        <v>515.64800000000002</v>
      </c>
      <c r="Y20" s="100">
        <f t="shared" si="4"/>
        <v>517.89300000000003</v>
      </c>
      <c r="Z20" s="105">
        <v>517.84799999999996</v>
      </c>
      <c r="AA20" s="33" t="s">
        <v>77</v>
      </c>
      <c r="AB20" s="9"/>
    </row>
    <row r="21" spans="1:28" s="3" customFormat="1" ht="35.1" customHeight="1">
      <c r="A21" s="68">
        <v>14</v>
      </c>
      <c r="B21" s="27"/>
      <c r="C21" s="27"/>
      <c r="D21" s="100">
        <f t="shared" si="5"/>
        <v>19</v>
      </c>
      <c r="E21" s="100">
        <v>19.2</v>
      </c>
      <c r="F21" s="101">
        <f t="shared" si="1"/>
        <v>199.99999999999929</v>
      </c>
      <c r="G21" s="104" t="s">
        <v>78</v>
      </c>
      <c r="H21" s="104"/>
      <c r="I21" s="102"/>
      <c r="J21" s="103"/>
      <c r="K21" s="101"/>
      <c r="L21" s="107"/>
      <c r="M21" s="107"/>
      <c r="N21" s="107"/>
      <c r="O21" s="107"/>
      <c r="P21" s="107"/>
      <c r="Q21" s="100"/>
      <c r="R21" s="100"/>
      <c r="S21" s="100"/>
      <c r="T21" s="100"/>
      <c r="U21" s="102">
        <v>0</v>
      </c>
      <c r="V21" s="100">
        <f t="shared" si="2"/>
        <v>0</v>
      </c>
      <c r="W21" s="100">
        <f t="shared" si="3"/>
        <v>515.64800000000002</v>
      </c>
      <c r="X21" s="100">
        <v>561.1</v>
      </c>
      <c r="Y21" s="100">
        <f t="shared" si="4"/>
        <v>517.84799999999996</v>
      </c>
      <c r="Z21" s="105">
        <v>563.29999999999995</v>
      </c>
      <c r="AA21" s="33"/>
      <c r="AB21" s="9"/>
    </row>
    <row r="22" spans="1:28" s="3" customFormat="1" ht="35.1" customHeight="1">
      <c r="A22" s="68">
        <v>15</v>
      </c>
      <c r="B22" s="27"/>
      <c r="C22" s="27"/>
      <c r="D22" s="100">
        <f t="shared" si="5"/>
        <v>19.2</v>
      </c>
      <c r="E22" s="100">
        <v>19.25</v>
      </c>
      <c r="F22" s="101">
        <f t="shared" si="1"/>
        <v>50.000000000000711</v>
      </c>
      <c r="G22" s="104" t="s">
        <v>16</v>
      </c>
      <c r="H22" s="104"/>
      <c r="I22" s="102">
        <v>2.2000000000000002</v>
      </c>
      <c r="J22" s="103" t="str">
        <f>J20</f>
        <v>1 IN</v>
      </c>
      <c r="K22" s="101">
        <v>3300</v>
      </c>
      <c r="L22" s="108"/>
      <c r="M22" s="102"/>
      <c r="N22" s="100"/>
      <c r="O22" s="100"/>
      <c r="P22" s="100"/>
      <c r="Q22" s="100"/>
      <c r="R22" s="100"/>
      <c r="S22" s="100"/>
      <c r="T22" s="100">
        <v>1.4999999999999999E-2</v>
      </c>
      <c r="U22" s="102">
        <v>0</v>
      </c>
      <c r="V22" s="100">
        <f t="shared" si="2"/>
        <v>1.4999999999999999E-2</v>
      </c>
      <c r="W22" s="100">
        <f t="shared" si="3"/>
        <v>561.1</v>
      </c>
      <c r="X22" s="100">
        <v>561.08500000000004</v>
      </c>
      <c r="Y22" s="100">
        <f t="shared" si="4"/>
        <v>563.29999999999995</v>
      </c>
      <c r="Z22" s="105">
        <v>563.28499999999997</v>
      </c>
      <c r="AA22" s="33"/>
      <c r="AB22" s="9"/>
    </row>
    <row r="23" spans="1:28" s="3" customFormat="1" ht="35.1" customHeight="1">
      <c r="A23" s="68">
        <v>16</v>
      </c>
      <c r="B23" s="27"/>
      <c r="C23" s="27">
        <v>8</v>
      </c>
      <c r="D23" s="100">
        <f t="shared" si="5"/>
        <v>19.25</v>
      </c>
      <c r="E23" s="100">
        <v>19.524999999999999</v>
      </c>
      <c r="F23" s="101">
        <f t="shared" si="1"/>
        <v>274.99999999999858</v>
      </c>
      <c r="G23" s="102">
        <v>18.18</v>
      </c>
      <c r="H23" s="104" t="s">
        <v>79</v>
      </c>
      <c r="I23" s="104"/>
      <c r="J23" s="103"/>
      <c r="K23" s="101">
        <v>1330</v>
      </c>
      <c r="L23" s="108"/>
      <c r="M23" s="102"/>
      <c r="N23" s="100"/>
      <c r="O23" s="100"/>
      <c r="P23" s="100"/>
      <c r="Q23" s="100"/>
      <c r="R23" s="100"/>
      <c r="S23" s="100"/>
      <c r="T23" s="100">
        <v>0.20699999999999999</v>
      </c>
      <c r="U23" s="102">
        <v>0</v>
      </c>
      <c r="V23" s="100">
        <f t="shared" si="2"/>
        <v>0.20699999999999999</v>
      </c>
      <c r="W23" s="100">
        <f t="shared" si="3"/>
        <v>561.08500000000004</v>
      </c>
      <c r="X23" s="100">
        <v>560.57799999999997</v>
      </c>
      <c r="Y23" s="100">
        <f t="shared" si="4"/>
        <v>563.28499999999997</v>
      </c>
      <c r="Z23" s="105">
        <v>563.07799999999997</v>
      </c>
      <c r="AA23" s="33"/>
      <c r="AB23" s="9"/>
    </row>
    <row r="24" spans="1:28" s="3" customFormat="1" ht="35.1" customHeight="1">
      <c r="A24" s="68">
        <v>17</v>
      </c>
      <c r="B24" s="27"/>
      <c r="C24" s="27"/>
      <c r="D24" s="100">
        <f t="shared" si="5"/>
        <v>19.524999999999999</v>
      </c>
      <c r="E24" s="100">
        <v>19.574999999999999</v>
      </c>
      <c r="F24" s="101">
        <f t="shared" si="1"/>
        <v>50.000000000000711</v>
      </c>
      <c r="G24" s="104" t="s">
        <v>16</v>
      </c>
      <c r="H24" s="104"/>
      <c r="I24" s="102">
        <v>2.5</v>
      </c>
      <c r="J24" s="103"/>
      <c r="K24" s="101">
        <v>8000</v>
      </c>
      <c r="L24" s="102"/>
      <c r="M24" s="101"/>
      <c r="N24" s="100"/>
      <c r="O24" s="100"/>
      <c r="P24" s="100"/>
      <c r="Q24" s="100"/>
      <c r="R24" s="100"/>
      <c r="S24" s="100"/>
      <c r="T24" s="100">
        <v>6.0000000000000001E-3</v>
      </c>
      <c r="U24" s="102">
        <v>0</v>
      </c>
      <c r="V24" s="100">
        <f t="shared" si="2"/>
        <v>6.0000000000000001E-3</v>
      </c>
      <c r="W24" s="100">
        <f t="shared" si="3"/>
        <v>560.57799999999997</v>
      </c>
      <c r="X24" s="100">
        <v>560.572</v>
      </c>
      <c r="Y24" s="100">
        <f t="shared" si="4"/>
        <v>563.07799999999997</v>
      </c>
      <c r="Z24" s="105">
        <v>563.072</v>
      </c>
      <c r="AA24" s="33"/>
      <c r="AB24" s="9"/>
    </row>
    <row r="25" spans="1:28" s="3" customFormat="1" ht="39.75" customHeight="1" thickBot="1">
      <c r="A25" s="78">
        <v>18</v>
      </c>
      <c r="B25" s="80"/>
      <c r="C25" s="80">
        <v>9</v>
      </c>
      <c r="D25" s="109">
        <f t="shared" si="5"/>
        <v>19.574999999999999</v>
      </c>
      <c r="E25" s="109" t="s">
        <v>80</v>
      </c>
      <c r="F25" s="110">
        <v>23</v>
      </c>
      <c r="G25" s="111">
        <v>18.18</v>
      </c>
      <c r="H25" s="111">
        <v>6</v>
      </c>
      <c r="I25" s="111">
        <v>2.5</v>
      </c>
      <c r="J25" s="112"/>
      <c r="K25" s="110">
        <v>8000</v>
      </c>
      <c r="L25" s="113">
        <v>1.5</v>
      </c>
      <c r="M25" s="110" t="s">
        <v>43</v>
      </c>
      <c r="N25" s="109">
        <v>24.375</v>
      </c>
      <c r="O25" s="109">
        <v>15.013999999999999</v>
      </c>
      <c r="P25" s="109">
        <v>1.623</v>
      </c>
      <c r="Q25" s="109">
        <v>1.381</v>
      </c>
      <c r="R25" s="109">
        <v>0.85799999999999998</v>
      </c>
      <c r="S25" s="109">
        <v>20.914000000000001</v>
      </c>
      <c r="T25" s="109">
        <v>3.0000000000000001E-3</v>
      </c>
      <c r="U25" s="111">
        <v>0</v>
      </c>
      <c r="V25" s="109">
        <v>3.0000000000000001E-3</v>
      </c>
      <c r="W25" s="109">
        <v>560.572</v>
      </c>
      <c r="X25" s="109">
        <v>560.56899999999996</v>
      </c>
      <c r="Y25" s="109">
        <v>563.072</v>
      </c>
      <c r="Z25" s="114">
        <v>563.06899999999996</v>
      </c>
      <c r="AA25" s="115" t="s">
        <v>72</v>
      </c>
      <c r="AB25" s="9"/>
    </row>
    <row r="26" spans="1:28" s="3" customFormat="1" ht="23.25" customHeight="1">
      <c r="A26" s="8"/>
      <c r="B26" s="116"/>
      <c r="C26" s="116"/>
      <c r="D26" s="117"/>
      <c r="E26" s="117"/>
      <c r="F26" s="118"/>
      <c r="G26" s="119"/>
      <c r="H26" s="119"/>
      <c r="I26" s="119"/>
      <c r="J26" s="120"/>
      <c r="K26" s="118"/>
      <c r="L26" s="121"/>
      <c r="M26" s="118"/>
      <c r="N26" s="117"/>
      <c r="O26" s="117"/>
      <c r="P26" s="117"/>
      <c r="Q26" s="117"/>
      <c r="R26" s="117"/>
      <c r="S26" s="117"/>
      <c r="T26" s="117">
        <v>2.383</v>
      </c>
      <c r="U26" s="119">
        <v>0</v>
      </c>
      <c r="V26" s="117">
        <v>2.383</v>
      </c>
      <c r="W26" s="117"/>
      <c r="X26" s="117"/>
      <c r="Y26" s="117"/>
      <c r="Z26" s="122"/>
      <c r="AA26" s="42"/>
      <c r="AB26" s="9"/>
    </row>
    <row r="27" spans="1:28" s="3" customFormat="1" ht="31.5" customHeight="1">
      <c r="A27" s="4"/>
      <c r="B27" s="7"/>
      <c r="C27" s="7"/>
      <c r="D27" s="16"/>
      <c r="E27" s="16"/>
      <c r="F27" s="16"/>
      <c r="G27" s="16"/>
      <c r="H27" s="6"/>
      <c r="I27" s="50"/>
      <c r="J27" s="51"/>
      <c r="K27" s="123"/>
      <c r="L27" s="52"/>
      <c r="M27" s="7"/>
      <c r="N27" s="6"/>
      <c r="O27" s="53"/>
      <c r="P27" s="46" t="s">
        <v>19</v>
      </c>
      <c r="Q27" s="46"/>
      <c r="R27" s="53"/>
      <c r="S27" s="53"/>
      <c r="T27" s="46" t="s">
        <v>81</v>
      </c>
      <c r="U27" s="46"/>
      <c r="V27" s="46"/>
      <c r="W27" s="46"/>
      <c r="X27" s="46"/>
      <c r="Y27" s="6"/>
      <c r="Z27" s="6"/>
      <c r="AA27" s="54"/>
    </row>
    <row r="28" spans="1:28" s="3" customFormat="1" ht="32.1" customHeight="1">
      <c r="A28" s="4"/>
      <c r="B28" s="4"/>
      <c r="C28" s="4"/>
      <c r="D28" s="6"/>
      <c r="E28" s="6"/>
      <c r="F28" s="55"/>
      <c r="G28" s="6"/>
      <c r="H28" s="50"/>
      <c r="I28" s="50"/>
      <c r="J28" s="51"/>
      <c r="K28" s="123"/>
      <c r="L28" s="52"/>
      <c r="M28" s="7"/>
      <c r="N28" s="6"/>
      <c r="O28" s="46" t="s">
        <v>36</v>
      </c>
      <c r="P28" s="46"/>
      <c r="Q28" s="46"/>
      <c r="R28" s="46"/>
      <c r="S28" s="53"/>
      <c r="T28" s="46"/>
      <c r="U28" s="46"/>
      <c r="V28" s="46"/>
      <c r="W28" s="46"/>
      <c r="X28" s="46"/>
      <c r="Y28" s="6"/>
      <c r="Z28" s="6"/>
      <c r="AA28" s="54"/>
    </row>
    <row r="29" spans="1:28" s="3" customFormat="1" ht="42" customHeight="1">
      <c r="A29" s="4"/>
      <c r="B29" s="4"/>
      <c r="C29" s="4"/>
      <c r="D29" s="6"/>
      <c r="E29" s="6"/>
      <c r="F29" s="55"/>
      <c r="G29" s="6"/>
      <c r="H29" s="50"/>
      <c r="I29" s="50"/>
      <c r="J29" s="51"/>
      <c r="K29" s="123"/>
      <c r="L29" s="52"/>
      <c r="M29" s="7"/>
      <c r="N29" s="6"/>
      <c r="O29" s="46"/>
      <c r="P29" s="46"/>
      <c r="Q29" s="46"/>
      <c r="R29" s="46"/>
      <c r="S29" s="53"/>
      <c r="T29" s="46"/>
      <c r="U29" s="46"/>
      <c r="V29" s="46"/>
      <c r="W29" s="46"/>
      <c r="X29" s="46"/>
      <c r="Y29" s="6"/>
      <c r="Z29" s="6"/>
      <c r="AA29" s="54"/>
    </row>
    <row r="30" spans="1:28" s="3" customFormat="1" ht="24.75" customHeight="1">
      <c r="A30" s="4"/>
      <c r="B30" s="4"/>
      <c r="C30" s="4"/>
      <c r="D30" s="6"/>
      <c r="E30" s="6"/>
      <c r="F30" s="55"/>
      <c r="G30" s="6"/>
      <c r="H30" s="50"/>
      <c r="I30" s="50"/>
      <c r="J30" s="6"/>
      <c r="K30" s="123" t="s">
        <v>18</v>
      </c>
      <c r="L30" s="52"/>
      <c r="M30" s="7"/>
      <c r="N30" s="6"/>
      <c r="O30" s="53"/>
      <c r="P30" s="53"/>
      <c r="Q30" s="53"/>
      <c r="R30" s="53"/>
      <c r="S30" s="53"/>
      <c r="T30" s="49"/>
      <c r="U30" s="49"/>
      <c r="V30" s="49"/>
      <c r="W30" s="49"/>
      <c r="X30" s="6"/>
      <c r="Y30" s="6"/>
      <c r="Z30" s="6"/>
      <c r="AA30" s="54"/>
    </row>
    <row r="31" spans="1:28" s="3" customFormat="1" ht="32.1" customHeight="1">
      <c r="A31" s="4"/>
      <c r="B31" s="4"/>
      <c r="C31" s="4"/>
      <c r="D31" s="6"/>
      <c r="E31" s="6"/>
      <c r="F31" s="55"/>
      <c r="G31" s="6"/>
      <c r="H31" s="50"/>
      <c r="I31" s="50"/>
      <c r="J31" s="6"/>
      <c r="K31" s="123" t="s">
        <v>14</v>
      </c>
      <c r="L31" s="52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54"/>
    </row>
    <row r="32" spans="1:28" s="3" customFormat="1" ht="32.1" customHeight="1">
      <c r="A32" s="4"/>
      <c r="B32" s="4"/>
      <c r="C32" s="4"/>
      <c r="D32" s="6"/>
      <c r="E32" s="6"/>
      <c r="F32" s="55"/>
      <c r="G32" s="6"/>
      <c r="H32" s="50"/>
      <c r="I32" s="50"/>
      <c r="J32" s="6"/>
      <c r="K32" s="123"/>
      <c r="L32" s="52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4"/>
    </row>
    <row r="33" spans="1:27" s="3" customFormat="1" ht="32.1" customHeight="1">
      <c r="A33" s="4"/>
      <c r="B33" s="4"/>
      <c r="C33" s="4"/>
      <c r="D33" s="6"/>
      <c r="E33" s="6"/>
      <c r="F33" s="55"/>
      <c r="G33" s="6"/>
      <c r="H33" s="50"/>
      <c r="I33" s="50"/>
      <c r="J33" s="6"/>
      <c r="K33" s="123"/>
      <c r="L33" s="52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54"/>
    </row>
    <row r="34" spans="1:27" s="3" customFormat="1" ht="32.1" customHeight="1">
      <c r="A34" s="4"/>
      <c r="B34" s="4"/>
      <c r="C34" s="4"/>
      <c r="D34" s="6"/>
      <c r="E34" s="6"/>
      <c r="F34" s="55"/>
      <c r="G34" s="6"/>
      <c r="H34" s="50"/>
      <c r="I34" s="50"/>
      <c r="J34" s="6"/>
      <c r="K34" s="123"/>
      <c r="L34" s="52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54"/>
    </row>
    <row r="35" spans="1:27" s="3" customFormat="1" ht="32.1" customHeight="1">
      <c r="A35" s="4"/>
      <c r="B35" s="4"/>
      <c r="C35" s="4"/>
      <c r="D35" s="6"/>
      <c r="E35" s="6"/>
      <c r="F35" s="55"/>
      <c r="G35" s="6"/>
      <c r="H35" s="50"/>
      <c r="I35" s="50"/>
      <c r="J35" s="6"/>
      <c r="K35" s="123"/>
      <c r="L35" s="52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54"/>
    </row>
    <row r="36" spans="1:27" s="3" customFormat="1" ht="32.1" customHeight="1">
      <c r="A36" s="4"/>
      <c r="B36" s="4"/>
      <c r="C36" s="4"/>
      <c r="D36" s="6"/>
      <c r="E36" s="6"/>
      <c r="F36" s="55"/>
      <c r="G36" s="6"/>
      <c r="H36" s="50"/>
      <c r="I36" s="50"/>
      <c r="J36" s="6"/>
      <c r="K36" s="123"/>
      <c r="L36" s="52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54"/>
    </row>
    <row r="37" spans="1:27" s="3" customFormat="1" ht="32.1" customHeight="1">
      <c r="A37" s="4"/>
      <c r="B37" s="4"/>
      <c r="C37" s="4"/>
      <c r="D37" s="6"/>
      <c r="E37" s="6"/>
      <c r="F37" s="55"/>
      <c r="G37" s="6"/>
      <c r="H37" s="50"/>
      <c r="I37" s="50"/>
      <c r="J37" s="6"/>
      <c r="K37" s="123"/>
      <c r="L37" s="52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54"/>
    </row>
    <row r="38" spans="1:27" s="3" customFormat="1" ht="32.1" customHeight="1">
      <c r="A38" s="4"/>
      <c r="B38" s="4"/>
      <c r="C38" s="4"/>
      <c r="D38" s="6"/>
      <c r="E38" s="6"/>
      <c r="F38" s="55"/>
      <c r="G38" s="6"/>
      <c r="H38" s="50"/>
      <c r="I38" s="50"/>
      <c r="J38" s="6"/>
      <c r="K38" s="123"/>
      <c r="L38" s="52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54"/>
    </row>
    <row r="39" spans="1:27" s="3" customFormat="1" ht="32.1" customHeight="1">
      <c r="A39" s="4"/>
      <c r="B39" s="4"/>
      <c r="C39" s="4"/>
      <c r="D39" s="6"/>
      <c r="E39" s="6"/>
      <c r="F39" s="55"/>
      <c r="G39" s="6"/>
      <c r="H39" s="50"/>
      <c r="I39" s="50"/>
      <c r="J39" s="6"/>
      <c r="K39" s="123"/>
      <c r="L39" s="52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54"/>
    </row>
    <row r="40" spans="1:27" s="3" customFormat="1" ht="32.1" customHeight="1">
      <c r="A40" s="4"/>
      <c r="B40" s="4"/>
      <c r="C40" s="4"/>
      <c r="D40" s="6"/>
      <c r="E40" s="6"/>
      <c r="F40" s="55"/>
      <c r="G40" s="6"/>
      <c r="H40" s="50"/>
      <c r="I40" s="50"/>
      <c r="J40" s="6"/>
      <c r="K40" s="123"/>
      <c r="L40" s="52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54"/>
    </row>
    <row r="41" spans="1:27" s="3" customFormat="1" ht="32.1" customHeight="1">
      <c r="A41" s="4"/>
      <c r="B41" s="4"/>
      <c r="C41" s="4"/>
      <c r="D41" s="6"/>
      <c r="E41" s="6"/>
      <c r="F41" s="55"/>
      <c r="G41" s="6"/>
      <c r="H41" s="50"/>
      <c r="I41" s="50"/>
      <c r="J41" s="6"/>
      <c r="K41" s="123"/>
      <c r="L41" s="52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54"/>
    </row>
    <row r="42" spans="1:27" s="3" customFormat="1" ht="32.1" customHeight="1">
      <c r="A42" s="4"/>
      <c r="B42" s="4"/>
      <c r="C42" s="4"/>
      <c r="D42" s="6"/>
      <c r="E42" s="6"/>
      <c r="F42" s="55"/>
      <c r="G42" s="6"/>
      <c r="H42" s="50"/>
      <c r="I42" s="50"/>
      <c r="J42" s="6"/>
      <c r="K42" s="123"/>
      <c r="L42" s="52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54"/>
    </row>
  </sheetData>
  <mergeCells count="30">
    <mergeCell ref="T27:X29"/>
    <mergeCell ref="O28:R29"/>
    <mergeCell ref="L21:P21"/>
    <mergeCell ref="G22:H22"/>
    <mergeCell ref="H23:I23"/>
    <mergeCell ref="G24:H24"/>
    <mergeCell ref="D27:G27"/>
    <mergeCell ref="P27:Q27"/>
    <mergeCell ref="G11:H11"/>
    <mergeCell ref="G13:H13"/>
    <mergeCell ref="G15:H15"/>
    <mergeCell ref="G17:H17"/>
    <mergeCell ref="G19:H19"/>
    <mergeCell ref="G21:H21"/>
    <mergeCell ref="W5:X5"/>
    <mergeCell ref="Y5:Z5"/>
    <mergeCell ref="AA5:AA6"/>
    <mergeCell ref="J6:K6"/>
    <mergeCell ref="L6:M6"/>
    <mergeCell ref="G9:H9"/>
    <mergeCell ref="A1:AA1"/>
    <mergeCell ref="A2:AA2"/>
    <mergeCell ref="A3:AA3"/>
    <mergeCell ref="A4:AA4"/>
    <mergeCell ref="A5:A6"/>
    <mergeCell ref="B5:B6"/>
    <mergeCell ref="C5:C6"/>
    <mergeCell ref="D5:F5"/>
    <mergeCell ref="G5:S5"/>
    <mergeCell ref="T5:V5"/>
  </mergeCells>
  <printOptions horizontalCentered="1"/>
  <pageMargins left="0.39370078740157483" right="0.31496062992125984" top="0.31496062992125984" bottom="0.15748031496062992" header="0" footer="0"/>
  <pageSetup paperSize="9" scale="55" orientation="landscape" errors="blank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Package no-52 (1)</vt:lpstr>
      <vt:lpstr>Package no-52(2)</vt:lpstr>
      <vt:lpstr>Package no-52 (3)</vt:lpstr>
      <vt:lpstr>'Package no-52 (1)'!Print_Area</vt:lpstr>
      <vt:lpstr>'Package no-52 (3)'!Print_Area</vt:lpstr>
      <vt:lpstr>'Package no-52(2)'!Print_Area</vt:lpstr>
      <vt:lpstr>'Package no-52 (1)'!Print_Titles</vt:lpstr>
      <vt:lpstr>'Package no-52 (3)'!Print_Titles</vt:lpstr>
      <vt:lpstr>'Package no-52(2)'!Print_Titles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ocr_e8efd5743baf97fe054465937fe7ef40</dc:title>
  <dc:subject/>
  <dc:creator/>
  <cp:keywords/>
  <cp:lastModifiedBy>Windows User</cp:lastModifiedBy>
  <cp:lastPrinted>2019-12-22T05:22:59Z</cp:lastPrinted>
  <dcterms:modified xsi:type="dcterms:W3CDTF">2019-12-23T14:57:10Z</dcterms:modified>
</cp:coreProperties>
</file>