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60" windowHeight="8115" tabRatio="757" activeTab="2"/>
  </bookViews>
  <sheets>
    <sheet name="Package no-7 (1)" sheetId="23" r:id="rId1"/>
    <sheet name="Package no-7 (2)" sheetId="24" r:id="rId2"/>
    <sheet name="Package no-7 (3)" sheetId="25" r:id="rId3"/>
  </sheets>
  <definedNames>
    <definedName name="_xlnm.Print_Area" localSheetId="0">'Package no-7 (1)'!$A$1:$Y$25</definedName>
    <definedName name="_xlnm.Print_Area" localSheetId="1">'Package no-7 (2)'!$A$1:$Y$30</definedName>
    <definedName name="_xlnm.Print_Area" localSheetId="2">'Package no-7 (3)'!$A$1:$Y$18</definedName>
    <definedName name="_xlnm.Print_Titles" localSheetId="0">'Package no-7 (1)'!$6:$7</definedName>
    <definedName name="_xlnm.Print_Titles" localSheetId="1">'Package no-7 (2)'!$6:$7</definedName>
    <definedName name="_xlnm.Print_Titles" localSheetId="2">'Package no-7 (3)'!$6:$7</definedName>
  </definedNames>
  <calcPr calcId="124519"/>
</workbook>
</file>

<file path=xl/calcChain.xml><?xml version="1.0" encoding="utf-8"?>
<calcChain xmlns="http://schemas.openxmlformats.org/spreadsheetml/2006/main">
  <c r="Z11" i="25"/>
  <c r="AA11" s="1"/>
  <c r="S11"/>
  <c r="Z10"/>
  <c r="AA10" s="1"/>
  <c r="S10"/>
  <c r="Z9"/>
  <c r="AA9" s="1"/>
  <c r="E10" s="1"/>
  <c r="S9"/>
  <c r="Z8"/>
  <c r="AA8" s="1"/>
  <c r="S11" i="24"/>
  <c r="S12"/>
  <c r="S13"/>
  <c r="S14"/>
  <c r="S15"/>
  <c r="S16"/>
  <c r="S17"/>
  <c r="S18"/>
  <c r="S19"/>
  <c r="S20"/>
  <c r="Z20"/>
  <c r="AA20" s="1"/>
  <c r="V20"/>
  <c r="T20"/>
  <c r="C20"/>
  <c r="Z19"/>
  <c r="AA19" s="1"/>
  <c r="V19"/>
  <c r="T19"/>
  <c r="C19"/>
  <c r="Z18"/>
  <c r="AA18" s="1"/>
  <c r="V18"/>
  <c r="T18"/>
  <c r="C18"/>
  <c r="AA17"/>
  <c r="Z17"/>
  <c r="V17"/>
  <c r="T17"/>
  <c r="C17"/>
  <c r="AA16"/>
  <c r="Z16"/>
  <c r="V16"/>
  <c r="T16"/>
  <c r="C16"/>
  <c r="Z15"/>
  <c r="AA15" s="1"/>
  <c r="E16" s="1"/>
  <c r="V15"/>
  <c r="T15"/>
  <c r="C15"/>
  <c r="Z14" s="1"/>
  <c r="AA14" s="1"/>
  <c r="E15" s="1"/>
  <c r="V14"/>
  <c r="T14"/>
  <c r="C14"/>
  <c r="Z13" s="1"/>
  <c r="AA13" s="1"/>
  <c r="E14" s="1"/>
  <c r="V13"/>
  <c r="T13"/>
  <c r="C13"/>
  <c r="Z12"/>
  <c r="AA12" s="1"/>
  <c r="V12"/>
  <c r="T12"/>
  <c r="C12"/>
  <c r="Z11" s="1"/>
  <c r="AA11" s="1"/>
  <c r="E12" s="1"/>
  <c r="V11"/>
  <c r="T11"/>
  <c r="C11"/>
  <c r="Z10" s="1"/>
  <c r="AA10" s="1"/>
  <c r="E11" s="1"/>
  <c r="V10"/>
  <c r="T10"/>
  <c r="S10"/>
  <c r="C10"/>
  <c r="Z9" s="1"/>
  <c r="AA9" s="1"/>
  <c r="E10" s="1"/>
  <c r="S9"/>
  <c r="AA8"/>
  <c r="Z8"/>
  <c r="Z19" i="23"/>
  <c r="AA19" s="1"/>
  <c r="V19"/>
  <c r="T19"/>
  <c r="S19"/>
  <c r="C19"/>
  <c r="Z18"/>
  <c r="AA18" s="1"/>
  <c r="V18"/>
  <c r="T18"/>
  <c r="S18"/>
  <c r="C18"/>
  <c r="Z17"/>
  <c r="AA17" s="1"/>
  <c r="V17"/>
  <c r="T17"/>
  <c r="S17"/>
  <c r="C17"/>
  <c r="Z16" s="1"/>
  <c r="AA16" s="1"/>
  <c r="E17" s="1"/>
  <c r="V16"/>
  <c r="T16"/>
  <c r="S16"/>
  <c r="C16"/>
  <c r="Z15" s="1"/>
  <c r="AA15" s="1"/>
  <c r="E16" s="1"/>
  <c r="V15"/>
  <c r="T15"/>
  <c r="S15"/>
  <c r="C15"/>
  <c r="Z14" s="1"/>
  <c r="AA14" s="1"/>
  <c r="E15" s="1"/>
  <c r="V14"/>
  <c r="T14"/>
  <c r="S14"/>
  <c r="C14"/>
  <c r="Z13"/>
  <c r="AA13" s="1"/>
  <c r="V13"/>
  <c r="T13"/>
  <c r="S13"/>
  <c r="C13"/>
  <c r="Z12" s="1"/>
  <c r="AA12" s="1"/>
  <c r="E13" s="1"/>
  <c r="V12"/>
  <c r="T12"/>
  <c r="S12"/>
  <c r="C12"/>
  <c r="Z11" s="1"/>
  <c r="AA11" s="1"/>
  <c r="E12" s="1"/>
  <c r="V11"/>
  <c r="T11"/>
  <c r="S11"/>
  <c r="C11"/>
  <c r="Z10" s="1"/>
  <c r="AA10" s="1"/>
  <c r="E11" s="1"/>
  <c r="V10"/>
  <c r="T10"/>
  <c r="S10"/>
  <c r="C10"/>
  <c r="Z9" s="1"/>
  <c r="AA9" s="1"/>
  <c r="E10" s="1"/>
  <c r="S9"/>
  <c r="Z8"/>
  <c r="AA8" s="1"/>
</calcChain>
</file>

<file path=xl/sharedStrings.xml><?xml version="1.0" encoding="utf-8"?>
<sst xmlns="http://schemas.openxmlformats.org/spreadsheetml/2006/main" count="211" uniqueCount="93">
  <si>
    <t>SL.No</t>
  </si>
  <si>
    <t>Reach in KM</t>
  </si>
  <si>
    <t>Hydraulic  Particulars</t>
  </si>
  <si>
    <t>Full Supply  Level</t>
  </si>
  <si>
    <t>Remarks</t>
  </si>
  <si>
    <t>Required Discharge (Cumecs)</t>
  </si>
  <si>
    <t>F.S.D          (IN Mts)</t>
  </si>
  <si>
    <t>Surface Fall</t>
  </si>
  <si>
    <t>Side Slopes</t>
  </si>
  <si>
    <t>A(m2)</t>
  </si>
  <si>
    <t>P(m)</t>
  </si>
  <si>
    <t>R=2/3</t>
  </si>
  <si>
    <t>Designed Discharge (Cumecs)</t>
  </si>
  <si>
    <t xml:space="preserve"> </t>
  </si>
  <si>
    <t>1.00:1</t>
  </si>
  <si>
    <t>R(m)</t>
  </si>
  <si>
    <t>Transition</t>
  </si>
  <si>
    <t>-</t>
  </si>
  <si>
    <t>IRRIGATION AND CAD DEPARTMENT</t>
  </si>
  <si>
    <t>1.50:1</t>
  </si>
  <si>
    <t xml:space="preserve">  </t>
  </si>
  <si>
    <t>2.00:1</t>
  </si>
  <si>
    <t xml:space="preserve">Total </t>
  </si>
  <si>
    <t>Velocity 
M/Sec</t>
  </si>
  <si>
    <t>Bed Width                (In Mts)</t>
  </si>
  <si>
    <t>From</t>
  </si>
  <si>
    <t>DueTo  CM  &amp; CD Structures</t>
  </si>
  <si>
    <t>AT                   Start                 (M)</t>
  </si>
  <si>
    <t>AT            End           (M)</t>
  </si>
  <si>
    <t>AT                   Start                  (M)</t>
  </si>
  <si>
    <t>AT            End        (M)</t>
  </si>
  <si>
    <t>Due To Bed Fall</t>
  </si>
  <si>
    <t xml:space="preserve">Bed Level </t>
  </si>
  <si>
    <t>Loss (m)</t>
  </si>
  <si>
    <t>PRTIAL CUTTING AND FILLING</t>
  </si>
  <si>
    <t>TRANSITION</t>
  </si>
  <si>
    <t>Reach No.</t>
  </si>
  <si>
    <t xml:space="preserve">FULL CUTTING </t>
  </si>
  <si>
    <t>Co-efficiect of Rugosity  :0.018</t>
  </si>
  <si>
    <t>PARTIAL CUTTING AND FILLING</t>
  </si>
  <si>
    <t>(H.N.S.S. PHASE-2,PACKAGE NO.7)</t>
  </si>
  <si>
    <t xml:space="preserve">  HYDRAULIC PARTICULARS  HNSS MAIN CANAL(STAGE-II) FROM KM 300.000 TO 310.000</t>
  </si>
  <si>
    <t>FSL AT KM 300.000 AS  PER  CONCEPT PAPER +453.040</t>
  </si>
  <si>
    <t>ALL SOILS &amp; HDR</t>
  </si>
  <si>
    <t xml:space="preserve"> HDR,FF</t>
  </si>
  <si>
    <t xml:space="preserve">Sd/-(dt.13.08.2007)                            (I.S.N.RAJU)                                    Chief Engineer                                                Central Designs Orginisation                   Hyderabad.   </t>
  </si>
  <si>
    <t xml:space="preserve">Sd/-(dt.14.08.2007)                                                           Executive Engineer                                              Canals-II Division                                  Central Designs Orginisation                   Hyderabad.   </t>
  </si>
  <si>
    <t>1) THE ALIGNMENT RECOMMENDED BY THE CE(P) ANANTAPUR  IS RETAINED PROTECTION WORKS AND SUITABLE LENGTH OF STRUCTURE AS PER SITE SHOULD BE PROPOSED IN BED FILLING REACHES.</t>
  </si>
  <si>
    <t xml:space="preserve">  HYDRAULIC PARTICULARS  HNSS MAIN CANAL(STAGE-II) FROM KM 310.000 TO 319.384</t>
  </si>
  <si>
    <t xml:space="preserve">BANKING AND  BED FILLING U.T  PROPOSED </t>
  </si>
  <si>
    <t xml:space="preserve">FULL CUTTING  VARIES FROM </t>
  </si>
  <si>
    <t>FSL AT KM 320.000 AS PER AGREEMENT +453.040 END OF PACKAGE</t>
  </si>
  <si>
    <t>ALL SOILS , HDR &amp; F.F</t>
  </si>
  <si>
    <t xml:space="preserve"> HDR &amp; F.F</t>
  </si>
  <si>
    <t>1) THE PROPOSED H.P'S FURNISHED VIDE LR NO.ENC/TGP/SKHT/HNSS/PHASE-II/PKG-7,DT. 11-3-2008 FROM KM 310.000 TO KM 319.384 ARE VETTED AND APPROVED.</t>
  </si>
  <si>
    <t>2)SUBJECT TO PROVIDING OF NECESSARY PROTECTION WORKS AS PER SITE CONDATIONS IN EMBAKMENT AND BED FILLING REACH FROM 310.600 TO 311.150.</t>
  </si>
  <si>
    <t>3)THE LIST OF STRUCTURES SHALL BE FINALISED SEPERATLY ON RECIPT OF PROPOSAL AS PER SITE CONDATIONS AND AGREEMENT FROM ENC, TGP, SRIKALAHASTI.</t>
  </si>
  <si>
    <t>4)THE HP'S IN THE REACH FROM KM 310.000 TO END OF PACKAGE FOR CANAL DISCHARGE OF 51.68 CUMECS IS APPROVED AS PER GOVERNMENT MEMO NO 40731/MAJ.IRRI.VI/2008-2,DT 28-02-2008.</t>
  </si>
  <si>
    <t xml:space="preserve">Sd/-(dt.17.03.2007)                                                           Executive Engineer                                              Canals-II Division                                  Central Designs Orginisation                   Hyderabad.   </t>
  </si>
  <si>
    <t xml:space="preserve">Sd/-(dt.17.03.2007)                     (I.S.N.RAJU)                                    Chief Engineer                                                Central Designs Orginisation                   Hyderabad.   </t>
  </si>
  <si>
    <t>(H.N.S.S. PHASE-2,PACKAGE NO.7,HNSS MAIN CANAL  FROM KM 300.000 TO 319.884/320.000)</t>
  </si>
  <si>
    <t xml:space="preserve">  HYDRAULIC PARTICULARS  HNSS MAIN CANAL(STAGE-II) FROM KM 319.384 TO 319.884/320.00</t>
  </si>
  <si>
    <t>319.884/320.000</t>
  </si>
  <si>
    <t xml:space="preserve">Sd/-(dt.07.07.2008)                                                           Executive Engineer                                              Canals-II Division                                  Central Designs Orginisation                   Hyderabad.   </t>
  </si>
  <si>
    <t xml:space="preserve">Sd/-(dt.07.07.2008)                    (I.S.N.RAJU)                                    Chief Engineer                                                Central Designs Orginisation                   Hyderabad.   </t>
  </si>
  <si>
    <t>1:10000</t>
  </si>
  <si>
    <t>Distance          (In Mts)</t>
  </si>
  <si>
    <t>To</t>
  </si>
  <si>
    <t>1:10400</t>
  </si>
  <si>
    <t>1:12000</t>
  </si>
  <si>
    <t>1:10175</t>
  </si>
  <si>
    <t>1:10350</t>
  </si>
  <si>
    <t>1:11175</t>
  </si>
  <si>
    <t>1:10200</t>
  </si>
  <si>
    <t>F.S.D          (In Mts)</t>
  </si>
  <si>
    <t>At                   Start                 (M)</t>
  </si>
  <si>
    <t>At            End        (M)</t>
  </si>
  <si>
    <t>At            End           (M)</t>
  </si>
  <si>
    <t>At                   Start                  (M)</t>
  </si>
  <si>
    <r>
      <t>1:</t>
    </r>
    <r>
      <rPr>
        <sz val="13"/>
        <color theme="0"/>
        <rFont val="Arial"/>
        <family val="2"/>
      </rPr>
      <t>.</t>
    </r>
    <r>
      <rPr>
        <sz val="13"/>
        <rFont val="Arial"/>
        <family val="2"/>
      </rPr>
      <t>9600</t>
    </r>
  </si>
  <si>
    <t>FULL CUTTING  VARIES FROM 4.90 M TO 9.0 M</t>
  </si>
  <si>
    <t>PRTIAL CUTTING , FILLING AND BANKING</t>
  </si>
  <si>
    <r>
      <t>1:</t>
    </r>
    <r>
      <rPr>
        <sz val="13"/>
        <color theme="0"/>
        <rFont val="Arial"/>
        <family val="2"/>
      </rPr>
      <t>0</t>
    </r>
    <r>
      <rPr>
        <sz val="13"/>
        <rFont val="Arial"/>
        <family val="2"/>
      </rPr>
      <t>9800</t>
    </r>
  </si>
  <si>
    <t>1) THE H.P'S PROPOSAL IN THE REACH FROM KM 319.384 TO KM 319.884/320.00 ALONG WITH CONSENT OF THE AGENCIES ON THE COMMON POINT BETWEEN PACKAGE-7 &amp; PACKAGE-8 FURNISHED VIDE ENC / TGP/SKHT/HNSS PKG -7 &amp; 8 DT -30-06-2008 ARE VETTED AND APPROVED.</t>
  </si>
  <si>
    <t>12.90   .To 11.60</t>
  </si>
  <si>
    <t>1.00:1 To 1.5:1</t>
  </si>
  <si>
    <t>GOVERNMENT OF ANDHRA PRADESH</t>
  </si>
  <si>
    <t>11.60 T0 10.40</t>
  </si>
  <si>
    <t>FSL +453.092 at Km 319.384 as per HP's already approved</t>
  </si>
  <si>
    <t>As Per Basic Parameters of Package-7 At End FSL +453.040 FSD 3.25M</t>
  </si>
  <si>
    <t>Cross                                       Regulator</t>
  </si>
  <si>
    <t>FULL CUTTING  VARIES FROM 4.8 M TO              7.1 M   (ALL SOILS,HDR,FF)</t>
  </si>
  <si>
    <t>Cutting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</si>
</sst>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0.000"/>
    <numFmt numFmtId="166" formatCode="0.0000"/>
    <numFmt numFmtId="167" formatCode="0.00000"/>
  </numFmts>
  <fonts count="2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1"/>
      <name val="Verdana"/>
      <family val="2"/>
    </font>
    <font>
      <sz val="12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u/>
      <sz val="14"/>
      <name val="Arial"/>
      <family val="2"/>
    </font>
    <font>
      <b/>
      <sz val="11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u/>
      <sz val="7"/>
      <color theme="10"/>
      <name val="Arial"/>
      <family val="2"/>
    </font>
    <font>
      <b/>
      <sz val="12"/>
      <name val="Verdana"/>
      <family val="2"/>
    </font>
    <font>
      <sz val="13"/>
      <color theme="0"/>
      <name val="Arial"/>
      <family val="2"/>
    </font>
    <font>
      <sz val="13"/>
      <name val="Verdan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9">
    <xf numFmtId="0" fontId="0" fillId="0" borderId="0"/>
    <xf numFmtId="0" fontId="4" fillId="0" borderId="1"/>
    <xf numFmtId="0" fontId="4" fillId="0" borderId="1"/>
    <xf numFmtId="164" fontId="4" fillId="0" borderId="1" applyFont="0" applyFill="0" applyBorder="0" applyAlignment="0" applyProtection="0"/>
    <xf numFmtId="164" fontId="4" fillId="0" borderId="1" applyFont="0" applyFill="0" applyBorder="0" applyAlignment="0" applyProtection="0"/>
    <xf numFmtId="164" fontId="4" fillId="0" borderId="1" applyFont="0" applyFill="0" applyBorder="0" applyAlignment="0" applyProtection="0"/>
    <xf numFmtId="164" fontId="4" fillId="0" borderId="1" applyFont="0" applyFill="0" applyBorder="0" applyAlignment="0" applyProtection="0"/>
    <xf numFmtId="0" fontId="4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11" fillId="0" borderId="1"/>
    <xf numFmtId="0" fontId="18" fillId="0" borderId="1"/>
    <xf numFmtId="0" fontId="2" fillId="0" borderId="1"/>
    <xf numFmtId="0" fontId="1" fillId="0" borderId="1"/>
    <xf numFmtId="0" fontId="18" fillId="0" borderId="1"/>
    <xf numFmtId="0" fontId="23" fillId="0" borderId="1"/>
    <xf numFmtId="0" fontId="23" fillId="0" borderId="1"/>
    <xf numFmtId="0" fontId="23" fillId="0" borderId="1"/>
    <xf numFmtId="0" fontId="19" fillId="0" borderId="1" applyNumberFormat="0" applyFill="0" applyBorder="0" applyAlignment="0" applyProtection="0">
      <alignment vertical="top"/>
      <protection locked="0"/>
    </xf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</cellStyleXfs>
  <cellXfs count="89">
    <xf numFmtId="0" fontId="0" fillId="0" borderId="0" xfId="0"/>
    <xf numFmtId="0" fontId="4" fillId="0" borderId="1" xfId="1"/>
    <xf numFmtId="0" fontId="4" fillId="0" borderId="1" xfId="2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8" fillId="0" borderId="1" xfId="1" applyFont="1" applyAlignment="1">
      <alignment horizontal="center" vertical="center" wrapText="1"/>
    </xf>
    <xf numFmtId="0" fontId="8" fillId="0" borderId="1" xfId="1" applyFont="1" applyFill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1" fontId="5" fillId="0" borderId="1" xfId="3" applyNumberFormat="1" applyFont="1" applyFill="1" applyBorder="1" applyAlignment="1">
      <alignment horizontal="center" vertical="center" wrapText="1"/>
    </xf>
    <xf numFmtId="2" fontId="5" fillId="0" borderId="1" xfId="1" applyNumberFormat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 wrapText="1"/>
    </xf>
    <xf numFmtId="0" fontId="4" fillId="0" borderId="1" xfId="1" applyAlignment="1">
      <alignment horizontal="center" vertical="center"/>
    </xf>
    <xf numFmtId="0" fontId="6" fillId="0" borderId="3" xfId="2" applyFont="1" applyFill="1" applyBorder="1" applyAlignment="1">
      <alignment vertical="center" wrapText="1"/>
    </xf>
    <xf numFmtId="165" fontId="14" fillId="0" borderId="1" xfId="1" applyNumberFormat="1" applyFont="1" applyFill="1" applyBorder="1" applyAlignment="1">
      <alignment horizontal="center" vertical="center" wrapText="1"/>
    </xf>
    <xf numFmtId="165" fontId="15" fillId="0" borderId="1" xfId="1" applyNumberFormat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2" fontId="8" fillId="0" borderId="1" xfId="1" applyNumberFormat="1" applyFont="1" applyAlignment="1">
      <alignment horizontal="center" vertical="center" wrapText="1"/>
    </xf>
    <xf numFmtId="2" fontId="10" fillId="0" borderId="2" xfId="0" applyNumberFormat="1" applyFont="1" applyBorder="1" applyAlignment="1">
      <alignment horizontal="center" vertical="center" wrapText="1"/>
    </xf>
    <xf numFmtId="2" fontId="10" fillId="0" borderId="2" xfId="1" applyNumberFormat="1" applyFont="1" applyFill="1" applyBorder="1" applyAlignment="1">
      <alignment horizontal="center" vertical="center" wrapText="1"/>
    </xf>
    <xf numFmtId="167" fontId="5" fillId="0" borderId="1" xfId="1" applyNumberFormat="1" applyFont="1" applyFill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165" fontId="5" fillId="0" borderId="1" xfId="1" applyNumberFormat="1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vertical="center" wrapText="1"/>
    </xf>
    <xf numFmtId="0" fontId="16" fillId="0" borderId="2" xfId="1" applyFont="1" applyBorder="1" applyAlignment="1">
      <alignment horizontal="center" vertical="center" wrapText="1"/>
    </xf>
    <xf numFmtId="0" fontId="16" fillId="0" borderId="2" xfId="1" applyFont="1" applyFill="1" applyBorder="1" applyAlignment="1">
      <alignment horizontal="center" vertical="center" wrapText="1"/>
    </xf>
    <xf numFmtId="165" fontId="15" fillId="0" borderId="2" xfId="0" applyNumberFormat="1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 wrapText="1"/>
    </xf>
    <xf numFmtId="167" fontId="15" fillId="0" borderId="2" xfId="1" applyNumberFormat="1" applyFont="1" applyFill="1" applyBorder="1" applyAlignment="1">
      <alignment horizontal="center" vertical="center" wrapText="1"/>
    </xf>
    <xf numFmtId="2" fontId="15" fillId="0" borderId="2" xfId="1" applyNumberFormat="1" applyFont="1" applyFill="1" applyBorder="1" applyAlignment="1">
      <alignment vertical="center" wrapText="1"/>
    </xf>
    <xf numFmtId="1" fontId="6" fillId="0" borderId="2" xfId="1" applyNumberFormat="1" applyFont="1" applyBorder="1" applyAlignment="1">
      <alignment horizontal="center" vertical="center" wrapText="1"/>
    </xf>
    <xf numFmtId="165" fontId="6" fillId="0" borderId="2" xfId="1" applyNumberFormat="1" applyFont="1" applyBorder="1" applyAlignment="1">
      <alignment horizontal="center" vertical="center" wrapText="1"/>
    </xf>
    <xf numFmtId="165" fontId="15" fillId="0" borderId="4" xfId="1" applyNumberFormat="1" applyFont="1" applyFill="1" applyBorder="1" applyAlignment="1">
      <alignment vertical="center" wrapText="1"/>
    </xf>
    <xf numFmtId="165" fontId="15" fillId="0" borderId="5" xfId="1" applyNumberFormat="1" applyFont="1" applyFill="1" applyBorder="1" applyAlignment="1">
      <alignment vertical="center" wrapText="1"/>
    </xf>
    <xf numFmtId="165" fontId="15" fillId="0" borderId="6" xfId="1" applyNumberFormat="1" applyFont="1" applyFill="1" applyBorder="1" applyAlignment="1">
      <alignment vertical="center" wrapText="1"/>
    </xf>
    <xf numFmtId="166" fontId="15" fillId="0" borderId="2" xfId="1" applyNumberFormat="1" applyFont="1" applyFill="1" applyBorder="1" applyAlignment="1">
      <alignment horizontal="center" vertical="center" wrapText="1"/>
    </xf>
    <xf numFmtId="165" fontId="15" fillId="0" borderId="1" xfId="1" applyNumberFormat="1" applyFont="1" applyFill="1" applyBorder="1" applyAlignment="1">
      <alignment horizontal="center" vertical="center" wrapText="1"/>
    </xf>
    <xf numFmtId="165" fontId="15" fillId="0" borderId="2" xfId="1" applyNumberFormat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left" vertical="center" wrapText="1"/>
    </xf>
    <xf numFmtId="0" fontId="15" fillId="0" borderId="2" xfId="1" applyNumberFormat="1" applyFont="1" applyFill="1" applyBorder="1" applyAlignment="1">
      <alignment horizontal="center" vertical="center" wrapText="1"/>
    </xf>
    <xf numFmtId="165" fontId="16" fillId="0" borderId="1" xfId="1" applyNumberFormat="1" applyFont="1" applyFill="1" applyBorder="1" applyAlignment="1">
      <alignment horizontal="center" vertical="center" wrapText="1"/>
    </xf>
    <xf numFmtId="165" fontId="17" fillId="0" borderId="1" xfId="1" applyNumberFormat="1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2" fontId="15" fillId="0" borderId="1" xfId="1" applyNumberFormat="1" applyFont="1" applyFill="1" applyBorder="1" applyAlignment="1">
      <alignment horizontal="center" vertical="center" wrapText="1"/>
    </xf>
    <xf numFmtId="167" fontId="15" fillId="0" borderId="1" xfId="1" applyNumberFormat="1" applyFont="1" applyFill="1" applyBorder="1" applyAlignment="1">
      <alignment horizontal="center" vertical="center" wrapText="1"/>
    </xf>
    <xf numFmtId="1" fontId="15" fillId="0" borderId="1" xfId="3" applyNumberFormat="1" applyFont="1" applyFill="1" applyBorder="1" applyAlignment="1">
      <alignment horizontal="center" vertical="center" wrapText="1"/>
    </xf>
    <xf numFmtId="0" fontId="15" fillId="0" borderId="1" xfId="1" applyFont="1" applyFill="1" applyAlignment="1">
      <alignment horizontal="center" vertical="center" wrapText="1"/>
    </xf>
    <xf numFmtId="165" fontId="15" fillId="0" borderId="1" xfId="1" applyNumberFormat="1" applyFont="1" applyFill="1" applyAlignment="1">
      <alignment horizontal="center" vertical="center" wrapText="1"/>
    </xf>
    <xf numFmtId="2" fontId="15" fillId="0" borderId="2" xfId="1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2" fontId="15" fillId="0" borderId="2" xfId="1" applyNumberFormat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2" fontId="15" fillId="0" borderId="4" xfId="1" applyNumberFormat="1" applyFont="1" applyFill="1" applyBorder="1" applyAlignment="1">
      <alignment horizontal="center" vertical="center" wrapText="1"/>
    </xf>
    <xf numFmtId="2" fontId="15" fillId="0" borderId="6" xfId="1" applyNumberFormat="1" applyFont="1" applyFill="1" applyBorder="1" applyAlignment="1">
      <alignment horizontal="center" vertical="center" wrapText="1"/>
    </xf>
    <xf numFmtId="165" fontId="15" fillId="0" borderId="4" xfId="1" applyNumberFormat="1" applyFont="1" applyFill="1" applyBorder="1" applyAlignment="1">
      <alignment horizontal="center" vertical="center" wrapText="1"/>
    </xf>
    <xf numFmtId="165" fontId="15" fillId="0" borderId="5" xfId="1" applyNumberFormat="1" applyFont="1" applyFill="1" applyBorder="1" applyAlignment="1">
      <alignment horizontal="center" vertical="center" wrapText="1"/>
    </xf>
    <xf numFmtId="165" fontId="15" fillId="0" borderId="6" xfId="1" applyNumberFormat="1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0" fontId="15" fillId="0" borderId="1" xfId="2" applyFont="1" applyFill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165" fontId="6" fillId="0" borderId="1" xfId="1" applyNumberFormat="1" applyFont="1" applyFill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 wrapText="1"/>
    </xf>
    <xf numFmtId="165" fontId="17" fillId="0" borderId="1" xfId="1" applyNumberFormat="1" applyFont="1" applyFill="1" applyBorder="1" applyAlignment="1">
      <alignment horizontal="center" vertical="center" wrapText="1"/>
    </xf>
    <xf numFmtId="2" fontId="15" fillId="0" borderId="5" xfId="1" applyNumberFormat="1" applyFont="1" applyFill="1" applyBorder="1" applyAlignment="1">
      <alignment horizontal="center" vertical="center" wrapText="1"/>
    </xf>
    <xf numFmtId="0" fontId="16" fillId="0" borderId="10" xfId="1" applyFont="1" applyFill="1" applyBorder="1" applyAlignment="1">
      <alignment horizontal="left" vertical="center" wrapText="1"/>
    </xf>
    <xf numFmtId="0" fontId="20" fillId="0" borderId="2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20" fillId="0" borderId="7" xfId="1" applyFont="1" applyBorder="1" applyAlignment="1">
      <alignment horizontal="center" vertical="center" wrapText="1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6" xfId="1" applyNumberFormat="1" applyFont="1" applyFill="1" applyBorder="1" applyAlignment="1">
      <alignment horizontal="center" vertical="center"/>
    </xf>
    <xf numFmtId="165" fontId="17" fillId="0" borderId="1" xfId="1" applyNumberFormat="1" applyFont="1" applyFill="1" applyBorder="1" applyAlignment="1">
      <alignment horizontal="center" vertical="top" wrapText="1"/>
    </xf>
    <xf numFmtId="0" fontId="16" fillId="0" borderId="1" xfId="1" applyFont="1" applyFill="1" applyBorder="1" applyAlignment="1">
      <alignment horizontal="left" vertical="center" wrapText="1"/>
    </xf>
    <xf numFmtId="165" fontId="16" fillId="0" borderId="1" xfId="1" applyNumberFormat="1" applyFont="1" applyFill="1" applyBorder="1" applyAlignment="1">
      <alignment horizontal="center" vertical="center" wrapText="1"/>
    </xf>
    <xf numFmtId="0" fontId="20" fillId="0" borderId="13" xfId="1" applyFont="1" applyBorder="1" applyAlignment="1">
      <alignment horizontal="center" vertical="center" wrapText="1"/>
    </xf>
    <xf numFmtId="0" fontId="20" fillId="0" borderId="14" xfId="1" applyFont="1" applyBorder="1" applyAlignment="1">
      <alignment horizontal="center" vertical="center" wrapText="1"/>
    </xf>
    <xf numFmtId="0" fontId="20" fillId="0" borderId="15" xfId="1" applyFont="1" applyBorder="1" applyAlignment="1">
      <alignment horizontal="center" vertical="center" wrapText="1"/>
    </xf>
    <xf numFmtId="0" fontId="20" fillId="0" borderId="16" xfId="1" applyFont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 wrapText="1"/>
    </xf>
    <xf numFmtId="0" fontId="17" fillId="0" borderId="10" xfId="1" applyFont="1" applyFill="1" applyBorder="1" applyAlignment="1">
      <alignment horizontal="left" vertical="center" wrapText="1"/>
    </xf>
    <xf numFmtId="0" fontId="6" fillId="0" borderId="9" xfId="1" applyFont="1" applyBorder="1" applyAlignment="1">
      <alignment horizontal="center" vertical="center" wrapText="1"/>
    </xf>
    <xf numFmtId="0" fontId="20" fillId="0" borderId="11" xfId="1" applyFont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 wrapText="1"/>
    </xf>
  </cellXfs>
  <cellStyles count="29">
    <cellStyle name="Comma 2" xfId="4"/>
    <cellStyle name="Comma 3" xfId="5"/>
    <cellStyle name="Comma 3 2" xfId="3"/>
    <cellStyle name="Comma 4" xfId="6"/>
    <cellStyle name="Hyperlink 2" xfId="23"/>
    <cellStyle name="Normal" xfId="0" builtinId="0"/>
    <cellStyle name="Normal 10" xfId="15"/>
    <cellStyle name="Normal 11" xfId="16"/>
    <cellStyle name="Normal 12" xfId="17"/>
    <cellStyle name="Normal 12 2" xfId="18"/>
    <cellStyle name="Normal 13" xfId="19"/>
    <cellStyle name="Normal 14" xfId="20"/>
    <cellStyle name="Normal 15" xfId="21"/>
    <cellStyle name="Normal 16" xfId="22"/>
    <cellStyle name="Normal 17" xfId="24"/>
    <cellStyle name="Normal 18" xfId="25"/>
    <cellStyle name="Normal 19" xfId="26"/>
    <cellStyle name="Normal 2" xfId="1"/>
    <cellStyle name="Normal 2 2" xfId="7"/>
    <cellStyle name="Normal 20" xfId="27"/>
    <cellStyle name="Normal 21" xfId="28"/>
    <cellStyle name="Normal 3" xfId="2"/>
    <cellStyle name="Normal 4" xfId="8"/>
    <cellStyle name="Normal 5" xfId="9"/>
    <cellStyle name="Normal 5 2" xfId="10"/>
    <cellStyle name="Normal 6" xfId="11"/>
    <cellStyle name="Normal 7" xfId="12"/>
    <cellStyle name="Normal 8" xfId="13"/>
    <cellStyle name="Normal 9" xfId="1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A37"/>
  <sheetViews>
    <sheetView view="pageBreakPreview" zoomScale="70" zoomScaleSheetLayoutView="70" workbookViewId="0">
      <selection activeCell="F18" sqref="F18:G18"/>
    </sheetView>
  </sheetViews>
  <sheetFormatPr defaultColWidth="9.140625" defaultRowHeight="12.75"/>
  <cols>
    <col min="1" max="1" width="4.42578125" style="1" customWidth="1"/>
    <col min="2" max="2" width="6.140625" style="1" customWidth="1"/>
    <col min="3" max="4" width="11.140625" style="12" customWidth="1"/>
    <col min="5" max="5" width="9" style="12" customWidth="1"/>
    <col min="6" max="6" width="12.42578125" style="1" customWidth="1"/>
    <col min="7" max="7" width="8.42578125" style="1" customWidth="1"/>
    <col min="8" max="8" width="7.42578125" style="1" customWidth="1"/>
    <col min="9" max="9" width="10.42578125" style="1" customWidth="1"/>
    <col min="10" max="10" width="8.28515625" style="1" customWidth="1"/>
    <col min="11" max="12" width="9" style="1" customWidth="1"/>
    <col min="13" max="13" width="9.42578125" style="1" customWidth="1"/>
    <col min="14" max="14" width="7.85546875" style="1" customWidth="1"/>
    <col min="15" max="15" width="10.42578125" style="1" customWidth="1"/>
    <col min="16" max="16" width="12.42578125" style="1" customWidth="1"/>
    <col min="17" max="17" width="9.5703125" style="1" customWidth="1"/>
    <col min="18" max="18" width="12.28515625" style="1" customWidth="1"/>
    <col min="19" max="19" width="8.140625" style="1" customWidth="1"/>
    <col min="20" max="23" width="10.5703125" style="1" customWidth="1"/>
    <col min="24" max="24" width="18.28515625" style="1" customWidth="1"/>
    <col min="25" max="25" width="16.7109375" style="1" customWidth="1"/>
    <col min="26" max="16384" width="9.140625" style="1"/>
  </cols>
  <sheetData>
    <row r="1" spans="1:27" s="2" customFormat="1" ht="25.5" customHeight="1">
      <c r="A1" s="62" t="s">
        <v>86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</row>
    <row r="2" spans="1:27" s="2" customFormat="1" ht="17.25" customHeight="1">
      <c r="A2" s="63" t="s">
        <v>18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</row>
    <row r="3" spans="1:27" s="13" customFormat="1" ht="15.75" customHeight="1">
      <c r="A3" s="63" t="s">
        <v>40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25"/>
    </row>
    <row r="4" spans="1:27" s="3" customFormat="1" ht="21.95" customHeight="1">
      <c r="A4" s="64" t="s">
        <v>41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</row>
    <row r="5" spans="1:27" s="3" customFormat="1" ht="17.25" customHeight="1">
      <c r="A5" s="67"/>
      <c r="B5" s="67"/>
      <c r="C5" s="67"/>
      <c r="D5" s="67"/>
      <c r="E5" s="67"/>
      <c r="F5" s="67"/>
      <c r="G5" s="6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7" s="4" customFormat="1" ht="34.5" customHeight="1">
      <c r="A6" s="73" t="s">
        <v>0</v>
      </c>
      <c r="B6" s="84" t="s">
        <v>36</v>
      </c>
      <c r="C6" s="73" t="s">
        <v>1</v>
      </c>
      <c r="D6" s="73"/>
      <c r="E6" s="73"/>
      <c r="F6" s="73" t="s">
        <v>2</v>
      </c>
      <c r="G6" s="73"/>
      <c r="H6" s="73"/>
      <c r="I6" s="73"/>
      <c r="J6" s="73"/>
      <c r="K6" s="73"/>
      <c r="L6" s="73"/>
      <c r="M6" s="73"/>
      <c r="N6" s="73"/>
      <c r="O6" s="73"/>
      <c r="P6" s="73"/>
      <c r="Q6" s="73" t="s">
        <v>33</v>
      </c>
      <c r="R6" s="73"/>
      <c r="S6" s="73"/>
      <c r="T6" s="74" t="s">
        <v>32</v>
      </c>
      <c r="U6" s="74"/>
      <c r="V6" s="74" t="s">
        <v>3</v>
      </c>
      <c r="W6" s="74"/>
      <c r="X6" s="80" t="s">
        <v>4</v>
      </c>
      <c r="Y6" s="81"/>
    </row>
    <row r="7" spans="1:27" s="4" customFormat="1" ht="65.25" customHeight="1">
      <c r="A7" s="72"/>
      <c r="B7" s="73"/>
      <c r="C7" s="41" t="s">
        <v>25</v>
      </c>
      <c r="D7" s="41" t="s">
        <v>67</v>
      </c>
      <c r="E7" s="56" t="s">
        <v>66</v>
      </c>
      <c r="F7" s="41" t="s">
        <v>5</v>
      </c>
      <c r="G7" s="41" t="s">
        <v>24</v>
      </c>
      <c r="H7" s="33" t="s">
        <v>74</v>
      </c>
      <c r="I7" s="34" t="s">
        <v>7</v>
      </c>
      <c r="J7" s="41" t="s">
        <v>8</v>
      </c>
      <c r="K7" s="34" t="s">
        <v>9</v>
      </c>
      <c r="L7" s="34" t="s">
        <v>10</v>
      </c>
      <c r="M7" s="34" t="s">
        <v>15</v>
      </c>
      <c r="N7" s="34" t="s">
        <v>11</v>
      </c>
      <c r="O7" s="34" t="s">
        <v>23</v>
      </c>
      <c r="P7" s="41" t="s">
        <v>12</v>
      </c>
      <c r="Q7" s="41" t="s">
        <v>31</v>
      </c>
      <c r="R7" s="41" t="s">
        <v>26</v>
      </c>
      <c r="S7" s="41" t="s">
        <v>22</v>
      </c>
      <c r="T7" s="34" t="s">
        <v>75</v>
      </c>
      <c r="U7" s="34" t="s">
        <v>77</v>
      </c>
      <c r="V7" s="34" t="s">
        <v>78</v>
      </c>
      <c r="W7" s="34" t="s">
        <v>76</v>
      </c>
      <c r="X7" s="82"/>
      <c r="Y7" s="83"/>
    </row>
    <row r="8" spans="1:27" s="4" customFormat="1" ht="25.5" customHeight="1">
      <c r="A8" s="41">
        <v>1</v>
      </c>
      <c r="B8" s="41"/>
      <c r="C8" s="41">
        <v>2</v>
      </c>
      <c r="D8" s="41">
        <v>3</v>
      </c>
      <c r="E8" s="41">
        <v>4</v>
      </c>
      <c r="F8" s="41">
        <v>5</v>
      </c>
      <c r="G8" s="41">
        <v>6</v>
      </c>
      <c r="H8" s="41">
        <v>7</v>
      </c>
      <c r="I8" s="41">
        <v>8</v>
      </c>
      <c r="J8" s="41">
        <v>9</v>
      </c>
      <c r="K8" s="41">
        <v>10</v>
      </c>
      <c r="L8" s="41">
        <v>11</v>
      </c>
      <c r="M8" s="41">
        <v>12</v>
      </c>
      <c r="N8" s="41">
        <v>13</v>
      </c>
      <c r="O8" s="41">
        <v>14</v>
      </c>
      <c r="P8" s="41">
        <v>15</v>
      </c>
      <c r="Q8" s="41">
        <v>16</v>
      </c>
      <c r="R8" s="41">
        <v>17</v>
      </c>
      <c r="S8" s="41">
        <v>18</v>
      </c>
      <c r="T8" s="41">
        <v>19</v>
      </c>
      <c r="U8" s="41">
        <v>20</v>
      </c>
      <c r="V8" s="41">
        <v>21</v>
      </c>
      <c r="W8" s="41">
        <v>22</v>
      </c>
      <c r="X8" s="41">
        <v>23</v>
      </c>
      <c r="Y8" s="41">
        <v>24</v>
      </c>
      <c r="Z8" s="18" t="e">
        <f>#REF!-#REF!</f>
        <v>#REF!</v>
      </c>
      <c r="AA8" s="5" t="e">
        <f>Z8*1000</f>
        <v>#REF!</v>
      </c>
    </row>
    <row r="9" spans="1:27" s="5" customFormat="1" ht="77.25" customHeight="1">
      <c r="A9" s="27">
        <v>1</v>
      </c>
      <c r="B9" s="27">
        <v>1</v>
      </c>
      <c r="C9" s="28">
        <v>300</v>
      </c>
      <c r="D9" s="28">
        <v>300.3</v>
      </c>
      <c r="E9" s="29">
        <v>300</v>
      </c>
      <c r="F9" s="28">
        <v>71.3</v>
      </c>
      <c r="G9" s="30">
        <v>14.3</v>
      </c>
      <c r="H9" s="30">
        <v>3.7</v>
      </c>
      <c r="I9" s="43" t="s">
        <v>65</v>
      </c>
      <c r="J9" s="30" t="s">
        <v>14</v>
      </c>
      <c r="K9" s="40">
        <v>66.599999999999994</v>
      </c>
      <c r="L9" s="40">
        <v>24.765000000000001</v>
      </c>
      <c r="M9" s="40">
        <v>2.6890000000000001</v>
      </c>
      <c r="N9" s="40">
        <v>1.9339999999999999</v>
      </c>
      <c r="O9" s="40">
        <v>1.0740000000000001</v>
      </c>
      <c r="P9" s="40">
        <v>71.552000000000007</v>
      </c>
      <c r="Q9" s="40">
        <v>0.03</v>
      </c>
      <c r="R9" s="30">
        <v>0</v>
      </c>
      <c r="S9" s="28">
        <f t="shared" ref="S9:S18" si="0">Q9+R9</f>
        <v>0.03</v>
      </c>
      <c r="T9" s="28">
        <v>451.71499999999997</v>
      </c>
      <c r="U9" s="28">
        <v>451.685</v>
      </c>
      <c r="V9" s="40">
        <v>455.41500000000002</v>
      </c>
      <c r="W9" s="40">
        <v>455.38499999999999</v>
      </c>
      <c r="X9" s="20" t="s">
        <v>42</v>
      </c>
      <c r="Y9" s="22" t="s">
        <v>91</v>
      </c>
      <c r="Z9" s="18">
        <f t="shared" ref="Z9:Z12" si="1">D10-C10</f>
        <v>5.0000000000011369E-2</v>
      </c>
      <c r="AA9" s="5">
        <f t="shared" ref="AA9:AA18" si="2">Z9*1000</f>
        <v>50.000000000011369</v>
      </c>
    </row>
    <row r="10" spans="1:27" s="5" customFormat="1" ht="27.75" customHeight="1">
      <c r="A10" s="26">
        <v>2</v>
      </c>
      <c r="B10" s="26"/>
      <c r="C10" s="28">
        <f t="shared" ref="C10:C18" si="3">D9</f>
        <v>300.3</v>
      </c>
      <c r="D10" s="28">
        <v>300.35000000000002</v>
      </c>
      <c r="E10" s="29">
        <f t="shared" ref="E10:E13" si="4">AA9</f>
        <v>50.000000000011369</v>
      </c>
      <c r="F10" s="75" t="s">
        <v>16</v>
      </c>
      <c r="G10" s="76"/>
      <c r="H10" s="30">
        <v>3.7</v>
      </c>
      <c r="I10" s="43" t="s">
        <v>70</v>
      </c>
      <c r="J10" s="32"/>
      <c r="K10" s="59"/>
      <c r="L10" s="60"/>
      <c r="M10" s="60"/>
      <c r="N10" s="60"/>
      <c r="O10" s="60"/>
      <c r="P10" s="61"/>
      <c r="Q10" s="38">
        <v>4.8999999999999998E-3</v>
      </c>
      <c r="R10" s="30">
        <v>0</v>
      </c>
      <c r="S10" s="28">
        <f t="shared" si="0"/>
        <v>4.8999999999999998E-3</v>
      </c>
      <c r="T10" s="28">
        <f>U9</f>
        <v>451.685</v>
      </c>
      <c r="U10" s="40">
        <v>451.68</v>
      </c>
      <c r="V10" s="40">
        <f>W9</f>
        <v>455.38499999999999</v>
      </c>
      <c r="W10" s="40">
        <v>455.38</v>
      </c>
      <c r="X10" s="19"/>
      <c r="Y10" s="23"/>
      <c r="Z10" s="18">
        <f t="shared" si="1"/>
        <v>1.0499999999999545</v>
      </c>
      <c r="AA10" s="5">
        <f t="shared" si="2"/>
        <v>1049.9999999999545</v>
      </c>
    </row>
    <row r="11" spans="1:27" s="5" customFormat="1" ht="32.25" customHeight="1">
      <c r="A11" s="27">
        <v>3</v>
      </c>
      <c r="B11" s="27">
        <v>2</v>
      </c>
      <c r="C11" s="28">
        <f t="shared" si="3"/>
        <v>300.35000000000002</v>
      </c>
      <c r="D11" s="28">
        <v>301.39999999999998</v>
      </c>
      <c r="E11" s="29">
        <f t="shared" si="4"/>
        <v>1049.9999999999545</v>
      </c>
      <c r="F11" s="28">
        <v>71.3</v>
      </c>
      <c r="G11" s="30">
        <v>13.1</v>
      </c>
      <c r="H11" s="30">
        <v>3.7</v>
      </c>
      <c r="I11" s="43" t="s">
        <v>71</v>
      </c>
      <c r="J11" s="30" t="s">
        <v>19</v>
      </c>
      <c r="K11" s="40">
        <v>69.010000000000005</v>
      </c>
      <c r="L11" s="40">
        <v>26.440999999999999</v>
      </c>
      <c r="M11" s="40">
        <v>2.61</v>
      </c>
      <c r="N11" s="40">
        <v>1.8959999999999999</v>
      </c>
      <c r="O11" s="40">
        <v>1.0349999999999999</v>
      </c>
      <c r="P11" s="40">
        <v>71.430000000000007</v>
      </c>
      <c r="Q11" s="40">
        <v>0.10100000000000001</v>
      </c>
      <c r="R11" s="30">
        <v>0</v>
      </c>
      <c r="S11" s="28">
        <f t="shared" si="0"/>
        <v>0.10100000000000001</v>
      </c>
      <c r="T11" s="28">
        <f t="shared" ref="T11:T13" si="5">U10</f>
        <v>451.68</v>
      </c>
      <c r="U11" s="40">
        <v>451.57900000000001</v>
      </c>
      <c r="V11" s="40">
        <f t="shared" ref="V11:V13" si="6">W10</f>
        <v>455.38</v>
      </c>
      <c r="W11" s="40">
        <v>455.279</v>
      </c>
      <c r="X11" s="20" t="s">
        <v>34</v>
      </c>
      <c r="Y11" s="22" t="s">
        <v>43</v>
      </c>
      <c r="Z11" s="18">
        <f t="shared" si="1"/>
        <v>5.0000000000011369E-2</v>
      </c>
      <c r="AA11" s="5">
        <f t="shared" si="2"/>
        <v>50.000000000011369</v>
      </c>
    </row>
    <row r="12" spans="1:27" s="5" customFormat="1" ht="27.75" customHeight="1">
      <c r="A12" s="26">
        <v>4</v>
      </c>
      <c r="B12" s="26"/>
      <c r="C12" s="28">
        <f t="shared" si="3"/>
        <v>301.39999999999998</v>
      </c>
      <c r="D12" s="28">
        <v>301.45</v>
      </c>
      <c r="E12" s="29">
        <f t="shared" si="4"/>
        <v>50.000000000011369</v>
      </c>
      <c r="F12" s="57" t="s">
        <v>16</v>
      </c>
      <c r="G12" s="58"/>
      <c r="H12" s="30">
        <v>3.7</v>
      </c>
      <c r="I12" s="43" t="s">
        <v>72</v>
      </c>
      <c r="J12" s="32"/>
      <c r="K12" s="35"/>
      <c r="L12" s="36"/>
      <c r="M12" s="36"/>
      <c r="N12" s="36"/>
      <c r="O12" s="36"/>
      <c r="P12" s="37"/>
      <c r="Q12" s="40">
        <v>4.0000000000000001E-3</v>
      </c>
      <c r="R12" s="30">
        <v>0</v>
      </c>
      <c r="S12" s="28">
        <f t="shared" si="0"/>
        <v>4.0000000000000001E-3</v>
      </c>
      <c r="T12" s="28">
        <f t="shared" si="5"/>
        <v>451.57900000000001</v>
      </c>
      <c r="U12" s="40">
        <v>451.57400000000001</v>
      </c>
      <c r="V12" s="40">
        <f t="shared" si="6"/>
        <v>455.279</v>
      </c>
      <c r="W12" s="40">
        <v>455.274</v>
      </c>
      <c r="X12" s="19" t="s">
        <v>17</v>
      </c>
      <c r="Y12" s="23"/>
      <c r="Z12" s="18">
        <f t="shared" si="1"/>
        <v>2.25</v>
      </c>
      <c r="AA12" s="5">
        <f t="shared" si="2"/>
        <v>2250</v>
      </c>
    </row>
    <row r="13" spans="1:27" s="5" customFormat="1" ht="48" customHeight="1">
      <c r="A13" s="27">
        <v>5</v>
      </c>
      <c r="B13" s="27">
        <v>3</v>
      </c>
      <c r="C13" s="28">
        <f t="shared" si="3"/>
        <v>301.45</v>
      </c>
      <c r="D13" s="28">
        <v>303.7</v>
      </c>
      <c r="E13" s="29">
        <f t="shared" si="4"/>
        <v>2250</v>
      </c>
      <c r="F13" s="28">
        <v>71.3</v>
      </c>
      <c r="G13" s="30">
        <v>13</v>
      </c>
      <c r="H13" s="30">
        <v>3.7</v>
      </c>
      <c r="I13" s="43" t="s">
        <v>69</v>
      </c>
      <c r="J13" s="30" t="s">
        <v>21</v>
      </c>
      <c r="K13" s="40">
        <v>75.48</v>
      </c>
      <c r="L13" s="40">
        <v>29.547000000000001</v>
      </c>
      <c r="M13" s="40">
        <v>2.5550000000000002</v>
      </c>
      <c r="N13" s="40">
        <v>1.869</v>
      </c>
      <c r="O13" s="40">
        <v>0.94799999999999995</v>
      </c>
      <c r="P13" s="40">
        <v>71.534000000000006</v>
      </c>
      <c r="Q13" s="40">
        <v>0.188</v>
      </c>
      <c r="R13" s="30">
        <v>0</v>
      </c>
      <c r="S13" s="28">
        <f t="shared" si="0"/>
        <v>0.188</v>
      </c>
      <c r="T13" s="28">
        <f t="shared" si="5"/>
        <v>451.57400000000001</v>
      </c>
      <c r="U13" s="40">
        <v>451.387</v>
      </c>
      <c r="V13" s="40">
        <f t="shared" si="6"/>
        <v>455.274</v>
      </c>
      <c r="W13" s="40">
        <v>455.08699999999999</v>
      </c>
      <c r="X13" s="20" t="s">
        <v>81</v>
      </c>
      <c r="Y13" s="22" t="s">
        <v>43</v>
      </c>
      <c r="Z13" s="18" t="e">
        <f>#REF!-#REF!</f>
        <v>#REF!</v>
      </c>
      <c r="AA13" s="5" t="e">
        <f t="shared" si="2"/>
        <v>#REF!</v>
      </c>
    </row>
    <row r="14" spans="1:27" s="5" customFormat="1" ht="27.75" customHeight="1">
      <c r="A14" s="26">
        <v>6</v>
      </c>
      <c r="B14" s="26"/>
      <c r="C14" s="28">
        <f t="shared" si="3"/>
        <v>303.7</v>
      </c>
      <c r="D14" s="28">
        <v>303.75</v>
      </c>
      <c r="E14" s="29">
        <v>50</v>
      </c>
      <c r="F14" s="75" t="s">
        <v>16</v>
      </c>
      <c r="G14" s="76"/>
      <c r="H14" s="30">
        <v>3.7</v>
      </c>
      <c r="I14" s="43" t="s">
        <v>72</v>
      </c>
      <c r="J14" s="32"/>
      <c r="K14" s="59"/>
      <c r="L14" s="60"/>
      <c r="M14" s="60"/>
      <c r="N14" s="60"/>
      <c r="O14" s="60"/>
      <c r="P14" s="61"/>
      <c r="Q14" s="40">
        <v>4.0000000000000001E-3</v>
      </c>
      <c r="R14" s="30">
        <v>0</v>
      </c>
      <c r="S14" s="28">
        <f t="shared" si="0"/>
        <v>4.0000000000000001E-3</v>
      </c>
      <c r="T14" s="28">
        <f>U13</f>
        <v>451.387</v>
      </c>
      <c r="U14" s="40">
        <v>451.38200000000001</v>
      </c>
      <c r="V14" s="40">
        <f>W13</f>
        <v>455.08699999999999</v>
      </c>
      <c r="W14" s="40">
        <v>455.08199999999999</v>
      </c>
      <c r="X14" s="19"/>
      <c r="Y14" s="23"/>
      <c r="Z14" s="18">
        <f t="shared" ref="Z14:Z16" si="7">D15-C15</f>
        <v>3.75</v>
      </c>
      <c r="AA14" s="5">
        <f t="shared" si="2"/>
        <v>3750</v>
      </c>
    </row>
    <row r="15" spans="1:27" s="5" customFormat="1" ht="32.25" customHeight="1">
      <c r="A15" s="27">
        <v>7</v>
      </c>
      <c r="B15" s="27">
        <v>4</v>
      </c>
      <c r="C15" s="28">
        <f t="shared" si="3"/>
        <v>303.75</v>
      </c>
      <c r="D15" s="28">
        <v>307.5</v>
      </c>
      <c r="E15" s="29">
        <f t="shared" ref="E15:E17" si="8">AA14</f>
        <v>3750</v>
      </c>
      <c r="F15" s="28">
        <v>71.3</v>
      </c>
      <c r="G15" s="30">
        <v>13.1</v>
      </c>
      <c r="H15" s="30">
        <v>3.7</v>
      </c>
      <c r="I15" s="43" t="s">
        <v>71</v>
      </c>
      <c r="J15" s="30" t="s">
        <v>19</v>
      </c>
      <c r="K15" s="40">
        <v>69.010000000000005</v>
      </c>
      <c r="L15" s="40">
        <v>26.440999999999999</v>
      </c>
      <c r="M15" s="40">
        <v>2.61</v>
      </c>
      <c r="N15" s="40">
        <v>1.8959999999999999</v>
      </c>
      <c r="O15" s="40">
        <v>1.0349999999999999</v>
      </c>
      <c r="P15" s="40">
        <v>71.430000000000007</v>
      </c>
      <c r="Q15" s="40">
        <v>0.36199999999999999</v>
      </c>
      <c r="R15" s="30">
        <v>0</v>
      </c>
      <c r="S15" s="28">
        <f t="shared" si="0"/>
        <v>0.36199999999999999</v>
      </c>
      <c r="T15" s="28">
        <f t="shared" ref="T15:T18" si="9">U14</f>
        <v>451.38200000000001</v>
      </c>
      <c r="U15" s="40">
        <v>451.02</v>
      </c>
      <c r="V15" s="40">
        <f t="shared" ref="V15:V18" si="10">W14</f>
        <v>455.08199999999999</v>
      </c>
      <c r="W15" s="40">
        <v>454.72</v>
      </c>
      <c r="X15" s="20" t="s">
        <v>34</v>
      </c>
      <c r="Y15" s="22" t="s">
        <v>43</v>
      </c>
      <c r="Z15" s="18">
        <f t="shared" si="7"/>
        <v>5.0000000000011369E-2</v>
      </c>
      <c r="AA15" s="5">
        <f t="shared" si="2"/>
        <v>50.000000000011369</v>
      </c>
    </row>
    <row r="16" spans="1:27" s="5" customFormat="1" ht="27.75" customHeight="1">
      <c r="A16" s="26">
        <v>8</v>
      </c>
      <c r="B16" s="26"/>
      <c r="C16" s="28">
        <f t="shared" si="3"/>
        <v>307.5</v>
      </c>
      <c r="D16" s="28">
        <v>307.55</v>
      </c>
      <c r="E16" s="29">
        <f t="shared" si="8"/>
        <v>50.000000000011369</v>
      </c>
      <c r="F16" s="57" t="s">
        <v>16</v>
      </c>
      <c r="G16" s="58"/>
      <c r="H16" s="30">
        <v>3.7</v>
      </c>
      <c r="I16" s="43" t="s">
        <v>70</v>
      </c>
      <c r="J16" s="32"/>
      <c r="K16" s="35"/>
      <c r="L16" s="36"/>
      <c r="M16" s="36"/>
      <c r="N16" s="36"/>
      <c r="O16" s="36"/>
      <c r="P16" s="37"/>
      <c r="Q16" s="40">
        <v>5.0000000000000001E-3</v>
      </c>
      <c r="R16" s="30">
        <v>0</v>
      </c>
      <c r="S16" s="28">
        <f t="shared" si="0"/>
        <v>5.0000000000000001E-3</v>
      </c>
      <c r="T16" s="28">
        <f t="shared" si="9"/>
        <v>451.02</v>
      </c>
      <c r="U16" s="40">
        <v>451.01499999999999</v>
      </c>
      <c r="V16" s="40">
        <f t="shared" si="10"/>
        <v>454.72</v>
      </c>
      <c r="W16" s="40">
        <v>454.71499999999997</v>
      </c>
      <c r="X16" s="19" t="s">
        <v>17</v>
      </c>
      <c r="Y16" s="23"/>
      <c r="Z16" s="18">
        <f t="shared" si="7"/>
        <v>1.3999999999999773</v>
      </c>
      <c r="AA16" s="5">
        <f t="shared" si="2"/>
        <v>1399.9999999999773</v>
      </c>
    </row>
    <row r="17" spans="1:27" s="5" customFormat="1" ht="45">
      <c r="A17" s="27">
        <v>9</v>
      </c>
      <c r="B17" s="27">
        <v>5</v>
      </c>
      <c r="C17" s="28">
        <f t="shared" si="3"/>
        <v>307.55</v>
      </c>
      <c r="D17" s="28">
        <v>308.95</v>
      </c>
      <c r="E17" s="29">
        <f t="shared" si="8"/>
        <v>1399.9999999999773</v>
      </c>
      <c r="F17" s="28">
        <v>71.3</v>
      </c>
      <c r="G17" s="30">
        <v>14.3</v>
      </c>
      <c r="H17" s="30">
        <v>3.7</v>
      </c>
      <c r="I17" s="43" t="s">
        <v>65</v>
      </c>
      <c r="J17" s="30" t="s">
        <v>14</v>
      </c>
      <c r="K17" s="40">
        <v>66.599999999999994</v>
      </c>
      <c r="L17" s="40">
        <v>24.765000000000001</v>
      </c>
      <c r="M17" s="40">
        <v>2.6890000000000001</v>
      </c>
      <c r="N17" s="40">
        <v>1.9339999999999999</v>
      </c>
      <c r="O17" s="40">
        <v>1.0740000000000001</v>
      </c>
      <c r="P17" s="40">
        <v>71.552000000000007</v>
      </c>
      <c r="Q17" s="40">
        <v>0.14000000000000001</v>
      </c>
      <c r="R17" s="30">
        <v>0</v>
      </c>
      <c r="S17" s="28">
        <f t="shared" si="0"/>
        <v>0.14000000000000001</v>
      </c>
      <c r="T17" s="28">
        <f t="shared" si="9"/>
        <v>451.01499999999999</v>
      </c>
      <c r="U17" s="40">
        <v>450.875</v>
      </c>
      <c r="V17" s="40">
        <f t="shared" si="10"/>
        <v>454.71499999999997</v>
      </c>
      <c r="W17" s="40">
        <v>454.57499999999999</v>
      </c>
      <c r="X17" s="19" t="s">
        <v>80</v>
      </c>
      <c r="Y17" s="22" t="s">
        <v>44</v>
      </c>
      <c r="Z17" s="18" t="e">
        <f>#REF!-#REF!</f>
        <v>#REF!</v>
      </c>
      <c r="AA17" s="5" t="e">
        <f t="shared" si="2"/>
        <v>#REF!</v>
      </c>
    </row>
    <row r="18" spans="1:27" s="5" customFormat="1" ht="37.5" customHeight="1">
      <c r="A18" s="26">
        <v>10</v>
      </c>
      <c r="B18" s="26"/>
      <c r="C18" s="28">
        <f t="shared" si="3"/>
        <v>308.95</v>
      </c>
      <c r="D18" s="28">
        <v>309</v>
      </c>
      <c r="E18" s="29">
        <v>50</v>
      </c>
      <c r="F18" s="57" t="s">
        <v>16</v>
      </c>
      <c r="G18" s="58"/>
      <c r="H18" s="30">
        <v>3.7</v>
      </c>
      <c r="I18" s="43" t="s">
        <v>70</v>
      </c>
      <c r="J18" s="57"/>
      <c r="K18" s="69"/>
      <c r="L18" s="69"/>
      <c r="M18" s="69"/>
      <c r="N18" s="69"/>
      <c r="O18" s="69"/>
      <c r="P18" s="58"/>
      <c r="Q18" s="40">
        <v>5.0000000000000001E-3</v>
      </c>
      <c r="R18" s="30">
        <v>0</v>
      </c>
      <c r="S18" s="28">
        <f t="shared" si="0"/>
        <v>5.0000000000000001E-3</v>
      </c>
      <c r="T18" s="28">
        <f t="shared" si="9"/>
        <v>450.875</v>
      </c>
      <c r="U18" s="40">
        <v>450.87</v>
      </c>
      <c r="V18" s="40">
        <f t="shared" si="10"/>
        <v>454.57499999999999</v>
      </c>
      <c r="W18" s="40">
        <v>454.57</v>
      </c>
      <c r="X18" s="19" t="s">
        <v>17</v>
      </c>
      <c r="Y18" s="23"/>
      <c r="Z18" s="18">
        <f t="shared" ref="Z18" si="11">D20-C20</f>
        <v>0</v>
      </c>
      <c r="AA18" s="5">
        <f t="shared" si="2"/>
        <v>0</v>
      </c>
    </row>
    <row r="19" spans="1:27" s="5" customFormat="1" ht="48" customHeight="1">
      <c r="A19" s="27">
        <v>11</v>
      </c>
      <c r="B19" s="27">
        <v>6</v>
      </c>
      <c r="C19" s="28">
        <f t="shared" ref="C19" si="12">D18</f>
        <v>309</v>
      </c>
      <c r="D19" s="28">
        <v>310</v>
      </c>
      <c r="E19" s="29">
        <v>1000</v>
      </c>
      <c r="F19" s="28">
        <v>71.3</v>
      </c>
      <c r="G19" s="30">
        <v>13.1</v>
      </c>
      <c r="H19" s="30">
        <v>3.7</v>
      </c>
      <c r="I19" s="43" t="s">
        <v>71</v>
      </c>
      <c r="J19" s="30" t="s">
        <v>19</v>
      </c>
      <c r="K19" s="40">
        <v>69.010000000000005</v>
      </c>
      <c r="L19" s="40">
        <v>26.440999999999999</v>
      </c>
      <c r="M19" s="40">
        <v>2.61</v>
      </c>
      <c r="N19" s="40">
        <v>1.8959999999999999</v>
      </c>
      <c r="O19" s="40">
        <v>1.0349999999999999</v>
      </c>
      <c r="P19" s="40">
        <v>71.430000000000007</v>
      </c>
      <c r="Q19" s="40">
        <v>9.7000000000000003E-2</v>
      </c>
      <c r="R19" s="30">
        <v>0</v>
      </c>
      <c r="S19" s="28">
        <f t="shared" ref="S19" si="13">Q19+R19</f>
        <v>9.7000000000000003E-2</v>
      </c>
      <c r="T19" s="28">
        <f t="shared" ref="T19" si="14">U18</f>
        <v>450.87</v>
      </c>
      <c r="U19" s="40">
        <v>450.77300000000002</v>
      </c>
      <c r="V19" s="40">
        <f t="shared" ref="V19" si="15">W18</f>
        <v>454.57</v>
      </c>
      <c r="W19" s="40">
        <v>454.47300000000001</v>
      </c>
      <c r="X19" s="19" t="s">
        <v>80</v>
      </c>
      <c r="Y19" s="22" t="s">
        <v>44</v>
      </c>
      <c r="Z19" s="18" t="e">
        <f>#REF!-#REF!</f>
        <v>#REF!</v>
      </c>
      <c r="AA19" s="5" t="e">
        <f t="shared" ref="AA19" si="16">Z19*1000</f>
        <v>#REF!</v>
      </c>
    </row>
    <row r="20" spans="1:27" s="5" customFormat="1" ht="21.75" customHeight="1">
      <c r="A20" s="6"/>
      <c r="B20" s="85" t="s">
        <v>38</v>
      </c>
      <c r="C20" s="85"/>
      <c r="D20" s="85"/>
      <c r="E20" s="85"/>
      <c r="F20" s="85"/>
      <c r="G20" s="85"/>
      <c r="H20" s="85"/>
      <c r="I20" s="85"/>
      <c r="J20" s="16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0"/>
    </row>
    <row r="21" spans="1:27" s="5" customFormat="1" ht="26.25" customHeight="1">
      <c r="A21" s="6"/>
      <c r="B21" s="78" t="s">
        <v>47</v>
      </c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</row>
    <row r="22" spans="1:27" s="5" customFormat="1" ht="31.5" customHeight="1">
      <c r="A22" s="6"/>
      <c r="B22" s="6"/>
      <c r="C22" s="66"/>
      <c r="D22" s="66"/>
      <c r="E22" s="66"/>
      <c r="F22" s="66"/>
      <c r="G22" s="14"/>
      <c r="H22" s="8"/>
      <c r="I22" s="21"/>
      <c r="J22" s="9"/>
      <c r="K22" s="24"/>
      <c r="L22" s="14"/>
      <c r="M22" s="68"/>
      <c r="N22" s="68"/>
      <c r="O22" s="14"/>
      <c r="P22" s="14"/>
      <c r="Q22" s="45"/>
      <c r="R22" s="45"/>
      <c r="S22" s="45"/>
      <c r="T22" s="45"/>
      <c r="U22" s="24"/>
      <c r="V22" s="24"/>
      <c r="W22" s="24"/>
      <c r="X22" s="24"/>
      <c r="Y22" s="10"/>
    </row>
    <row r="23" spans="1:27" s="5" customFormat="1" ht="32.1" customHeight="1">
      <c r="A23" s="6"/>
      <c r="B23" s="6"/>
      <c r="C23" s="24"/>
      <c r="D23" s="24"/>
      <c r="E23" s="7"/>
      <c r="F23" s="24"/>
      <c r="G23" s="8"/>
      <c r="H23" s="8"/>
      <c r="I23" s="21"/>
      <c r="J23" s="9"/>
      <c r="K23" s="68" t="s">
        <v>46</v>
      </c>
      <c r="L23" s="68"/>
      <c r="M23" s="68"/>
      <c r="N23" s="68"/>
      <c r="O23" s="68"/>
      <c r="P23" s="14"/>
      <c r="Q23" s="68" t="s">
        <v>45</v>
      </c>
      <c r="R23" s="68"/>
      <c r="S23" s="68"/>
      <c r="T23" s="68"/>
      <c r="U23" s="24"/>
      <c r="V23" s="24"/>
      <c r="W23" s="24"/>
      <c r="X23" s="24"/>
      <c r="Y23" s="10"/>
    </row>
    <row r="24" spans="1:27" s="5" customFormat="1" ht="32.1" customHeight="1">
      <c r="A24" s="6"/>
      <c r="B24" s="6"/>
      <c r="C24" s="24"/>
      <c r="D24" s="24"/>
      <c r="E24" s="7"/>
      <c r="F24" s="24"/>
      <c r="G24" s="8"/>
      <c r="H24" s="8"/>
      <c r="I24" s="21"/>
      <c r="J24" s="9"/>
      <c r="K24" s="68"/>
      <c r="L24" s="68"/>
      <c r="M24" s="68"/>
      <c r="N24" s="68"/>
      <c r="O24" s="68"/>
      <c r="P24" s="14"/>
      <c r="Q24" s="68"/>
      <c r="R24" s="68"/>
      <c r="S24" s="68"/>
      <c r="T24" s="68"/>
      <c r="U24" s="24"/>
      <c r="V24" s="24"/>
      <c r="W24" s="24"/>
      <c r="X24" s="24"/>
      <c r="Y24" s="10"/>
    </row>
    <row r="25" spans="1:27" s="5" customFormat="1" ht="44.25" customHeight="1">
      <c r="A25" s="6"/>
      <c r="B25" s="6"/>
      <c r="C25" s="24"/>
      <c r="D25" s="24"/>
      <c r="E25" s="7"/>
      <c r="F25" s="24"/>
      <c r="G25" s="8"/>
      <c r="H25" s="8"/>
      <c r="I25" s="24"/>
      <c r="J25" s="9" t="s">
        <v>20</v>
      </c>
      <c r="K25" s="68"/>
      <c r="L25" s="68"/>
      <c r="M25" s="68"/>
      <c r="N25" s="68"/>
      <c r="O25" s="68"/>
      <c r="P25" s="14"/>
      <c r="Q25" s="68"/>
      <c r="R25" s="68"/>
      <c r="S25" s="68"/>
      <c r="T25" s="68"/>
      <c r="U25" s="24"/>
      <c r="V25" s="24"/>
      <c r="W25" s="24"/>
      <c r="X25" s="24"/>
      <c r="Y25" s="10"/>
    </row>
    <row r="26" spans="1:27" s="5" customFormat="1" ht="32.1" customHeight="1">
      <c r="A26" s="6"/>
      <c r="B26" s="6"/>
      <c r="C26" s="24"/>
      <c r="D26" s="24"/>
      <c r="E26" s="7"/>
      <c r="F26" s="24"/>
      <c r="G26" s="8"/>
      <c r="H26" s="8"/>
      <c r="I26" s="24"/>
      <c r="J26" s="9" t="s">
        <v>13</v>
      </c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10"/>
    </row>
    <row r="27" spans="1:27" s="5" customFormat="1" ht="32.1" customHeight="1">
      <c r="A27" s="6"/>
      <c r="B27" s="6"/>
      <c r="C27" s="24"/>
      <c r="D27" s="24"/>
      <c r="E27" s="7"/>
      <c r="F27" s="24"/>
      <c r="G27" s="8"/>
      <c r="H27" s="8"/>
      <c r="I27" s="24"/>
      <c r="J27" s="9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0"/>
    </row>
    <row r="28" spans="1:27" s="5" customFormat="1" ht="32.1" customHeight="1">
      <c r="A28" s="6"/>
      <c r="B28" s="6"/>
      <c r="C28" s="24"/>
      <c r="D28" s="24"/>
      <c r="E28" s="7"/>
      <c r="F28" s="24"/>
      <c r="G28" s="8"/>
      <c r="H28" s="8"/>
      <c r="I28" s="24"/>
      <c r="J28" s="9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10"/>
    </row>
    <row r="29" spans="1:27" s="5" customFormat="1" ht="32.1" customHeight="1">
      <c r="A29" s="6"/>
      <c r="B29" s="6"/>
      <c r="C29" s="24"/>
      <c r="D29" s="24"/>
      <c r="E29" s="7"/>
      <c r="F29" s="24"/>
      <c r="G29" s="8"/>
      <c r="H29" s="8"/>
      <c r="I29" s="24"/>
      <c r="J29" s="9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10"/>
    </row>
    <row r="30" spans="1:27" s="5" customFormat="1" ht="32.1" customHeight="1">
      <c r="A30" s="6"/>
      <c r="B30" s="6"/>
      <c r="C30" s="24"/>
      <c r="D30" s="24"/>
      <c r="E30" s="7"/>
      <c r="F30" s="24"/>
      <c r="G30" s="8"/>
      <c r="H30" s="8"/>
      <c r="I30" s="24"/>
      <c r="J30" s="9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10"/>
    </row>
    <row r="31" spans="1:27" s="5" customFormat="1" ht="32.1" customHeight="1">
      <c r="A31" s="6"/>
      <c r="B31" s="6"/>
      <c r="C31" s="24"/>
      <c r="D31" s="24"/>
      <c r="E31" s="7"/>
      <c r="F31" s="24"/>
      <c r="G31" s="8"/>
      <c r="H31" s="8"/>
      <c r="I31" s="24"/>
      <c r="J31" s="9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10"/>
    </row>
    <row r="32" spans="1:27" s="5" customFormat="1" ht="32.1" customHeight="1">
      <c r="A32" s="6"/>
      <c r="B32" s="6"/>
      <c r="C32" s="24"/>
      <c r="D32" s="24"/>
      <c r="E32" s="7"/>
      <c r="F32" s="24"/>
      <c r="G32" s="8"/>
      <c r="H32" s="8"/>
      <c r="I32" s="24"/>
      <c r="J32" s="9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10"/>
    </row>
    <row r="33" spans="1:25" s="5" customFormat="1" ht="32.1" customHeight="1">
      <c r="A33" s="6"/>
      <c r="B33" s="6"/>
      <c r="C33" s="24"/>
      <c r="D33" s="24"/>
      <c r="E33" s="7"/>
      <c r="F33" s="24"/>
      <c r="G33" s="8"/>
      <c r="H33" s="8"/>
      <c r="I33" s="24"/>
      <c r="J33" s="9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10"/>
    </row>
    <row r="34" spans="1:25" s="5" customFormat="1" ht="32.1" customHeight="1">
      <c r="A34" s="6"/>
      <c r="B34" s="6"/>
      <c r="C34" s="24"/>
      <c r="D34" s="24"/>
      <c r="E34" s="7"/>
      <c r="F34" s="24"/>
      <c r="G34" s="8"/>
      <c r="H34" s="8"/>
      <c r="I34" s="24"/>
      <c r="J34" s="9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10"/>
    </row>
    <row r="35" spans="1:25" s="5" customFormat="1" ht="32.1" customHeight="1">
      <c r="A35" s="6"/>
      <c r="B35" s="6"/>
      <c r="C35" s="24"/>
      <c r="D35" s="24"/>
      <c r="E35" s="7"/>
      <c r="F35" s="24"/>
      <c r="G35" s="8"/>
      <c r="H35" s="8"/>
      <c r="I35" s="24"/>
      <c r="J35" s="9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10"/>
    </row>
    <row r="36" spans="1:25" s="5" customFormat="1" ht="32.1" customHeight="1">
      <c r="A36" s="6"/>
      <c r="B36" s="6"/>
      <c r="C36" s="24"/>
      <c r="D36" s="24"/>
      <c r="E36" s="7"/>
      <c r="F36" s="24"/>
      <c r="G36" s="8"/>
      <c r="H36" s="8"/>
      <c r="I36" s="24"/>
      <c r="J36" s="9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0"/>
    </row>
    <row r="37" spans="1:25" s="5" customFormat="1" ht="32.1" customHeight="1">
      <c r="A37" s="6"/>
      <c r="B37" s="6"/>
      <c r="C37" s="24"/>
      <c r="D37" s="24"/>
      <c r="E37" s="7"/>
      <c r="F37" s="24"/>
      <c r="G37" s="8"/>
      <c r="H37" s="8"/>
      <c r="I37" s="24"/>
      <c r="J37" s="9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10"/>
    </row>
  </sheetData>
  <mergeCells count="27">
    <mergeCell ref="Q23:T25"/>
    <mergeCell ref="K23:O25"/>
    <mergeCell ref="C22:F22"/>
    <mergeCell ref="M22:N22"/>
    <mergeCell ref="F14:G14"/>
    <mergeCell ref="K14:P14"/>
    <mergeCell ref="F16:G16"/>
    <mergeCell ref="J18:P18"/>
    <mergeCell ref="B20:I20"/>
    <mergeCell ref="F18:G18"/>
    <mergeCell ref="B21:Y21"/>
    <mergeCell ref="F12:G12"/>
    <mergeCell ref="A1:Y1"/>
    <mergeCell ref="A2:Y2"/>
    <mergeCell ref="A3:Y3"/>
    <mergeCell ref="A4:Y4"/>
    <mergeCell ref="A5:G5"/>
    <mergeCell ref="A6:A7"/>
    <mergeCell ref="B6:B7"/>
    <mergeCell ref="C6:E6"/>
    <mergeCell ref="F6:P6"/>
    <mergeCell ref="Q6:S6"/>
    <mergeCell ref="T6:U6"/>
    <mergeCell ref="V6:W6"/>
    <mergeCell ref="X6:Y7"/>
    <mergeCell ref="F10:G10"/>
    <mergeCell ref="K10:P10"/>
  </mergeCells>
  <printOptions horizontalCentered="1"/>
  <pageMargins left="0.39370078740157483" right="0.31496062992125984" top="0.55118110236220474" bottom="0.51181102362204722" header="0" footer="0"/>
  <pageSetup paperSize="9" scale="53" orientation="landscape" errors="blank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AA42"/>
  <sheetViews>
    <sheetView view="pageBreakPreview" zoomScale="80" zoomScaleSheetLayoutView="80" workbookViewId="0">
      <selection activeCell="J12" sqref="J12"/>
    </sheetView>
  </sheetViews>
  <sheetFormatPr defaultColWidth="9.140625" defaultRowHeight="12.75"/>
  <cols>
    <col min="1" max="1" width="5" style="1" customWidth="1"/>
    <col min="2" max="2" width="5.42578125" style="1" customWidth="1"/>
    <col min="3" max="3" width="10.85546875" style="12" customWidth="1"/>
    <col min="4" max="4" width="10.5703125" style="12" customWidth="1"/>
    <col min="5" max="5" width="8.85546875" style="12" customWidth="1"/>
    <col min="6" max="6" width="12.42578125" style="1" customWidth="1"/>
    <col min="7" max="7" width="7.85546875" style="1" customWidth="1"/>
    <col min="8" max="8" width="7.42578125" style="1" customWidth="1"/>
    <col min="9" max="9" width="10.85546875" style="1" customWidth="1"/>
    <col min="10" max="10" width="8.7109375" style="1" customWidth="1"/>
    <col min="11" max="11" width="9.140625" style="1" customWidth="1"/>
    <col min="12" max="12" width="9.28515625" style="1" customWidth="1"/>
    <col min="13" max="13" width="8.140625" style="1" customWidth="1"/>
    <col min="14" max="14" width="8.28515625" style="1" customWidth="1"/>
    <col min="15" max="15" width="10.28515625" style="1" customWidth="1"/>
    <col min="16" max="16" width="12.5703125" style="1" customWidth="1"/>
    <col min="17" max="17" width="10.42578125" style="1" customWidth="1"/>
    <col min="18" max="18" width="12.85546875" style="1" customWidth="1"/>
    <col min="19" max="19" width="8.140625" style="1" customWidth="1"/>
    <col min="20" max="23" width="10.5703125" style="1" customWidth="1"/>
    <col min="24" max="24" width="18.28515625" style="1" customWidth="1"/>
    <col min="25" max="25" width="14.5703125" style="1" customWidth="1"/>
    <col min="26" max="16384" width="9.140625" style="1"/>
  </cols>
  <sheetData>
    <row r="1" spans="1:27" s="2" customFormat="1" ht="25.5" customHeight="1">
      <c r="A1" s="62" t="s">
        <v>86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</row>
    <row r="2" spans="1:27" s="2" customFormat="1" ht="17.25" customHeight="1">
      <c r="A2" s="63" t="s">
        <v>18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</row>
    <row r="3" spans="1:27" s="13" customFormat="1" ht="15.75" customHeight="1">
      <c r="A3" s="63" t="s">
        <v>40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25"/>
    </row>
    <row r="4" spans="1:27" s="3" customFormat="1" ht="21.95" customHeight="1">
      <c r="A4" s="64" t="s">
        <v>48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</row>
    <row r="5" spans="1:27" s="3" customFormat="1" ht="17.25" customHeight="1">
      <c r="A5" s="67"/>
      <c r="B5" s="67"/>
      <c r="C5" s="67"/>
      <c r="D5" s="67"/>
      <c r="E5" s="67"/>
      <c r="F5" s="67"/>
      <c r="G5" s="6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7" s="4" customFormat="1" ht="21.75" customHeight="1">
      <c r="A6" s="73" t="s">
        <v>0</v>
      </c>
      <c r="B6" s="84" t="s">
        <v>36</v>
      </c>
      <c r="C6" s="73" t="s">
        <v>1</v>
      </c>
      <c r="D6" s="73"/>
      <c r="E6" s="73"/>
      <c r="F6" s="73" t="s">
        <v>2</v>
      </c>
      <c r="G6" s="73"/>
      <c r="H6" s="73"/>
      <c r="I6" s="73"/>
      <c r="J6" s="73"/>
      <c r="K6" s="73"/>
      <c r="L6" s="73"/>
      <c r="M6" s="73"/>
      <c r="N6" s="73"/>
      <c r="O6" s="73"/>
      <c r="P6" s="73"/>
      <c r="Q6" s="73" t="s">
        <v>33</v>
      </c>
      <c r="R6" s="73"/>
      <c r="S6" s="73"/>
      <c r="T6" s="74" t="s">
        <v>32</v>
      </c>
      <c r="U6" s="74"/>
      <c r="V6" s="74" t="s">
        <v>3</v>
      </c>
      <c r="W6" s="74"/>
      <c r="X6" s="80" t="s">
        <v>4</v>
      </c>
      <c r="Y6" s="81"/>
    </row>
    <row r="7" spans="1:27" s="4" customFormat="1" ht="63.75" customHeight="1">
      <c r="A7" s="72"/>
      <c r="B7" s="73"/>
      <c r="C7" s="41" t="s">
        <v>25</v>
      </c>
      <c r="D7" s="41" t="s">
        <v>67</v>
      </c>
      <c r="E7" s="56" t="s">
        <v>66</v>
      </c>
      <c r="F7" s="41" t="s">
        <v>5</v>
      </c>
      <c r="G7" s="41" t="s">
        <v>24</v>
      </c>
      <c r="H7" s="33" t="s">
        <v>6</v>
      </c>
      <c r="I7" s="34" t="s">
        <v>7</v>
      </c>
      <c r="J7" s="41" t="s">
        <v>8</v>
      </c>
      <c r="K7" s="34" t="s">
        <v>9</v>
      </c>
      <c r="L7" s="34" t="s">
        <v>10</v>
      </c>
      <c r="M7" s="34" t="s">
        <v>15</v>
      </c>
      <c r="N7" s="34" t="s">
        <v>11</v>
      </c>
      <c r="O7" s="34" t="s">
        <v>23</v>
      </c>
      <c r="P7" s="41" t="s">
        <v>12</v>
      </c>
      <c r="Q7" s="41" t="s">
        <v>31</v>
      </c>
      <c r="R7" s="41" t="s">
        <v>26</v>
      </c>
      <c r="S7" s="41" t="s">
        <v>22</v>
      </c>
      <c r="T7" s="34" t="s">
        <v>27</v>
      </c>
      <c r="U7" s="34" t="s">
        <v>28</v>
      </c>
      <c r="V7" s="34" t="s">
        <v>29</v>
      </c>
      <c r="W7" s="34" t="s">
        <v>30</v>
      </c>
      <c r="X7" s="82"/>
      <c r="Y7" s="83"/>
    </row>
    <row r="8" spans="1:27" s="4" customFormat="1" ht="25.5" customHeight="1">
      <c r="A8" s="41">
        <v>1</v>
      </c>
      <c r="B8" s="41"/>
      <c r="C8" s="41">
        <v>2</v>
      </c>
      <c r="D8" s="41">
        <v>3</v>
      </c>
      <c r="E8" s="41">
        <v>4</v>
      </c>
      <c r="F8" s="41">
        <v>5</v>
      </c>
      <c r="G8" s="41">
        <v>6</v>
      </c>
      <c r="H8" s="41">
        <v>7</v>
      </c>
      <c r="I8" s="41">
        <v>8</v>
      </c>
      <c r="J8" s="41">
        <v>9</v>
      </c>
      <c r="K8" s="41">
        <v>10</v>
      </c>
      <c r="L8" s="41">
        <v>11</v>
      </c>
      <c r="M8" s="41">
        <v>12</v>
      </c>
      <c r="N8" s="41">
        <v>13</v>
      </c>
      <c r="O8" s="41">
        <v>14</v>
      </c>
      <c r="P8" s="41">
        <v>15</v>
      </c>
      <c r="Q8" s="41">
        <v>16</v>
      </c>
      <c r="R8" s="41">
        <v>17</v>
      </c>
      <c r="S8" s="41">
        <v>18</v>
      </c>
      <c r="T8" s="41">
        <v>19</v>
      </c>
      <c r="U8" s="41">
        <v>20</v>
      </c>
      <c r="V8" s="41">
        <v>21</v>
      </c>
      <c r="W8" s="41">
        <v>22</v>
      </c>
      <c r="X8" s="41">
        <v>23</v>
      </c>
      <c r="Y8" s="41">
        <v>24</v>
      </c>
      <c r="Z8" s="18" t="e">
        <f>#REF!-#REF!</f>
        <v>#REF!</v>
      </c>
      <c r="AA8" s="5" t="e">
        <f>Z8*1000</f>
        <v>#REF!</v>
      </c>
    </row>
    <row r="9" spans="1:27" s="5" customFormat="1" ht="36.75" customHeight="1">
      <c r="A9" s="26">
        <v>2</v>
      </c>
      <c r="B9" s="26"/>
      <c r="C9" s="28">
        <v>310</v>
      </c>
      <c r="D9" s="28">
        <v>310</v>
      </c>
      <c r="E9" s="29">
        <v>0</v>
      </c>
      <c r="F9" s="57" t="s">
        <v>90</v>
      </c>
      <c r="G9" s="58"/>
      <c r="H9" s="30"/>
      <c r="I9" s="31"/>
      <c r="J9" s="57"/>
      <c r="K9" s="69"/>
      <c r="L9" s="69"/>
      <c r="M9" s="69"/>
      <c r="N9" s="69"/>
      <c r="O9" s="69"/>
      <c r="P9" s="58"/>
      <c r="Q9" s="40">
        <v>0</v>
      </c>
      <c r="R9" s="30">
        <v>0.45</v>
      </c>
      <c r="S9" s="28">
        <f t="shared" ref="S9:S20" si="0">Q9+R9</f>
        <v>0.45</v>
      </c>
      <c r="T9" s="28">
        <v>450.77300000000002</v>
      </c>
      <c r="U9" s="40">
        <v>450.77300000000002</v>
      </c>
      <c r="V9" s="40">
        <v>454.47300000000001</v>
      </c>
      <c r="W9" s="40">
        <v>454.02300000000002</v>
      </c>
      <c r="X9" s="19"/>
      <c r="Y9" s="11"/>
      <c r="Z9" s="18">
        <f t="shared" ref="Z9:Z11" si="1">D10-C10</f>
        <v>0.55000000000001137</v>
      </c>
      <c r="AA9" s="5">
        <f t="shared" ref="AA9:AA18" si="2">Z9*1000</f>
        <v>550.00000000001137</v>
      </c>
    </row>
    <row r="10" spans="1:27" s="5" customFormat="1" ht="32.25" customHeight="1">
      <c r="A10" s="27">
        <v>3</v>
      </c>
      <c r="B10" s="27">
        <v>1</v>
      </c>
      <c r="C10" s="28">
        <f t="shared" ref="C10:C18" si="3">D9</f>
        <v>310</v>
      </c>
      <c r="D10" s="28">
        <v>310.55</v>
      </c>
      <c r="E10" s="29">
        <f t="shared" ref="E10:E12" si="4">AA9</f>
        <v>550.00000000001137</v>
      </c>
      <c r="F10" s="28">
        <v>51.68</v>
      </c>
      <c r="G10" s="30">
        <v>12.7</v>
      </c>
      <c r="H10" s="30">
        <v>3.25</v>
      </c>
      <c r="I10" s="38" t="s">
        <v>79</v>
      </c>
      <c r="J10" s="30" t="s">
        <v>14</v>
      </c>
      <c r="K10" s="40">
        <v>51.84</v>
      </c>
      <c r="L10" s="40">
        <v>21.891999999999999</v>
      </c>
      <c r="M10" s="40">
        <v>2.3679999999999999</v>
      </c>
      <c r="N10" s="40">
        <v>1.7769999999999999</v>
      </c>
      <c r="O10" s="40">
        <v>1.0069999999999999</v>
      </c>
      <c r="P10" s="40">
        <v>52.216000000000001</v>
      </c>
      <c r="Q10" s="40">
        <v>5.7000000000000002E-2</v>
      </c>
      <c r="R10" s="30">
        <v>0</v>
      </c>
      <c r="S10" s="28">
        <f t="shared" si="0"/>
        <v>5.7000000000000002E-2</v>
      </c>
      <c r="T10" s="28">
        <f t="shared" ref="T10:T12" si="5">U9</f>
        <v>450.77300000000002</v>
      </c>
      <c r="U10" s="40">
        <v>450.71600000000001</v>
      </c>
      <c r="V10" s="40">
        <f t="shared" ref="V10:V12" si="6">W9</f>
        <v>454.02300000000002</v>
      </c>
      <c r="W10" s="40">
        <v>453.96600000000001</v>
      </c>
      <c r="X10" s="20" t="s">
        <v>37</v>
      </c>
      <c r="Y10" s="22" t="s">
        <v>53</v>
      </c>
      <c r="Z10" s="18">
        <f t="shared" si="1"/>
        <v>5.0000000000011369E-2</v>
      </c>
      <c r="AA10" s="5">
        <f t="shared" si="2"/>
        <v>50.000000000011369</v>
      </c>
    </row>
    <row r="11" spans="1:27" s="5" customFormat="1" ht="27.75" customHeight="1">
      <c r="A11" s="26">
        <v>4</v>
      </c>
      <c r="B11" s="26"/>
      <c r="C11" s="28">
        <f t="shared" si="3"/>
        <v>310.55</v>
      </c>
      <c r="D11" s="28">
        <v>310.60000000000002</v>
      </c>
      <c r="E11" s="29">
        <f t="shared" si="4"/>
        <v>50.000000000011369</v>
      </c>
      <c r="F11" s="57" t="s">
        <v>16</v>
      </c>
      <c r="G11" s="58"/>
      <c r="H11" s="30">
        <v>3.25</v>
      </c>
      <c r="I11" s="38" t="s">
        <v>82</v>
      </c>
      <c r="J11" s="32"/>
      <c r="K11" s="35"/>
      <c r="L11" s="36"/>
      <c r="M11" s="36"/>
      <c r="N11" s="36"/>
      <c r="O11" s="36"/>
      <c r="P11" s="37"/>
      <c r="Q11" s="40">
        <v>5.0000000000000001E-3</v>
      </c>
      <c r="R11" s="30">
        <v>0</v>
      </c>
      <c r="S11" s="28">
        <f t="shared" si="0"/>
        <v>5.0000000000000001E-3</v>
      </c>
      <c r="T11" s="28">
        <f t="shared" si="5"/>
        <v>450.71600000000001</v>
      </c>
      <c r="U11" s="40">
        <v>450.71100000000001</v>
      </c>
      <c r="V11" s="40">
        <f t="shared" si="6"/>
        <v>453.96600000000001</v>
      </c>
      <c r="W11" s="40">
        <v>453.96100000000001</v>
      </c>
      <c r="X11" s="19" t="s">
        <v>17</v>
      </c>
      <c r="Y11" s="23"/>
      <c r="Z11" s="18">
        <f t="shared" si="1"/>
        <v>0.54999999999995453</v>
      </c>
      <c r="AA11" s="5">
        <f t="shared" si="2"/>
        <v>549.99999999995453</v>
      </c>
    </row>
    <row r="12" spans="1:27" s="5" customFormat="1" ht="60">
      <c r="A12" s="27">
        <v>5</v>
      </c>
      <c r="B12" s="27">
        <v>2</v>
      </c>
      <c r="C12" s="28">
        <f t="shared" si="3"/>
        <v>310.60000000000002</v>
      </c>
      <c r="D12" s="28">
        <v>311.14999999999998</v>
      </c>
      <c r="E12" s="29">
        <f t="shared" si="4"/>
        <v>549.99999999995453</v>
      </c>
      <c r="F12" s="28">
        <v>51.68</v>
      </c>
      <c r="G12" s="30">
        <v>10.5</v>
      </c>
      <c r="H12" s="30">
        <v>3.25</v>
      </c>
      <c r="I12" s="31" t="s">
        <v>65</v>
      </c>
      <c r="J12" s="30" t="s">
        <v>21</v>
      </c>
      <c r="K12" s="40">
        <v>55.25</v>
      </c>
      <c r="L12" s="40">
        <v>25.033999999999999</v>
      </c>
      <c r="M12" s="40">
        <v>2.2069999999999999</v>
      </c>
      <c r="N12" s="40">
        <v>1.6950000000000001</v>
      </c>
      <c r="O12" s="40">
        <v>0.94199999999999995</v>
      </c>
      <c r="P12" s="40">
        <v>52.03</v>
      </c>
      <c r="Q12" s="51">
        <v>5.5E-2</v>
      </c>
      <c r="R12" s="30">
        <v>0</v>
      </c>
      <c r="S12" s="28">
        <f t="shared" si="0"/>
        <v>5.5E-2</v>
      </c>
      <c r="T12" s="28">
        <f t="shared" si="5"/>
        <v>450.71100000000001</v>
      </c>
      <c r="U12" s="40">
        <v>450.65600000000001</v>
      </c>
      <c r="V12" s="40">
        <f t="shared" si="6"/>
        <v>453.96100000000001</v>
      </c>
      <c r="W12" s="40">
        <v>453.90600000000001</v>
      </c>
      <c r="X12" s="20" t="s">
        <v>49</v>
      </c>
      <c r="Y12" s="22" t="s">
        <v>52</v>
      </c>
      <c r="Z12" s="18" t="e">
        <f>#REF!-#REF!</f>
        <v>#REF!</v>
      </c>
      <c r="AA12" s="5" t="e">
        <f t="shared" si="2"/>
        <v>#REF!</v>
      </c>
    </row>
    <row r="13" spans="1:27" s="5" customFormat="1" ht="27.75" customHeight="1">
      <c r="A13" s="26">
        <v>6</v>
      </c>
      <c r="B13" s="26"/>
      <c r="C13" s="28">
        <f t="shared" si="3"/>
        <v>311.14999999999998</v>
      </c>
      <c r="D13" s="28">
        <v>311.2</v>
      </c>
      <c r="E13" s="29">
        <v>50</v>
      </c>
      <c r="F13" s="75" t="s">
        <v>16</v>
      </c>
      <c r="G13" s="76"/>
      <c r="H13" s="30">
        <v>3.25</v>
      </c>
      <c r="I13" s="31" t="s">
        <v>73</v>
      </c>
      <c r="J13" s="57"/>
      <c r="K13" s="69"/>
      <c r="L13" s="69"/>
      <c r="M13" s="69"/>
      <c r="N13" s="69"/>
      <c r="O13" s="69"/>
      <c r="P13" s="58"/>
      <c r="Q13" s="40">
        <v>5.0000000000000001E-3</v>
      </c>
      <c r="R13" s="30">
        <v>0</v>
      </c>
      <c r="S13" s="28">
        <f t="shared" si="0"/>
        <v>5.0000000000000001E-3</v>
      </c>
      <c r="T13" s="28">
        <f>U12</f>
        <v>450.65600000000001</v>
      </c>
      <c r="U13" s="40">
        <v>450.65100000000001</v>
      </c>
      <c r="V13" s="40">
        <f>W12</f>
        <v>453.90600000000001</v>
      </c>
      <c r="W13" s="40">
        <v>453.90100000000001</v>
      </c>
      <c r="X13" s="19"/>
      <c r="Y13" s="23"/>
      <c r="Z13" s="18">
        <f t="shared" ref="Z13:Z15" si="7">D14-C14</f>
        <v>0.80000000000001137</v>
      </c>
      <c r="AA13" s="5">
        <f t="shared" si="2"/>
        <v>800.00000000001137</v>
      </c>
    </row>
    <row r="14" spans="1:27" s="5" customFormat="1" ht="32.25" customHeight="1">
      <c r="A14" s="27">
        <v>7</v>
      </c>
      <c r="B14" s="27">
        <v>3</v>
      </c>
      <c r="C14" s="28">
        <f t="shared" si="3"/>
        <v>311.2</v>
      </c>
      <c r="D14" s="28">
        <v>312</v>
      </c>
      <c r="E14" s="29">
        <f t="shared" ref="E14:E16" si="8">AA13</f>
        <v>800.00000000001137</v>
      </c>
      <c r="F14" s="28">
        <v>51.68</v>
      </c>
      <c r="G14" s="30">
        <v>11.9</v>
      </c>
      <c r="H14" s="30">
        <v>3.25</v>
      </c>
      <c r="I14" s="31" t="s">
        <v>68</v>
      </c>
      <c r="J14" s="30" t="s">
        <v>19</v>
      </c>
      <c r="K14" s="40">
        <v>54.52</v>
      </c>
      <c r="L14" s="40">
        <v>23.617999999999999</v>
      </c>
      <c r="M14" s="40">
        <v>2.3079999999999998</v>
      </c>
      <c r="N14" s="40">
        <v>1.7470000000000001</v>
      </c>
      <c r="O14" s="40">
        <v>0.95199999999999996</v>
      </c>
      <c r="P14" s="40">
        <v>51.875</v>
      </c>
      <c r="Q14" s="40">
        <v>7.6999999999999999E-2</v>
      </c>
      <c r="R14" s="30">
        <v>0</v>
      </c>
      <c r="S14" s="28">
        <f t="shared" si="0"/>
        <v>7.6999999999999999E-2</v>
      </c>
      <c r="T14" s="28">
        <f t="shared" ref="T14:T18" si="9">U13</f>
        <v>450.65100000000001</v>
      </c>
      <c r="U14" s="40">
        <v>450.57400000000001</v>
      </c>
      <c r="V14" s="40">
        <f t="shared" ref="V14:V18" si="10">W13</f>
        <v>453.90100000000001</v>
      </c>
      <c r="W14" s="40">
        <v>453.82400000000001</v>
      </c>
      <c r="X14" s="20" t="s">
        <v>39</v>
      </c>
      <c r="Y14" s="22" t="s">
        <v>52</v>
      </c>
      <c r="Z14" s="18">
        <f t="shared" si="7"/>
        <v>5.0000000000011369E-2</v>
      </c>
      <c r="AA14" s="5">
        <f t="shared" si="2"/>
        <v>50.000000000011369</v>
      </c>
    </row>
    <row r="15" spans="1:27" s="5" customFormat="1" ht="27.75" customHeight="1">
      <c r="A15" s="26">
        <v>8</v>
      </c>
      <c r="B15" s="26"/>
      <c r="C15" s="28">
        <f t="shared" si="3"/>
        <v>312</v>
      </c>
      <c r="D15" s="28">
        <v>312.05</v>
      </c>
      <c r="E15" s="29">
        <f t="shared" si="8"/>
        <v>50.000000000011369</v>
      </c>
      <c r="F15" s="57" t="s">
        <v>16</v>
      </c>
      <c r="G15" s="58"/>
      <c r="H15" s="30">
        <v>3.25</v>
      </c>
      <c r="I15" s="31" t="s">
        <v>73</v>
      </c>
      <c r="J15" s="57"/>
      <c r="K15" s="69"/>
      <c r="L15" s="69"/>
      <c r="M15" s="69"/>
      <c r="N15" s="69"/>
      <c r="O15" s="69"/>
      <c r="P15" s="58"/>
      <c r="Q15" s="40">
        <v>5.0000000000000001E-3</v>
      </c>
      <c r="R15" s="30">
        <v>0</v>
      </c>
      <c r="S15" s="28">
        <f t="shared" si="0"/>
        <v>5.0000000000000001E-3</v>
      </c>
      <c r="T15" s="28">
        <f t="shared" si="9"/>
        <v>450.57400000000001</v>
      </c>
      <c r="U15" s="40">
        <v>450.56900000000002</v>
      </c>
      <c r="V15" s="40">
        <f t="shared" si="10"/>
        <v>453.82400000000001</v>
      </c>
      <c r="W15" s="40">
        <v>453.81900000000002</v>
      </c>
      <c r="X15" s="19" t="s">
        <v>17</v>
      </c>
      <c r="Y15" s="23"/>
      <c r="Z15" s="18">
        <f t="shared" si="7"/>
        <v>2.5500000000000114</v>
      </c>
      <c r="AA15" s="5">
        <f t="shared" si="2"/>
        <v>2550.0000000000114</v>
      </c>
    </row>
    <row r="16" spans="1:27" s="5" customFormat="1" ht="30">
      <c r="A16" s="27">
        <v>9</v>
      </c>
      <c r="B16" s="27">
        <v>4</v>
      </c>
      <c r="C16" s="28">
        <f t="shared" si="3"/>
        <v>312.05</v>
      </c>
      <c r="D16" s="28">
        <v>314.60000000000002</v>
      </c>
      <c r="E16" s="29">
        <f t="shared" si="8"/>
        <v>2550.0000000000114</v>
      </c>
      <c r="F16" s="28">
        <v>51.68</v>
      </c>
      <c r="G16" s="30">
        <v>12.9</v>
      </c>
      <c r="H16" s="30">
        <v>3.25</v>
      </c>
      <c r="I16" s="31" t="s">
        <v>65</v>
      </c>
      <c r="J16" s="30" t="s">
        <v>14</v>
      </c>
      <c r="K16" s="40">
        <v>52.49</v>
      </c>
      <c r="L16" s="40">
        <v>22.091999999999999</v>
      </c>
      <c r="M16" s="40">
        <v>2.3759999999999999</v>
      </c>
      <c r="N16" s="40">
        <v>1.7809999999999999</v>
      </c>
      <c r="O16" s="40">
        <v>0.98899999999999999</v>
      </c>
      <c r="P16" s="40">
        <v>51.918999999999997</v>
      </c>
      <c r="Q16" s="40">
        <v>0.255</v>
      </c>
      <c r="R16" s="30">
        <v>0</v>
      </c>
      <c r="S16" s="28">
        <f t="shared" si="0"/>
        <v>0.255</v>
      </c>
      <c r="T16" s="28">
        <f t="shared" si="9"/>
        <v>450.56900000000002</v>
      </c>
      <c r="U16" s="40">
        <v>450.31400000000002</v>
      </c>
      <c r="V16" s="40">
        <f t="shared" si="10"/>
        <v>453.81900000000002</v>
      </c>
      <c r="W16" s="40">
        <v>453.56400000000002</v>
      </c>
      <c r="X16" s="19" t="s">
        <v>50</v>
      </c>
      <c r="Y16" s="22" t="s">
        <v>44</v>
      </c>
      <c r="Z16" s="18" t="e">
        <f>#REF!-#REF!</f>
        <v>#REF!</v>
      </c>
      <c r="AA16" s="5" t="e">
        <f t="shared" si="2"/>
        <v>#REF!</v>
      </c>
    </row>
    <row r="17" spans="1:27" s="5" customFormat="1" ht="37.5" customHeight="1">
      <c r="A17" s="26">
        <v>10</v>
      </c>
      <c r="B17" s="26"/>
      <c r="C17" s="28">
        <f t="shared" si="3"/>
        <v>314.60000000000002</v>
      </c>
      <c r="D17" s="28">
        <v>314.64999999999998</v>
      </c>
      <c r="E17" s="29">
        <v>50</v>
      </c>
      <c r="F17" s="57" t="s">
        <v>16</v>
      </c>
      <c r="G17" s="58"/>
      <c r="H17" s="30">
        <v>3.25</v>
      </c>
      <c r="I17" s="31" t="s">
        <v>73</v>
      </c>
      <c r="J17" s="57"/>
      <c r="K17" s="69"/>
      <c r="L17" s="69"/>
      <c r="M17" s="69"/>
      <c r="N17" s="69"/>
      <c r="O17" s="69"/>
      <c r="P17" s="58"/>
      <c r="Q17" s="40">
        <v>5.0000000000000001E-3</v>
      </c>
      <c r="R17" s="30">
        <v>0</v>
      </c>
      <c r="S17" s="28">
        <f t="shared" si="0"/>
        <v>5.0000000000000001E-3</v>
      </c>
      <c r="T17" s="28">
        <f t="shared" si="9"/>
        <v>450.31400000000002</v>
      </c>
      <c r="U17" s="40">
        <v>450.30900000000003</v>
      </c>
      <c r="V17" s="40">
        <f t="shared" si="10"/>
        <v>453.56400000000002</v>
      </c>
      <c r="W17" s="40">
        <v>453.55900000000003</v>
      </c>
      <c r="X17" s="19" t="s">
        <v>17</v>
      </c>
      <c r="Y17" s="23"/>
      <c r="Z17" s="18">
        <f t="shared" ref="Z17" si="11">D21-C21</f>
        <v>0</v>
      </c>
      <c r="AA17" s="5">
        <f t="shared" si="2"/>
        <v>0</v>
      </c>
    </row>
    <row r="18" spans="1:27" s="5" customFormat="1" ht="45">
      <c r="A18" s="27">
        <v>11</v>
      </c>
      <c r="B18" s="27">
        <v>5</v>
      </c>
      <c r="C18" s="28">
        <f t="shared" si="3"/>
        <v>314.64999999999998</v>
      </c>
      <c r="D18" s="28">
        <v>316.25</v>
      </c>
      <c r="E18" s="29">
        <v>1600</v>
      </c>
      <c r="F18" s="28">
        <v>51.68</v>
      </c>
      <c r="G18" s="30">
        <v>11.9</v>
      </c>
      <c r="H18" s="30">
        <v>3.25</v>
      </c>
      <c r="I18" s="31" t="s">
        <v>68</v>
      </c>
      <c r="J18" s="30" t="s">
        <v>19</v>
      </c>
      <c r="K18" s="40">
        <v>54.52</v>
      </c>
      <c r="L18" s="40">
        <v>23.617999999999999</v>
      </c>
      <c r="M18" s="40">
        <v>2.3079999999999998</v>
      </c>
      <c r="N18" s="40">
        <v>1.7470000000000001</v>
      </c>
      <c r="O18" s="40">
        <v>0.95199999999999996</v>
      </c>
      <c r="P18" s="40">
        <v>51.875</v>
      </c>
      <c r="Q18" s="40">
        <v>0.154</v>
      </c>
      <c r="R18" s="30">
        <v>0</v>
      </c>
      <c r="S18" s="28">
        <f t="shared" si="0"/>
        <v>0.154</v>
      </c>
      <c r="T18" s="28">
        <f t="shared" si="9"/>
        <v>450.30900000000003</v>
      </c>
      <c r="U18" s="40">
        <v>450.15499999999997</v>
      </c>
      <c r="V18" s="40">
        <f t="shared" si="10"/>
        <v>453.55900000000003</v>
      </c>
      <c r="W18" s="40">
        <v>453.40499999999997</v>
      </c>
      <c r="X18" s="19" t="s">
        <v>39</v>
      </c>
      <c r="Y18" s="22" t="s">
        <v>52</v>
      </c>
      <c r="Z18" s="18" t="e">
        <f>#REF!-#REF!</f>
        <v>#REF!</v>
      </c>
      <c r="AA18" s="5" t="e">
        <f t="shared" si="2"/>
        <v>#REF!</v>
      </c>
    </row>
    <row r="19" spans="1:27" s="5" customFormat="1" ht="37.5" customHeight="1">
      <c r="A19" s="26">
        <v>12</v>
      </c>
      <c r="B19" s="26"/>
      <c r="C19" s="28">
        <f t="shared" ref="C19:C20" si="12">D18</f>
        <v>316.25</v>
      </c>
      <c r="D19" s="28">
        <v>316.3</v>
      </c>
      <c r="E19" s="29">
        <v>50</v>
      </c>
      <c r="F19" s="57" t="s">
        <v>16</v>
      </c>
      <c r="G19" s="58"/>
      <c r="H19" s="30">
        <v>3.25</v>
      </c>
      <c r="I19" s="31" t="s">
        <v>73</v>
      </c>
      <c r="J19" s="57"/>
      <c r="K19" s="69"/>
      <c r="L19" s="69"/>
      <c r="M19" s="69"/>
      <c r="N19" s="69"/>
      <c r="O19" s="69"/>
      <c r="P19" s="58"/>
      <c r="Q19" s="40">
        <v>5.0000000000000001E-3</v>
      </c>
      <c r="R19" s="30">
        <v>0</v>
      </c>
      <c r="S19" s="28">
        <f t="shared" si="0"/>
        <v>5.0000000000000001E-3</v>
      </c>
      <c r="T19" s="28">
        <f t="shared" ref="T19:T20" si="13">U18</f>
        <v>450.15499999999997</v>
      </c>
      <c r="U19" s="40">
        <v>450.15</v>
      </c>
      <c r="V19" s="40">
        <f t="shared" ref="V19:V20" si="14">W18</f>
        <v>453.40499999999997</v>
      </c>
      <c r="W19" s="40">
        <v>453.4</v>
      </c>
      <c r="X19" s="19" t="s">
        <v>17</v>
      </c>
      <c r="Y19" s="23"/>
      <c r="Z19" s="18">
        <f t="shared" ref="Z19" si="15">D27-C27</f>
        <v>0</v>
      </c>
      <c r="AA19" s="5">
        <f t="shared" ref="AA19:AA20" si="16">Z19*1000</f>
        <v>0</v>
      </c>
    </row>
    <row r="20" spans="1:27" s="5" customFormat="1" ht="90">
      <c r="A20" s="27">
        <v>13</v>
      </c>
      <c r="B20" s="27">
        <v>6</v>
      </c>
      <c r="C20" s="28">
        <f t="shared" si="12"/>
        <v>316.3</v>
      </c>
      <c r="D20" s="28">
        <v>319.38400000000001</v>
      </c>
      <c r="E20" s="29">
        <v>3084</v>
      </c>
      <c r="F20" s="28">
        <v>51.68</v>
      </c>
      <c r="G20" s="30">
        <v>12.9</v>
      </c>
      <c r="H20" s="30">
        <v>3.25</v>
      </c>
      <c r="I20" s="31" t="s">
        <v>65</v>
      </c>
      <c r="J20" s="30" t="s">
        <v>14</v>
      </c>
      <c r="K20" s="40">
        <v>52.49</v>
      </c>
      <c r="L20" s="40">
        <v>22.091999999999999</v>
      </c>
      <c r="M20" s="40">
        <v>2.3759999999999999</v>
      </c>
      <c r="N20" s="40">
        <v>1.7809999999999999</v>
      </c>
      <c r="O20" s="40">
        <v>0.98899999999999999</v>
      </c>
      <c r="P20" s="40">
        <v>51.918999999999997</v>
      </c>
      <c r="Q20" s="40">
        <v>0.308</v>
      </c>
      <c r="R20" s="30">
        <v>0</v>
      </c>
      <c r="S20" s="28">
        <f t="shared" si="0"/>
        <v>0.308</v>
      </c>
      <c r="T20" s="28">
        <f t="shared" si="13"/>
        <v>450.15</v>
      </c>
      <c r="U20" s="40">
        <v>449.84199999999998</v>
      </c>
      <c r="V20" s="40">
        <f t="shared" si="14"/>
        <v>453.4</v>
      </c>
      <c r="W20" s="40">
        <v>453.09199999999998</v>
      </c>
      <c r="X20" s="19" t="s">
        <v>51</v>
      </c>
      <c r="Y20" s="22" t="s">
        <v>37</v>
      </c>
      <c r="Z20" s="18" t="e">
        <f>#REF!-#REF!</f>
        <v>#REF!</v>
      </c>
      <c r="AA20" s="5" t="e">
        <f t="shared" si="16"/>
        <v>#REF!</v>
      </c>
    </row>
    <row r="21" spans="1:27" s="5" customFormat="1" ht="21" customHeight="1">
      <c r="A21" s="6"/>
      <c r="B21" s="70" t="s">
        <v>38</v>
      </c>
      <c r="C21" s="70"/>
      <c r="D21" s="70"/>
      <c r="E21" s="70"/>
      <c r="F21" s="70"/>
      <c r="G21" s="70"/>
      <c r="H21" s="70"/>
      <c r="I21" s="70"/>
      <c r="J21" s="16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46"/>
    </row>
    <row r="22" spans="1:27" s="5" customFormat="1" ht="26.25" hidden="1" customHeight="1">
      <c r="A22" s="6"/>
      <c r="B22" s="78" t="s">
        <v>54</v>
      </c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</row>
    <row r="23" spans="1:27" s="5" customFormat="1" ht="26.25" hidden="1" customHeight="1">
      <c r="A23" s="6"/>
      <c r="B23" s="78" t="s">
        <v>55</v>
      </c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</row>
    <row r="24" spans="1:27" s="5" customFormat="1" ht="26.25" hidden="1" customHeight="1">
      <c r="A24" s="6"/>
      <c r="B24" s="78" t="s">
        <v>56</v>
      </c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</row>
    <row r="25" spans="1:27" s="5" customFormat="1" ht="20.25" customHeight="1">
      <c r="A25" s="6"/>
      <c r="B25" s="78" t="s">
        <v>57</v>
      </c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</row>
    <row r="26" spans="1:27" s="5" customFormat="1" ht="11.25" customHeight="1">
      <c r="A26" s="6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 spans="1:27" s="5" customFormat="1" ht="18.75" customHeight="1">
      <c r="A27" s="6"/>
      <c r="B27" s="47"/>
      <c r="C27" s="79"/>
      <c r="D27" s="79"/>
      <c r="E27" s="79"/>
      <c r="F27" s="79"/>
      <c r="G27" s="44"/>
      <c r="H27" s="48"/>
      <c r="I27" s="49"/>
      <c r="J27" s="16"/>
      <c r="K27" s="39"/>
      <c r="L27" s="44"/>
      <c r="M27" s="79"/>
      <c r="N27" s="79"/>
      <c r="O27" s="44"/>
      <c r="P27" s="44"/>
      <c r="Q27" s="79" t="s">
        <v>59</v>
      </c>
      <c r="R27" s="79"/>
      <c r="S27" s="79"/>
      <c r="T27" s="79"/>
      <c r="U27" s="39"/>
      <c r="V27" s="39"/>
      <c r="W27" s="39"/>
      <c r="X27" s="39"/>
      <c r="Y27" s="46"/>
    </row>
    <row r="28" spans="1:27" s="5" customFormat="1" ht="32.1" customHeight="1">
      <c r="A28" s="6"/>
      <c r="B28" s="47"/>
      <c r="C28" s="39"/>
      <c r="D28" s="39"/>
      <c r="E28" s="50"/>
      <c r="F28" s="39"/>
      <c r="G28" s="48"/>
      <c r="H28" s="48"/>
      <c r="I28" s="49"/>
      <c r="J28" s="16"/>
      <c r="K28" s="79" t="s">
        <v>58</v>
      </c>
      <c r="L28" s="79"/>
      <c r="M28" s="79"/>
      <c r="N28" s="79"/>
      <c r="O28" s="79"/>
      <c r="P28" s="44"/>
      <c r="Q28" s="79"/>
      <c r="R28" s="79"/>
      <c r="S28" s="79"/>
      <c r="T28" s="79"/>
      <c r="U28" s="39"/>
      <c r="V28" s="39"/>
      <c r="W28" s="39"/>
      <c r="X28" s="39"/>
      <c r="Y28" s="46"/>
    </row>
    <row r="29" spans="1:27" s="5" customFormat="1" ht="32.1" customHeight="1">
      <c r="A29" s="6"/>
      <c r="B29" s="47"/>
      <c r="C29" s="39"/>
      <c r="D29" s="39"/>
      <c r="E29" s="50"/>
      <c r="F29" s="39"/>
      <c r="G29" s="48"/>
      <c r="H29" s="48"/>
      <c r="I29" s="49"/>
      <c r="J29" s="16"/>
      <c r="K29" s="79"/>
      <c r="L29" s="79"/>
      <c r="M29" s="79"/>
      <c r="N29" s="79"/>
      <c r="O29" s="79"/>
      <c r="P29" s="44"/>
      <c r="Q29" s="79"/>
      <c r="R29" s="79"/>
      <c r="S29" s="79"/>
      <c r="T29" s="79"/>
      <c r="U29" s="39"/>
      <c r="V29" s="39"/>
      <c r="W29" s="39"/>
      <c r="X29" s="39"/>
      <c r="Y29" s="46"/>
    </row>
    <row r="30" spans="1:27" s="5" customFormat="1" ht="44.25" customHeight="1">
      <c r="A30" s="6"/>
      <c r="B30" s="47"/>
      <c r="C30" s="39"/>
      <c r="D30" s="39"/>
      <c r="E30" s="50"/>
      <c r="F30" s="39"/>
      <c r="G30" s="48"/>
      <c r="H30" s="48"/>
      <c r="I30" s="39"/>
      <c r="J30" s="16" t="s">
        <v>20</v>
      </c>
      <c r="K30" s="79"/>
      <c r="L30" s="79"/>
      <c r="M30" s="79"/>
      <c r="N30" s="79"/>
      <c r="O30" s="79"/>
      <c r="P30" s="44"/>
      <c r="Q30" s="79"/>
      <c r="R30" s="79"/>
      <c r="S30" s="79"/>
      <c r="T30" s="79"/>
      <c r="U30" s="39"/>
      <c r="V30" s="39"/>
      <c r="W30" s="39"/>
      <c r="X30" s="39"/>
      <c r="Y30" s="46"/>
    </row>
    <row r="31" spans="1:27" s="5" customFormat="1" ht="32.1" customHeight="1">
      <c r="A31" s="6"/>
      <c r="B31" s="6"/>
      <c r="C31" s="24"/>
      <c r="D31" s="24"/>
      <c r="E31" s="7"/>
      <c r="F31" s="24"/>
      <c r="G31" s="8"/>
      <c r="H31" s="8"/>
      <c r="I31" s="24"/>
      <c r="J31" s="9" t="s">
        <v>13</v>
      </c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10"/>
    </row>
    <row r="32" spans="1:27" s="5" customFormat="1" ht="32.1" customHeight="1">
      <c r="A32" s="6"/>
      <c r="B32" s="6"/>
      <c r="C32" s="24"/>
      <c r="D32" s="24"/>
      <c r="E32" s="7"/>
      <c r="F32" s="24"/>
      <c r="G32" s="8"/>
      <c r="H32" s="8"/>
      <c r="I32" s="24"/>
      <c r="J32" s="9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10"/>
    </row>
    <row r="33" spans="1:25" s="5" customFormat="1" ht="32.1" customHeight="1">
      <c r="A33" s="6"/>
      <c r="B33" s="6"/>
      <c r="C33" s="24"/>
      <c r="D33" s="24"/>
      <c r="E33" s="7"/>
      <c r="F33" s="24"/>
      <c r="G33" s="8"/>
      <c r="H33" s="8"/>
      <c r="I33" s="24"/>
      <c r="J33" s="9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10"/>
    </row>
    <row r="34" spans="1:25" s="5" customFormat="1" ht="32.1" customHeight="1">
      <c r="A34" s="6"/>
      <c r="B34" s="6"/>
      <c r="C34" s="24"/>
      <c r="D34" s="24"/>
      <c r="E34" s="7"/>
      <c r="F34" s="24"/>
      <c r="G34" s="8"/>
      <c r="H34" s="8"/>
      <c r="I34" s="24"/>
      <c r="J34" s="9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10"/>
    </row>
    <row r="35" spans="1:25" s="5" customFormat="1" ht="32.1" customHeight="1">
      <c r="A35" s="6"/>
      <c r="B35" s="6"/>
      <c r="C35" s="24"/>
      <c r="D35" s="24"/>
      <c r="E35" s="7"/>
      <c r="F35" s="24"/>
      <c r="G35" s="8"/>
      <c r="H35" s="8"/>
      <c r="I35" s="24"/>
      <c r="J35" s="9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10"/>
    </row>
    <row r="36" spans="1:25" s="5" customFormat="1" ht="32.1" customHeight="1">
      <c r="A36" s="6"/>
      <c r="B36" s="6"/>
      <c r="C36" s="24"/>
      <c r="D36" s="24"/>
      <c r="E36" s="7"/>
      <c r="F36" s="24"/>
      <c r="G36" s="8"/>
      <c r="H36" s="8"/>
      <c r="I36" s="24"/>
      <c r="J36" s="9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0"/>
    </row>
    <row r="37" spans="1:25" s="5" customFormat="1" ht="32.1" customHeight="1">
      <c r="A37" s="6"/>
      <c r="B37" s="6"/>
      <c r="C37" s="24"/>
      <c r="D37" s="24"/>
      <c r="E37" s="7"/>
      <c r="F37" s="24"/>
      <c r="G37" s="8"/>
      <c r="H37" s="8"/>
      <c r="I37" s="24"/>
      <c r="J37" s="9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10"/>
    </row>
    <row r="38" spans="1:25" s="5" customFormat="1" ht="32.1" customHeight="1">
      <c r="A38" s="6"/>
      <c r="B38" s="6"/>
      <c r="C38" s="24"/>
      <c r="D38" s="24"/>
      <c r="E38" s="7"/>
      <c r="F38" s="24"/>
      <c r="G38" s="8"/>
      <c r="H38" s="8"/>
      <c r="I38" s="24"/>
      <c r="J38" s="9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0"/>
    </row>
    <row r="39" spans="1:25" s="5" customFormat="1" ht="32.1" customHeight="1">
      <c r="A39" s="6"/>
      <c r="B39" s="6"/>
      <c r="C39" s="24"/>
      <c r="D39" s="24"/>
      <c r="E39" s="7"/>
      <c r="F39" s="24"/>
      <c r="G39" s="8"/>
      <c r="H39" s="8"/>
      <c r="I39" s="24"/>
      <c r="J39" s="9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10"/>
    </row>
    <row r="40" spans="1:25" s="5" customFormat="1" ht="32.1" customHeight="1">
      <c r="A40" s="6"/>
      <c r="B40" s="6"/>
      <c r="C40" s="24"/>
      <c r="D40" s="24"/>
      <c r="E40" s="7"/>
      <c r="F40" s="24"/>
      <c r="G40" s="8"/>
      <c r="H40" s="8"/>
      <c r="I40" s="24"/>
      <c r="J40" s="9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10"/>
    </row>
    <row r="41" spans="1:25" s="5" customFormat="1" ht="32.1" customHeight="1">
      <c r="A41" s="6"/>
      <c r="B41" s="6"/>
      <c r="C41" s="24"/>
      <c r="D41" s="24"/>
      <c r="E41" s="7"/>
      <c r="F41" s="24"/>
      <c r="G41" s="8"/>
      <c r="H41" s="8"/>
      <c r="I41" s="24"/>
      <c r="J41" s="9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0"/>
    </row>
    <row r="42" spans="1:25" s="5" customFormat="1" ht="32.1" customHeight="1">
      <c r="A42" s="6"/>
      <c r="B42" s="6"/>
      <c r="C42" s="24"/>
      <c r="D42" s="24"/>
      <c r="E42" s="7"/>
      <c r="F42" s="24"/>
      <c r="G42" s="8"/>
      <c r="H42" s="8"/>
      <c r="I42" s="24"/>
      <c r="J42" s="9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10"/>
    </row>
  </sheetData>
  <mergeCells count="33">
    <mergeCell ref="B25:Y25"/>
    <mergeCell ref="C27:F27"/>
    <mergeCell ref="M27:N27"/>
    <mergeCell ref="Q27:T30"/>
    <mergeCell ref="K28:O30"/>
    <mergeCell ref="F19:G19"/>
    <mergeCell ref="J19:P19"/>
    <mergeCell ref="B22:Y22"/>
    <mergeCell ref="B23:Y23"/>
    <mergeCell ref="B24:Y24"/>
    <mergeCell ref="B21:I21"/>
    <mergeCell ref="F13:G13"/>
    <mergeCell ref="F15:G15"/>
    <mergeCell ref="F17:G17"/>
    <mergeCell ref="J17:P17"/>
    <mergeCell ref="J13:P13"/>
    <mergeCell ref="J15:P15"/>
    <mergeCell ref="T6:U6"/>
    <mergeCell ref="V6:W6"/>
    <mergeCell ref="X6:Y7"/>
    <mergeCell ref="F9:G9"/>
    <mergeCell ref="F11:G11"/>
    <mergeCell ref="J9:P9"/>
    <mergeCell ref="A1:Y1"/>
    <mergeCell ref="A2:Y2"/>
    <mergeCell ref="A3:Y3"/>
    <mergeCell ref="A4:Y4"/>
    <mergeCell ref="A5:G5"/>
    <mergeCell ref="A6:A7"/>
    <mergeCell ref="B6:B7"/>
    <mergeCell ref="C6:E6"/>
    <mergeCell ref="F6:P6"/>
    <mergeCell ref="Q6:S6"/>
  </mergeCells>
  <printOptions horizontalCentered="1"/>
  <pageMargins left="0.39370078740157483" right="0.31496062992125984" top="0.55118110236220474" bottom="0.23622047244094491" header="0" footer="0"/>
  <pageSetup paperSize="9" scale="54" orientation="landscape" errors="blank" vertic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AA30"/>
  <sheetViews>
    <sheetView tabSelected="1" view="pageBreakPreview" zoomScale="70" zoomScaleSheetLayoutView="70" workbookViewId="0">
      <selection activeCell="T22" sqref="T22"/>
    </sheetView>
  </sheetViews>
  <sheetFormatPr defaultColWidth="9.140625" defaultRowHeight="12.75"/>
  <cols>
    <col min="1" max="1" width="4.42578125" style="1" customWidth="1"/>
    <col min="2" max="2" width="5.7109375" style="1" customWidth="1"/>
    <col min="3" max="3" width="10.5703125" style="12" customWidth="1"/>
    <col min="4" max="4" width="11" style="12" customWidth="1"/>
    <col min="5" max="5" width="10.85546875" style="12" customWidth="1"/>
    <col min="6" max="6" width="12.5703125" style="1" customWidth="1"/>
    <col min="7" max="7" width="9.42578125" style="1" customWidth="1"/>
    <col min="8" max="8" width="7.42578125" style="1" customWidth="1"/>
    <col min="9" max="9" width="10.85546875" style="1" customWidth="1"/>
    <col min="10" max="10" width="8.28515625" style="1" customWidth="1"/>
    <col min="11" max="11" width="9.140625" style="1" customWidth="1"/>
    <col min="12" max="12" width="9.42578125" style="1" customWidth="1"/>
    <col min="13" max="13" width="7.5703125" style="1" customWidth="1"/>
    <col min="14" max="14" width="8.28515625" style="1" customWidth="1"/>
    <col min="15" max="15" width="10.140625" style="1" customWidth="1"/>
    <col min="16" max="16" width="12.7109375" style="1" customWidth="1"/>
    <col min="17" max="17" width="10" style="1" customWidth="1"/>
    <col min="18" max="18" width="12.140625" style="1" customWidth="1"/>
    <col min="19" max="19" width="7.7109375" style="1" customWidth="1"/>
    <col min="20" max="23" width="10.5703125" style="1" customWidth="1"/>
    <col min="24" max="24" width="9.42578125" style="1" customWidth="1"/>
    <col min="25" max="25" width="19.28515625" style="1" customWidth="1"/>
    <col min="26" max="16384" width="9.140625" style="1"/>
  </cols>
  <sheetData>
    <row r="1" spans="1:27" s="2" customFormat="1" ht="25.5" customHeight="1">
      <c r="A1" s="62" t="s">
        <v>86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</row>
    <row r="2" spans="1:27" s="2" customFormat="1" ht="17.25" customHeight="1">
      <c r="A2" s="63" t="s">
        <v>18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</row>
    <row r="3" spans="1:27" s="13" customFormat="1" ht="15.75" customHeight="1">
      <c r="A3" s="63" t="s">
        <v>60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25"/>
    </row>
    <row r="4" spans="1:27" s="3" customFormat="1" ht="21.95" customHeight="1">
      <c r="A4" s="64" t="s">
        <v>61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</row>
    <row r="5" spans="1:27" s="3" customFormat="1" ht="17.25" customHeight="1">
      <c r="A5" s="65"/>
      <c r="B5" s="65"/>
      <c r="C5" s="65"/>
      <c r="D5" s="65"/>
      <c r="E5" s="65"/>
      <c r="F5" s="65"/>
      <c r="G5" s="65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</row>
    <row r="6" spans="1:27" s="4" customFormat="1" ht="21.75" customHeight="1">
      <c r="A6" s="72" t="s">
        <v>0</v>
      </c>
      <c r="B6" s="86" t="s">
        <v>36</v>
      </c>
      <c r="C6" s="72" t="s">
        <v>1</v>
      </c>
      <c r="D6" s="72"/>
      <c r="E6" s="72"/>
      <c r="F6" s="72" t="s">
        <v>2</v>
      </c>
      <c r="G6" s="72"/>
      <c r="H6" s="72"/>
      <c r="I6" s="72"/>
      <c r="J6" s="72"/>
      <c r="K6" s="72"/>
      <c r="L6" s="72"/>
      <c r="M6" s="72"/>
      <c r="N6" s="72"/>
      <c r="O6" s="72"/>
      <c r="P6" s="72"/>
      <c r="Q6" s="72" t="s">
        <v>33</v>
      </c>
      <c r="R6" s="72"/>
      <c r="S6" s="72"/>
      <c r="T6" s="71" t="s">
        <v>32</v>
      </c>
      <c r="U6" s="71"/>
      <c r="V6" s="71" t="s">
        <v>3</v>
      </c>
      <c r="W6" s="71"/>
      <c r="X6" s="87" t="s">
        <v>4</v>
      </c>
      <c r="Y6" s="88"/>
    </row>
    <row r="7" spans="1:27" s="4" customFormat="1" ht="63" customHeight="1">
      <c r="A7" s="72"/>
      <c r="B7" s="73"/>
      <c r="C7" s="56" t="s">
        <v>25</v>
      </c>
      <c r="D7" s="56" t="s">
        <v>67</v>
      </c>
      <c r="E7" s="56" t="s">
        <v>66</v>
      </c>
      <c r="F7" s="56" t="s">
        <v>5</v>
      </c>
      <c r="G7" s="56" t="s">
        <v>24</v>
      </c>
      <c r="H7" s="33" t="s">
        <v>74</v>
      </c>
      <c r="I7" s="34" t="s">
        <v>7</v>
      </c>
      <c r="J7" s="56" t="s">
        <v>8</v>
      </c>
      <c r="K7" s="34" t="s">
        <v>9</v>
      </c>
      <c r="L7" s="34" t="s">
        <v>10</v>
      </c>
      <c r="M7" s="34" t="s">
        <v>15</v>
      </c>
      <c r="N7" s="34" t="s">
        <v>11</v>
      </c>
      <c r="O7" s="34" t="s">
        <v>23</v>
      </c>
      <c r="P7" s="56" t="s">
        <v>12</v>
      </c>
      <c r="Q7" s="56" t="s">
        <v>31</v>
      </c>
      <c r="R7" s="56" t="s">
        <v>26</v>
      </c>
      <c r="S7" s="56" t="s">
        <v>22</v>
      </c>
      <c r="T7" s="34" t="s">
        <v>75</v>
      </c>
      <c r="U7" s="34" t="s">
        <v>77</v>
      </c>
      <c r="V7" s="34" t="s">
        <v>78</v>
      </c>
      <c r="W7" s="34" t="s">
        <v>76</v>
      </c>
      <c r="X7" s="82"/>
      <c r="Y7" s="83"/>
    </row>
    <row r="8" spans="1:27" s="4" customFormat="1" ht="25.5" customHeight="1">
      <c r="A8" s="41">
        <v>1</v>
      </c>
      <c r="B8" s="41"/>
      <c r="C8" s="41">
        <v>2</v>
      </c>
      <c r="D8" s="41">
        <v>3</v>
      </c>
      <c r="E8" s="41">
        <v>4</v>
      </c>
      <c r="F8" s="41">
        <v>5</v>
      </c>
      <c r="G8" s="41">
        <v>6</v>
      </c>
      <c r="H8" s="41">
        <v>7</v>
      </c>
      <c r="I8" s="41">
        <v>8</v>
      </c>
      <c r="J8" s="41">
        <v>9</v>
      </c>
      <c r="K8" s="41">
        <v>10</v>
      </c>
      <c r="L8" s="41">
        <v>11</v>
      </c>
      <c r="M8" s="41">
        <v>12</v>
      </c>
      <c r="N8" s="41">
        <v>13</v>
      </c>
      <c r="O8" s="41">
        <v>14</v>
      </c>
      <c r="P8" s="41">
        <v>15</v>
      </c>
      <c r="Q8" s="41">
        <v>16</v>
      </c>
      <c r="R8" s="41">
        <v>17</v>
      </c>
      <c r="S8" s="41">
        <v>18</v>
      </c>
      <c r="T8" s="41">
        <v>19</v>
      </c>
      <c r="U8" s="41">
        <v>20</v>
      </c>
      <c r="V8" s="41">
        <v>21</v>
      </c>
      <c r="W8" s="41">
        <v>22</v>
      </c>
      <c r="X8" s="41">
        <v>23</v>
      </c>
      <c r="Y8" s="41">
        <v>24</v>
      </c>
      <c r="Z8" s="18" t="e">
        <f>#REF!-#REF!</f>
        <v>#REF!</v>
      </c>
      <c r="AA8" s="5" t="e">
        <f>Z8*1000</f>
        <v>#REF!</v>
      </c>
    </row>
    <row r="9" spans="1:27" s="5" customFormat="1" ht="61.5" customHeight="1">
      <c r="A9" s="26">
        <v>1</v>
      </c>
      <c r="B9" s="26">
        <v>1</v>
      </c>
      <c r="C9" s="28">
        <v>319.38400000000001</v>
      </c>
      <c r="D9" s="28">
        <v>319.43400000000003</v>
      </c>
      <c r="E9" s="29">
        <v>50</v>
      </c>
      <c r="F9" s="40">
        <v>51.68</v>
      </c>
      <c r="G9" s="53" t="s">
        <v>84</v>
      </c>
      <c r="H9" s="30">
        <v>3.25</v>
      </c>
      <c r="I9" s="31" t="s">
        <v>65</v>
      </c>
      <c r="J9" s="53" t="s">
        <v>85</v>
      </c>
      <c r="K9" s="59" t="s">
        <v>35</v>
      </c>
      <c r="L9" s="60"/>
      <c r="M9" s="60"/>
      <c r="N9" s="60"/>
      <c r="O9" s="60"/>
      <c r="P9" s="61"/>
      <c r="Q9" s="40">
        <v>5.0000000000000001E-3</v>
      </c>
      <c r="R9" s="30">
        <v>0</v>
      </c>
      <c r="S9" s="28">
        <f t="shared" ref="S9:S11" si="0">Q9+R9</f>
        <v>5.0000000000000001E-3</v>
      </c>
      <c r="T9" s="28">
        <v>449.84199999999998</v>
      </c>
      <c r="U9" s="40">
        <v>449.83699999999999</v>
      </c>
      <c r="V9" s="40">
        <v>453.09199999999998</v>
      </c>
      <c r="W9" s="40">
        <v>453.08699999999999</v>
      </c>
      <c r="X9" s="30" t="s">
        <v>17</v>
      </c>
      <c r="Y9" s="22" t="s">
        <v>88</v>
      </c>
      <c r="Z9" s="18">
        <f t="shared" ref="Z9" si="1">D10-C10</f>
        <v>0.39999999999997726</v>
      </c>
      <c r="AA9" s="5">
        <f t="shared" ref="AA9:AA11" si="2">Z9*1000</f>
        <v>399.99999999997726</v>
      </c>
    </row>
    <row r="10" spans="1:27" s="5" customFormat="1" ht="32.25" customHeight="1">
      <c r="A10" s="27">
        <v>2</v>
      </c>
      <c r="B10" s="27">
        <v>2</v>
      </c>
      <c r="C10" s="28">
        <v>319.43400000000003</v>
      </c>
      <c r="D10" s="28">
        <v>319.834</v>
      </c>
      <c r="E10" s="29">
        <f t="shared" ref="E10" si="3">AA9</f>
        <v>399.99999999997726</v>
      </c>
      <c r="F10" s="28">
        <v>51.68</v>
      </c>
      <c r="G10" s="30">
        <v>11.6</v>
      </c>
      <c r="H10" s="30">
        <v>3.25</v>
      </c>
      <c r="I10" s="31" t="s">
        <v>65</v>
      </c>
      <c r="J10" s="30" t="s">
        <v>19</v>
      </c>
      <c r="K10" s="40">
        <v>53.54</v>
      </c>
      <c r="L10" s="40">
        <v>23.318000000000001</v>
      </c>
      <c r="M10" s="40">
        <v>2.2959999999999998</v>
      </c>
      <c r="N10" s="40">
        <v>1.7410000000000001</v>
      </c>
      <c r="O10" s="40">
        <v>0.96699999999999997</v>
      </c>
      <c r="P10" s="40">
        <v>51.774000000000001</v>
      </c>
      <c r="Q10" s="52">
        <v>0.04</v>
      </c>
      <c r="R10" s="30">
        <v>0</v>
      </c>
      <c r="S10" s="28">
        <f t="shared" si="0"/>
        <v>0.04</v>
      </c>
      <c r="T10" s="28">
        <v>449.83699999999999</v>
      </c>
      <c r="U10" s="40">
        <v>449.79700000000003</v>
      </c>
      <c r="V10" s="40">
        <v>453.08699999999999</v>
      </c>
      <c r="W10" s="40">
        <v>453.04700000000003</v>
      </c>
      <c r="X10" s="55" t="s">
        <v>92</v>
      </c>
      <c r="Y10" s="22"/>
      <c r="Z10" s="18" t="e">
        <f>#REF!-#REF!</f>
        <v>#REF!</v>
      </c>
      <c r="AA10" s="5" t="e">
        <f t="shared" si="2"/>
        <v>#REF!</v>
      </c>
    </row>
    <row r="11" spans="1:27" s="5" customFormat="1" ht="84" customHeight="1">
      <c r="A11" s="26">
        <v>3</v>
      </c>
      <c r="B11" s="26">
        <v>3</v>
      </c>
      <c r="C11" s="28">
        <v>319.834</v>
      </c>
      <c r="D11" s="28" t="s">
        <v>62</v>
      </c>
      <c r="E11" s="29">
        <v>50</v>
      </c>
      <c r="F11" s="28">
        <v>51.68</v>
      </c>
      <c r="G11" s="53" t="s">
        <v>87</v>
      </c>
      <c r="H11" s="30">
        <v>3.25</v>
      </c>
      <c r="I11" s="31" t="s">
        <v>65</v>
      </c>
      <c r="J11" s="30" t="s">
        <v>19</v>
      </c>
      <c r="K11" s="59" t="s">
        <v>35</v>
      </c>
      <c r="L11" s="60"/>
      <c r="M11" s="60"/>
      <c r="N11" s="60"/>
      <c r="O11" s="60"/>
      <c r="P11" s="61"/>
      <c r="Q11" s="40">
        <v>7.0000000000000001E-3</v>
      </c>
      <c r="R11" s="30">
        <v>0</v>
      </c>
      <c r="S11" s="28">
        <f t="shared" si="0"/>
        <v>7.0000000000000001E-3</v>
      </c>
      <c r="T11" s="28">
        <v>449.79700000000003</v>
      </c>
      <c r="U11" s="40">
        <v>449.79</v>
      </c>
      <c r="V11" s="40">
        <v>453.04700000000003</v>
      </c>
      <c r="W11" s="40">
        <v>453.04</v>
      </c>
      <c r="X11" s="30"/>
      <c r="Y11" s="22" t="s">
        <v>89</v>
      </c>
      <c r="Z11" s="18" t="e">
        <f>#REF!-#REF!</f>
        <v>#REF!</v>
      </c>
      <c r="AA11" s="5" t="e">
        <f t="shared" si="2"/>
        <v>#REF!</v>
      </c>
    </row>
    <row r="12" spans="1:27" s="5" customFormat="1" ht="21.75" customHeight="1">
      <c r="A12" s="6"/>
      <c r="B12" s="85" t="s">
        <v>38</v>
      </c>
      <c r="C12" s="85"/>
      <c r="D12" s="85"/>
      <c r="E12" s="85"/>
      <c r="F12" s="85"/>
      <c r="G12" s="85"/>
      <c r="H12" s="85"/>
      <c r="I12" s="85"/>
      <c r="J12" s="16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0"/>
    </row>
    <row r="13" spans="1:27" s="5" customFormat="1" ht="39.75" customHeight="1">
      <c r="A13" s="6"/>
      <c r="B13" s="78" t="s">
        <v>83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</row>
    <row r="14" spans="1:27" s="5" customFormat="1" ht="41.25" customHeight="1">
      <c r="A14" s="6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</row>
    <row r="15" spans="1:27" s="5" customFormat="1" ht="31.5" customHeight="1">
      <c r="A15" s="6"/>
      <c r="B15" s="6"/>
      <c r="C15" s="66"/>
      <c r="D15" s="66"/>
      <c r="E15" s="66"/>
      <c r="F15" s="66"/>
      <c r="G15" s="14"/>
      <c r="H15" s="8"/>
      <c r="I15" s="21"/>
      <c r="J15" s="9"/>
      <c r="K15" s="77" t="s">
        <v>63</v>
      </c>
      <c r="L15" s="77"/>
      <c r="M15" s="77"/>
      <c r="N15" s="77"/>
      <c r="O15" s="77"/>
      <c r="P15" s="14"/>
      <c r="Q15" s="77" t="s">
        <v>64</v>
      </c>
      <c r="R15" s="77"/>
      <c r="S15" s="77"/>
      <c r="T15" s="77"/>
      <c r="U15" s="24"/>
      <c r="V15" s="24"/>
      <c r="W15" s="24"/>
      <c r="X15" s="24"/>
      <c r="Y15" s="10"/>
    </row>
    <row r="16" spans="1:27" s="5" customFormat="1" ht="32.1" customHeight="1">
      <c r="A16" s="6"/>
      <c r="B16" s="6"/>
      <c r="C16" s="24"/>
      <c r="D16" s="24"/>
      <c r="E16" s="7"/>
      <c r="F16" s="24"/>
      <c r="G16" s="8"/>
      <c r="H16" s="8"/>
      <c r="I16" s="21"/>
      <c r="J16" s="9"/>
      <c r="K16" s="77"/>
      <c r="L16" s="77"/>
      <c r="M16" s="77"/>
      <c r="N16" s="77"/>
      <c r="O16" s="77"/>
      <c r="P16" s="14"/>
      <c r="Q16" s="77"/>
      <c r="R16" s="77"/>
      <c r="S16" s="77"/>
      <c r="T16" s="77"/>
      <c r="U16" s="24"/>
      <c r="V16" s="24"/>
      <c r="W16" s="24"/>
      <c r="X16" s="24"/>
      <c r="Y16" s="10"/>
    </row>
    <row r="17" spans="1:25" s="5" customFormat="1" ht="32.1" customHeight="1">
      <c r="A17" s="6"/>
      <c r="B17" s="6"/>
      <c r="C17" s="24"/>
      <c r="D17" s="24"/>
      <c r="E17" s="7"/>
      <c r="F17" s="24"/>
      <c r="G17" s="8"/>
      <c r="H17" s="8"/>
      <c r="I17" s="21"/>
      <c r="J17" s="9"/>
      <c r="K17" s="77"/>
      <c r="L17" s="77"/>
      <c r="M17" s="77"/>
      <c r="N17" s="77"/>
      <c r="O17" s="77"/>
      <c r="P17" s="14"/>
      <c r="Q17" s="77"/>
      <c r="R17" s="77"/>
      <c r="S17" s="77"/>
      <c r="T17" s="77"/>
      <c r="U17" s="24"/>
      <c r="V17" s="24"/>
      <c r="W17" s="24"/>
      <c r="X17" s="24"/>
      <c r="Y17" s="10"/>
    </row>
    <row r="18" spans="1:25" s="5" customFormat="1" ht="44.25" customHeight="1">
      <c r="A18" s="6"/>
      <c r="B18" s="6"/>
      <c r="C18" s="24"/>
      <c r="D18" s="24"/>
      <c r="E18" s="7"/>
      <c r="F18" s="24"/>
      <c r="G18" s="8"/>
      <c r="H18" s="8"/>
      <c r="I18" s="24"/>
      <c r="J18" s="9" t="s">
        <v>20</v>
      </c>
      <c r="K18" s="77"/>
      <c r="L18" s="77"/>
      <c r="M18" s="77"/>
      <c r="N18" s="77"/>
      <c r="O18" s="77"/>
      <c r="P18" s="14"/>
      <c r="Q18" s="77"/>
      <c r="R18" s="77"/>
      <c r="S18" s="77"/>
      <c r="T18" s="77"/>
      <c r="U18" s="24"/>
      <c r="V18" s="24"/>
      <c r="W18" s="24"/>
      <c r="X18" s="24"/>
      <c r="Y18" s="10"/>
    </row>
    <row r="19" spans="1:25" s="5" customFormat="1" ht="32.1" customHeight="1">
      <c r="A19" s="6"/>
      <c r="B19" s="6"/>
      <c r="C19" s="24"/>
      <c r="D19" s="24"/>
      <c r="E19" s="7"/>
      <c r="F19" s="24"/>
      <c r="G19" s="8"/>
      <c r="H19" s="8"/>
      <c r="I19" s="24"/>
      <c r="J19" s="9" t="s">
        <v>13</v>
      </c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10"/>
    </row>
    <row r="20" spans="1:25" s="5" customFormat="1" ht="32.1" customHeight="1">
      <c r="A20" s="6"/>
      <c r="B20" s="6"/>
      <c r="C20" s="24"/>
      <c r="D20" s="24"/>
      <c r="E20" s="7"/>
      <c r="F20" s="24"/>
      <c r="G20" s="8"/>
      <c r="H20" s="8"/>
      <c r="I20" s="24"/>
      <c r="J20" s="9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10"/>
    </row>
    <row r="21" spans="1:25" s="5" customFormat="1" ht="32.1" customHeight="1">
      <c r="A21" s="6"/>
      <c r="B21" s="6"/>
      <c r="C21" s="24"/>
      <c r="D21" s="24"/>
      <c r="E21" s="7"/>
      <c r="F21" s="24"/>
      <c r="G21" s="8"/>
      <c r="H21" s="8"/>
      <c r="I21" s="24"/>
      <c r="J21" s="9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0"/>
    </row>
    <row r="22" spans="1:25" s="5" customFormat="1" ht="32.1" customHeight="1">
      <c r="A22" s="6"/>
      <c r="B22" s="6"/>
      <c r="C22" s="24"/>
      <c r="D22" s="24"/>
      <c r="E22" s="7"/>
      <c r="F22" s="24"/>
      <c r="G22" s="8"/>
      <c r="H22" s="8"/>
      <c r="I22" s="24"/>
      <c r="J22" s="9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10"/>
    </row>
    <row r="23" spans="1:25" s="5" customFormat="1" ht="32.1" customHeight="1">
      <c r="A23" s="6"/>
      <c r="B23" s="6"/>
      <c r="C23" s="24"/>
      <c r="D23" s="24"/>
      <c r="E23" s="7"/>
      <c r="F23" s="24"/>
      <c r="G23" s="8"/>
      <c r="H23" s="8"/>
      <c r="I23" s="24"/>
      <c r="J23" s="9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10"/>
    </row>
    <row r="24" spans="1:25" s="5" customFormat="1" ht="32.1" customHeight="1">
      <c r="A24" s="6"/>
      <c r="B24" s="6"/>
      <c r="C24" s="24"/>
      <c r="D24" s="24"/>
      <c r="E24" s="7"/>
      <c r="F24" s="24"/>
      <c r="G24" s="8"/>
      <c r="H24" s="8"/>
      <c r="I24" s="24"/>
      <c r="J24" s="9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10"/>
    </row>
    <row r="25" spans="1:25" s="5" customFormat="1" ht="32.1" customHeight="1">
      <c r="A25" s="6"/>
      <c r="B25" s="6"/>
      <c r="C25" s="24"/>
      <c r="D25" s="24"/>
      <c r="E25" s="7"/>
      <c r="F25" s="24"/>
      <c r="G25" s="8"/>
      <c r="H25" s="8"/>
      <c r="I25" s="24"/>
      <c r="J25" s="9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10"/>
    </row>
    <row r="26" spans="1:25" s="5" customFormat="1" ht="32.1" customHeight="1">
      <c r="A26" s="6"/>
      <c r="B26" s="6"/>
      <c r="C26" s="24"/>
      <c r="D26" s="24"/>
      <c r="E26" s="7"/>
      <c r="F26" s="24"/>
      <c r="G26" s="8"/>
      <c r="H26" s="8"/>
      <c r="I26" s="24"/>
      <c r="J26" s="9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10"/>
    </row>
    <row r="27" spans="1:25" s="5" customFormat="1" ht="32.1" customHeight="1">
      <c r="A27" s="6"/>
      <c r="B27" s="6"/>
      <c r="C27" s="24"/>
      <c r="D27" s="24"/>
      <c r="E27" s="7"/>
      <c r="F27" s="24"/>
      <c r="G27" s="8"/>
      <c r="H27" s="8"/>
      <c r="I27" s="24"/>
      <c r="J27" s="9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0"/>
    </row>
    <row r="28" spans="1:25" s="5" customFormat="1" ht="32.1" customHeight="1">
      <c r="A28" s="6"/>
      <c r="B28" s="6"/>
      <c r="C28" s="24"/>
      <c r="D28" s="24"/>
      <c r="E28" s="7"/>
      <c r="F28" s="24"/>
      <c r="G28" s="8"/>
      <c r="H28" s="8"/>
      <c r="I28" s="24"/>
      <c r="J28" s="9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10"/>
    </row>
    <row r="29" spans="1:25" s="5" customFormat="1" ht="32.1" customHeight="1">
      <c r="A29" s="6"/>
      <c r="B29" s="6"/>
      <c r="C29" s="24"/>
      <c r="D29" s="24"/>
      <c r="E29" s="7"/>
      <c r="F29" s="24"/>
      <c r="G29" s="8"/>
      <c r="H29" s="8"/>
      <c r="I29" s="24"/>
      <c r="J29" s="9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10"/>
    </row>
    <row r="30" spans="1:25" s="5" customFormat="1" ht="32.1" customHeight="1">
      <c r="A30" s="6"/>
      <c r="B30" s="6"/>
      <c r="C30" s="24"/>
      <c r="D30" s="24"/>
      <c r="E30" s="7"/>
      <c r="F30" s="24"/>
      <c r="G30" s="8"/>
      <c r="H30" s="8"/>
      <c r="I30" s="24"/>
      <c r="J30" s="9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10"/>
    </row>
  </sheetData>
  <mergeCells count="21">
    <mergeCell ref="B12:I12"/>
    <mergeCell ref="B13:Y13"/>
    <mergeCell ref="B14:Y14"/>
    <mergeCell ref="C15:F15"/>
    <mergeCell ref="Q15:T18"/>
    <mergeCell ref="K15:O18"/>
    <mergeCell ref="K11:P11"/>
    <mergeCell ref="T6:U6"/>
    <mergeCell ref="V6:W6"/>
    <mergeCell ref="X6:Y7"/>
    <mergeCell ref="K9:P9"/>
    <mergeCell ref="A1:Y1"/>
    <mergeCell ref="A2:Y2"/>
    <mergeCell ref="A3:Y3"/>
    <mergeCell ref="A4:Y4"/>
    <mergeCell ref="A5:G5"/>
    <mergeCell ref="A6:A7"/>
    <mergeCell ref="B6:B7"/>
    <mergeCell ref="C6:E6"/>
    <mergeCell ref="F6:P6"/>
    <mergeCell ref="Q6:S6"/>
  </mergeCells>
  <printOptions horizontalCentered="1"/>
  <pageMargins left="0.39370078740157483" right="0.31496062992125984" top="0.78740157480314965" bottom="0.51181102362204722" header="0" footer="0"/>
  <pageSetup paperSize="9" scale="54" orientation="landscape" errors="blank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Package no-7 (1)</vt:lpstr>
      <vt:lpstr>Package no-7 (2)</vt:lpstr>
      <vt:lpstr>Package no-7 (3)</vt:lpstr>
      <vt:lpstr>'Package no-7 (1)'!Print_Area</vt:lpstr>
      <vt:lpstr>'Package no-7 (2)'!Print_Area</vt:lpstr>
      <vt:lpstr>'Package no-7 (3)'!Print_Area</vt:lpstr>
      <vt:lpstr>'Package no-7 (1)'!Print_Titles</vt:lpstr>
      <vt:lpstr>'Package no-7 (2)'!Print_Titles</vt:lpstr>
      <vt:lpstr>'Package no-7 (3)'!Print_Titles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ocr_e8efd5743baf97fe054465937fe7ef40</dc:title>
  <dc:subject/>
  <dc:creator/>
  <cp:keywords/>
  <cp:lastModifiedBy>Windows User</cp:lastModifiedBy>
  <cp:lastPrinted>2019-12-22T05:22:59Z</cp:lastPrinted>
  <dcterms:modified xsi:type="dcterms:W3CDTF">2019-12-23T14:21:35Z</dcterms:modified>
</cp:coreProperties>
</file>