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0 to 35.025" sheetId="6" r:id="rId1"/>
    <sheet name="35.025 to 68.00" sheetId="1" r:id="rId2"/>
  </sheets>
  <definedNames>
    <definedName name="_xlnm.Print_Area" localSheetId="0">'0 to 35.025'!$A$1:$W$40</definedName>
    <definedName name="_xlnm.Print_Area" localSheetId="1">'35.025 to 68.00'!$A$1:$T$30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/>
  <c r="D7" s="1"/>
  <c r="B8"/>
  <c r="D8" s="1"/>
  <c r="B9"/>
  <c r="D9" s="1"/>
  <c r="B10"/>
  <c r="D10" s="1"/>
  <c r="B11"/>
  <c r="D11" s="1"/>
  <c r="B12"/>
  <c r="D12" s="1"/>
  <c r="B13"/>
  <c r="B14"/>
  <c r="B15"/>
  <c r="D15" s="1"/>
  <c r="B16"/>
  <c r="D16" s="1"/>
  <c r="B17"/>
  <c r="B18"/>
  <c r="B19"/>
  <c r="D19" s="1"/>
  <c r="B20"/>
  <c r="D20" s="1"/>
  <c r="B21"/>
  <c r="D21" s="1"/>
  <c r="B22"/>
  <c r="D22" s="1"/>
  <c r="B23"/>
  <c r="D23" s="1"/>
  <c r="B24"/>
  <c r="D24" s="1"/>
  <c r="B25"/>
  <c r="D25" s="1"/>
  <c r="B6"/>
  <c r="T38" i="6"/>
  <c r="T37"/>
  <c r="F37"/>
  <c r="S5"/>
  <c r="U5" s="1"/>
  <c r="N36"/>
  <c r="O36"/>
  <c r="P35"/>
  <c r="P34"/>
  <c r="P33"/>
  <c r="P32"/>
  <c r="P31"/>
  <c r="P30"/>
  <c r="P29"/>
  <c r="P28"/>
  <c r="P27"/>
  <c r="P26"/>
  <c r="P10"/>
  <c r="B4"/>
  <c r="C4" s="1"/>
  <c r="D4" s="1"/>
  <c r="E4" s="1"/>
  <c r="F4" s="1"/>
  <c r="G4" s="1"/>
  <c r="H4" s="1"/>
  <c r="I4" s="1"/>
  <c r="J4" s="1"/>
  <c r="K4" s="1"/>
  <c r="L4" s="1"/>
  <c r="M4" s="1"/>
  <c r="N4" s="1"/>
  <c r="O4" s="1"/>
  <c r="P4" s="1"/>
  <c r="Q4" s="1"/>
  <c r="R4" s="1"/>
  <c r="S4" s="1"/>
  <c r="T4" s="1"/>
  <c r="U4" s="1"/>
  <c r="V4" s="1"/>
  <c r="W4" s="1"/>
  <c r="B26"/>
  <c r="D26" s="1"/>
  <c r="B27"/>
  <c r="D27" s="1"/>
  <c r="B28"/>
  <c r="D28" s="1"/>
  <c r="B29"/>
  <c r="D29" s="1"/>
  <c r="B30"/>
  <c r="D30" s="1"/>
  <c r="B31"/>
  <c r="D31" s="1"/>
  <c r="B32"/>
  <c r="D32" s="1"/>
  <c r="B33"/>
  <c r="D33" s="1"/>
  <c r="B34"/>
  <c r="D34" s="1"/>
  <c r="B35"/>
  <c r="D35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B7"/>
  <c r="D7" s="1"/>
  <c r="B8"/>
  <c r="D8" s="1"/>
  <c r="B9"/>
  <c r="D9" s="1"/>
  <c r="B10"/>
  <c r="D1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B19"/>
  <c r="D19" s="1"/>
  <c r="B20"/>
  <c r="D20" s="1"/>
  <c r="B21"/>
  <c r="D21" s="1"/>
  <c r="B22"/>
  <c r="D22" s="1"/>
  <c r="B23"/>
  <c r="D23" s="1"/>
  <c r="B24"/>
  <c r="D24" s="1"/>
  <c r="B25"/>
  <c r="D25" s="1"/>
  <c r="B6"/>
  <c r="D6" s="1"/>
  <c r="P25"/>
  <c r="P24"/>
  <c r="P23"/>
  <c r="P22"/>
  <c r="P21"/>
  <c r="P20"/>
  <c r="P19"/>
  <c r="P18"/>
  <c r="P17"/>
  <c r="P16"/>
  <c r="P15"/>
  <c r="P14"/>
  <c r="P13"/>
  <c r="P12"/>
  <c r="P11"/>
  <c r="P9"/>
  <c r="P8"/>
  <c r="P7"/>
  <c r="P6"/>
  <c r="P5"/>
  <c r="R5" s="1"/>
  <c r="Q6" s="1"/>
  <c r="D5"/>
  <c r="O26" i="1"/>
  <c r="J26"/>
  <c r="J27"/>
  <c r="F26"/>
  <c r="R25"/>
  <c r="R24"/>
  <c r="O19"/>
  <c r="Q19" s="1"/>
  <c r="O20"/>
  <c r="Q20" s="1"/>
  <c r="O21"/>
  <c r="S21" s="1"/>
  <c r="R22" s="1"/>
  <c r="S22" s="1"/>
  <c r="R23" s="1"/>
  <c r="O22"/>
  <c r="O23"/>
  <c r="O24"/>
  <c r="O25"/>
  <c r="S25" s="1"/>
  <c r="O27" s="1"/>
  <c r="O28" s="1"/>
  <c r="O6"/>
  <c r="Q6" s="1"/>
  <c r="O7"/>
  <c r="Q7" s="1"/>
  <c r="O8"/>
  <c r="S8" s="1"/>
  <c r="O9"/>
  <c r="S9" s="1"/>
  <c r="S10"/>
  <c r="O11"/>
  <c r="O12"/>
  <c r="Q12" s="1"/>
  <c r="O13"/>
  <c r="O14"/>
  <c r="S14" s="1"/>
  <c r="O15"/>
  <c r="O16"/>
  <c r="S16" s="1"/>
  <c r="O17"/>
  <c r="Q17" s="1"/>
  <c r="O18"/>
  <c r="S18"/>
  <c r="R19" s="1"/>
  <c r="S19" s="1"/>
  <c r="R20" s="1"/>
  <c r="S20" s="1"/>
  <c r="O5"/>
  <c r="Q5" s="1"/>
  <c r="D6"/>
  <c r="D13"/>
  <c r="D14"/>
  <c r="D17"/>
  <c r="D18"/>
  <c r="D5"/>
  <c r="J28"/>
  <c r="O29" s="1"/>
  <c r="Q8"/>
  <c r="Q9"/>
  <c r="S17"/>
  <c r="S13"/>
  <c r="S15"/>
  <c r="Q13"/>
  <c r="Q14"/>
  <c r="Q15"/>
  <c r="Q18"/>
  <c r="Q22"/>
  <c r="Q23"/>
  <c r="Q24"/>
  <c r="P25" s="1"/>
  <c r="Q25" s="1"/>
  <c r="F27" s="1"/>
  <c r="F28" s="1"/>
  <c r="R6" i="6" l="1"/>
  <c r="Q7" s="1"/>
  <c r="R7" s="1"/>
  <c r="Q8" s="1"/>
  <c r="R8" s="1"/>
  <c r="Q9" s="1"/>
  <c r="R9" s="1"/>
  <c r="Q10" s="1"/>
  <c r="R10" s="1"/>
  <c r="Q11" s="1"/>
  <c r="R11" s="1"/>
  <c r="Q12" s="1"/>
  <c r="R12" s="1"/>
  <c r="Q13" s="1"/>
  <c r="R13" s="1"/>
  <c r="Q14" s="1"/>
  <c r="R14" s="1"/>
  <c r="Q15" s="1"/>
  <c r="R15" s="1"/>
  <c r="Q16" s="1"/>
  <c r="R16" s="1"/>
  <c r="Q17" s="1"/>
  <c r="R17" s="1"/>
  <c r="Q18" s="1"/>
  <c r="R18" s="1"/>
  <c r="Q19" s="1"/>
  <c r="R19" s="1"/>
  <c r="Q20" s="1"/>
  <c r="R20" s="1"/>
  <c r="Q21" s="1"/>
  <c r="R21" s="1"/>
  <c r="Q22" s="1"/>
  <c r="R22" s="1"/>
  <c r="Q23" s="1"/>
  <c r="R23" s="1"/>
  <c r="Q24" s="1"/>
  <c r="R24" s="1"/>
  <c r="Q25" s="1"/>
  <c r="R25" s="1"/>
  <c r="Q26" s="1"/>
  <c r="R26" s="1"/>
  <c r="Q27" s="1"/>
  <c r="R27" s="1"/>
  <c r="Q28" s="1"/>
  <c r="R28" s="1"/>
  <c r="Q29" s="1"/>
  <c r="R29" s="1"/>
  <c r="Q30" s="1"/>
  <c r="R30" s="1"/>
  <c r="Q31" s="1"/>
  <c r="R31" s="1"/>
  <c r="Q32" s="1"/>
  <c r="R32" s="1"/>
  <c r="Q33" s="1"/>
  <c r="R33" s="1"/>
  <c r="Q34" s="1"/>
  <c r="R34" s="1"/>
  <c r="Q35" s="1"/>
  <c r="R35" s="1"/>
  <c r="F38" s="1"/>
  <c r="F39" s="1"/>
  <c r="T5"/>
  <c r="S6" s="1"/>
  <c r="T6" s="1"/>
  <c r="S7" s="1"/>
  <c r="T7" s="1"/>
  <c r="S8" s="1"/>
  <c r="T8" s="1"/>
  <c r="S9" s="1"/>
  <c r="T9" s="1"/>
  <c r="S10" s="1"/>
  <c r="T10" s="1"/>
  <c r="S11" s="1"/>
  <c r="T11" s="1"/>
  <c r="S12" s="1"/>
  <c r="T12" s="1"/>
  <c r="S13" s="1"/>
  <c r="T13" s="1"/>
  <c r="S14" s="1"/>
  <c r="T14" s="1"/>
  <c r="S15" s="1"/>
  <c r="T15" s="1"/>
  <c r="S16" s="1"/>
  <c r="T16" s="1"/>
  <c r="S17" s="1"/>
  <c r="T17" s="1"/>
  <c r="S18" s="1"/>
  <c r="T18" s="1"/>
  <c r="S19" s="1"/>
  <c r="T19" s="1"/>
  <c r="S20" s="1"/>
  <c r="T20" s="1"/>
  <c r="S21" s="1"/>
  <c r="T21" s="1"/>
  <c r="S22" s="1"/>
  <c r="T22" s="1"/>
  <c r="S23" s="1"/>
  <c r="T23" s="1"/>
  <c r="S24" s="1"/>
  <c r="T24" s="1"/>
  <c r="S25" s="1"/>
  <c r="T25" s="1"/>
  <c r="S26" s="1"/>
  <c r="T26" s="1"/>
  <c r="S27" s="1"/>
  <c r="T27" s="1"/>
  <c r="S28" s="1"/>
  <c r="T28" s="1"/>
  <c r="S29" s="1"/>
  <c r="T29" s="1"/>
  <c r="S30" s="1"/>
  <c r="T30" s="1"/>
  <c r="S31" s="1"/>
  <c r="T31" s="1"/>
  <c r="S32" s="1"/>
  <c r="T32" s="1"/>
  <c r="S33" s="1"/>
  <c r="T33" s="1"/>
  <c r="S34" s="1"/>
  <c r="T34" s="1"/>
  <c r="S35" s="1"/>
  <c r="T35" s="1"/>
  <c r="K38" s="1"/>
  <c r="T39"/>
  <c r="P36"/>
  <c r="O30" i="1"/>
  <c r="S7"/>
  <c r="S5"/>
  <c r="R6" s="1"/>
  <c r="S6" s="1"/>
  <c r="Q16"/>
  <c r="S12"/>
  <c r="Q21"/>
  <c r="V36" i="6"/>
  <c r="P37"/>
  <c r="P39" s="1"/>
  <c r="V5"/>
  <c r="U6" s="1"/>
  <c r="V6" s="1"/>
  <c r="U7" s="1"/>
  <c r="V7" s="1"/>
  <c r="U8" s="1"/>
  <c r="V8" s="1"/>
  <c r="U9" s="1"/>
  <c r="V9" s="1"/>
  <c r="U10" s="1"/>
  <c r="V10" s="1"/>
  <c r="U11" s="1"/>
  <c r="V11" s="1"/>
  <c r="U12" s="1"/>
  <c r="V12" s="1"/>
  <c r="U13" s="1"/>
  <c r="V13" s="1"/>
  <c r="U14" s="1"/>
  <c r="V14" s="1"/>
  <c r="U15" s="1"/>
  <c r="V15" s="1"/>
  <c r="U16" s="1"/>
  <c r="V16" s="1"/>
  <c r="U17" s="1"/>
  <c r="V17" s="1"/>
  <c r="U18" s="1"/>
  <c r="V18" s="1"/>
  <c r="U19" s="1"/>
  <c r="V19" s="1"/>
  <c r="U20" s="1"/>
  <c r="V20" s="1"/>
  <c r="U21" s="1"/>
  <c r="V21" s="1"/>
  <c r="U22" s="1"/>
  <c r="V22" s="1"/>
  <c r="U23" s="1"/>
  <c r="V23" s="1"/>
  <c r="U24" s="1"/>
  <c r="V24" s="1"/>
  <c r="U25" s="1"/>
  <c r="V25" s="1"/>
  <c r="U26" s="1"/>
  <c r="V26" s="1"/>
  <c r="U27" s="1"/>
  <c r="V27" s="1"/>
  <c r="U28" s="1"/>
  <c r="V28" s="1"/>
  <c r="U29" s="1"/>
  <c r="V29" s="1"/>
  <c r="U30" s="1"/>
  <c r="V30" s="1"/>
  <c r="U31" s="1"/>
  <c r="V31" s="1"/>
  <c r="U32" s="1"/>
  <c r="V32" s="1"/>
  <c r="U33" s="1"/>
  <c r="V33" s="1"/>
  <c r="U34" s="1"/>
  <c r="V34" s="1"/>
  <c r="U35" s="1"/>
  <c r="V35" s="1"/>
  <c r="P38" s="1"/>
  <c r="K37"/>
  <c r="K39" l="1"/>
</calcChain>
</file>

<file path=xl/sharedStrings.xml><?xml version="1.0" encoding="utf-8"?>
<sst xmlns="http://schemas.openxmlformats.org/spreadsheetml/2006/main" count="206" uniqueCount="91">
  <si>
    <t>S.No</t>
  </si>
  <si>
    <t>Chainage in Kms</t>
  </si>
  <si>
    <t xml:space="preserve">From </t>
  </si>
  <si>
    <t>To</t>
  </si>
  <si>
    <t>Dist in Km.s</t>
  </si>
  <si>
    <t>Discharge in Cumecs</t>
  </si>
  <si>
    <t xml:space="preserve">Required </t>
  </si>
  <si>
    <t>Designed</t>
  </si>
  <si>
    <t>Bed width in mts</t>
  </si>
  <si>
    <t>F.S.D.in Mts</t>
  </si>
  <si>
    <t>Side Slopes</t>
  </si>
  <si>
    <t>surface fall</t>
  </si>
  <si>
    <t>Value of 'n'</t>
  </si>
  <si>
    <t>Bed fall</t>
  </si>
  <si>
    <t>Structures</t>
  </si>
  <si>
    <t>Total</t>
  </si>
  <si>
    <t>At Start</t>
  </si>
  <si>
    <t>At End</t>
  </si>
  <si>
    <t>F.S.L in Mts</t>
  </si>
  <si>
    <t>Remarks</t>
  </si>
  <si>
    <t>V' in Mts/sec</t>
  </si>
  <si>
    <t>Loss of head in Mts due to</t>
  </si>
  <si>
    <t>Bed level in Mts</t>
  </si>
  <si>
    <t>1 in 5500</t>
  </si>
  <si>
    <t>1 in 2600</t>
  </si>
  <si>
    <t>1 in 3070</t>
  </si>
  <si>
    <t>1 in 1525</t>
  </si>
  <si>
    <t>1 in 4600</t>
  </si>
  <si>
    <t>1 in 2500</t>
  </si>
  <si>
    <t>1 in 4000</t>
  </si>
  <si>
    <t>1 in 1000</t>
  </si>
  <si>
    <t>1 in 3700</t>
  </si>
  <si>
    <t>EXISTING SUPER PASSAGE WITH BARREL LENGTH OF 132.00 Mts</t>
  </si>
  <si>
    <t>TRANSITION</t>
  </si>
  <si>
    <t>0.100 Mts. New Drop at Km 39.313</t>
  </si>
  <si>
    <t>1 in 7000</t>
  </si>
  <si>
    <t>1 in 3300</t>
  </si>
  <si>
    <t>1 in 5000</t>
  </si>
  <si>
    <t>0.330 &amp; 0.381 Mts.New Drops at kms.52.640 &amp; 53.969</t>
  </si>
  <si>
    <t>0.445 Mts.New Drop at km.57.250</t>
  </si>
  <si>
    <t>0.100.28,0.35 &amp; 0.34 Mts.New Drops at Kms.58.70,59.05,59.975 &amp; 61.975</t>
  </si>
  <si>
    <t>0.324,0.28,0.156 &amp; 0.17 Mts.New Drops at km.s 62.792,63.413,63.663 &amp; 64.482</t>
  </si>
  <si>
    <t>0.130 &amp; 0.080 Mts.New Drops at Kms.65.676 &amp; 66.100</t>
  </si>
  <si>
    <t>Ending</t>
  </si>
  <si>
    <t>Starting</t>
  </si>
  <si>
    <t>FSD</t>
  </si>
  <si>
    <t>FSL</t>
  </si>
  <si>
    <t xml:space="preserve">Bed Level </t>
  </si>
  <si>
    <t>FSD Differnce</t>
  </si>
  <si>
    <t>Net Difference</t>
  </si>
  <si>
    <t>FSL Difference</t>
  </si>
  <si>
    <t>REVISED HYDRAULIC PARTICULARS OF PULIVENDULA BRANCH CANAL FROM Km 35.025 TO Km 68.000</t>
  </si>
  <si>
    <t>1 1/2 : 1</t>
  </si>
  <si>
    <r>
      <t xml:space="preserve">235.781
</t>
    </r>
    <r>
      <rPr>
        <sz val="18"/>
        <color theme="1"/>
        <rFont val="Bookman Old Style"/>
        <family val="1"/>
      </rPr>
      <t>235.681</t>
    </r>
  </si>
  <si>
    <r>
      <rPr>
        <u/>
        <sz val="18"/>
        <color theme="1"/>
        <rFont val="Bookman Old Style"/>
        <family val="1"/>
      </rPr>
      <t>236.981</t>
    </r>
    <r>
      <rPr>
        <sz val="18"/>
        <color theme="1"/>
        <rFont val="Bookman Old Style"/>
        <family val="1"/>
      </rPr>
      <t xml:space="preserve">
236.881</t>
    </r>
  </si>
  <si>
    <t>Free Board in Mts</t>
  </si>
  <si>
    <t>T.B.L in Mts</t>
  </si>
  <si>
    <t>TRASITION</t>
  </si>
  <si>
    <t>KAMASAMUDRAM TANK</t>
  </si>
  <si>
    <t>1 in 900</t>
  </si>
  <si>
    <t>1 in 10200</t>
  </si>
  <si>
    <t>1 in 3800</t>
  </si>
  <si>
    <t>1 in 2750</t>
  </si>
  <si>
    <t>1 in 8000</t>
  </si>
  <si>
    <t>1 in 4800</t>
  </si>
  <si>
    <t>1 in 4470</t>
  </si>
  <si>
    <t>1 in 4200</t>
  </si>
  <si>
    <t>1 in 1700</t>
  </si>
  <si>
    <t>1 in 4900</t>
  </si>
  <si>
    <t>1 in 5200</t>
  </si>
  <si>
    <t>1 in 3900</t>
  </si>
  <si>
    <t>0.20 Mts Drop @ Km 0.225</t>
  </si>
  <si>
    <t>1.318 Mts Drop @ Km 9.075</t>
  </si>
  <si>
    <t>0.292 Mts Drop/Regulator @ Km 17.008</t>
  </si>
  <si>
    <t>0.303 Mts Drop/Regulator @ Km 11.600</t>
  </si>
  <si>
    <t>2 Drops of 0.583 Mts &amp; 0.59 Mts each at Km 17.750 &amp; 17.800</t>
  </si>
  <si>
    <t>0.60 Mts &amp; 0.60 Mts Drop at Km.17.850 &amp; 18.00</t>
  </si>
  <si>
    <t>0.60 Mts Drop @ Km 18.100</t>
  </si>
  <si>
    <t>Head Regulator</t>
  </si>
  <si>
    <t>0.300 Mts Drp @ 21.800</t>
  </si>
  <si>
    <t>0.450 Mts Drop @ Km 23.175</t>
  </si>
  <si>
    <t>1.00 Mts Existing Drop @ Km.23.670</t>
  </si>
  <si>
    <t>1.00 Mts Existing Drop @ Km.23.770</t>
  </si>
  <si>
    <t>S.P/0.240 Mts Drop @ Km.23.960</t>
  </si>
  <si>
    <t>1.220 Mts Drop @ Km.24.375</t>
  </si>
  <si>
    <t>S.P/0.250 Mts Drop @ Km.24.057</t>
  </si>
  <si>
    <t>S.P/0.365 Mts Drop @ Km.25.175</t>
  </si>
  <si>
    <t>0.350 Mts Drop @ Km.27.000</t>
  </si>
  <si>
    <t>TBL</t>
  </si>
  <si>
    <t xml:space="preserve"> Difference</t>
  </si>
  <si>
    <t>REVISED HYDRAULIC PARTICULARS OF PULIVENDULA BRANCH CANAL FROM Km 0.00 TO Km 35.025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</si>
</sst>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4"/>
      <color theme="1"/>
      <name val="Bookman Old Style"/>
      <family val="1"/>
    </font>
    <font>
      <u/>
      <sz val="18"/>
      <color theme="1"/>
      <name val="Bookman Old Style"/>
      <family val="1"/>
    </font>
    <font>
      <sz val="18"/>
      <color theme="1"/>
      <name val="Bookman Old Style"/>
      <family val="1"/>
    </font>
    <font>
      <b/>
      <sz val="18"/>
      <color theme="1"/>
      <name val="Bookman Old Style"/>
      <family val="1"/>
    </font>
    <font>
      <sz val="18"/>
      <color theme="1"/>
      <name val="Calibri"/>
      <family val="2"/>
      <scheme val="minor"/>
    </font>
    <font>
      <b/>
      <sz val="20"/>
      <color theme="1"/>
      <name val="Bookman Old Style"/>
      <family val="1"/>
    </font>
    <font>
      <sz val="20"/>
      <color theme="1"/>
      <name val="Bookman Old Style"/>
      <family val="1"/>
    </font>
    <font>
      <sz val="20"/>
      <color theme="1"/>
      <name val="Calibri"/>
      <family val="2"/>
      <scheme val="minor"/>
    </font>
    <font>
      <u/>
      <sz val="11"/>
      <color theme="1"/>
      <name val="Bookman Old Style"/>
      <family val="1"/>
    </font>
    <font>
      <b/>
      <u/>
      <sz val="26"/>
      <color theme="1"/>
      <name val="Bookman Old Style"/>
      <family val="1"/>
    </font>
    <font>
      <b/>
      <u/>
      <sz val="28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2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Border="1"/>
    <xf numFmtId="0" fontId="7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view="pageBreakPreview" zoomScale="40" zoomScaleSheetLayoutView="40" workbookViewId="0">
      <selection activeCell="T41" sqref="T41"/>
    </sheetView>
  </sheetViews>
  <sheetFormatPr defaultRowHeight="15"/>
  <cols>
    <col min="1" max="1" width="10.5703125" customWidth="1"/>
    <col min="2" max="2" width="15.5703125" customWidth="1"/>
    <col min="3" max="3" width="19.42578125" customWidth="1"/>
    <col min="4" max="4" width="14.140625" customWidth="1"/>
    <col min="5" max="5" width="19.140625" customWidth="1"/>
    <col min="6" max="6" width="22.28515625" customWidth="1"/>
    <col min="7" max="7" width="17.28515625" customWidth="1"/>
    <col min="8" max="9" width="14.5703125" customWidth="1"/>
    <col min="10" max="10" width="19.28515625" customWidth="1"/>
    <col min="11" max="11" width="23.42578125" customWidth="1"/>
    <col min="12" max="12" width="14.140625" customWidth="1"/>
    <col min="13" max="13" width="16.5703125" customWidth="1"/>
    <col min="14" max="14" width="17.42578125" bestFit="1" customWidth="1"/>
    <col min="15" max="15" width="17" customWidth="1"/>
    <col min="16" max="16" width="18.42578125" customWidth="1"/>
    <col min="17" max="18" width="19.85546875" customWidth="1"/>
    <col min="19" max="19" width="19.140625" customWidth="1"/>
    <col min="20" max="20" width="18.5703125" customWidth="1"/>
    <col min="21" max="21" width="18.85546875" customWidth="1"/>
    <col min="22" max="22" width="25" customWidth="1"/>
    <col min="23" max="23" width="41.28515625" style="45" customWidth="1"/>
  </cols>
  <sheetData>
    <row r="1" spans="1:26" s="1" customFormat="1" ht="42.75" customHeight="1">
      <c r="A1" s="49" t="s">
        <v>90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19"/>
      <c r="Z1" s="19"/>
    </row>
    <row r="2" spans="1:26" ht="30" customHeight="1">
      <c r="A2" s="51" t="s">
        <v>0</v>
      </c>
      <c r="B2" s="51" t="s">
        <v>1</v>
      </c>
      <c r="C2" s="51"/>
      <c r="D2" s="50" t="s">
        <v>4</v>
      </c>
      <c r="E2" s="51" t="s">
        <v>5</v>
      </c>
      <c r="F2" s="51"/>
      <c r="G2" s="50" t="s">
        <v>8</v>
      </c>
      <c r="H2" s="50" t="s">
        <v>9</v>
      </c>
      <c r="I2" s="50" t="s">
        <v>55</v>
      </c>
      <c r="J2" s="50" t="s">
        <v>10</v>
      </c>
      <c r="K2" s="50" t="s">
        <v>11</v>
      </c>
      <c r="L2" s="50" t="s">
        <v>12</v>
      </c>
      <c r="M2" s="57" t="s">
        <v>20</v>
      </c>
      <c r="N2" s="51" t="s">
        <v>21</v>
      </c>
      <c r="O2" s="51"/>
      <c r="P2" s="51"/>
      <c r="Q2" s="51" t="s">
        <v>22</v>
      </c>
      <c r="R2" s="51"/>
      <c r="S2" s="51" t="s">
        <v>18</v>
      </c>
      <c r="T2" s="51"/>
      <c r="U2" s="51" t="s">
        <v>56</v>
      </c>
      <c r="V2" s="51"/>
      <c r="W2" s="50" t="s">
        <v>19</v>
      </c>
    </row>
    <row r="3" spans="1:26" ht="55.5" customHeight="1">
      <c r="A3" s="51"/>
      <c r="B3" s="39" t="s">
        <v>2</v>
      </c>
      <c r="C3" s="39" t="s">
        <v>3</v>
      </c>
      <c r="D3" s="50"/>
      <c r="E3" s="39" t="s">
        <v>6</v>
      </c>
      <c r="F3" s="39" t="s">
        <v>7</v>
      </c>
      <c r="G3" s="50"/>
      <c r="H3" s="50"/>
      <c r="I3" s="50"/>
      <c r="J3" s="50"/>
      <c r="K3" s="50"/>
      <c r="L3" s="50"/>
      <c r="M3" s="57"/>
      <c r="N3" s="39" t="s">
        <v>13</v>
      </c>
      <c r="O3" s="40" t="s">
        <v>14</v>
      </c>
      <c r="P3" s="39" t="s">
        <v>15</v>
      </c>
      <c r="Q3" s="39" t="s">
        <v>16</v>
      </c>
      <c r="R3" s="39" t="s">
        <v>17</v>
      </c>
      <c r="S3" s="39" t="s">
        <v>16</v>
      </c>
      <c r="T3" s="39" t="s">
        <v>17</v>
      </c>
      <c r="U3" s="39" t="s">
        <v>16</v>
      </c>
      <c r="V3" s="39" t="s">
        <v>17</v>
      </c>
      <c r="W3" s="50"/>
    </row>
    <row r="4" spans="1:26" ht="30" customHeight="1">
      <c r="A4" s="2">
        <v>1</v>
      </c>
      <c r="B4" s="2">
        <f>A4+1</f>
        <v>2</v>
      </c>
      <c r="C4" s="2">
        <f t="shared" ref="C4:W4" si="0">B4+1</f>
        <v>3</v>
      </c>
      <c r="D4" s="2">
        <f t="shared" si="0"/>
        <v>4</v>
      </c>
      <c r="E4" s="2">
        <f t="shared" si="0"/>
        <v>5</v>
      </c>
      <c r="F4" s="2">
        <f t="shared" si="0"/>
        <v>6</v>
      </c>
      <c r="G4" s="2">
        <f t="shared" si="0"/>
        <v>7</v>
      </c>
      <c r="H4" s="2">
        <f t="shared" si="0"/>
        <v>8</v>
      </c>
      <c r="I4" s="2">
        <f t="shared" si="0"/>
        <v>9</v>
      </c>
      <c r="J4" s="2">
        <f t="shared" si="0"/>
        <v>10</v>
      </c>
      <c r="K4" s="2">
        <f t="shared" si="0"/>
        <v>11</v>
      </c>
      <c r="L4" s="2">
        <f t="shared" si="0"/>
        <v>12</v>
      </c>
      <c r="M4" s="2">
        <f t="shared" si="0"/>
        <v>13</v>
      </c>
      <c r="N4" s="2">
        <f t="shared" si="0"/>
        <v>14</v>
      </c>
      <c r="O4" s="2">
        <f t="shared" si="0"/>
        <v>15</v>
      </c>
      <c r="P4" s="2">
        <f t="shared" si="0"/>
        <v>16</v>
      </c>
      <c r="Q4" s="2">
        <f t="shared" si="0"/>
        <v>17</v>
      </c>
      <c r="R4" s="2">
        <f t="shared" si="0"/>
        <v>18</v>
      </c>
      <c r="S4" s="2">
        <f t="shared" si="0"/>
        <v>19</v>
      </c>
      <c r="T4" s="2">
        <f t="shared" si="0"/>
        <v>20</v>
      </c>
      <c r="U4" s="2">
        <f t="shared" si="0"/>
        <v>21</v>
      </c>
      <c r="V4" s="2">
        <f t="shared" si="0"/>
        <v>22</v>
      </c>
      <c r="W4" s="41">
        <f t="shared" si="0"/>
        <v>23</v>
      </c>
    </row>
    <row r="5" spans="1:26" s="25" customFormat="1" ht="30" customHeight="1">
      <c r="A5" s="20">
        <v>1</v>
      </c>
      <c r="B5" s="16">
        <v>0</v>
      </c>
      <c r="C5" s="16">
        <v>0.22500000000000001</v>
      </c>
      <c r="D5" s="16">
        <f>C5-B5</f>
        <v>0.22500000000000001</v>
      </c>
      <c r="E5" s="16">
        <v>15.86</v>
      </c>
      <c r="F5" s="16">
        <v>16.059000000000001</v>
      </c>
      <c r="G5" s="16">
        <v>3.7</v>
      </c>
      <c r="H5" s="16">
        <v>1.8</v>
      </c>
      <c r="I5" s="16">
        <v>0.75</v>
      </c>
      <c r="J5" s="24" t="s">
        <v>52</v>
      </c>
      <c r="K5" s="20" t="s">
        <v>59</v>
      </c>
      <c r="L5" s="16">
        <v>1.7999999999999999E-2</v>
      </c>
      <c r="M5" s="21">
        <v>1.9396</v>
      </c>
      <c r="N5" s="16">
        <v>0.25</v>
      </c>
      <c r="O5" s="16">
        <v>0</v>
      </c>
      <c r="P5" s="16">
        <f>N5+O5</f>
        <v>0.25</v>
      </c>
      <c r="Q5" s="16">
        <v>258.71899999999999</v>
      </c>
      <c r="R5" s="16">
        <f>Q5-P5</f>
        <v>258.46899999999999</v>
      </c>
      <c r="S5" s="16">
        <f>Q5+H5</f>
        <v>260.51900000000001</v>
      </c>
      <c r="T5" s="16">
        <f>S5-P5</f>
        <v>260.26900000000001</v>
      </c>
      <c r="U5" s="16">
        <f>S5+I5</f>
        <v>261.26900000000001</v>
      </c>
      <c r="V5" s="16">
        <f t="shared" ref="V5:V10" si="1">U5-P5</f>
        <v>261.01900000000001</v>
      </c>
      <c r="W5" s="42"/>
    </row>
    <row r="6" spans="1:26" s="25" customFormat="1" ht="30" customHeight="1">
      <c r="A6" s="20">
        <f>A5+1</f>
        <v>2</v>
      </c>
      <c r="B6" s="16">
        <f>C5</f>
        <v>0.22500000000000001</v>
      </c>
      <c r="C6" s="16">
        <v>0.25</v>
      </c>
      <c r="D6" s="16">
        <f t="shared" ref="D6:D35" si="2">C6-B6</f>
        <v>2.4999999999999994E-2</v>
      </c>
      <c r="E6" s="53" t="s">
        <v>57</v>
      </c>
      <c r="F6" s="53"/>
      <c r="G6" s="53"/>
      <c r="H6" s="53"/>
      <c r="I6" s="53"/>
      <c r="J6" s="53"/>
      <c r="K6" s="53"/>
      <c r="L6" s="53"/>
      <c r="M6" s="53"/>
      <c r="N6" s="16">
        <v>2E-3</v>
      </c>
      <c r="O6" s="16">
        <v>0.2</v>
      </c>
      <c r="P6" s="16">
        <f t="shared" ref="P6:P35" si="3">N6+O6</f>
        <v>0.20200000000000001</v>
      </c>
      <c r="Q6" s="16">
        <f>R5</f>
        <v>258.46899999999999</v>
      </c>
      <c r="R6" s="16">
        <f t="shared" ref="R6:R35" si="4">Q6-P6</f>
        <v>258.267</v>
      </c>
      <c r="S6" s="16">
        <f>T5</f>
        <v>260.26900000000001</v>
      </c>
      <c r="T6" s="16">
        <f>S6-P6</f>
        <v>260.06700000000001</v>
      </c>
      <c r="U6" s="16">
        <f>V5</f>
        <v>261.01900000000001</v>
      </c>
      <c r="V6" s="16">
        <f t="shared" si="1"/>
        <v>260.81700000000001</v>
      </c>
      <c r="W6" s="32" t="s">
        <v>71</v>
      </c>
    </row>
    <row r="7" spans="1:26" s="25" customFormat="1" ht="30" customHeight="1">
      <c r="A7" s="20">
        <f t="shared" ref="A7:A34" si="5">A6+1</f>
        <v>3</v>
      </c>
      <c r="B7" s="16">
        <f t="shared" ref="B7:B35" si="6">C6</f>
        <v>0.25</v>
      </c>
      <c r="C7" s="16">
        <v>3.7850000000000001</v>
      </c>
      <c r="D7" s="16">
        <f t="shared" si="2"/>
        <v>3.5350000000000001</v>
      </c>
      <c r="E7" s="16">
        <v>15.86</v>
      </c>
      <c r="F7" s="16">
        <v>16.087</v>
      </c>
      <c r="G7" s="16">
        <v>11.5</v>
      </c>
      <c r="H7" s="16">
        <v>1.7</v>
      </c>
      <c r="I7" s="16">
        <v>0.75</v>
      </c>
      <c r="J7" s="20" t="s">
        <v>52</v>
      </c>
      <c r="K7" s="20" t="s">
        <v>60</v>
      </c>
      <c r="L7" s="16">
        <v>1.7999999999999999E-2</v>
      </c>
      <c r="M7" s="21">
        <v>0.67349999999999999</v>
      </c>
      <c r="N7" s="16">
        <v>0.34699999999999998</v>
      </c>
      <c r="O7" s="16">
        <v>0</v>
      </c>
      <c r="P7" s="16">
        <f t="shared" si="3"/>
        <v>0.34699999999999998</v>
      </c>
      <c r="Q7" s="16">
        <f t="shared" ref="Q7:Q35" si="7">R6</f>
        <v>258.267</v>
      </c>
      <c r="R7" s="16">
        <f t="shared" si="4"/>
        <v>257.92</v>
      </c>
      <c r="S7" s="16">
        <f t="shared" ref="S7:S35" si="8">T6</f>
        <v>260.06700000000001</v>
      </c>
      <c r="T7" s="16">
        <f t="shared" ref="T7:T35" si="9">S7-P7</f>
        <v>259.72000000000003</v>
      </c>
      <c r="U7" s="16">
        <f t="shared" ref="U7:U35" si="10">V6</f>
        <v>260.81700000000001</v>
      </c>
      <c r="V7" s="16">
        <f t="shared" si="1"/>
        <v>260.47000000000003</v>
      </c>
      <c r="W7" s="32"/>
    </row>
    <row r="8" spans="1:26" s="25" customFormat="1" ht="30" customHeight="1">
      <c r="A8" s="20">
        <f t="shared" si="5"/>
        <v>4</v>
      </c>
      <c r="B8" s="16">
        <f t="shared" si="6"/>
        <v>3.7850000000000001</v>
      </c>
      <c r="C8" s="16">
        <v>3.8149999999999999</v>
      </c>
      <c r="D8" s="16">
        <f t="shared" si="2"/>
        <v>2.9999999999999805E-2</v>
      </c>
      <c r="E8" s="53" t="s">
        <v>57</v>
      </c>
      <c r="F8" s="53"/>
      <c r="G8" s="53"/>
      <c r="H8" s="53"/>
      <c r="I8" s="53"/>
      <c r="J8" s="53"/>
      <c r="K8" s="53"/>
      <c r="L8" s="53"/>
      <c r="M8" s="53"/>
      <c r="N8" s="16">
        <v>8.0000000000000002E-3</v>
      </c>
      <c r="O8" s="16">
        <v>0</v>
      </c>
      <c r="P8" s="16">
        <f t="shared" si="3"/>
        <v>8.0000000000000002E-3</v>
      </c>
      <c r="Q8" s="16">
        <f t="shared" si="7"/>
        <v>257.92</v>
      </c>
      <c r="R8" s="16">
        <f t="shared" si="4"/>
        <v>257.91200000000003</v>
      </c>
      <c r="S8" s="16">
        <f t="shared" si="8"/>
        <v>259.72000000000003</v>
      </c>
      <c r="T8" s="16">
        <f t="shared" si="9"/>
        <v>259.71200000000005</v>
      </c>
      <c r="U8" s="16">
        <f t="shared" si="10"/>
        <v>260.47000000000003</v>
      </c>
      <c r="V8" s="16">
        <f t="shared" si="1"/>
        <v>260.46200000000005</v>
      </c>
      <c r="W8" s="32"/>
    </row>
    <row r="9" spans="1:26" s="25" customFormat="1" ht="30" customHeight="1">
      <c r="A9" s="20">
        <f t="shared" si="5"/>
        <v>5</v>
      </c>
      <c r="B9" s="16">
        <f t="shared" si="6"/>
        <v>3.8149999999999999</v>
      </c>
      <c r="C9" s="16">
        <v>4.7</v>
      </c>
      <c r="D9" s="16">
        <f t="shared" si="2"/>
        <v>0.88500000000000023</v>
      </c>
      <c r="E9" s="16">
        <v>15.86</v>
      </c>
      <c r="F9" s="16">
        <v>15.912000000000001</v>
      </c>
      <c r="G9" s="16">
        <v>5</v>
      </c>
      <c r="H9" s="16">
        <v>2.2999999999999998</v>
      </c>
      <c r="I9" s="16">
        <v>0.75</v>
      </c>
      <c r="J9" s="20" t="s">
        <v>52</v>
      </c>
      <c r="K9" s="20" t="s">
        <v>61</v>
      </c>
      <c r="L9" s="16">
        <v>1.7999999999999999E-2</v>
      </c>
      <c r="M9" s="21">
        <v>1.1249</v>
      </c>
      <c r="N9" s="16">
        <v>0.23300000000000001</v>
      </c>
      <c r="O9" s="16">
        <v>0</v>
      </c>
      <c r="P9" s="16">
        <f t="shared" si="3"/>
        <v>0.23300000000000001</v>
      </c>
      <c r="Q9" s="16">
        <f t="shared" si="7"/>
        <v>257.91200000000003</v>
      </c>
      <c r="R9" s="16">
        <f t="shared" si="4"/>
        <v>257.67900000000003</v>
      </c>
      <c r="S9" s="16">
        <f t="shared" si="8"/>
        <v>259.71200000000005</v>
      </c>
      <c r="T9" s="16">
        <f t="shared" si="9"/>
        <v>259.47900000000004</v>
      </c>
      <c r="U9" s="16">
        <f t="shared" si="10"/>
        <v>260.46200000000005</v>
      </c>
      <c r="V9" s="16">
        <f t="shared" si="1"/>
        <v>260.22900000000004</v>
      </c>
      <c r="W9" s="32"/>
    </row>
    <row r="10" spans="1:26" s="25" customFormat="1" ht="30" customHeight="1">
      <c r="A10" s="20">
        <f t="shared" si="5"/>
        <v>6</v>
      </c>
      <c r="B10" s="16">
        <f t="shared" si="6"/>
        <v>4.7</v>
      </c>
      <c r="C10" s="16">
        <v>4.7249999999999996</v>
      </c>
      <c r="D10" s="16">
        <f t="shared" si="2"/>
        <v>2.4999999999999467E-2</v>
      </c>
      <c r="E10" s="53" t="s">
        <v>57</v>
      </c>
      <c r="F10" s="53"/>
      <c r="G10" s="53"/>
      <c r="H10" s="53"/>
      <c r="I10" s="53"/>
      <c r="J10" s="53"/>
      <c r="K10" s="53"/>
      <c r="L10" s="53"/>
      <c r="M10" s="53"/>
      <c r="N10" s="16">
        <v>8.0000000000000002E-3</v>
      </c>
      <c r="O10" s="16">
        <v>0</v>
      </c>
      <c r="P10" s="16">
        <f t="shared" si="3"/>
        <v>8.0000000000000002E-3</v>
      </c>
      <c r="Q10" s="16">
        <f t="shared" si="7"/>
        <v>257.67900000000003</v>
      </c>
      <c r="R10" s="16">
        <f t="shared" si="4"/>
        <v>257.67100000000005</v>
      </c>
      <c r="S10" s="16">
        <f t="shared" si="8"/>
        <v>259.47900000000004</v>
      </c>
      <c r="T10" s="16">
        <f t="shared" si="9"/>
        <v>259.47100000000006</v>
      </c>
      <c r="U10" s="16">
        <f t="shared" si="10"/>
        <v>260.22900000000004</v>
      </c>
      <c r="V10" s="16">
        <f t="shared" si="1"/>
        <v>260.22100000000006</v>
      </c>
      <c r="W10" s="32"/>
    </row>
    <row r="11" spans="1:26" s="25" customFormat="1" ht="57" customHeight="1">
      <c r="A11" s="20">
        <f t="shared" si="5"/>
        <v>7</v>
      </c>
      <c r="B11" s="16">
        <f t="shared" si="6"/>
        <v>4.7249999999999996</v>
      </c>
      <c r="C11" s="16">
        <v>9.0749999999999993</v>
      </c>
      <c r="D11" s="16">
        <f t="shared" si="2"/>
        <v>4.3499999999999996</v>
      </c>
      <c r="E11" s="16">
        <v>15.86</v>
      </c>
      <c r="F11" s="16">
        <v>15.968</v>
      </c>
      <c r="G11" s="16">
        <v>7.1</v>
      </c>
      <c r="H11" s="16">
        <v>1.5</v>
      </c>
      <c r="I11" s="16">
        <v>0.75</v>
      </c>
      <c r="J11" s="20" t="s">
        <v>52</v>
      </c>
      <c r="K11" s="20" t="s">
        <v>62</v>
      </c>
      <c r="L11" s="16">
        <v>1.7999999999999999E-2</v>
      </c>
      <c r="M11" s="21">
        <v>1.1434</v>
      </c>
      <c r="N11" s="16">
        <v>1.5820000000000001</v>
      </c>
      <c r="O11" s="16">
        <v>1.3180000000000001</v>
      </c>
      <c r="P11" s="16">
        <f t="shared" si="3"/>
        <v>2.9000000000000004</v>
      </c>
      <c r="Q11" s="16">
        <f t="shared" si="7"/>
        <v>257.67100000000005</v>
      </c>
      <c r="R11" s="16">
        <f t="shared" si="4"/>
        <v>254.77100000000004</v>
      </c>
      <c r="S11" s="16">
        <f t="shared" si="8"/>
        <v>259.47100000000006</v>
      </c>
      <c r="T11" s="16">
        <f t="shared" si="9"/>
        <v>256.57100000000008</v>
      </c>
      <c r="U11" s="16">
        <f t="shared" si="10"/>
        <v>260.22100000000006</v>
      </c>
      <c r="V11" s="16">
        <f t="shared" ref="V11:V35" si="11">U11-P11</f>
        <v>257.32100000000008</v>
      </c>
      <c r="W11" s="32" t="s">
        <v>72</v>
      </c>
    </row>
    <row r="12" spans="1:26" s="25" customFormat="1" ht="30" customHeight="1">
      <c r="A12" s="20">
        <f t="shared" si="5"/>
        <v>8</v>
      </c>
      <c r="B12" s="16">
        <f t="shared" si="6"/>
        <v>9.0749999999999993</v>
      </c>
      <c r="C12" s="16">
        <v>9.1</v>
      </c>
      <c r="D12" s="16">
        <f t="shared" si="2"/>
        <v>2.5000000000000355E-2</v>
      </c>
      <c r="E12" s="53" t="s">
        <v>57</v>
      </c>
      <c r="F12" s="53">
        <v>4.2249999999999996</v>
      </c>
      <c r="G12" s="53">
        <v>3.2</v>
      </c>
      <c r="H12" s="53">
        <v>1.2</v>
      </c>
      <c r="I12" s="53"/>
      <c r="J12" s="53" t="s">
        <v>52</v>
      </c>
      <c r="K12" s="53" t="s">
        <v>27</v>
      </c>
      <c r="L12" s="53">
        <v>1.7999999999999999E-2</v>
      </c>
      <c r="M12" s="53">
        <v>0.70420000000000005</v>
      </c>
      <c r="N12" s="16">
        <v>3.0000000000000001E-3</v>
      </c>
      <c r="O12" s="16">
        <v>0</v>
      </c>
      <c r="P12" s="16">
        <f t="shared" si="3"/>
        <v>3.0000000000000001E-3</v>
      </c>
      <c r="Q12" s="16">
        <f t="shared" si="7"/>
        <v>254.77100000000004</v>
      </c>
      <c r="R12" s="16">
        <f t="shared" si="4"/>
        <v>254.76800000000006</v>
      </c>
      <c r="S12" s="16">
        <f t="shared" si="8"/>
        <v>256.57100000000008</v>
      </c>
      <c r="T12" s="16">
        <f t="shared" si="9"/>
        <v>256.5680000000001</v>
      </c>
      <c r="U12" s="16">
        <f t="shared" si="10"/>
        <v>257.32100000000008</v>
      </c>
      <c r="V12" s="16">
        <f t="shared" si="11"/>
        <v>257.3180000000001</v>
      </c>
      <c r="W12" s="32"/>
    </row>
    <row r="13" spans="1:26" s="25" customFormat="1" ht="30" customHeight="1">
      <c r="A13" s="20">
        <f t="shared" si="5"/>
        <v>9</v>
      </c>
      <c r="B13" s="16">
        <f t="shared" si="6"/>
        <v>9.1</v>
      </c>
      <c r="C13" s="16">
        <v>11.175000000000001</v>
      </c>
      <c r="D13" s="16">
        <f t="shared" si="2"/>
        <v>2.0750000000000011</v>
      </c>
      <c r="E13" s="16">
        <v>15.86</v>
      </c>
      <c r="F13" s="16">
        <v>15.968</v>
      </c>
      <c r="G13" s="16">
        <v>10</v>
      </c>
      <c r="H13" s="16">
        <v>1.7</v>
      </c>
      <c r="I13" s="16">
        <v>0.75</v>
      </c>
      <c r="J13" s="20" t="s">
        <v>52</v>
      </c>
      <c r="K13" s="20" t="s">
        <v>63</v>
      </c>
      <c r="L13" s="16">
        <v>1.7999999999999999E-2</v>
      </c>
      <c r="M13" s="21">
        <v>0.74850000000000005</v>
      </c>
      <c r="N13" s="16">
        <v>0.25900000000000001</v>
      </c>
      <c r="O13" s="16">
        <v>0</v>
      </c>
      <c r="P13" s="16">
        <f t="shared" si="3"/>
        <v>0.25900000000000001</v>
      </c>
      <c r="Q13" s="16">
        <f t="shared" si="7"/>
        <v>254.76800000000006</v>
      </c>
      <c r="R13" s="16">
        <f t="shared" si="4"/>
        <v>254.50900000000007</v>
      </c>
      <c r="S13" s="16">
        <f t="shared" si="8"/>
        <v>256.5680000000001</v>
      </c>
      <c r="T13" s="16">
        <f t="shared" si="9"/>
        <v>256.30900000000008</v>
      </c>
      <c r="U13" s="16">
        <f t="shared" si="10"/>
        <v>257.3180000000001</v>
      </c>
      <c r="V13" s="16">
        <f t="shared" si="11"/>
        <v>257.05900000000008</v>
      </c>
      <c r="W13" s="32"/>
    </row>
    <row r="14" spans="1:26" s="25" customFormat="1" ht="30" customHeight="1">
      <c r="A14" s="20">
        <f t="shared" si="5"/>
        <v>10</v>
      </c>
      <c r="B14" s="16">
        <f t="shared" si="6"/>
        <v>11.175000000000001</v>
      </c>
      <c r="C14" s="16">
        <v>11.2</v>
      </c>
      <c r="D14" s="16">
        <f t="shared" si="2"/>
        <v>2.4999999999998579E-2</v>
      </c>
      <c r="E14" s="53" t="s">
        <v>57</v>
      </c>
      <c r="F14" s="53">
        <v>2.9430000000000001</v>
      </c>
      <c r="G14" s="53">
        <v>2.1</v>
      </c>
      <c r="H14" s="53">
        <v>1</v>
      </c>
      <c r="I14" s="53"/>
      <c r="J14" s="53" t="s">
        <v>52</v>
      </c>
      <c r="K14" s="53" t="s">
        <v>28</v>
      </c>
      <c r="L14" s="53">
        <v>1.7999999999999999E-2</v>
      </c>
      <c r="M14" s="53">
        <v>0.81740000000000002</v>
      </c>
      <c r="N14" s="16">
        <v>5.0000000000000001E-3</v>
      </c>
      <c r="O14" s="16">
        <v>0</v>
      </c>
      <c r="P14" s="16">
        <f t="shared" si="3"/>
        <v>5.0000000000000001E-3</v>
      </c>
      <c r="Q14" s="16">
        <f t="shared" si="7"/>
        <v>254.50900000000007</v>
      </c>
      <c r="R14" s="16">
        <f t="shared" si="4"/>
        <v>254.50400000000008</v>
      </c>
      <c r="S14" s="16">
        <f t="shared" si="8"/>
        <v>256.30900000000008</v>
      </c>
      <c r="T14" s="16">
        <f t="shared" si="9"/>
        <v>256.30400000000009</v>
      </c>
      <c r="U14" s="16">
        <f t="shared" si="10"/>
        <v>257.05900000000008</v>
      </c>
      <c r="V14" s="16">
        <f t="shared" si="11"/>
        <v>257.05400000000009</v>
      </c>
      <c r="W14" s="32"/>
    </row>
    <row r="15" spans="1:26" s="25" customFormat="1" ht="76.5">
      <c r="A15" s="20">
        <f t="shared" si="5"/>
        <v>11</v>
      </c>
      <c r="B15" s="16">
        <f t="shared" si="6"/>
        <v>11.2</v>
      </c>
      <c r="C15" s="16">
        <v>11.6</v>
      </c>
      <c r="D15" s="16">
        <f t="shared" si="2"/>
        <v>0.40000000000000036</v>
      </c>
      <c r="E15" s="16">
        <v>15.86</v>
      </c>
      <c r="F15" s="16">
        <v>16.57</v>
      </c>
      <c r="G15" s="16">
        <v>10</v>
      </c>
      <c r="H15" s="16">
        <v>1.5</v>
      </c>
      <c r="I15" s="16">
        <v>0.75</v>
      </c>
      <c r="J15" s="20" t="s">
        <v>52</v>
      </c>
      <c r="K15" s="20" t="s">
        <v>64</v>
      </c>
      <c r="L15" s="16">
        <v>1.7999999999999999E-2</v>
      </c>
      <c r="M15" s="21">
        <v>0.90180000000000005</v>
      </c>
      <c r="N15" s="16">
        <v>8.3000000000000004E-2</v>
      </c>
      <c r="O15" s="16">
        <v>0.30299999999999999</v>
      </c>
      <c r="P15" s="16">
        <f t="shared" si="3"/>
        <v>0.38600000000000001</v>
      </c>
      <c r="Q15" s="16">
        <f t="shared" si="7"/>
        <v>254.50400000000008</v>
      </c>
      <c r="R15" s="16">
        <f t="shared" si="4"/>
        <v>254.11800000000008</v>
      </c>
      <c r="S15" s="16">
        <f t="shared" si="8"/>
        <v>256.30400000000009</v>
      </c>
      <c r="T15" s="16">
        <f t="shared" si="9"/>
        <v>255.91800000000009</v>
      </c>
      <c r="U15" s="16">
        <f t="shared" si="10"/>
        <v>257.05400000000009</v>
      </c>
      <c r="V15" s="16">
        <f t="shared" si="11"/>
        <v>256.66800000000006</v>
      </c>
      <c r="W15" s="32" t="s">
        <v>74</v>
      </c>
    </row>
    <row r="16" spans="1:26" s="25" customFormat="1" ht="76.5">
      <c r="A16" s="20">
        <f t="shared" si="5"/>
        <v>12</v>
      </c>
      <c r="B16" s="16">
        <f t="shared" si="6"/>
        <v>11.6</v>
      </c>
      <c r="C16" s="16">
        <v>17.007999999999999</v>
      </c>
      <c r="D16" s="16">
        <f t="shared" si="2"/>
        <v>5.4079999999999995</v>
      </c>
      <c r="E16" s="16">
        <v>12.372999999999999</v>
      </c>
      <c r="F16" s="16">
        <v>12.525</v>
      </c>
      <c r="G16" s="16">
        <v>10</v>
      </c>
      <c r="H16" s="16">
        <v>1.25</v>
      </c>
      <c r="I16" s="16">
        <v>0.75</v>
      </c>
      <c r="J16" s="20" t="s">
        <v>52</v>
      </c>
      <c r="K16" s="20" t="s">
        <v>65</v>
      </c>
      <c r="L16" s="16">
        <v>1.7999999999999999E-2</v>
      </c>
      <c r="M16" s="21">
        <v>0.84379999999999999</v>
      </c>
      <c r="N16" s="16">
        <v>1.21</v>
      </c>
      <c r="O16" s="16">
        <v>0.29199999999999998</v>
      </c>
      <c r="P16" s="16">
        <f t="shared" si="3"/>
        <v>1.502</v>
      </c>
      <c r="Q16" s="16">
        <f t="shared" si="7"/>
        <v>254.11800000000008</v>
      </c>
      <c r="R16" s="16">
        <f t="shared" si="4"/>
        <v>252.61600000000007</v>
      </c>
      <c r="S16" s="16">
        <f t="shared" si="8"/>
        <v>255.91800000000009</v>
      </c>
      <c r="T16" s="16">
        <f t="shared" si="9"/>
        <v>254.41600000000008</v>
      </c>
      <c r="U16" s="16">
        <f t="shared" si="10"/>
        <v>256.66800000000006</v>
      </c>
      <c r="V16" s="16">
        <f t="shared" si="11"/>
        <v>255.16600000000005</v>
      </c>
      <c r="W16" s="32" t="s">
        <v>73</v>
      </c>
    </row>
    <row r="17" spans="1:23" s="25" customFormat="1" ht="102">
      <c r="A17" s="20">
        <f t="shared" si="5"/>
        <v>13</v>
      </c>
      <c r="B17" s="16">
        <f t="shared" si="6"/>
        <v>17.007999999999999</v>
      </c>
      <c r="C17" s="16">
        <v>17.8</v>
      </c>
      <c r="D17" s="16">
        <f t="shared" si="2"/>
        <v>0.79200000000000159</v>
      </c>
      <c r="E17" s="16">
        <v>8.3460000000000001</v>
      </c>
      <c r="F17" s="16">
        <v>8.8130000000000006</v>
      </c>
      <c r="G17" s="16">
        <v>10</v>
      </c>
      <c r="H17" s="16">
        <v>1</v>
      </c>
      <c r="I17" s="16">
        <v>0.6</v>
      </c>
      <c r="J17" s="20" t="s">
        <v>52</v>
      </c>
      <c r="K17" s="20" t="s">
        <v>66</v>
      </c>
      <c r="L17" s="16">
        <v>1.7999999999999999E-2</v>
      </c>
      <c r="M17" s="21">
        <v>0.76629999999999998</v>
      </c>
      <c r="N17" s="16">
        <v>0.189</v>
      </c>
      <c r="O17" s="16">
        <v>1.173</v>
      </c>
      <c r="P17" s="16">
        <f t="shared" si="3"/>
        <v>1.3620000000000001</v>
      </c>
      <c r="Q17" s="16">
        <f t="shared" si="7"/>
        <v>252.61600000000007</v>
      </c>
      <c r="R17" s="16">
        <f t="shared" si="4"/>
        <v>251.25400000000008</v>
      </c>
      <c r="S17" s="16">
        <f t="shared" si="8"/>
        <v>254.41600000000008</v>
      </c>
      <c r="T17" s="16">
        <f t="shared" si="9"/>
        <v>253.05400000000009</v>
      </c>
      <c r="U17" s="16">
        <f t="shared" si="10"/>
        <v>255.16600000000005</v>
      </c>
      <c r="V17" s="16">
        <f t="shared" si="11"/>
        <v>253.80400000000006</v>
      </c>
      <c r="W17" s="32" t="s">
        <v>75</v>
      </c>
    </row>
    <row r="18" spans="1:23" s="25" customFormat="1" ht="76.5">
      <c r="A18" s="20">
        <f t="shared" si="5"/>
        <v>14</v>
      </c>
      <c r="B18" s="16">
        <f t="shared" si="6"/>
        <v>17.8</v>
      </c>
      <c r="C18" s="16">
        <v>17.850000000000001</v>
      </c>
      <c r="D18" s="16">
        <f t="shared" si="2"/>
        <v>5.0000000000000711E-2</v>
      </c>
      <c r="E18" s="16">
        <v>8.3460000000000001</v>
      </c>
      <c r="F18" s="16">
        <v>8.8130000000000006</v>
      </c>
      <c r="G18" s="16">
        <v>10</v>
      </c>
      <c r="H18" s="16">
        <v>1</v>
      </c>
      <c r="I18" s="16">
        <v>0.6</v>
      </c>
      <c r="J18" s="20" t="s">
        <v>52</v>
      </c>
      <c r="K18" s="20" t="s">
        <v>66</v>
      </c>
      <c r="L18" s="16">
        <v>1.7999999999999999E-2</v>
      </c>
      <c r="M18" s="21">
        <v>0.76629999999999998</v>
      </c>
      <c r="N18" s="16">
        <v>1.2E-2</v>
      </c>
      <c r="O18" s="16">
        <v>1.2</v>
      </c>
      <c r="P18" s="16">
        <f t="shared" si="3"/>
        <v>1.212</v>
      </c>
      <c r="Q18" s="16">
        <f t="shared" si="7"/>
        <v>251.25400000000008</v>
      </c>
      <c r="R18" s="16">
        <f t="shared" si="4"/>
        <v>250.04200000000009</v>
      </c>
      <c r="S18" s="16">
        <f t="shared" si="8"/>
        <v>253.05400000000009</v>
      </c>
      <c r="T18" s="16">
        <f t="shared" si="9"/>
        <v>251.8420000000001</v>
      </c>
      <c r="U18" s="16">
        <f t="shared" si="10"/>
        <v>253.80400000000006</v>
      </c>
      <c r="V18" s="16">
        <f t="shared" si="11"/>
        <v>252.59200000000007</v>
      </c>
      <c r="W18" s="32" t="s">
        <v>76</v>
      </c>
    </row>
    <row r="19" spans="1:23" s="25" customFormat="1" ht="51">
      <c r="A19" s="20">
        <f t="shared" si="5"/>
        <v>15</v>
      </c>
      <c r="B19" s="16">
        <f t="shared" si="6"/>
        <v>17.850000000000001</v>
      </c>
      <c r="C19" s="16">
        <v>18.100000000000001</v>
      </c>
      <c r="D19" s="16">
        <f t="shared" si="2"/>
        <v>0.25</v>
      </c>
      <c r="E19" s="16">
        <v>8.3460000000000001</v>
      </c>
      <c r="F19" s="16">
        <v>8.8130000000000006</v>
      </c>
      <c r="G19" s="16">
        <v>10</v>
      </c>
      <c r="H19" s="16">
        <v>1</v>
      </c>
      <c r="I19" s="16">
        <v>0.6</v>
      </c>
      <c r="J19" s="20" t="s">
        <v>52</v>
      </c>
      <c r="K19" s="20" t="s">
        <v>66</v>
      </c>
      <c r="L19" s="16">
        <v>1.7999999999999999E-2</v>
      </c>
      <c r="M19" s="21">
        <v>0.76629999999999998</v>
      </c>
      <c r="N19" s="16">
        <v>0.06</v>
      </c>
      <c r="O19" s="16">
        <v>0.6</v>
      </c>
      <c r="P19" s="16">
        <f t="shared" si="3"/>
        <v>0.65999999999999992</v>
      </c>
      <c r="Q19" s="16">
        <f t="shared" si="7"/>
        <v>250.04200000000009</v>
      </c>
      <c r="R19" s="16">
        <f t="shared" si="4"/>
        <v>249.38200000000009</v>
      </c>
      <c r="S19" s="16">
        <f t="shared" si="8"/>
        <v>251.8420000000001</v>
      </c>
      <c r="T19" s="16">
        <f t="shared" si="9"/>
        <v>251.1820000000001</v>
      </c>
      <c r="U19" s="16">
        <f t="shared" si="10"/>
        <v>252.59200000000007</v>
      </c>
      <c r="V19" s="16">
        <f t="shared" si="11"/>
        <v>251.93200000000007</v>
      </c>
      <c r="W19" s="32" t="s">
        <v>77</v>
      </c>
    </row>
    <row r="20" spans="1:23" s="25" customFormat="1" ht="26.25">
      <c r="A20" s="20">
        <f t="shared" si="5"/>
        <v>16</v>
      </c>
      <c r="B20" s="16">
        <f t="shared" si="6"/>
        <v>18.100000000000001</v>
      </c>
      <c r="C20" s="16">
        <v>18.75</v>
      </c>
      <c r="D20" s="16">
        <f t="shared" si="2"/>
        <v>0.64999999999999858</v>
      </c>
      <c r="E20" s="16">
        <v>8.3460000000000001</v>
      </c>
      <c r="F20" s="16">
        <v>8.4369999999999994</v>
      </c>
      <c r="G20" s="16">
        <v>10</v>
      </c>
      <c r="H20" s="16">
        <v>0.75</v>
      </c>
      <c r="I20" s="16">
        <v>0.6</v>
      </c>
      <c r="J20" s="20" t="s">
        <v>52</v>
      </c>
      <c r="K20" s="20" t="s">
        <v>67</v>
      </c>
      <c r="L20" s="16">
        <v>1.7999999999999999E-2</v>
      </c>
      <c r="M20" s="21">
        <v>1.0181</v>
      </c>
      <c r="N20" s="16">
        <v>0.38200000000000001</v>
      </c>
      <c r="O20" s="16">
        <v>0</v>
      </c>
      <c r="P20" s="16">
        <f t="shared" si="3"/>
        <v>0.38200000000000001</v>
      </c>
      <c r="Q20" s="16">
        <f t="shared" si="7"/>
        <v>249.38200000000009</v>
      </c>
      <c r="R20" s="16">
        <f t="shared" si="4"/>
        <v>249.00000000000009</v>
      </c>
      <c r="S20" s="16">
        <f t="shared" si="8"/>
        <v>251.1820000000001</v>
      </c>
      <c r="T20" s="16">
        <f t="shared" si="9"/>
        <v>250.8000000000001</v>
      </c>
      <c r="U20" s="16">
        <f t="shared" si="10"/>
        <v>251.93200000000007</v>
      </c>
      <c r="V20" s="16">
        <f t="shared" si="11"/>
        <v>251.55000000000007</v>
      </c>
      <c r="W20" s="32"/>
    </row>
    <row r="21" spans="1:23" s="25" customFormat="1" ht="26.25">
      <c r="A21" s="20">
        <f t="shared" si="5"/>
        <v>17</v>
      </c>
      <c r="B21" s="16">
        <f t="shared" si="6"/>
        <v>18.75</v>
      </c>
      <c r="C21" s="16">
        <v>21.2</v>
      </c>
      <c r="D21" s="16">
        <f t="shared" si="2"/>
        <v>2.4499999999999993</v>
      </c>
      <c r="E21" s="53" t="s">
        <v>58</v>
      </c>
      <c r="F21" s="53"/>
      <c r="G21" s="53"/>
      <c r="H21" s="53"/>
      <c r="I21" s="53"/>
      <c r="J21" s="53"/>
      <c r="K21" s="53"/>
      <c r="L21" s="53"/>
      <c r="M21" s="53"/>
      <c r="N21" s="16">
        <v>3.5990000000000002</v>
      </c>
      <c r="O21" s="16">
        <v>0.40100000000000002</v>
      </c>
      <c r="P21" s="16">
        <f t="shared" si="3"/>
        <v>4</v>
      </c>
      <c r="Q21" s="16">
        <f t="shared" si="7"/>
        <v>249.00000000000009</v>
      </c>
      <c r="R21" s="16">
        <f t="shared" si="4"/>
        <v>245.00000000000009</v>
      </c>
      <c r="S21" s="16">
        <f t="shared" si="8"/>
        <v>250.8000000000001</v>
      </c>
      <c r="T21" s="16">
        <f t="shared" si="9"/>
        <v>246.8000000000001</v>
      </c>
      <c r="U21" s="16">
        <f t="shared" si="10"/>
        <v>251.55000000000007</v>
      </c>
      <c r="V21" s="16">
        <f t="shared" si="11"/>
        <v>247.55000000000007</v>
      </c>
      <c r="W21" s="32" t="s">
        <v>78</v>
      </c>
    </row>
    <row r="22" spans="1:23" s="25" customFormat="1" ht="51">
      <c r="A22" s="20">
        <f t="shared" si="5"/>
        <v>18</v>
      </c>
      <c r="B22" s="16">
        <f t="shared" si="6"/>
        <v>21.2</v>
      </c>
      <c r="C22" s="16">
        <v>21.9</v>
      </c>
      <c r="D22" s="16">
        <f t="shared" si="2"/>
        <v>0.69999999999999929</v>
      </c>
      <c r="E22" s="16">
        <v>8.19</v>
      </c>
      <c r="F22" s="16">
        <v>8.2330000000000005</v>
      </c>
      <c r="G22" s="16">
        <v>8.5</v>
      </c>
      <c r="H22" s="16">
        <v>1.1000000000000001</v>
      </c>
      <c r="I22" s="16">
        <v>0.6</v>
      </c>
      <c r="J22" s="20" t="s">
        <v>52</v>
      </c>
      <c r="K22" s="20" t="s">
        <v>68</v>
      </c>
      <c r="L22" s="16">
        <v>1.7999999999999999E-2</v>
      </c>
      <c r="M22" s="21">
        <v>0.73740000000000006</v>
      </c>
      <c r="N22" s="16">
        <v>0.14299999999999999</v>
      </c>
      <c r="O22" s="16">
        <v>0.3</v>
      </c>
      <c r="P22" s="16">
        <f t="shared" si="3"/>
        <v>0.44299999999999995</v>
      </c>
      <c r="Q22" s="16">
        <f t="shared" si="7"/>
        <v>245.00000000000009</v>
      </c>
      <c r="R22" s="16">
        <f t="shared" si="4"/>
        <v>244.55700000000007</v>
      </c>
      <c r="S22" s="16">
        <f t="shared" si="8"/>
        <v>246.8000000000001</v>
      </c>
      <c r="T22" s="16">
        <f t="shared" si="9"/>
        <v>246.35700000000008</v>
      </c>
      <c r="U22" s="16">
        <f t="shared" si="10"/>
        <v>247.55000000000007</v>
      </c>
      <c r="V22" s="16">
        <f t="shared" si="11"/>
        <v>247.10700000000006</v>
      </c>
      <c r="W22" s="32" t="s">
        <v>79</v>
      </c>
    </row>
    <row r="23" spans="1:23" s="25" customFormat="1" ht="51">
      <c r="A23" s="20">
        <f t="shared" si="5"/>
        <v>19</v>
      </c>
      <c r="B23" s="16">
        <f t="shared" si="6"/>
        <v>21.9</v>
      </c>
      <c r="C23" s="16">
        <v>23.175000000000001</v>
      </c>
      <c r="D23" s="16">
        <f t="shared" si="2"/>
        <v>1.2750000000000021</v>
      </c>
      <c r="E23" s="16">
        <v>8.19</v>
      </c>
      <c r="F23" s="16">
        <v>8.2579999999999991</v>
      </c>
      <c r="G23" s="16">
        <v>6.2</v>
      </c>
      <c r="H23" s="16">
        <v>1.3</v>
      </c>
      <c r="I23" s="16">
        <v>0.6</v>
      </c>
      <c r="J23" s="20" t="s">
        <v>52</v>
      </c>
      <c r="K23" s="20" t="s">
        <v>68</v>
      </c>
      <c r="L23" s="16">
        <v>1.7999999999999999E-2</v>
      </c>
      <c r="M23" s="21">
        <v>0.77939999999999998</v>
      </c>
      <c r="N23" s="16">
        <v>0.26</v>
      </c>
      <c r="O23" s="16">
        <v>0.45</v>
      </c>
      <c r="P23" s="16">
        <f t="shared" si="3"/>
        <v>0.71</v>
      </c>
      <c r="Q23" s="16">
        <f t="shared" si="7"/>
        <v>244.55700000000007</v>
      </c>
      <c r="R23" s="16">
        <f t="shared" si="4"/>
        <v>243.84700000000007</v>
      </c>
      <c r="S23" s="16">
        <f t="shared" si="8"/>
        <v>246.35700000000008</v>
      </c>
      <c r="T23" s="16">
        <f t="shared" si="9"/>
        <v>245.64700000000008</v>
      </c>
      <c r="U23" s="16">
        <f t="shared" si="10"/>
        <v>247.10700000000006</v>
      </c>
      <c r="V23" s="16">
        <f t="shared" si="11"/>
        <v>246.39700000000005</v>
      </c>
      <c r="W23" s="32" t="s">
        <v>80</v>
      </c>
    </row>
    <row r="24" spans="1:23" s="25" customFormat="1" ht="51">
      <c r="A24" s="20">
        <f t="shared" si="5"/>
        <v>20</v>
      </c>
      <c r="B24" s="16">
        <f t="shared" si="6"/>
        <v>23.175000000000001</v>
      </c>
      <c r="C24" s="16">
        <v>23.67</v>
      </c>
      <c r="D24" s="16">
        <f t="shared" si="2"/>
        <v>0.49500000000000099</v>
      </c>
      <c r="E24" s="16">
        <v>8.19</v>
      </c>
      <c r="F24" s="16">
        <v>8.2579999999999991</v>
      </c>
      <c r="G24" s="16">
        <v>6.2</v>
      </c>
      <c r="H24" s="16">
        <v>1.3</v>
      </c>
      <c r="I24" s="16">
        <v>0.6</v>
      </c>
      <c r="J24" s="20" t="s">
        <v>52</v>
      </c>
      <c r="K24" s="20" t="s">
        <v>68</v>
      </c>
      <c r="L24" s="16">
        <v>1.7999999999999999E-2</v>
      </c>
      <c r="M24" s="21">
        <v>0.77939999999999998</v>
      </c>
      <c r="N24" s="16">
        <v>0.10100000000000001</v>
      </c>
      <c r="O24" s="16">
        <v>1</v>
      </c>
      <c r="P24" s="16">
        <f t="shared" si="3"/>
        <v>1.101</v>
      </c>
      <c r="Q24" s="16">
        <f t="shared" si="7"/>
        <v>243.84700000000007</v>
      </c>
      <c r="R24" s="16">
        <f t="shared" si="4"/>
        <v>242.74600000000007</v>
      </c>
      <c r="S24" s="16">
        <f t="shared" si="8"/>
        <v>245.64700000000008</v>
      </c>
      <c r="T24" s="16">
        <f t="shared" si="9"/>
        <v>244.54600000000008</v>
      </c>
      <c r="U24" s="16">
        <f t="shared" si="10"/>
        <v>246.39700000000005</v>
      </c>
      <c r="V24" s="16">
        <f t="shared" si="11"/>
        <v>245.29600000000005</v>
      </c>
      <c r="W24" s="32" t="s">
        <v>81</v>
      </c>
    </row>
    <row r="25" spans="1:23" s="25" customFormat="1" ht="51">
      <c r="A25" s="20">
        <f t="shared" si="5"/>
        <v>21</v>
      </c>
      <c r="B25" s="16">
        <f t="shared" si="6"/>
        <v>23.67</v>
      </c>
      <c r="C25" s="16">
        <v>23.77</v>
      </c>
      <c r="D25" s="16">
        <f t="shared" si="2"/>
        <v>9.9999999999997868E-2</v>
      </c>
      <c r="E25" s="16">
        <v>8.19</v>
      </c>
      <c r="F25" s="16">
        <v>8.3930000000000007</v>
      </c>
      <c r="G25" s="16">
        <v>5.8</v>
      </c>
      <c r="H25" s="16">
        <v>1.4</v>
      </c>
      <c r="I25" s="16">
        <v>0.6</v>
      </c>
      <c r="J25" s="20" t="s">
        <v>52</v>
      </c>
      <c r="K25" s="20" t="s">
        <v>23</v>
      </c>
      <c r="L25" s="16">
        <v>1.7999999999999999E-2</v>
      </c>
      <c r="M25" s="21">
        <v>0.75880000000000003</v>
      </c>
      <c r="N25" s="16">
        <v>1.7999999999999999E-2</v>
      </c>
      <c r="O25" s="16">
        <v>1</v>
      </c>
      <c r="P25" s="16">
        <f t="shared" si="3"/>
        <v>1.018</v>
      </c>
      <c r="Q25" s="16">
        <f t="shared" si="7"/>
        <v>242.74600000000007</v>
      </c>
      <c r="R25" s="16">
        <f t="shared" si="4"/>
        <v>241.72800000000007</v>
      </c>
      <c r="S25" s="16">
        <f t="shared" si="8"/>
        <v>244.54600000000008</v>
      </c>
      <c r="T25" s="16">
        <f t="shared" si="9"/>
        <v>243.52800000000008</v>
      </c>
      <c r="U25" s="16">
        <f t="shared" si="10"/>
        <v>245.29600000000005</v>
      </c>
      <c r="V25" s="16">
        <f t="shared" si="11"/>
        <v>244.27800000000005</v>
      </c>
      <c r="W25" s="32" t="s">
        <v>82</v>
      </c>
    </row>
    <row r="26" spans="1:23" s="25" customFormat="1" ht="51">
      <c r="A26" s="20">
        <f t="shared" si="5"/>
        <v>22</v>
      </c>
      <c r="B26" s="16">
        <f t="shared" si="6"/>
        <v>23.77</v>
      </c>
      <c r="C26" s="16">
        <v>23.96</v>
      </c>
      <c r="D26" s="16">
        <f t="shared" si="2"/>
        <v>0.19000000000000128</v>
      </c>
      <c r="E26" s="16">
        <v>8.19</v>
      </c>
      <c r="F26" s="16">
        <v>8.3290000000000006</v>
      </c>
      <c r="G26" s="16">
        <v>5.8</v>
      </c>
      <c r="H26" s="16">
        <v>1.35</v>
      </c>
      <c r="I26" s="16">
        <v>0.6</v>
      </c>
      <c r="J26" s="20" t="s">
        <v>52</v>
      </c>
      <c r="K26" s="20" t="s">
        <v>68</v>
      </c>
      <c r="L26" s="16">
        <v>1.7999999999999999E-2</v>
      </c>
      <c r="M26" s="21">
        <v>0.78849999999999998</v>
      </c>
      <c r="N26" s="16">
        <v>3.9E-2</v>
      </c>
      <c r="O26" s="16">
        <v>0.24</v>
      </c>
      <c r="P26" s="16">
        <f t="shared" si="3"/>
        <v>0.27899999999999997</v>
      </c>
      <c r="Q26" s="16">
        <f t="shared" si="7"/>
        <v>241.72800000000007</v>
      </c>
      <c r="R26" s="16">
        <f t="shared" si="4"/>
        <v>241.44900000000007</v>
      </c>
      <c r="S26" s="16">
        <f t="shared" si="8"/>
        <v>243.52800000000008</v>
      </c>
      <c r="T26" s="16">
        <f t="shared" si="9"/>
        <v>243.24900000000008</v>
      </c>
      <c r="U26" s="16">
        <f t="shared" si="10"/>
        <v>244.27800000000005</v>
      </c>
      <c r="V26" s="16">
        <f t="shared" si="11"/>
        <v>243.99900000000005</v>
      </c>
      <c r="W26" s="32" t="s">
        <v>83</v>
      </c>
    </row>
    <row r="27" spans="1:23" s="25" customFormat="1" ht="51">
      <c r="A27" s="20">
        <f>A26+1</f>
        <v>23</v>
      </c>
      <c r="B27" s="16">
        <f t="shared" si="6"/>
        <v>23.96</v>
      </c>
      <c r="C27" s="16">
        <v>24.056999999999999</v>
      </c>
      <c r="D27" s="16">
        <f t="shared" si="2"/>
        <v>9.6999999999997755E-2</v>
      </c>
      <c r="E27" s="16">
        <v>8.19</v>
      </c>
      <c r="F27" s="16">
        <v>8.3290000000000006</v>
      </c>
      <c r="G27" s="16">
        <v>5.8</v>
      </c>
      <c r="H27" s="16">
        <v>1.35</v>
      </c>
      <c r="I27" s="16">
        <v>0.6</v>
      </c>
      <c r="J27" s="20" t="s">
        <v>52</v>
      </c>
      <c r="K27" s="20" t="s">
        <v>68</v>
      </c>
      <c r="L27" s="16">
        <v>1.7999999999999999E-2</v>
      </c>
      <c r="M27" s="21">
        <v>0.78849999999999998</v>
      </c>
      <c r="N27" s="16">
        <v>0.02</v>
      </c>
      <c r="O27" s="16">
        <v>0.25</v>
      </c>
      <c r="P27" s="16">
        <f t="shared" si="3"/>
        <v>0.27</v>
      </c>
      <c r="Q27" s="16">
        <f t="shared" si="7"/>
        <v>241.44900000000007</v>
      </c>
      <c r="R27" s="16">
        <f t="shared" si="4"/>
        <v>241.17900000000006</v>
      </c>
      <c r="S27" s="16">
        <f t="shared" si="8"/>
        <v>243.24900000000008</v>
      </c>
      <c r="T27" s="16">
        <f t="shared" si="9"/>
        <v>242.97900000000007</v>
      </c>
      <c r="U27" s="16">
        <f t="shared" si="10"/>
        <v>243.99900000000005</v>
      </c>
      <c r="V27" s="16">
        <f t="shared" si="11"/>
        <v>243.72900000000004</v>
      </c>
      <c r="W27" s="32" t="s">
        <v>85</v>
      </c>
    </row>
    <row r="28" spans="1:23" s="25" customFormat="1" ht="51">
      <c r="A28" s="20">
        <f t="shared" si="5"/>
        <v>24</v>
      </c>
      <c r="B28" s="16">
        <f t="shared" si="6"/>
        <v>24.056999999999999</v>
      </c>
      <c r="C28" s="16">
        <v>24.376000000000001</v>
      </c>
      <c r="D28" s="16">
        <f t="shared" si="2"/>
        <v>0.31900000000000261</v>
      </c>
      <c r="E28" s="16">
        <v>8.19</v>
      </c>
      <c r="F28" s="16">
        <v>8.3290000000000006</v>
      </c>
      <c r="G28" s="16">
        <v>5.8</v>
      </c>
      <c r="H28" s="16">
        <v>1.35</v>
      </c>
      <c r="I28" s="16">
        <v>0.6</v>
      </c>
      <c r="J28" s="20" t="s">
        <v>52</v>
      </c>
      <c r="K28" s="20" t="s">
        <v>68</v>
      </c>
      <c r="L28" s="16">
        <v>1.7999999999999999E-2</v>
      </c>
      <c r="M28" s="21">
        <v>0.78849999999999998</v>
      </c>
      <c r="N28" s="16">
        <v>6.5000000000000002E-2</v>
      </c>
      <c r="O28" s="16">
        <v>1.22</v>
      </c>
      <c r="P28" s="16">
        <f t="shared" si="3"/>
        <v>1.2849999999999999</v>
      </c>
      <c r="Q28" s="16">
        <f t="shared" si="7"/>
        <v>241.17900000000006</v>
      </c>
      <c r="R28" s="16">
        <f t="shared" si="4"/>
        <v>239.89400000000006</v>
      </c>
      <c r="S28" s="16">
        <f t="shared" si="8"/>
        <v>242.97900000000007</v>
      </c>
      <c r="T28" s="16">
        <f t="shared" si="9"/>
        <v>241.69400000000007</v>
      </c>
      <c r="U28" s="16">
        <f t="shared" si="10"/>
        <v>243.72900000000004</v>
      </c>
      <c r="V28" s="16">
        <f t="shared" si="11"/>
        <v>242.44400000000005</v>
      </c>
      <c r="W28" s="32" t="s">
        <v>84</v>
      </c>
    </row>
    <row r="29" spans="1:23" s="25" customFormat="1" ht="26.25">
      <c r="A29" s="20">
        <f t="shared" si="5"/>
        <v>25</v>
      </c>
      <c r="B29" s="16">
        <f t="shared" si="6"/>
        <v>24.376000000000001</v>
      </c>
      <c r="C29" s="16">
        <v>25.068000000000001</v>
      </c>
      <c r="D29" s="16">
        <f t="shared" si="2"/>
        <v>0.69200000000000017</v>
      </c>
      <c r="E29" s="16">
        <v>8.19</v>
      </c>
      <c r="F29" s="16">
        <v>8.2070000000000007</v>
      </c>
      <c r="G29" s="16">
        <v>5.9</v>
      </c>
      <c r="H29" s="16">
        <v>1.35</v>
      </c>
      <c r="I29" s="16">
        <v>0.6</v>
      </c>
      <c r="J29" s="20" t="s">
        <v>52</v>
      </c>
      <c r="K29" s="20" t="s">
        <v>69</v>
      </c>
      <c r="L29" s="16">
        <v>1.7999999999999999E-2</v>
      </c>
      <c r="M29" s="21">
        <v>0.7671</v>
      </c>
      <c r="N29" s="16">
        <v>0.13300000000000001</v>
      </c>
      <c r="O29" s="16">
        <v>0</v>
      </c>
      <c r="P29" s="16">
        <f t="shared" si="3"/>
        <v>0.13300000000000001</v>
      </c>
      <c r="Q29" s="16">
        <f t="shared" si="7"/>
        <v>239.89400000000006</v>
      </c>
      <c r="R29" s="16">
        <f t="shared" si="4"/>
        <v>239.76100000000005</v>
      </c>
      <c r="S29" s="16">
        <f t="shared" si="8"/>
        <v>241.69400000000007</v>
      </c>
      <c r="T29" s="16">
        <f t="shared" si="9"/>
        <v>241.56100000000006</v>
      </c>
      <c r="U29" s="16">
        <f t="shared" si="10"/>
        <v>242.44400000000005</v>
      </c>
      <c r="V29" s="16">
        <f t="shared" si="11"/>
        <v>242.31100000000004</v>
      </c>
      <c r="W29" s="32"/>
    </row>
    <row r="30" spans="1:23" s="25" customFormat="1" ht="51">
      <c r="A30" s="20">
        <f t="shared" si="5"/>
        <v>26</v>
      </c>
      <c r="B30" s="16">
        <f t="shared" si="6"/>
        <v>25.068000000000001</v>
      </c>
      <c r="C30" s="16">
        <v>25.175000000000001</v>
      </c>
      <c r="D30" s="16">
        <f t="shared" si="2"/>
        <v>0.10699999999999932</v>
      </c>
      <c r="E30" s="16">
        <v>7.8330000000000002</v>
      </c>
      <c r="F30" s="16">
        <v>7.98</v>
      </c>
      <c r="G30" s="16">
        <v>5.9</v>
      </c>
      <c r="H30" s="16">
        <v>1.35</v>
      </c>
      <c r="I30" s="16">
        <v>0.6</v>
      </c>
      <c r="J30" s="20" t="s">
        <v>52</v>
      </c>
      <c r="K30" s="20" t="s">
        <v>23</v>
      </c>
      <c r="L30" s="16">
        <v>1.7999999999999999E-2</v>
      </c>
      <c r="M30" s="21">
        <v>0.74590000000000001</v>
      </c>
      <c r="N30" s="16">
        <v>1.9E-2</v>
      </c>
      <c r="O30" s="16">
        <v>0.36499999999999999</v>
      </c>
      <c r="P30" s="16">
        <f t="shared" si="3"/>
        <v>0.38400000000000001</v>
      </c>
      <c r="Q30" s="16">
        <f t="shared" si="7"/>
        <v>239.76100000000005</v>
      </c>
      <c r="R30" s="16">
        <f t="shared" si="4"/>
        <v>239.37700000000007</v>
      </c>
      <c r="S30" s="16">
        <f t="shared" si="8"/>
        <v>241.56100000000006</v>
      </c>
      <c r="T30" s="16">
        <f t="shared" si="9"/>
        <v>241.17700000000008</v>
      </c>
      <c r="U30" s="16">
        <f t="shared" si="10"/>
        <v>242.31100000000004</v>
      </c>
      <c r="V30" s="16">
        <f t="shared" si="11"/>
        <v>241.92700000000005</v>
      </c>
      <c r="W30" s="32" t="s">
        <v>86</v>
      </c>
    </row>
    <row r="31" spans="1:23" s="25" customFormat="1" ht="51">
      <c r="A31" s="20">
        <f t="shared" si="5"/>
        <v>27</v>
      </c>
      <c r="B31" s="16">
        <f t="shared" si="6"/>
        <v>25.175000000000001</v>
      </c>
      <c r="C31" s="16">
        <v>27</v>
      </c>
      <c r="D31" s="16">
        <f t="shared" si="2"/>
        <v>1.8249999999999993</v>
      </c>
      <c r="E31" s="16">
        <v>7.8330000000000002</v>
      </c>
      <c r="F31" s="16">
        <v>7.98</v>
      </c>
      <c r="G31" s="16">
        <v>5.9</v>
      </c>
      <c r="H31" s="16">
        <v>1.35</v>
      </c>
      <c r="I31" s="16">
        <v>0.6</v>
      </c>
      <c r="J31" s="20" t="s">
        <v>52</v>
      </c>
      <c r="K31" s="20" t="s">
        <v>23</v>
      </c>
      <c r="L31" s="16">
        <v>1.7999999999999999E-2</v>
      </c>
      <c r="M31" s="21">
        <v>0.74590000000000001</v>
      </c>
      <c r="N31" s="16">
        <v>0.33200000000000002</v>
      </c>
      <c r="O31" s="16">
        <v>0.35</v>
      </c>
      <c r="P31" s="16">
        <f t="shared" si="3"/>
        <v>0.68199999999999994</v>
      </c>
      <c r="Q31" s="16">
        <f t="shared" si="7"/>
        <v>239.37700000000007</v>
      </c>
      <c r="R31" s="16">
        <f t="shared" si="4"/>
        <v>238.69500000000008</v>
      </c>
      <c r="S31" s="16">
        <f t="shared" si="8"/>
        <v>241.17700000000008</v>
      </c>
      <c r="T31" s="16">
        <f t="shared" si="9"/>
        <v>240.49500000000009</v>
      </c>
      <c r="U31" s="16">
        <f t="shared" si="10"/>
        <v>241.92700000000005</v>
      </c>
      <c r="V31" s="16">
        <f t="shared" si="11"/>
        <v>241.24500000000006</v>
      </c>
      <c r="W31" s="32" t="s">
        <v>87</v>
      </c>
    </row>
    <row r="32" spans="1:23" s="25" customFormat="1" ht="30" customHeight="1">
      <c r="A32" s="20">
        <f t="shared" si="5"/>
        <v>28</v>
      </c>
      <c r="B32" s="16">
        <f t="shared" si="6"/>
        <v>27</v>
      </c>
      <c r="C32" s="16">
        <v>32.799999999999997</v>
      </c>
      <c r="D32" s="16">
        <f t="shared" si="2"/>
        <v>5.7999999999999972</v>
      </c>
      <c r="E32" s="16">
        <v>7.8330000000000002</v>
      </c>
      <c r="F32" s="16">
        <v>7.98</v>
      </c>
      <c r="G32" s="16">
        <v>5.9</v>
      </c>
      <c r="H32" s="16">
        <v>1.35</v>
      </c>
      <c r="I32" s="16">
        <v>0.6</v>
      </c>
      <c r="J32" s="20" t="s">
        <v>52</v>
      </c>
      <c r="K32" s="20" t="s">
        <v>23</v>
      </c>
      <c r="L32" s="16">
        <v>1.7999999999999999E-2</v>
      </c>
      <c r="M32" s="21">
        <v>0.74590000000000001</v>
      </c>
      <c r="N32" s="16">
        <v>1.0549999999999999</v>
      </c>
      <c r="O32" s="16">
        <v>0</v>
      </c>
      <c r="P32" s="16">
        <f t="shared" si="3"/>
        <v>1.0549999999999999</v>
      </c>
      <c r="Q32" s="16">
        <f t="shared" si="7"/>
        <v>238.69500000000008</v>
      </c>
      <c r="R32" s="16">
        <f t="shared" si="4"/>
        <v>237.64000000000007</v>
      </c>
      <c r="S32" s="16">
        <f t="shared" si="8"/>
        <v>240.49500000000009</v>
      </c>
      <c r="T32" s="16">
        <f t="shared" si="9"/>
        <v>239.44000000000008</v>
      </c>
      <c r="U32" s="16">
        <f t="shared" si="10"/>
        <v>241.24500000000006</v>
      </c>
      <c r="V32" s="16">
        <f t="shared" si="11"/>
        <v>240.19000000000005</v>
      </c>
      <c r="W32" s="43"/>
    </row>
    <row r="33" spans="1:23" s="25" customFormat="1" ht="30" customHeight="1">
      <c r="A33" s="20">
        <f t="shared" si="5"/>
        <v>29</v>
      </c>
      <c r="B33" s="16">
        <f t="shared" si="6"/>
        <v>32.799999999999997</v>
      </c>
      <c r="C33" s="16">
        <v>32.825000000000003</v>
      </c>
      <c r="D33" s="16">
        <f t="shared" si="2"/>
        <v>2.5000000000005684E-2</v>
      </c>
      <c r="E33" s="53" t="s">
        <v>57</v>
      </c>
      <c r="F33" s="53"/>
      <c r="G33" s="53"/>
      <c r="H33" s="53"/>
      <c r="I33" s="53"/>
      <c r="J33" s="53"/>
      <c r="K33" s="53"/>
      <c r="L33" s="53"/>
      <c r="M33" s="53"/>
      <c r="N33" s="16">
        <v>6.0000000000000001E-3</v>
      </c>
      <c r="O33" s="16">
        <v>0</v>
      </c>
      <c r="P33" s="16">
        <f t="shared" si="3"/>
        <v>6.0000000000000001E-3</v>
      </c>
      <c r="Q33" s="16">
        <f t="shared" si="7"/>
        <v>237.64000000000007</v>
      </c>
      <c r="R33" s="16">
        <f t="shared" si="4"/>
        <v>237.63400000000007</v>
      </c>
      <c r="S33" s="16">
        <f t="shared" si="8"/>
        <v>239.44000000000008</v>
      </c>
      <c r="T33" s="16">
        <f t="shared" si="9"/>
        <v>239.43400000000008</v>
      </c>
      <c r="U33" s="16">
        <f t="shared" si="10"/>
        <v>240.19000000000005</v>
      </c>
      <c r="V33" s="16">
        <f t="shared" si="11"/>
        <v>240.18400000000005</v>
      </c>
      <c r="W33" s="43"/>
    </row>
    <row r="34" spans="1:23" s="25" customFormat="1" ht="30" customHeight="1">
      <c r="A34" s="20">
        <f t="shared" si="5"/>
        <v>30</v>
      </c>
      <c r="B34" s="16">
        <f t="shared" si="6"/>
        <v>32.825000000000003</v>
      </c>
      <c r="C34" s="16">
        <v>33.54</v>
      </c>
      <c r="D34" s="16">
        <f t="shared" si="2"/>
        <v>0.71499999999999631</v>
      </c>
      <c r="E34" s="16">
        <v>4.8940000000000001</v>
      </c>
      <c r="F34" s="16">
        <v>5.923</v>
      </c>
      <c r="G34" s="16">
        <v>4</v>
      </c>
      <c r="H34" s="16">
        <v>1.25</v>
      </c>
      <c r="I34" s="16">
        <v>0.6</v>
      </c>
      <c r="J34" s="20" t="s">
        <v>52</v>
      </c>
      <c r="K34" s="20" t="s">
        <v>70</v>
      </c>
      <c r="L34" s="16">
        <v>1.7999999999999999E-2</v>
      </c>
      <c r="M34" s="21">
        <v>0.77180000000000004</v>
      </c>
      <c r="N34" s="16">
        <v>0.183</v>
      </c>
      <c r="O34" s="16">
        <v>0</v>
      </c>
      <c r="P34" s="16">
        <f t="shared" si="3"/>
        <v>0.183</v>
      </c>
      <c r="Q34" s="16">
        <f t="shared" si="7"/>
        <v>237.63400000000007</v>
      </c>
      <c r="R34" s="16">
        <f t="shared" si="4"/>
        <v>237.45100000000008</v>
      </c>
      <c r="S34" s="16">
        <f t="shared" si="8"/>
        <v>239.43400000000008</v>
      </c>
      <c r="T34" s="16">
        <f t="shared" si="9"/>
        <v>239.25100000000009</v>
      </c>
      <c r="U34" s="16">
        <f t="shared" si="10"/>
        <v>240.18400000000005</v>
      </c>
      <c r="V34" s="16">
        <f t="shared" si="11"/>
        <v>240.00100000000006</v>
      </c>
      <c r="W34" s="43"/>
    </row>
    <row r="35" spans="1:23" s="25" customFormat="1" ht="30" customHeight="1">
      <c r="A35" s="20">
        <f>A34+1</f>
        <v>31</v>
      </c>
      <c r="B35" s="16">
        <f t="shared" si="6"/>
        <v>33.54</v>
      </c>
      <c r="C35" s="16">
        <v>35.024999999999999</v>
      </c>
      <c r="D35" s="16">
        <f t="shared" si="2"/>
        <v>1.4849999999999994</v>
      </c>
      <c r="E35" s="31">
        <v>4.8940000000000001</v>
      </c>
      <c r="F35" s="16">
        <v>4.9880000000000004</v>
      </c>
      <c r="G35" s="16">
        <v>4</v>
      </c>
      <c r="H35" s="16">
        <v>1.25</v>
      </c>
      <c r="I35" s="16">
        <v>0.6</v>
      </c>
      <c r="J35" s="20" t="s">
        <v>52</v>
      </c>
      <c r="K35" s="20" t="s">
        <v>23</v>
      </c>
      <c r="L35" s="16">
        <v>1.7999999999999999E-2</v>
      </c>
      <c r="M35" s="21">
        <v>0.72170000000000001</v>
      </c>
      <c r="N35" s="16">
        <v>0.27</v>
      </c>
      <c r="O35" s="16">
        <v>0</v>
      </c>
      <c r="P35" s="16">
        <f t="shared" si="3"/>
        <v>0.27</v>
      </c>
      <c r="Q35" s="16">
        <f t="shared" si="7"/>
        <v>237.45100000000008</v>
      </c>
      <c r="R35" s="16">
        <f t="shared" si="4"/>
        <v>237.18100000000007</v>
      </c>
      <c r="S35" s="16">
        <f t="shared" si="8"/>
        <v>239.25100000000009</v>
      </c>
      <c r="T35" s="16">
        <f t="shared" si="9"/>
        <v>238.98100000000008</v>
      </c>
      <c r="U35" s="16">
        <f t="shared" si="10"/>
        <v>240.00100000000006</v>
      </c>
      <c r="V35" s="16">
        <f t="shared" si="11"/>
        <v>239.73100000000005</v>
      </c>
      <c r="W35" s="43"/>
    </row>
    <row r="36" spans="1:23" s="25" customFormat="1" ht="30" customHeight="1">
      <c r="A36" s="33"/>
      <c r="B36" s="31"/>
      <c r="C36" s="31"/>
      <c r="D36" s="31"/>
      <c r="E36" s="31"/>
      <c r="F36" s="31"/>
      <c r="G36" s="31"/>
      <c r="H36" s="31"/>
      <c r="I36" s="31"/>
      <c r="J36" s="33"/>
      <c r="K36" s="33"/>
      <c r="L36" s="31"/>
      <c r="M36" s="34"/>
      <c r="N36" s="37">
        <f>SUM(N5:N35)</f>
        <v>10.875999999999999</v>
      </c>
      <c r="O36" s="37">
        <f>SUM(O5:O35)</f>
        <v>10.661999999999999</v>
      </c>
      <c r="P36" s="37">
        <f>SUM(P5:P35)</f>
        <v>21.537999999999997</v>
      </c>
      <c r="Q36" s="31"/>
      <c r="R36" s="31"/>
      <c r="S36" s="31"/>
      <c r="T36" s="31"/>
      <c r="U36" s="31"/>
      <c r="V36" s="37">
        <f>U5-V35</f>
        <v>21.537999999999954</v>
      </c>
      <c r="W36" s="43"/>
    </row>
    <row r="37" spans="1:23" s="25" customFormat="1" ht="30" customHeight="1">
      <c r="A37" s="36"/>
      <c r="B37" s="36"/>
      <c r="C37" s="56" t="s">
        <v>47</v>
      </c>
      <c r="D37" s="56"/>
      <c r="E37" s="36" t="s">
        <v>44</v>
      </c>
      <c r="F37" s="17">
        <f>Q5</f>
        <v>258.71899999999999</v>
      </c>
      <c r="G37" s="36"/>
      <c r="H37" s="46"/>
      <c r="I37" s="47" t="s">
        <v>46</v>
      </c>
      <c r="J37" s="36" t="s">
        <v>44</v>
      </c>
      <c r="K37" s="17">
        <f>S5</f>
        <v>260.51900000000001</v>
      </c>
      <c r="L37" s="36"/>
      <c r="M37" s="36"/>
      <c r="N37" s="47" t="s">
        <v>88</v>
      </c>
      <c r="O37" s="36" t="s">
        <v>44</v>
      </c>
      <c r="P37" s="17">
        <f>U5</f>
        <v>261.26900000000001</v>
      </c>
      <c r="Q37" s="36"/>
      <c r="R37" s="47" t="s">
        <v>45</v>
      </c>
      <c r="S37" s="36" t="s">
        <v>44</v>
      </c>
      <c r="T37" s="17">
        <f>H5</f>
        <v>1.8</v>
      </c>
      <c r="U37" s="36"/>
      <c r="V37" s="36"/>
      <c r="W37" s="48"/>
    </row>
    <row r="38" spans="1:23" s="25" customFormat="1" ht="30" customHeight="1">
      <c r="A38" s="36"/>
      <c r="B38" s="36"/>
      <c r="C38" s="36"/>
      <c r="D38" s="36"/>
      <c r="E38" s="36" t="s">
        <v>43</v>
      </c>
      <c r="F38" s="17">
        <f>R35</f>
        <v>237.18100000000007</v>
      </c>
      <c r="G38" s="36"/>
      <c r="H38" s="36"/>
      <c r="I38" s="36"/>
      <c r="J38" s="36" t="s">
        <v>43</v>
      </c>
      <c r="K38" s="17">
        <f>T35</f>
        <v>238.98100000000008</v>
      </c>
      <c r="L38" s="36"/>
      <c r="M38" s="36"/>
      <c r="N38" s="36"/>
      <c r="O38" s="36" t="s">
        <v>43</v>
      </c>
      <c r="P38" s="17">
        <f>V35</f>
        <v>239.73100000000005</v>
      </c>
      <c r="Q38" s="36"/>
      <c r="R38" s="36"/>
      <c r="S38" s="36" t="s">
        <v>43</v>
      </c>
      <c r="T38" s="17">
        <f>H35</f>
        <v>1.25</v>
      </c>
      <c r="U38" s="36"/>
      <c r="V38" s="36"/>
      <c r="W38" s="48"/>
    </row>
    <row r="39" spans="1:23" s="25" customFormat="1" ht="30" customHeight="1">
      <c r="A39" s="36"/>
      <c r="B39" s="36"/>
      <c r="C39" s="36"/>
      <c r="D39" s="54" t="s">
        <v>89</v>
      </c>
      <c r="E39" s="54"/>
      <c r="F39" s="14">
        <f>F37-F38</f>
        <v>21.537999999999926</v>
      </c>
      <c r="G39" s="36"/>
      <c r="H39" s="36"/>
      <c r="I39" s="54" t="s">
        <v>89</v>
      </c>
      <c r="J39" s="54"/>
      <c r="K39" s="14">
        <f>K37-K38</f>
        <v>21.537999999999926</v>
      </c>
      <c r="L39" s="36"/>
      <c r="M39" s="36"/>
      <c r="N39" s="54" t="s">
        <v>89</v>
      </c>
      <c r="O39" s="54"/>
      <c r="P39" s="14">
        <f>P37-P38</f>
        <v>21.537999999999954</v>
      </c>
      <c r="Q39" s="36"/>
      <c r="R39" s="54" t="s">
        <v>89</v>
      </c>
      <c r="S39" s="54"/>
      <c r="T39" s="14">
        <f>T37-T38</f>
        <v>0.55000000000000004</v>
      </c>
      <c r="U39" s="36"/>
      <c r="V39" s="36"/>
      <c r="W39" s="48"/>
    </row>
    <row r="40" spans="1:23" ht="30" customHeight="1">
      <c r="A40" s="12"/>
      <c r="B40" s="12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55"/>
      <c r="O40" s="55"/>
      <c r="P40" s="13"/>
      <c r="Q40" s="38"/>
      <c r="R40" s="38"/>
      <c r="S40" s="38"/>
      <c r="T40" s="38"/>
      <c r="U40" s="38"/>
      <c r="V40" s="15"/>
      <c r="W40" s="44"/>
    </row>
    <row r="41" spans="1:23" ht="30" customHeight="1">
      <c r="A41" s="12"/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52"/>
      <c r="O41" s="52"/>
      <c r="P41" s="22"/>
      <c r="Q41" s="15"/>
      <c r="R41" s="15"/>
      <c r="S41" s="15"/>
      <c r="T41" s="15"/>
      <c r="U41" s="15"/>
      <c r="V41" s="15"/>
      <c r="W41" s="44"/>
    </row>
    <row r="42" spans="1:23" ht="3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44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</sheetData>
  <mergeCells count="31">
    <mergeCell ref="C37:D37"/>
    <mergeCell ref="I39:J39"/>
    <mergeCell ref="D39:E39"/>
    <mergeCell ref="R39:S39"/>
    <mergeCell ref="L2:L3"/>
    <mergeCell ref="M2:M3"/>
    <mergeCell ref="N2:P2"/>
    <mergeCell ref="Q2:R2"/>
    <mergeCell ref="S2:T2"/>
    <mergeCell ref="H2:H3"/>
    <mergeCell ref="J2:J3"/>
    <mergeCell ref="K2:K3"/>
    <mergeCell ref="N41:O41"/>
    <mergeCell ref="E6:M6"/>
    <mergeCell ref="E8:M8"/>
    <mergeCell ref="E10:M10"/>
    <mergeCell ref="E12:M12"/>
    <mergeCell ref="E14:M14"/>
    <mergeCell ref="E21:M21"/>
    <mergeCell ref="E33:M33"/>
    <mergeCell ref="N39:O39"/>
    <mergeCell ref="N40:O40"/>
    <mergeCell ref="A1:X1"/>
    <mergeCell ref="I2:I3"/>
    <mergeCell ref="U2:V2"/>
    <mergeCell ref="W2:W3"/>
    <mergeCell ref="A2:A3"/>
    <mergeCell ref="B2:C2"/>
    <mergeCell ref="D2:D3"/>
    <mergeCell ref="E2:F2"/>
    <mergeCell ref="G2:G3"/>
  </mergeCells>
  <printOptions horizontalCentered="1"/>
  <pageMargins left="0.70866141732283472" right="0.15748031496062992" top="0.55118110236220474" bottom="0.31496062992125984" header="0.31496062992125984" footer="0.15748031496062992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"/>
  <sheetViews>
    <sheetView view="pageBreakPreview" topLeftCell="A7" zoomScale="40" zoomScaleSheetLayoutView="40" workbookViewId="0">
      <selection activeCell="AL19" sqref="AL19"/>
    </sheetView>
  </sheetViews>
  <sheetFormatPr defaultColWidth="9.140625" defaultRowHeight="15"/>
  <cols>
    <col min="1" max="1" width="8.28515625" style="1" customWidth="1"/>
    <col min="2" max="2" width="15.5703125" style="1" customWidth="1"/>
    <col min="3" max="3" width="18" style="1" customWidth="1"/>
    <col min="4" max="4" width="15.28515625" style="1" customWidth="1"/>
    <col min="5" max="5" width="18.5703125" style="1" customWidth="1"/>
    <col min="6" max="6" width="19.28515625" style="1" customWidth="1"/>
    <col min="7" max="7" width="15.140625" style="1" customWidth="1"/>
    <col min="8" max="8" width="14.5703125" style="1" customWidth="1"/>
    <col min="9" max="9" width="19.28515625" style="1" customWidth="1"/>
    <col min="10" max="10" width="17.140625" style="1" customWidth="1"/>
    <col min="11" max="11" width="14.5703125" style="1" customWidth="1"/>
    <col min="12" max="12" width="15.140625" style="1" customWidth="1"/>
    <col min="13" max="13" width="19.42578125" style="1" customWidth="1"/>
    <col min="14" max="14" width="17.5703125" style="1" customWidth="1"/>
    <col min="15" max="15" width="18.140625" style="1" bestFit="1" customWidth="1"/>
    <col min="16" max="16" width="18" style="1" bestFit="1" customWidth="1"/>
    <col min="17" max="17" width="15.85546875" style="1" customWidth="1"/>
    <col min="18" max="19" width="15.85546875" style="1" bestFit="1" customWidth="1"/>
    <col min="20" max="20" width="39.5703125" style="1" customWidth="1"/>
    <col min="21" max="16384" width="9.140625" style="1"/>
  </cols>
  <sheetData>
    <row r="1" spans="1:26" ht="67.5" customHeight="1">
      <c r="A1" s="61" t="s">
        <v>51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23"/>
      <c r="V1" s="23"/>
      <c r="W1" s="23"/>
      <c r="X1" s="23"/>
      <c r="Y1" s="19"/>
      <c r="Z1" s="19"/>
    </row>
    <row r="2" spans="1:26" ht="60" customHeight="1">
      <c r="A2" s="67" t="s">
        <v>0</v>
      </c>
      <c r="B2" s="64" t="s">
        <v>1</v>
      </c>
      <c r="C2" s="66"/>
      <c r="D2" s="50" t="s">
        <v>4</v>
      </c>
      <c r="E2" s="64" t="s">
        <v>5</v>
      </c>
      <c r="F2" s="66"/>
      <c r="G2" s="50" t="s">
        <v>8</v>
      </c>
      <c r="H2" s="50" t="s">
        <v>9</v>
      </c>
      <c r="I2" s="50" t="s">
        <v>10</v>
      </c>
      <c r="J2" s="50" t="s">
        <v>11</v>
      </c>
      <c r="K2" s="50" t="s">
        <v>12</v>
      </c>
      <c r="L2" s="57" t="s">
        <v>20</v>
      </c>
      <c r="M2" s="64" t="s">
        <v>21</v>
      </c>
      <c r="N2" s="65"/>
      <c r="O2" s="66"/>
      <c r="P2" s="51" t="s">
        <v>22</v>
      </c>
      <c r="Q2" s="51"/>
      <c r="R2" s="51" t="s">
        <v>18</v>
      </c>
      <c r="S2" s="51"/>
      <c r="T2" s="62" t="s">
        <v>19</v>
      </c>
    </row>
    <row r="3" spans="1:26" ht="47.25" customHeight="1">
      <c r="A3" s="68"/>
      <c r="B3" s="39" t="s">
        <v>2</v>
      </c>
      <c r="C3" s="39" t="s">
        <v>3</v>
      </c>
      <c r="D3" s="50"/>
      <c r="E3" s="39" t="s">
        <v>6</v>
      </c>
      <c r="F3" s="39" t="s">
        <v>7</v>
      </c>
      <c r="G3" s="50"/>
      <c r="H3" s="50"/>
      <c r="I3" s="50"/>
      <c r="J3" s="50"/>
      <c r="K3" s="50"/>
      <c r="L3" s="57"/>
      <c r="M3" s="39" t="s">
        <v>13</v>
      </c>
      <c r="N3" s="40" t="s">
        <v>14</v>
      </c>
      <c r="O3" s="39" t="s">
        <v>15</v>
      </c>
      <c r="P3" s="39" t="s">
        <v>16</v>
      </c>
      <c r="Q3" s="39" t="s">
        <v>17</v>
      </c>
      <c r="R3" s="39" t="s">
        <v>16</v>
      </c>
      <c r="S3" s="39" t="s">
        <v>17</v>
      </c>
      <c r="T3" s="63"/>
    </row>
    <row r="4" spans="1:26" ht="30" customHeight="1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</row>
    <row r="5" spans="1:26" ht="39.950000000000003" customHeight="1">
      <c r="A5" s="3">
        <v>1</v>
      </c>
      <c r="B5" s="4">
        <v>35.024999999999999</v>
      </c>
      <c r="C5" s="4">
        <v>37.450000000000003</v>
      </c>
      <c r="D5" s="4">
        <f>C5-B5</f>
        <v>2.4250000000000043</v>
      </c>
      <c r="E5" s="4">
        <v>4.8940000000000001</v>
      </c>
      <c r="F5" s="4">
        <v>4.9880000000000004</v>
      </c>
      <c r="G5" s="4">
        <v>4</v>
      </c>
      <c r="H5" s="4">
        <v>1.25</v>
      </c>
      <c r="I5" s="3" t="s">
        <v>52</v>
      </c>
      <c r="J5" s="3" t="s">
        <v>23</v>
      </c>
      <c r="K5" s="4">
        <v>1.7999999999999999E-2</v>
      </c>
      <c r="L5" s="5">
        <v>0.67920000000000003</v>
      </c>
      <c r="M5" s="4">
        <v>0.441</v>
      </c>
      <c r="N5" s="4">
        <v>0</v>
      </c>
      <c r="O5" s="4">
        <f>M5+N5</f>
        <v>0.441</v>
      </c>
      <c r="P5" s="4">
        <v>237.18100000000001</v>
      </c>
      <c r="Q5" s="4">
        <f>P5-O5</f>
        <v>236.74</v>
      </c>
      <c r="R5" s="4">
        <v>238.43100000000001</v>
      </c>
      <c r="S5" s="4">
        <f>R5-O5</f>
        <v>237.99</v>
      </c>
      <c r="T5" s="3"/>
    </row>
    <row r="6" spans="1:26" ht="39.950000000000003" customHeight="1">
      <c r="A6" s="3">
        <v>2</v>
      </c>
      <c r="B6" s="4">
        <f>C5</f>
        <v>37.450000000000003</v>
      </c>
      <c r="C6" s="4">
        <v>37.475000000000001</v>
      </c>
      <c r="D6" s="4">
        <f t="shared" ref="D6:D25" si="0">C6-B6</f>
        <v>2.4999999999998579E-2</v>
      </c>
      <c r="E6" s="4">
        <v>4.5490000000000004</v>
      </c>
      <c r="F6" s="4">
        <v>5.62</v>
      </c>
      <c r="G6" s="51" t="s">
        <v>33</v>
      </c>
      <c r="H6" s="51"/>
      <c r="I6" s="51"/>
      <c r="J6" s="51"/>
      <c r="K6" s="51"/>
      <c r="L6" s="51"/>
      <c r="M6" s="4">
        <v>0.01</v>
      </c>
      <c r="N6" s="4">
        <v>0</v>
      </c>
      <c r="O6" s="4">
        <f t="shared" ref="O6:O25" si="1">M6+N6</f>
        <v>0.01</v>
      </c>
      <c r="P6" s="4">
        <v>236.74</v>
      </c>
      <c r="Q6" s="4">
        <f t="shared" ref="Q6:Q25" si="2">P6-O6</f>
        <v>236.73000000000002</v>
      </c>
      <c r="R6" s="4">
        <f>S5</f>
        <v>237.99</v>
      </c>
      <c r="S6" s="4">
        <f t="shared" ref="S6:S25" si="3">R6-O6</f>
        <v>237.98000000000002</v>
      </c>
      <c r="T6" s="3"/>
    </row>
    <row r="7" spans="1:26" ht="39.950000000000003" customHeight="1">
      <c r="A7" s="3">
        <v>3</v>
      </c>
      <c r="B7" s="4">
        <f t="shared" ref="B7:B25" si="4">C6</f>
        <v>37.475000000000001</v>
      </c>
      <c r="C7" s="4">
        <v>38.25</v>
      </c>
      <c r="D7" s="4">
        <f t="shared" si="0"/>
        <v>0.77499999999999858</v>
      </c>
      <c r="E7" s="4">
        <v>4.5490000000000004</v>
      </c>
      <c r="F7" s="4">
        <v>5.62</v>
      </c>
      <c r="G7" s="4">
        <v>3.2</v>
      </c>
      <c r="H7" s="4">
        <v>1.2</v>
      </c>
      <c r="I7" s="3" t="s">
        <v>52</v>
      </c>
      <c r="J7" s="3" t="s">
        <v>24</v>
      </c>
      <c r="K7" s="4">
        <v>1.7999999999999999E-2</v>
      </c>
      <c r="L7" s="5">
        <v>0.93669999999999998</v>
      </c>
      <c r="M7" s="4">
        <v>0.29799999999999999</v>
      </c>
      <c r="N7" s="4">
        <v>0</v>
      </c>
      <c r="O7" s="4">
        <f t="shared" si="1"/>
        <v>0.29799999999999999</v>
      </c>
      <c r="P7" s="4">
        <v>236.732</v>
      </c>
      <c r="Q7" s="4">
        <f t="shared" si="2"/>
        <v>236.434</v>
      </c>
      <c r="R7" s="4">
        <v>237.93199999999999</v>
      </c>
      <c r="S7" s="4">
        <f t="shared" si="3"/>
        <v>237.63399999999999</v>
      </c>
      <c r="T7" s="3"/>
    </row>
    <row r="8" spans="1:26" ht="39.950000000000003" customHeight="1">
      <c r="A8" s="3">
        <v>4</v>
      </c>
      <c r="B8" s="4">
        <f t="shared" si="4"/>
        <v>38.25</v>
      </c>
      <c r="C8" s="4">
        <v>38.274999999999999</v>
      </c>
      <c r="D8" s="4">
        <f t="shared" si="0"/>
        <v>2.4999999999998579E-2</v>
      </c>
      <c r="E8" s="6">
        <v>3.996</v>
      </c>
      <c r="F8" s="6">
        <v>4.92</v>
      </c>
      <c r="G8" s="51" t="s">
        <v>33</v>
      </c>
      <c r="H8" s="51"/>
      <c r="I8" s="51"/>
      <c r="J8" s="51"/>
      <c r="K8" s="51"/>
      <c r="L8" s="51"/>
      <c r="M8" s="4">
        <v>8.0000000000000002E-3</v>
      </c>
      <c r="N8" s="4">
        <v>0</v>
      </c>
      <c r="O8" s="4">
        <f t="shared" si="1"/>
        <v>8.0000000000000002E-3</v>
      </c>
      <c r="P8" s="4">
        <v>236.434</v>
      </c>
      <c r="Q8" s="4">
        <f t="shared" si="2"/>
        <v>236.42599999999999</v>
      </c>
      <c r="R8" s="4">
        <v>237.63399999999999</v>
      </c>
      <c r="S8" s="4">
        <f t="shared" si="3"/>
        <v>237.62599999999998</v>
      </c>
      <c r="T8" s="3"/>
    </row>
    <row r="9" spans="1:26" ht="39.950000000000003" customHeight="1">
      <c r="A9" s="3">
        <v>5</v>
      </c>
      <c r="B9" s="4">
        <f t="shared" si="4"/>
        <v>38.274999999999999</v>
      </c>
      <c r="C9" s="4">
        <v>39.524000000000001</v>
      </c>
      <c r="D9" s="4">
        <f t="shared" si="0"/>
        <v>1.2490000000000023</v>
      </c>
      <c r="E9" s="6">
        <v>3.996</v>
      </c>
      <c r="F9" s="6">
        <v>4.92</v>
      </c>
      <c r="G9" s="6">
        <v>3</v>
      </c>
      <c r="H9" s="6">
        <v>1.2</v>
      </c>
      <c r="I9" s="3" t="s">
        <v>52</v>
      </c>
      <c r="J9" s="3" t="s">
        <v>25</v>
      </c>
      <c r="K9" s="6">
        <v>1.7999999999999999E-2</v>
      </c>
      <c r="L9" s="7">
        <v>0.85409999999999997</v>
      </c>
      <c r="M9" s="4">
        <v>0.40699999999999997</v>
      </c>
      <c r="N9" s="4">
        <v>0</v>
      </c>
      <c r="O9" s="4">
        <f t="shared" si="1"/>
        <v>0.40699999999999997</v>
      </c>
      <c r="P9" s="4">
        <v>236.42599999999999</v>
      </c>
      <c r="Q9" s="4">
        <f t="shared" si="2"/>
        <v>236.01899999999998</v>
      </c>
      <c r="R9" s="4">
        <v>237.626</v>
      </c>
      <c r="S9" s="4">
        <f t="shared" si="3"/>
        <v>237.21899999999999</v>
      </c>
      <c r="T9" s="3"/>
    </row>
    <row r="10" spans="1:26" ht="39.950000000000003" customHeight="1">
      <c r="A10" s="3">
        <v>6</v>
      </c>
      <c r="B10" s="4">
        <f t="shared" si="4"/>
        <v>39.524000000000001</v>
      </c>
      <c r="C10" s="4">
        <v>39.655999999999999</v>
      </c>
      <c r="D10" s="4">
        <f t="shared" si="0"/>
        <v>0.1319999999999979</v>
      </c>
      <c r="E10" s="58" t="s">
        <v>32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4">
        <v>236.01900000000001</v>
      </c>
      <c r="Q10" s="4">
        <v>235.95</v>
      </c>
      <c r="R10" s="4">
        <v>237.21899999999999</v>
      </c>
      <c r="S10" s="4">
        <f t="shared" si="3"/>
        <v>237.21899999999999</v>
      </c>
      <c r="T10" s="3"/>
    </row>
    <row r="11" spans="1:26" ht="53.25" customHeight="1">
      <c r="A11" s="3">
        <v>7</v>
      </c>
      <c r="B11" s="4">
        <f t="shared" si="4"/>
        <v>39.655999999999999</v>
      </c>
      <c r="C11" s="4">
        <v>39.912999999999997</v>
      </c>
      <c r="D11" s="4">
        <f t="shared" si="0"/>
        <v>0.2569999999999979</v>
      </c>
      <c r="E11" s="6">
        <v>3.996</v>
      </c>
      <c r="F11" s="6">
        <v>5.2149999999999999</v>
      </c>
      <c r="G11" s="6">
        <v>2</v>
      </c>
      <c r="H11" s="6">
        <v>1.2</v>
      </c>
      <c r="I11" s="3" t="s">
        <v>52</v>
      </c>
      <c r="J11" s="3" t="s">
        <v>26</v>
      </c>
      <c r="K11" s="6">
        <v>1.7999999999999999E-2</v>
      </c>
      <c r="L11" s="7">
        <v>1.1435999999999999</v>
      </c>
      <c r="M11" s="4">
        <v>0.19</v>
      </c>
      <c r="N11" s="4">
        <v>0</v>
      </c>
      <c r="O11" s="4">
        <f t="shared" si="1"/>
        <v>0.19</v>
      </c>
      <c r="P11" s="4">
        <v>235.95</v>
      </c>
      <c r="Q11" s="8" t="s">
        <v>53</v>
      </c>
      <c r="R11" s="4">
        <v>237.15</v>
      </c>
      <c r="S11" s="9" t="s">
        <v>54</v>
      </c>
      <c r="T11" s="10" t="s">
        <v>34</v>
      </c>
    </row>
    <row r="12" spans="1:26" ht="38.1" customHeight="1">
      <c r="A12" s="3">
        <v>8</v>
      </c>
      <c r="B12" s="4">
        <f t="shared" si="4"/>
        <v>39.912999999999997</v>
      </c>
      <c r="C12" s="4">
        <v>42.825000000000003</v>
      </c>
      <c r="D12" s="4">
        <f t="shared" si="0"/>
        <v>2.9120000000000061</v>
      </c>
      <c r="E12" s="6">
        <v>3.996</v>
      </c>
      <c r="F12" s="6">
        <v>4.2249999999999996</v>
      </c>
      <c r="G12" s="6">
        <v>3.2</v>
      </c>
      <c r="H12" s="6">
        <v>1.2</v>
      </c>
      <c r="I12" s="3" t="s">
        <v>52</v>
      </c>
      <c r="J12" s="3" t="s">
        <v>27</v>
      </c>
      <c r="K12" s="6">
        <v>1.7999999999999999E-2</v>
      </c>
      <c r="L12" s="7">
        <v>0.70420000000000005</v>
      </c>
      <c r="M12" s="4">
        <v>0.63300000000000001</v>
      </c>
      <c r="N12" s="4">
        <v>0</v>
      </c>
      <c r="O12" s="4">
        <f t="shared" si="1"/>
        <v>0.63300000000000001</v>
      </c>
      <c r="P12" s="4">
        <v>235.68100000000001</v>
      </c>
      <c r="Q12" s="4">
        <f t="shared" si="2"/>
        <v>235.048</v>
      </c>
      <c r="R12" s="4">
        <v>236.881</v>
      </c>
      <c r="S12" s="4">
        <f t="shared" si="3"/>
        <v>236.24799999999999</v>
      </c>
      <c r="T12" s="11"/>
    </row>
    <row r="13" spans="1:26" ht="38.1" customHeight="1">
      <c r="A13" s="3">
        <v>9</v>
      </c>
      <c r="B13" s="4">
        <f t="shared" si="4"/>
        <v>42.825000000000003</v>
      </c>
      <c r="C13" s="4">
        <v>42.85</v>
      </c>
      <c r="D13" s="4">
        <f t="shared" si="0"/>
        <v>2.4999999999998579E-2</v>
      </c>
      <c r="E13" s="6">
        <v>2.194</v>
      </c>
      <c r="F13" s="6">
        <v>2.9430000000000001</v>
      </c>
      <c r="G13" s="51" t="s">
        <v>33</v>
      </c>
      <c r="H13" s="51"/>
      <c r="I13" s="51"/>
      <c r="J13" s="51"/>
      <c r="K13" s="51"/>
      <c r="L13" s="51"/>
      <c r="M13" s="4">
        <v>0.01</v>
      </c>
      <c r="N13" s="4">
        <v>0</v>
      </c>
      <c r="O13" s="4">
        <f t="shared" si="1"/>
        <v>0.01</v>
      </c>
      <c r="P13" s="4">
        <v>235.048</v>
      </c>
      <c r="Q13" s="4">
        <f t="shared" si="2"/>
        <v>235.03800000000001</v>
      </c>
      <c r="R13" s="4">
        <v>236.24799999999999</v>
      </c>
      <c r="S13" s="4">
        <f t="shared" si="3"/>
        <v>236.238</v>
      </c>
      <c r="T13" s="11"/>
    </row>
    <row r="14" spans="1:26" ht="38.1" customHeight="1">
      <c r="A14" s="3">
        <v>10</v>
      </c>
      <c r="B14" s="4">
        <f t="shared" si="4"/>
        <v>42.85</v>
      </c>
      <c r="C14" s="4">
        <v>44.2</v>
      </c>
      <c r="D14" s="4">
        <f t="shared" si="0"/>
        <v>1.3500000000000014</v>
      </c>
      <c r="E14" s="6">
        <v>2.194</v>
      </c>
      <c r="F14" s="6">
        <v>2.9430000000000001</v>
      </c>
      <c r="G14" s="6">
        <v>2.1</v>
      </c>
      <c r="H14" s="6">
        <v>1</v>
      </c>
      <c r="I14" s="3" t="s">
        <v>52</v>
      </c>
      <c r="J14" s="3" t="s">
        <v>28</v>
      </c>
      <c r="K14" s="6">
        <v>1.7999999999999999E-2</v>
      </c>
      <c r="L14" s="7">
        <v>0.81740000000000002</v>
      </c>
      <c r="M14" s="4">
        <v>0.54</v>
      </c>
      <c r="N14" s="4">
        <v>0</v>
      </c>
      <c r="O14" s="4">
        <f t="shared" si="1"/>
        <v>0.54</v>
      </c>
      <c r="P14" s="4">
        <v>235.03800000000001</v>
      </c>
      <c r="Q14" s="4">
        <f t="shared" si="2"/>
        <v>234.49800000000002</v>
      </c>
      <c r="R14" s="4">
        <v>236.03800000000001</v>
      </c>
      <c r="S14" s="4">
        <f t="shared" si="3"/>
        <v>235.49800000000002</v>
      </c>
      <c r="T14" s="11"/>
    </row>
    <row r="15" spans="1:26" ht="38.1" customHeight="1">
      <c r="A15" s="3">
        <v>11</v>
      </c>
      <c r="B15" s="4">
        <f t="shared" si="4"/>
        <v>44.2</v>
      </c>
      <c r="C15" s="4">
        <v>48</v>
      </c>
      <c r="D15" s="4">
        <f t="shared" si="0"/>
        <v>3.7999999999999972</v>
      </c>
      <c r="E15" s="6">
        <v>2.1629999999999998</v>
      </c>
      <c r="F15" s="6">
        <v>2.7730000000000001</v>
      </c>
      <c r="G15" s="6">
        <v>2.65</v>
      </c>
      <c r="H15" s="6">
        <v>1</v>
      </c>
      <c r="I15" s="3" t="s">
        <v>52</v>
      </c>
      <c r="J15" s="3" t="s">
        <v>29</v>
      </c>
      <c r="K15" s="6">
        <v>1.7999999999999999E-2</v>
      </c>
      <c r="L15" s="5">
        <v>0.66820000000000002</v>
      </c>
      <c r="M15" s="4">
        <v>0.95</v>
      </c>
      <c r="N15" s="4">
        <v>0</v>
      </c>
      <c r="O15" s="4">
        <f t="shared" si="1"/>
        <v>0.95</v>
      </c>
      <c r="P15" s="4">
        <v>234.49799999999999</v>
      </c>
      <c r="Q15" s="4">
        <f t="shared" si="2"/>
        <v>233.548</v>
      </c>
      <c r="R15" s="4">
        <v>235.49799999999999</v>
      </c>
      <c r="S15" s="4">
        <f t="shared" si="3"/>
        <v>234.548</v>
      </c>
      <c r="T15" s="11"/>
    </row>
    <row r="16" spans="1:26" ht="38.1" customHeight="1">
      <c r="A16" s="3">
        <v>12</v>
      </c>
      <c r="B16" s="4">
        <f t="shared" si="4"/>
        <v>48</v>
      </c>
      <c r="C16" s="4">
        <v>48.55</v>
      </c>
      <c r="D16" s="4">
        <f t="shared" si="0"/>
        <v>0.54999999999999716</v>
      </c>
      <c r="E16" s="6">
        <v>2.1629999999999998</v>
      </c>
      <c r="F16" s="6">
        <v>2.1800000000000002</v>
      </c>
      <c r="G16" s="6">
        <v>2.8</v>
      </c>
      <c r="H16" s="6">
        <v>0.65</v>
      </c>
      <c r="I16" s="3" t="s">
        <v>52</v>
      </c>
      <c r="J16" s="3" t="s">
        <v>30</v>
      </c>
      <c r="K16" s="6">
        <v>1.7999999999999999E-2</v>
      </c>
      <c r="L16" s="5">
        <v>1.0733999999999999</v>
      </c>
      <c r="M16" s="4">
        <v>0.55000000000000004</v>
      </c>
      <c r="N16" s="4">
        <v>0</v>
      </c>
      <c r="O16" s="4">
        <f t="shared" si="1"/>
        <v>0.55000000000000004</v>
      </c>
      <c r="P16" s="4">
        <v>233.548</v>
      </c>
      <c r="Q16" s="4">
        <f t="shared" si="2"/>
        <v>232.99799999999999</v>
      </c>
      <c r="R16" s="4">
        <v>234.19800000000001</v>
      </c>
      <c r="S16" s="4">
        <f t="shared" si="3"/>
        <v>233.648</v>
      </c>
      <c r="T16" s="11"/>
    </row>
    <row r="17" spans="1:20" ht="38.1" customHeight="1">
      <c r="A17" s="3">
        <v>13</v>
      </c>
      <c r="B17" s="4">
        <f t="shared" si="4"/>
        <v>48.55</v>
      </c>
      <c r="C17" s="4">
        <v>48.75</v>
      </c>
      <c r="D17" s="4">
        <f t="shared" si="0"/>
        <v>0.20000000000000284</v>
      </c>
      <c r="E17" s="6">
        <v>2.1629999999999998</v>
      </c>
      <c r="F17" s="6">
        <v>2.262</v>
      </c>
      <c r="G17" s="6">
        <v>4.4000000000000004</v>
      </c>
      <c r="H17" s="6">
        <v>0.65</v>
      </c>
      <c r="I17" s="3" t="s">
        <v>52</v>
      </c>
      <c r="J17" s="3" t="s">
        <v>31</v>
      </c>
      <c r="K17" s="6">
        <v>1.7999999999999999E-2</v>
      </c>
      <c r="L17" s="5">
        <v>0.64700000000000002</v>
      </c>
      <c r="M17" s="4">
        <v>5.3999999999999999E-2</v>
      </c>
      <c r="N17" s="4">
        <v>0</v>
      </c>
      <c r="O17" s="4">
        <f t="shared" si="1"/>
        <v>5.3999999999999999E-2</v>
      </c>
      <c r="P17" s="4">
        <v>232.99799999999999</v>
      </c>
      <c r="Q17" s="4">
        <f t="shared" si="2"/>
        <v>232.94399999999999</v>
      </c>
      <c r="R17" s="4">
        <v>233.648</v>
      </c>
      <c r="S17" s="4">
        <f t="shared" si="3"/>
        <v>233.59399999999999</v>
      </c>
      <c r="T17" s="11"/>
    </row>
    <row r="18" spans="1:20" ht="38.1" customHeight="1">
      <c r="A18" s="3">
        <v>14</v>
      </c>
      <c r="B18" s="4">
        <f t="shared" si="4"/>
        <v>48.75</v>
      </c>
      <c r="C18" s="4">
        <v>51.4</v>
      </c>
      <c r="D18" s="4">
        <f t="shared" si="0"/>
        <v>2.6499999999999986</v>
      </c>
      <c r="E18" s="6">
        <v>2.1629999999999998</v>
      </c>
      <c r="F18" s="6">
        <v>2.1890000000000001</v>
      </c>
      <c r="G18" s="6">
        <v>4.9000000000000004</v>
      </c>
      <c r="H18" s="6">
        <v>0.65</v>
      </c>
      <c r="I18" s="3" t="s">
        <v>52</v>
      </c>
      <c r="J18" s="3" t="s">
        <v>29</v>
      </c>
      <c r="K18" s="6">
        <v>1.7999999999999999E-2</v>
      </c>
      <c r="L18" s="5">
        <v>0.57320000000000004</v>
      </c>
      <c r="M18" s="4">
        <v>0.66300000000000003</v>
      </c>
      <c r="N18" s="4">
        <v>0</v>
      </c>
      <c r="O18" s="4">
        <f t="shared" si="1"/>
        <v>0.66300000000000003</v>
      </c>
      <c r="P18" s="4">
        <v>232.94399999999999</v>
      </c>
      <c r="Q18" s="4">
        <f t="shared" si="2"/>
        <v>232.28099999999998</v>
      </c>
      <c r="R18" s="4">
        <v>233.59399999999999</v>
      </c>
      <c r="S18" s="4">
        <f t="shared" si="3"/>
        <v>232.93099999999998</v>
      </c>
      <c r="T18" s="11"/>
    </row>
    <row r="19" spans="1:20" ht="38.1" customHeight="1">
      <c r="A19" s="3">
        <v>15</v>
      </c>
      <c r="B19" s="4">
        <f t="shared" si="4"/>
        <v>51.4</v>
      </c>
      <c r="C19" s="4">
        <v>52.15</v>
      </c>
      <c r="D19" s="4">
        <f t="shared" si="0"/>
        <v>0.75</v>
      </c>
      <c r="E19" s="4">
        <v>1.94</v>
      </c>
      <c r="F19" s="4">
        <v>1.98</v>
      </c>
      <c r="G19" s="4">
        <v>4.4000000000000004</v>
      </c>
      <c r="H19" s="4">
        <v>0.65</v>
      </c>
      <c r="I19" s="3" t="s">
        <v>52</v>
      </c>
      <c r="J19" s="3" t="s">
        <v>29</v>
      </c>
      <c r="K19" s="4">
        <v>0.188</v>
      </c>
      <c r="L19" s="5">
        <v>0.56659999999999999</v>
      </c>
      <c r="M19" s="3">
        <v>0.188</v>
      </c>
      <c r="N19" s="4">
        <v>0</v>
      </c>
      <c r="O19" s="4">
        <f t="shared" si="1"/>
        <v>0.188</v>
      </c>
      <c r="P19" s="4">
        <v>232.28100000000001</v>
      </c>
      <c r="Q19" s="4">
        <f t="shared" si="2"/>
        <v>232.09300000000002</v>
      </c>
      <c r="R19" s="4">
        <f>S18</f>
        <v>232.93099999999998</v>
      </c>
      <c r="S19" s="4">
        <f t="shared" si="3"/>
        <v>232.74299999999999</v>
      </c>
      <c r="T19" s="11"/>
    </row>
    <row r="20" spans="1:20" ht="69.75" customHeight="1">
      <c r="A20" s="3">
        <v>16</v>
      </c>
      <c r="B20" s="4">
        <f t="shared" si="4"/>
        <v>52.15</v>
      </c>
      <c r="C20" s="4">
        <v>56.3</v>
      </c>
      <c r="D20" s="4">
        <f t="shared" si="0"/>
        <v>4.1499999999999986</v>
      </c>
      <c r="E20" s="4">
        <v>1.496</v>
      </c>
      <c r="F20" s="4">
        <v>1.528</v>
      </c>
      <c r="G20" s="4">
        <v>4.5</v>
      </c>
      <c r="H20" s="4">
        <v>0.65</v>
      </c>
      <c r="I20" s="3" t="s">
        <v>52</v>
      </c>
      <c r="J20" s="3" t="s">
        <v>35</v>
      </c>
      <c r="K20" s="4">
        <v>0.59299999999999997</v>
      </c>
      <c r="L20" s="5">
        <v>0.4294</v>
      </c>
      <c r="M20" s="3">
        <v>0.59299999999999997</v>
      </c>
      <c r="N20" s="3">
        <v>0.71099999999999997</v>
      </c>
      <c r="O20" s="4">
        <f t="shared" si="1"/>
        <v>1.3039999999999998</v>
      </c>
      <c r="P20" s="4">
        <v>232.09399999999999</v>
      </c>
      <c r="Q20" s="4">
        <f t="shared" si="2"/>
        <v>230.79</v>
      </c>
      <c r="R20" s="4">
        <f>S19</f>
        <v>232.74299999999999</v>
      </c>
      <c r="S20" s="4">
        <f t="shared" si="3"/>
        <v>231.43899999999999</v>
      </c>
      <c r="T20" s="10" t="s">
        <v>38</v>
      </c>
    </row>
    <row r="21" spans="1:20" ht="57.75" customHeight="1">
      <c r="A21" s="3">
        <v>17</v>
      </c>
      <c r="B21" s="4">
        <f t="shared" si="4"/>
        <v>56.3</v>
      </c>
      <c r="C21" s="4">
        <v>58.674999999999997</v>
      </c>
      <c r="D21" s="4">
        <f t="shared" si="0"/>
        <v>2.375</v>
      </c>
      <c r="E21" s="4">
        <v>0.90400000000000003</v>
      </c>
      <c r="F21" s="4">
        <v>0.93899999999999995</v>
      </c>
      <c r="G21" s="4">
        <v>2.4</v>
      </c>
      <c r="H21" s="4">
        <v>0.55000000000000004</v>
      </c>
      <c r="I21" s="3" t="s">
        <v>52</v>
      </c>
      <c r="J21" s="3" t="s">
        <v>36</v>
      </c>
      <c r="K21" s="4">
        <v>0.72</v>
      </c>
      <c r="L21" s="5">
        <v>0.52910000000000001</v>
      </c>
      <c r="M21" s="4">
        <v>0.72</v>
      </c>
      <c r="N21" s="3">
        <v>0.44500000000000001</v>
      </c>
      <c r="O21" s="4">
        <f t="shared" si="1"/>
        <v>1.165</v>
      </c>
      <c r="P21" s="4">
        <v>230.79</v>
      </c>
      <c r="Q21" s="4">
        <f t="shared" si="2"/>
        <v>229.625</v>
      </c>
      <c r="R21" s="4">
        <v>231.34</v>
      </c>
      <c r="S21" s="4">
        <f t="shared" si="3"/>
        <v>230.17500000000001</v>
      </c>
      <c r="T21" s="10" t="s">
        <v>39</v>
      </c>
    </row>
    <row r="22" spans="1:20" ht="100.5" customHeight="1">
      <c r="A22" s="3">
        <v>18</v>
      </c>
      <c r="B22" s="4">
        <f t="shared" si="4"/>
        <v>58.674999999999997</v>
      </c>
      <c r="C22" s="4">
        <v>62.5</v>
      </c>
      <c r="D22" s="4">
        <f t="shared" si="0"/>
        <v>3.8250000000000028</v>
      </c>
      <c r="E22" s="4">
        <v>0.69399999999999995</v>
      </c>
      <c r="F22" s="4">
        <v>0.70099999999999996</v>
      </c>
      <c r="G22" s="4">
        <v>1.7</v>
      </c>
      <c r="H22" s="4">
        <v>0.55000000000000004</v>
      </c>
      <c r="I22" s="3" t="s">
        <v>52</v>
      </c>
      <c r="J22" s="3" t="s">
        <v>36</v>
      </c>
      <c r="K22" s="4">
        <v>1.159</v>
      </c>
      <c r="L22" s="5">
        <v>0.50480000000000003</v>
      </c>
      <c r="M22" s="4">
        <v>1.159</v>
      </c>
      <c r="N22" s="4">
        <v>1.07</v>
      </c>
      <c r="O22" s="4">
        <f t="shared" si="1"/>
        <v>2.2290000000000001</v>
      </c>
      <c r="P22" s="4">
        <v>229.625</v>
      </c>
      <c r="Q22" s="4">
        <f t="shared" si="2"/>
        <v>227.39599999999999</v>
      </c>
      <c r="R22" s="4">
        <f>S21</f>
        <v>230.17500000000001</v>
      </c>
      <c r="S22" s="4">
        <f t="shared" si="3"/>
        <v>227.946</v>
      </c>
      <c r="T22" s="10" t="s">
        <v>40</v>
      </c>
    </row>
    <row r="23" spans="1:20" ht="116.25">
      <c r="A23" s="3">
        <v>19</v>
      </c>
      <c r="B23" s="4">
        <f t="shared" si="4"/>
        <v>62.5</v>
      </c>
      <c r="C23" s="4">
        <v>65.400000000000006</v>
      </c>
      <c r="D23" s="4">
        <f t="shared" si="0"/>
        <v>2.9000000000000057</v>
      </c>
      <c r="E23" s="4">
        <v>0.56200000000000006</v>
      </c>
      <c r="F23" s="4">
        <v>0.59699999999999998</v>
      </c>
      <c r="G23" s="4">
        <v>1.8</v>
      </c>
      <c r="H23" s="4">
        <v>0.55000000000000004</v>
      </c>
      <c r="I23" s="3" t="s">
        <v>52</v>
      </c>
      <c r="J23" s="3" t="s">
        <v>37</v>
      </c>
      <c r="K23" s="4">
        <v>0.57999999999999996</v>
      </c>
      <c r="L23" s="5">
        <v>0.41339999999999999</v>
      </c>
      <c r="M23" s="4">
        <v>0.57999999999999996</v>
      </c>
      <c r="N23" s="4">
        <v>0.93</v>
      </c>
      <c r="O23" s="4">
        <f t="shared" si="1"/>
        <v>1.51</v>
      </c>
      <c r="P23" s="4">
        <v>227.39599999999999</v>
      </c>
      <c r="Q23" s="4">
        <f t="shared" si="2"/>
        <v>225.886</v>
      </c>
      <c r="R23" s="4">
        <f>S22</f>
        <v>227.946</v>
      </c>
      <c r="S23" s="4">
        <v>226.33600000000001</v>
      </c>
      <c r="T23" s="10" t="s">
        <v>41</v>
      </c>
    </row>
    <row r="24" spans="1:20" ht="67.5" customHeight="1">
      <c r="A24" s="3">
        <v>20</v>
      </c>
      <c r="B24" s="4">
        <f t="shared" si="4"/>
        <v>65.400000000000006</v>
      </c>
      <c r="C24" s="4">
        <v>67.849999999999994</v>
      </c>
      <c r="D24" s="4">
        <f t="shared" si="0"/>
        <v>2.4499999999999886</v>
      </c>
      <c r="E24" s="4">
        <v>0.46600000000000003</v>
      </c>
      <c r="F24" s="4">
        <v>0.48499999999999999</v>
      </c>
      <c r="G24" s="4">
        <v>1.7</v>
      </c>
      <c r="H24" s="4">
        <v>0.45</v>
      </c>
      <c r="I24" s="3" t="s">
        <v>52</v>
      </c>
      <c r="J24" s="3" t="s">
        <v>36</v>
      </c>
      <c r="K24" s="4">
        <v>0.74199999999999999</v>
      </c>
      <c r="L24" s="5">
        <v>0.45400000000000001</v>
      </c>
      <c r="M24" s="4">
        <v>0.74199999999999999</v>
      </c>
      <c r="N24" s="4">
        <v>0.21</v>
      </c>
      <c r="O24" s="4">
        <f t="shared" si="1"/>
        <v>0.95199999999999996</v>
      </c>
      <c r="P24" s="4">
        <v>225.886</v>
      </c>
      <c r="Q24" s="4">
        <f t="shared" si="2"/>
        <v>224.934</v>
      </c>
      <c r="R24" s="4">
        <f>S23</f>
        <v>226.33600000000001</v>
      </c>
      <c r="S24" s="4">
        <v>225.28399999999999</v>
      </c>
      <c r="T24" s="10" t="s">
        <v>42</v>
      </c>
    </row>
    <row r="25" spans="1:20" ht="36" customHeight="1">
      <c r="A25" s="3">
        <v>21</v>
      </c>
      <c r="B25" s="4">
        <f t="shared" si="4"/>
        <v>67.849999999999994</v>
      </c>
      <c r="C25" s="4">
        <v>68</v>
      </c>
      <c r="D25" s="4">
        <f t="shared" si="0"/>
        <v>0.15000000000000568</v>
      </c>
      <c r="E25" s="4">
        <v>0.26500000000000001</v>
      </c>
      <c r="F25" s="4">
        <v>0.309</v>
      </c>
      <c r="G25" s="4">
        <v>1.7</v>
      </c>
      <c r="H25" s="4">
        <v>0.35</v>
      </c>
      <c r="I25" s="3" t="s">
        <v>52</v>
      </c>
      <c r="J25" s="3" t="s">
        <v>36</v>
      </c>
      <c r="K25" s="4">
        <v>4.4999999999999998E-2</v>
      </c>
      <c r="L25" s="5">
        <v>0.39689999999999998</v>
      </c>
      <c r="M25" s="4">
        <v>4.4999999999999998E-2</v>
      </c>
      <c r="N25" s="4">
        <v>0</v>
      </c>
      <c r="O25" s="4">
        <f t="shared" si="1"/>
        <v>4.4999999999999998E-2</v>
      </c>
      <c r="P25" s="4">
        <f>Q24</f>
        <v>224.934</v>
      </c>
      <c r="Q25" s="4">
        <f t="shared" si="2"/>
        <v>224.88900000000001</v>
      </c>
      <c r="R25" s="4">
        <f>S24</f>
        <v>225.28399999999999</v>
      </c>
      <c r="S25" s="4">
        <f t="shared" si="3"/>
        <v>225.239</v>
      </c>
      <c r="T25" s="11"/>
    </row>
    <row r="26" spans="1:20" ht="36" customHeight="1">
      <c r="A26" s="30"/>
      <c r="B26" s="28"/>
      <c r="C26" s="29" t="s">
        <v>47</v>
      </c>
      <c r="D26" s="27"/>
      <c r="E26" s="27" t="s">
        <v>44</v>
      </c>
      <c r="F26" s="18">
        <f>P5</f>
        <v>237.18100000000001</v>
      </c>
      <c r="G26" s="36"/>
      <c r="H26" s="35" t="s">
        <v>45</v>
      </c>
      <c r="I26" s="27" t="s">
        <v>44</v>
      </c>
      <c r="J26" s="17">
        <f>H5</f>
        <v>1.25</v>
      </c>
      <c r="K26" s="27"/>
      <c r="L26" s="36"/>
      <c r="M26" s="36" t="s">
        <v>46</v>
      </c>
      <c r="N26" s="36" t="s">
        <v>44</v>
      </c>
      <c r="O26" s="17">
        <f>R5</f>
        <v>238.43100000000001</v>
      </c>
      <c r="P26" s="27"/>
      <c r="Q26" s="27"/>
      <c r="R26" s="27"/>
      <c r="S26" s="27"/>
      <c r="T26" s="30"/>
    </row>
    <row r="27" spans="1:20" ht="33.75" customHeight="1">
      <c r="A27" s="30"/>
      <c r="B27" s="30"/>
      <c r="C27" s="36"/>
      <c r="D27" s="26"/>
      <c r="E27" s="26" t="s">
        <v>43</v>
      </c>
      <c r="F27" s="17">
        <f>Q25</f>
        <v>224.88900000000001</v>
      </c>
      <c r="G27" s="36"/>
      <c r="H27" s="36"/>
      <c r="I27" s="26" t="s">
        <v>43</v>
      </c>
      <c r="J27" s="17">
        <f>H25</f>
        <v>0.35</v>
      </c>
      <c r="K27" s="26"/>
      <c r="L27" s="36"/>
      <c r="M27" s="36"/>
      <c r="N27" s="36" t="s">
        <v>43</v>
      </c>
      <c r="O27" s="17">
        <f>S25</f>
        <v>225.239</v>
      </c>
      <c r="P27" s="26"/>
      <c r="Q27" s="26"/>
      <c r="R27" s="26"/>
      <c r="S27" s="26"/>
      <c r="T27" s="30"/>
    </row>
    <row r="28" spans="1:20" ht="30" customHeight="1">
      <c r="A28" s="30"/>
      <c r="B28" s="30"/>
      <c r="C28" s="36"/>
      <c r="D28" s="26"/>
      <c r="E28" s="26"/>
      <c r="F28" s="14">
        <f>F26-F27</f>
        <v>12.292000000000002</v>
      </c>
      <c r="G28" s="36"/>
      <c r="H28" s="36"/>
      <c r="I28" s="26"/>
      <c r="J28" s="14">
        <f>J26-J27</f>
        <v>0.9</v>
      </c>
      <c r="K28" s="26"/>
      <c r="L28" s="36"/>
      <c r="M28" s="59" t="s">
        <v>50</v>
      </c>
      <c r="N28" s="59"/>
      <c r="O28" s="14">
        <f>O26-O27</f>
        <v>13.192000000000007</v>
      </c>
      <c r="P28" s="36"/>
      <c r="Q28" s="26"/>
      <c r="R28" s="26"/>
      <c r="S28" s="26"/>
      <c r="T28" s="30"/>
    </row>
    <row r="29" spans="1:20" ht="30" customHeight="1">
      <c r="A29" s="30"/>
      <c r="B29" s="30"/>
      <c r="C29" s="36"/>
      <c r="D29" s="26"/>
      <c r="E29" s="26"/>
      <c r="F29" s="36"/>
      <c r="G29" s="36"/>
      <c r="H29" s="36"/>
      <c r="I29" s="26"/>
      <c r="J29" s="36"/>
      <c r="K29" s="26"/>
      <c r="L29" s="36"/>
      <c r="M29" s="59" t="s">
        <v>48</v>
      </c>
      <c r="N29" s="59"/>
      <c r="O29" s="17">
        <f>J28</f>
        <v>0.9</v>
      </c>
      <c r="P29" s="36"/>
      <c r="Q29" s="26"/>
      <c r="R29" s="26"/>
      <c r="S29" s="26"/>
      <c r="T29" s="30"/>
    </row>
    <row r="30" spans="1:20" ht="30" customHeight="1">
      <c r="A30" s="30"/>
      <c r="B30" s="30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60" t="s">
        <v>49</v>
      </c>
      <c r="N30" s="60"/>
      <c r="O30" s="14">
        <f>O28-O29</f>
        <v>12.292000000000007</v>
      </c>
      <c r="P30" s="36"/>
      <c r="Q30" s="36"/>
      <c r="R30" s="36"/>
      <c r="S30" s="36"/>
      <c r="T30" s="30"/>
    </row>
    <row r="31" spans="1:20" ht="30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</sheetData>
  <mergeCells count="22">
    <mergeCell ref="M30:N30"/>
    <mergeCell ref="M28:N28"/>
    <mergeCell ref="A1:T1"/>
    <mergeCell ref="T2:T3"/>
    <mergeCell ref="L2:L3"/>
    <mergeCell ref="M2:O2"/>
    <mergeCell ref="P2:Q2"/>
    <mergeCell ref="R2:S2"/>
    <mergeCell ref="A2:A3"/>
    <mergeCell ref="G6:L6"/>
    <mergeCell ref="B2:C2"/>
    <mergeCell ref="D2:D3"/>
    <mergeCell ref="E2:F2"/>
    <mergeCell ref="G2:G3"/>
    <mergeCell ref="H2:H3"/>
    <mergeCell ref="I2:I3"/>
    <mergeCell ref="G8:L8"/>
    <mergeCell ref="E10:O10"/>
    <mergeCell ref="G13:L13"/>
    <mergeCell ref="M29:N29"/>
    <mergeCell ref="J2:J3"/>
    <mergeCell ref="K2:K3"/>
  </mergeCells>
  <printOptions horizontalCentered="1"/>
  <pageMargins left="0.70866141732283472" right="0.15748031496062992" top="0.55118110236220474" bottom="0.31496062992125984" header="0.31496062992125984" footer="0.15748031496062992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 to 35.025</vt:lpstr>
      <vt:lpstr>35.025 to 68.00</vt:lpstr>
      <vt:lpstr>'0 to 35.025'!Print_Area</vt:lpstr>
      <vt:lpstr>'35.025 to 68.00'!Print_Area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2025-07-08T13:36:47Z</dcterms:modified>
</cp:coreProperties>
</file>