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15" activeTab="4"/>
  </bookViews>
  <sheets>
    <sheet name="#3" sheetId="2" r:id="rId1"/>
    <sheet name="#5" sheetId="3" r:id="rId2"/>
    <sheet name="#6" sheetId="4" r:id="rId3"/>
    <sheet name="#7" sheetId="5" r:id="rId4"/>
    <sheet name="Sheet1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<sst xmlns="http://schemas.openxmlformats.org/spreadsheetml/2006/main" count="2947" uniqueCount="662">
  <si>
    <t>File ID</t>
  </si>
  <si>
    <t>Tree ID</t>
  </si>
  <si>
    <t>Branch ID</t>
  </si>
  <si>
    <t>Leaf ID</t>
  </si>
  <si>
    <t>Name</t>
  </si>
  <si>
    <t>Species</t>
  </si>
  <si>
    <t>Date</t>
  </si>
  <si>
    <t>Licor ID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</si>
  <si>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</si>
  <si>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</si>
  <si>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</si>
  <si>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</si>
  <si>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</si>
  <si>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</si>
  <si>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</si>
  <si>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</si>
  <si>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</si>
  <si>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</si>
  <si>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</si>
  <si>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</si>
  <si>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</si>
  <si>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</si>
  <si>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</si>
  <si>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</si>
  <si>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</si>
  <si>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</si>
  <si>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</si>
  <si>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</si>
  <si>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</si>
  <si>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</si>
  <si>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</si>
  <si>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</si>
  <si>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</si>
  <si>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</si>
  <si>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</si>
  <si>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</si>
  <si>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</si>
  <si>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</si>
  <si>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</si>
  <si>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</si>
  <si>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</si>
  <si>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</si>
  <si>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</si>
  <si>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</si>
  <si>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</si>
  <si>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</si>
  <si>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</si>
  <si>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</si>
  <si>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</si>
  <si>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</si>
  <si>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</si>
  <si>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</si>
  <si>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</si>
  <si>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</si>
  <si>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</si>
  <si>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</si>
  <si>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</si>
  <si>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</si>
  <si>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</si>
  <si>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</si>
  <si>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</si>
  <si>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</si>
  <si>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</si>
  <si>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</si>
  <si>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out</t>
  </si>
  <si>
    <t>in</t>
  </si>
  <si>
    <t>2023-08-08#3-tr1-b1-rd1_</t>
  </si>
  <si>
    <t>TR1</t>
  </si>
  <si>
    <t>B1</t>
  </si>
  <si>
    <t>Rd1</t>
  </si>
  <si>
    <t>#3</t>
  </si>
  <si>
    <t>2023-08-08#3-tr1-b2-rd1_</t>
  </si>
  <si>
    <t>B2</t>
  </si>
  <si>
    <t>2023-08-08#3-tr1-b2-rd2_</t>
  </si>
  <si>
    <t>Rd2</t>
  </si>
  <si>
    <t>2023-08-08#3-tr3-b1-rd2_</t>
  </si>
  <si>
    <t>TR3</t>
  </si>
  <si>
    <t>2023-08-08#3-tr5-b2-rd1_</t>
  </si>
  <si>
    <t>TR5</t>
  </si>
  <si>
    <t>2023-08-08#3-tr5-b2-rd2_1</t>
  </si>
  <si>
    <t>2023-08-08#3-tr7-b1-rd1_</t>
  </si>
  <si>
    <t>TR7</t>
  </si>
  <si>
    <t>2023-08-08#3-tr7-b2-rd1_</t>
  </si>
  <si>
    <t>2023-08-08#3-tr7-b2-rd2_</t>
  </si>
  <si>
    <t>2023-08-08#3-tr8-b1-rd2_</t>
  </si>
  <si>
    <t>TR8</t>
  </si>
  <si>
    <t>2023-08-08#3-tr9-b1-rd1_</t>
  </si>
  <si>
    <t>TR9</t>
  </si>
  <si>
    <t>2023-08-08#3-tr9-b2-rd2_</t>
  </si>
  <si>
    <t>2023-08-09#3-tr11-b1-rd1_</t>
  </si>
  <si>
    <t>TR11</t>
  </si>
  <si>
    <t>2023-08-09#3-tr11-b2-rd1_</t>
  </si>
  <si>
    <t>2023-08-09#3-tr12-b1-rd2_</t>
  </si>
  <si>
    <t>TR12</t>
  </si>
  <si>
    <t>2023-08-09#3-tr13-b2-rd1_</t>
  </si>
  <si>
    <t>TR13</t>
  </si>
  <si>
    <t>2023-08-09#3-tr14-b1-rd1_</t>
  </si>
  <si>
    <t>TR14</t>
  </si>
  <si>
    <t>2023-08-09#3-tr14-b1-rd2_</t>
  </si>
  <si>
    <t>2023-08-09#3-tr16-b1-rd2_</t>
  </si>
  <si>
    <t>TR16</t>
  </si>
  <si>
    <t>2023-08-09#3-tr16-b2-rd1_</t>
  </si>
  <si>
    <t>2023-08-09#3-tr17-b1-rd1_</t>
  </si>
  <si>
    <t>TR17</t>
  </si>
  <si>
    <t>2023-08-09#3-tr17-b2-rd1_</t>
  </si>
  <si>
    <t>2023-08-09#3-tr18-b1-rd1_</t>
  </si>
  <si>
    <t>TR18</t>
  </si>
  <si>
    <t>2023-08-09#3-tr18-b1-rd2_</t>
  </si>
  <si>
    <t>2023-08-09#3-tr18-b2-rd2_</t>
  </si>
  <si>
    <t>2023-08-10#3-tr20-b1-rd1_</t>
  </si>
  <si>
    <t>TR20</t>
  </si>
  <si>
    <t>2023-08-10#3-tr20-b2-rd1_</t>
  </si>
  <si>
    <t>2023-08-10#3-tr21-b2-rd2_</t>
  </si>
  <si>
    <t>TR21</t>
  </si>
  <si>
    <t>2023-08-10#3-tr23-b1-rd1-2_</t>
  </si>
  <si>
    <t>TR23</t>
  </si>
  <si>
    <t>2023-08-10#3-tr23-b1-rd2_</t>
  </si>
  <si>
    <t>2023-08-10#3-tr25-b1-rd2_</t>
  </si>
  <si>
    <t>TR25</t>
  </si>
  <si>
    <t>2023-08-10#3-tr27-b1-rd2_</t>
  </si>
  <si>
    <t>TR27</t>
  </si>
  <si>
    <t>2023-08-11#3-tr50-b2-rd1_</t>
  </si>
  <si>
    <t>TR50</t>
  </si>
  <si>
    <t>2023-08-11#3-tr50-b2-rd2_</t>
  </si>
  <si>
    <t>2023-08-11#3-tr52-b1-rd2_</t>
  </si>
  <si>
    <t>TR52</t>
  </si>
  <si>
    <t>2023-08-11#3-tr54-b1-rd1_</t>
  </si>
  <si>
    <t>TR54</t>
  </si>
  <si>
    <t>2023-08-11#3-tr55-b2-rd1_</t>
  </si>
  <si>
    <t>TR55</t>
  </si>
  <si>
    <t>2023-08-11#3-tr58-b1-rd1_</t>
  </si>
  <si>
    <t>TR58</t>
  </si>
  <si>
    <t>2023-08-11#3-tr58-b1-rd2_</t>
  </si>
  <si>
    <t>2023-08-11#3-tr59-b1-rd2_</t>
  </si>
  <si>
    <t>TR59</t>
  </si>
  <si>
    <t>2023-08-13#3-tr28-b1-rd1_</t>
  </si>
  <si>
    <t>TR28</t>
  </si>
  <si>
    <t>2023-08-13#3-tr28-b2-rd1_</t>
  </si>
  <si>
    <t>2023-08-13#3-tr29-b1-rd1_</t>
  </si>
  <si>
    <t>TR29</t>
  </si>
  <si>
    <t>2023-08-13#3-tr29-b1-rd2_</t>
  </si>
  <si>
    <t>2023-08-13#3-tr29-b2-rd2_</t>
  </si>
  <si>
    <t>2023-08-13#3-tr30-b1-rd1_</t>
  </si>
  <si>
    <t>TR30</t>
  </si>
  <si>
    <t>2023-08-13#3-tr30-b1-rd2_</t>
  </si>
  <si>
    <t>2023-08-13#3-tr30-b2-rd1_</t>
  </si>
  <si>
    <t>2023-08-13#3-tr30-b2-rd2_</t>
  </si>
  <si>
    <t>2023-08-13#3-tr34-b1-rd1_</t>
  </si>
  <si>
    <t>TR34</t>
  </si>
  <si>
    <t>2023-08-13#3-tr34-b1-rd2_</t>
  </si>
  <si>
    <t>2023-08-13#3-tr36-b1-rd2_</t>
  </si>
  <si>
    <t>TR36</t>
  </si>
  <si>
    <t>2023-08-13#3-tr36-b2-rd1_</t>
  </si>
  <si>
    <t>2023-08-14#3-tr38-b1-rd2_</t>
  </si>
  <si>
    <t>TR38</t>
  </si>
  <si>
    <t>2023-08-14#3-tr38-b2-rd2_</t>
  </si>
  <si>
    <t>2023-08-14#3-tr39-b2-rd2_</t>
  </si>
  <si>
    <t>TR39</t>
  </si>
  <si>
    <t>2023-08-14#3-tr40-b1-rd2_</t>
  </si>
  <si>
    <t>TR40</t>
  </si>
  <si>
    <t>2023-08-14#3-tr40-b2-rd1_</t>
  </si>
  <si>
    <t>2023-08-14#3-tr40-b2-rd2_</t>
  </si>
  <si>
    <t>2023-08-14#3-tr41-b1-rd1_</t>
  </si>
  <si>
    <t>TR41</t>
  </si>
  <si>
    <t>2023-08-14#3-tr42-b1-rd1_</t>
  </si>
  <si>
    <t>TR42</t>
  </si>
  <si>
    <t>2023-08-14#3-tr43-b1-rd1_</t>
  </si>
  <si>
    <t>TR43</t>
  </si>
  <si>
    <t>2023-08-14#3-tr45-b1-rd1_</t>
  </si>
  <si>
    <t>TR45</t>
  </si>
  <si>
    <t>2023-08-14#3-tr45-b1-rd2_</t>
  </si>
  <si>
    <t>2023-08-14#3-tr45-b2-rd1_</t>
  </si>
  <si>
    <t>2023-08-15#3-tr44-b1-rd1_</t>
  </si>
  <si>
    <t>TR44</t>
  </si>
  <si>
    <t>2023-08-15#3-tr46-b1-rd2_</t>
  </si>
  <si>
    <t>TR46</t>
  </si>
  <si>
    <t>2023-08-15#3-tr48-b1-rd2_</t>
  </si>
  <si>
    <t>TR48</t>
  </si>
  <si>
    <t>2023-08-15#3-tr49-b1-rd2_</t>
  </si>
  <si>
    <t>TR49</t>
  </si>
  <si>
    <t>2023-08-15#3-tr49-b2-rd1_</t>
  </si>
  <si>
    <t>2023-08-15#3-tr49-b2-rd2_</t>
  </si>
  <si>
    <t>2023-08-15#3-tr60-b1-rd1_</t>
  </si>
  <si>
    <t>TR60</t>
  </si>
  <si>
    <t>2023-08-15#3-tr60-b1-rd2_</t>
  </si>
  <si>
    <t>2023-08-15#3-tr60-b2-rd1_</t>
  </si>
  <si>
    <t>2023-08-15#3-tr60-b2-rd2_</t>
  </si>
  <si>
    <t>2023-08-15#3-tr61-b1-rd1_</t>
  </si>
  <si>
    <t>TR61</t>
  </si>
  <si>
    <t>2023-08-15#3-tr61-b1-rd2_</t>
  </si>
  <si>
    <t>2023-08-16#3tr63-b1-rd2_</t>
  </si>
  <si>
    <t>TR63</t>
  </si>
  <si>
    <t>2023-08-16#3tr63-b2-rd1_</t>
  </si>
  <si>
    <t>2023-08-16#3tr66-b1-rd1_</t>
  </si>
  <si>
    <t>TR66</t>
  </si>
  <si>
    <t>2023-08-16#3tr66-b1-rd2_</t>
  </si>
  <si>
    <t>2023-08-16#3tr66-b2-rd1_</t>
  </si>
  <si>
    <t>2023-08-16#3tr66-b2-rd2_</t>
  </si>
  <si>
    <t>2023-08-16#3tr67-b2-rd1_</t>
  </si>
  <si>
    <t>TR67</t>
  </si>
  <si>
    <t>2023-08-16#3tr69-b1-rd1_</t>
  </si>
  <si>
    <t>TR69</t>
  </si>
  <si>
    <t>2023-08-16#3tr70-b1-rd2_</t>
  </si>
  <si>
    <t>TR70</t>
  </si>
  <si>
    <t>2023-08-16#3tr70-b2-rd2_</t>
  </si>
  <si>
    <t>2023-08-16#3tr71-b2-rd1_</t>
  </si>
  <si>
    <t>TR71</t>
  </si>
  <si>
    <t>2023-08-17#3-tr72-b2-rd1_</t>
  </si>
  <si>
    <t>TR72</t>
  </si>
  <si>
    <t>2023-08-17#3-tr72-b2-rd2_</t>
  </si>
  <si>
    <t>2023-08-17#3-tr74-b1-rd1_</t>
  </si>
  <si>
    <t>TR74</t>
  </si>
  <si>
    <t>2023-08-17#3-tr75-b1-rd1_</t>
  </si>
  <si>
    <t>TR75</t>
  </si>
  <si>
    <t>2023-08-17#3-tr75-b1-rd2_</t>
  </si>
  <si>
    <t>2023-08-17#3-tr75-b2-rd2_</t>
  </si>
  <si>
    <t>2023-08-17#3-tr76-b1-rd2_</t>
  </si>
  <si>
    <t>TR76</t>
  </si>
  <si>
    <t>2023-08-17#3-tr76-b2-rd2_</t>
  </si>
  <si>
    <t>2023-08-17#3-tr77-b1-rd1_</t>
  </si>
  <si>
    <t>TR77</t>
  </si>
  <si>
    <t>2023-08-17#3-tr77-b2-rd2_</t>
  </si>
  <si>
    <t>2023-08-17#3-tr78-b1-rd1_</t>
  </si>
  <si>
    <t>TR78</t>
  </si>
  <si>
    <t>2023-08-17#3-tr80-b1-rd2_</t>
  </si>
  <si>
    <t>TR80</t>
  </si>
  <si>
    <t>2023-08-17#3-tr80-b2-rd1_</t>
  </si>
  <si>
    <t>2023-08-18#3-tr81-b1-rd1_</t>
  </si>
  <si>
    <t>TR81</t>
  </si>
  <si>
    <t>2023-08-18#3-tr81-b2-rd1_</t>
  </si>
  <si>
    <t>2023-08-18#3-tr81-b2-rd2_</t>
  </si>
  <si>
    <t>2023-08-18#3-tr82-b1-rd2_</t>
  </si>
  <si>
    <t>TR82</t>
  </si>
  <si>
    <t>2023-08-18#3-tr85-b1-rd1_</t>
  </si>
  <si>
    <t>TR85</t>
  </si>
  <si>
    <t>2023-08-18#3-tr85-b1-rd2_</t>
  </si>
  <si>
    <t>2023-08-18#3-tr86-b1-rd2_</t>
  </si>
  <si>
    <t>TR86</t>
  </si>
  <si>
    <t>2023-08-18#3-tr86-b2-rd1_</t>
  </si>
  <si>
    <t>2023-08-18#3-tr89-b2-rd1_</t>
  </si>
  <si>
    <t>TR89</t>
  </si>
  <si>
    <t>2023-08-19#-tr47-b3-rd1_</t>
  </si>
  <si>
    <t>TR47</t>
  </si>
  <si>
    <t>B3</t>
  </si>
  <si>
    <t>2023-08-19#-tr91-b2-rd1_</t>
  </si>
  <si>
    <t>TR91</t>
  </si>
  <si>
    <t>2023-08-19#-tr92-b1-rd1_</t>
  </si>
  <si>
    <t>TR92</t>
  </si>
  <si>
    <t>2023-08-19#3-tr40-b3-rd1_</t>
  </si>
  <si>
    <t>2023-08-19#-tr93-b1-rd2_</t>
  </si>
  <si>
    <t>TR93</t>
  </si>
  <si>
    <t>2023-08-19#-tr93-b2-rd2_</t>
  </si>
  <si>
    <t>2023-08-19#3-tr40-b3-rd2_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</si>
  <si>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</si>
  <si>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</si>
  <si>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</si>
  <si>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</si>
  <si>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</si>
  <si>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</si>
  <si>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</si>
  <si>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</si>
  <si>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</si>
  <si>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MchStatus</t>
  </si>
  <si>
    <t>E</t>
  </si>
  <si>
    <t>A</t>
  </si>
  <si>
    <t>Ca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</si>
  <si>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</si>
  <si>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</si>
  <si>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</si>
  <si>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</si>
  <si>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</si>
  <si>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</si>
  <si>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</si>
  <si>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</si>
  <si>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</si>
  <si>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</si>
  <si>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</si>
  <si>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</si>
  <si>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</si>
  <si>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</si>
  <si>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</si>
  <si>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</si>
  <si>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</si>
  <si>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</si>
  <si>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</si>
  <si>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</si>
  <si>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</si>
  <si>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</si>
  <si>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</si>
  <si>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</si>
  <si>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</si>
  <si>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</si>
  <si>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</si>
  <si>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</si>
  <si>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</si>
  <si>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</si>
  <si>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TIME</t>
  </si>
  <si>
    <t>CO2_s</t>
  </si>
  <si>
    <t>CO2_r</t>
  </si>
  <si>
    <t>H2O_s</t>
  </si>
  <si>
    <t>H2O_r</t>
  </si>
  <si>
    <t>CO2_a</t>
  </si>
  <si>
    <t>H2O_a</t>
  </si>
  <si>
    <t>Pa</t>
  </si>
  <si>
    <t>ΔPcham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</si>
  <si>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</si>
  <si>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</si>
  <si>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</si>
  <si>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</si>
  <si>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</si>
  <si>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</si>
  <si>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</si>
  <si>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</si>
  <si>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</si>
  <si>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</si>
  <si>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</si>
  <si>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</si>
  <si>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</si>
  <si>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</si>
  <si>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</si>
  <si>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</si>
  <si>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</si>
  <si>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</si>
  <si>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</si>
  <si>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</si>
  <si>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</si>
  <si>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time</t>
  </si>
  <si>
    <t>hhmmss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</si>
  <si>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</si>
  <si>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</si>
  <si>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</si>
  <si>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</si>
  <si>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</si>
  <si>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</si>
  <si>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</si>
  <si>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</si>
  <si>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</si>
  <si>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</si>
  <si>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</si>
  <si>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</si>
  <si>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</si>
  <si>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</si>
  <si>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</si>
  <si>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</si>
  <si>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</si>
  <si>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</si>
  <si>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</si>
  <si>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</si>
  <si>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</si>
  <si>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</si>
  <si>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</si>
  <si>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</si>
  <si>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</si>
  <si>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</si>
  <si>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</si>
  <si>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</si>
  <si>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</si>
  <si>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</si>
  <si>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</si>
  <si>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</si>
  <si>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</si>
  <si>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</si>
  <si>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</si>
  <si>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</si>
  <si>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</si>
  <si>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</si>
  <si>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</si>
  <si>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</si>
  <si>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</si>
  <si>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</si>
  <si>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</si>
  <si>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</si>
  <si>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</si>
  <si>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</si>
  <si>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</si>
  <si>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</si>
  <si>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</si>
  <si>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</si>
  <si>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</si>
  <si>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</si>
  <si>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</si>
  <si>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</si>
  <si>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</si>
  <si>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</si>
  <si>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</si>
  <si>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</si>
  <si>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</si>
  <si>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</si>
  <si>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</si>
  <si>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</si>
  <si>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</si>
  <si>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</si>
  <si>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</si>
  <si>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</si>
  <si>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s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</si>
  <si>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</si>
  <si>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</si>
  <si>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</si>
  <si>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</si>
  <si>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</si>
  <si>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</si>
  <si>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</si>
  <si>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min</t>
  </si>
  <si>
    <t>2023-08-08-TR2-B1-Rd1</t>
  </si>
  <si>
    <t>TR2</t>
  </si>
  <si>
    <t>#5</t>
  </si>
  <si>
    <t>2023-08-08-TR2-B2-Rd2</t>
  </si>
  <si>
    <t>2023-08-08-TR3-B2-Rd1</t>
  </si>
  <si>
    <t>2023-08-08-TR4-B2-Rd2</t>
  </si>
  <si>
    <t>TR4</t>
  </si>
  <si>
    <t>2023-08-08-TR5-B1-Rd2</t>
  </si>
  <si>
    <t>2023-08-08-TR6-B1-Rd2</t>
  </si>
  <si>
    <t>TR6</t>
  </si>
  <si>
    <t>2023-08-08-TR6-B2-Rd1</t>
  </si>
  <si>
    <t>2023-08-09-TR10-B1-Rd1</t>
  </si>
  <si>
    <t>TR10</t>
  </si>
  <si>
    <t>2023-08-09-TR11-B1-Rd2</t>
  </si>
  <si>
    <t>2023-08-09-TR12-B1-Rd1</t>
  </si>
  <si>
    <t>2023-08-09-TR13-B1-Rd1</t>
  </si>
  <si>
    <t>2023-08-09-TR13-B1-Rd2</t>
  </si>
  <si>
    <t>2023-08-09-TR14-B2-Rd1</t>
  </si>
  <si>
    <t>2023-08-09-TR14-B2-Rd2</t>
  </si>
  <si>
    <t>2023-08-09-TR15-B1-Rd2</t>
  </si>
  <si>
    <t>TR15</t>
  </si>
  <si>
    <t>2023-08-09-TR15-B2-Rd2</t>
  </si>
  <si>
    <t>2023-08-09-TR17-B1-Rd2</t>
  </si>
  <si>
    <t>2023-08-10-TR19-B1-Rd1-2</t>
  </si>
  <si>
    <t>TR19</t>
  </si>
  <si>
    <t>2023-08-10-TR19-B2-Rd1</t>
  </si>
  <si>
    <t>2023-08-10-TR20-B2-Rd2</t>
  </si>
  <si>
    <t>2023-08-10-TR21-B1-Rd1</t>
  </si>
  <si>
    <t>2023-08-10-TR22-B1-Rd1</t>
  </si>
  <si>
    <t>TR22</t>
  </si>
  <si>
    <t>2023-08-10-TR22-B2-Rd1</t>
  </si>
  <si>
    <t>2023-08-10-TR23-B2-Rd2</t>
  </si>
  <si>
    <t>2023-08-10-TR24-B1-Rd2</t>
  </si>
  <si>
    <t>TR24</t>
  </si>
  <si>
    <t>2023-08-10-TR24-B2-Rd2</t>
  </si>
  <si>
    <t>2023-08-10-TR25-B2-Rd1</t>
  </si>
  <si>
    <t>2023-08-10-TR25-B2-Rd2</t>
  </si>
  <si>
    <t>2023-08-10-TR26-B1-Rd1</t>
  </si>
  <si>
    <t>TR26</t>
  </si>
  <si>
    <t>2023-08-10-TR26-B1-Rd2</t>
  </si>
  <si>
    <t>2023-08-10-TR26-B2-Rd1</t>
  </si>
  <si>
    <t>2023-08-10-TR26-B2-Rd2</t>
  </si>
  <si>
    <t>2023-08-10-TR27-B2-Rd1</t>
  </si>
  <si>
    <t>2023-08-10-TR7-B1-Rd2</t>
  </si>
  <si>
    <t>2023-08-11-TR51-B1-Rd1</t>
  </si>
  <si>
    <t>TR51</t>
  </si>
  <si>
    <t>2023-08-11-TR51-B1-Rd2</t>
  </si>
  <si>
    <t>2023-08-11-TR52-B1-Rd1</t>
  </si>
  <si>
    <t>2023-08-11-TR52-B2-Rd2</t>
  </si>
  <si>
    <t>2023-08-11-TR55-B2-Rd2</t>
  </si>
  <si>
    <t>2023-08-11-TR56-B1-Rd1</t>
  </si>
  <si>
    <t>TR56</t>
  </si>
  <si>
    <t>2023-08-11-TR56-B1-Rd2</t>
  </si>
  <si>
    <t>2023-08-11-TR56-B2-Rd2</t>
  </si>
  <si>
    <t>2023-08-11-TR57-B1-Rd1</t>
  </si>
  <si>
    <t>TR57</t>
  </si>
  <si>
    <t>2023-08-11-TR57-B1-Rd2</t>
  </si>
  <si>
    <t>2023-08-11-TR57-B2-Rd2</t>
  </si>
  <si>
    <t>2023-08-13-TR28-B2-Rd2</t>
  </si>
  <si>
    <t>2023-08-13-TR31-B1-Rd1</t>
  </si>
  <si>
    <t>TR31</t>
  </si>
  <si>
    <t>2023-08-13-TR31-B2-Rd1</t>
  </si>
  <si>
    <t>2023-08-13-TR32-B1-Rd1</t>
  </si>
  <si>
    <t>TR32</t>
  </si>
  <si>
    <t>2023-08-13-TR32-B1-Rd2</t>
  </si>
  <si>
    <t>2023-08-13-TR32-B2-Rd1</t>
  </si>
  <si>
    <t>2023-08-13-TR32-B2-Rd2</t>
  </si>
  <si>
    <t>2023-08-13-TR33-B1-Rd1</t>
  </si>
  <si>
    <t>TR33</t>
  </si>
  <si>
    <t>2023-08-13-TR33-B1-Rd2</t>
  </si>
  <si>
    <t>2023-08-13-TR34-B2-Rd1</t>
  </si>
  <si>
    <t>2023-08-13-TR35-B1-Rd3</t>
  </si>
  <si>
    <t>TR35</t>
  </si>
  <si>
    <t>Rd3</t>
  </si>
  <si>
    <t>2023-08-14-TR37-B1-Rd1</t>
  </si>
  <si>
    <t>TR37</t>
  </si>
  <si>
    <t>2023-08-14-TR37-B2-Rd1</t>
  </si>
  <si>
    <t>2023-08-14-TR37-B2-Rd2</t>
  </si>
  <si>
    <t>2023-08-14-TR40-B1-Rd1</t>
  </si>
  <si>
    <t>2023-08-14-TR41-B2-Rd1</t>
  </si>
  <si>
    <t>2023-08-14-TR42-B1-Rd2</t>
  </si>
  <si>
    <t>2023-08-14-TR43-B1-Rd2</t>
  </si>
  <si>
    <t>2023-08-14-TR43-B2-Rd1</t>
  </si>
  <si>
    <t>2023-08-14-TR45-B2-Rd2</t>
  </si>
  <si>
    <t>2023-08-15-TR44-B2-Rd1</t>
  </si>
  <si>
    <t>2023-08-15-TR44-B2-Rd2</t>
  </si>
  <si>
    <t>2023-08-15-TR46-B1-Rd1</t>
  </si>
  <si>
    <t>2023-08-15-TR53-B1-Rd2</t>
  </si>
  <si>
    <t>TR53</t>
  </si>
  <si>
    <t>2023-08-15-TR62-B2-Rd1</t>
  </si>
  <si>
    <t>TR62</t>
  </si>
  <si>
    <t>2023-08-16-TR65-B1-Rd1</t>
  </si>
  <si>
    <t>TR65</t>
  </si>
  <si>
    <t>2023-08-16-TR65-B2-Rd2</t>
  </si>
  <si>
    <t>2023-08-16-TR67-B1-Rd2</t>
  </si>
  <si>
    <t>2023-08-16-TR69-B1-Rd2</t>
  </si>
  <si>
    <t>2023-08-16-TR70-B2-Rd1</t>
  </si>
  <si>
    <t>2023-08-16-TR71-B1-Rd1</t>
  </si>
  <si>
    <t>2023-08-17-TR72-B1-Rd2</t>
  </si>
  <si>
    <t>2023-08-17-TR73-B2-Rd1</t>
  </si>
  <si>
    <t>TR73</t>
  </si>
  <si>
    <t>2023-08-17-TR73-B2-Rd2</t>
  </si>
  <si>
    <t>2023-08-17-TR77-B1-Rd2</t>
  </si>
  <si>
    <t>2023-08-17-TR79-B1-Rd2</t>
  </si>
  <si>
    <t>TR79</t>
  </si>
  <si>
    <t>2023-08-17-TR79-B2-Rd1</t>
  </si>
  <si>
    <t>2023-08-18-TR82-B1-Rd1</t>
  </si>
  <si>
    <t>2023-08-18-TR82-B2-Rd2</t>
  </si>
  <si>
    <t>2023-08-18-TR84-B2-Rd2</t>
  </si>
  <si>
    <t>TR84</t>
  </si>
  <si>
    <t>2023-08-18-TR87-B1-Rd1</t>
  </si>
  <si>
    <t>TR87</t>
  </si>
  <si>
    <t>2023-08-18-TR87-B1-Rd2</t>
  </si>
  <si>
    <t>2023-08-18-TR87-B2-Rd2</t>
  </si>
  <si>
    <t>2023-08-18-TR90-B1-Rd1</t>
  </si>
  <si>
    <t>TR90</t>
  </si>
  <si>
    <t>2023-08-18-TR90-B2-Rd1</t>
  </si>
  <si>
    <t>2023-08-19-TR40-B3-Rd1</t>
  </si>
  <si>
    <t>2023-08-19-TR91-B1-Rd1</t>
  </si>
  <si>
    <t>2023-08-19-TR92-B2-Rd2</t>
  </si>
  <si>
    <t>2023-08-19-TR93-B1-Rd1</t>
  </si>
  <si>
    <t>Emm</t>
  </si>
  <si>
    <t>mmol m⁻² s⁻¹</t>
  </si>
  <si>
    <t>2023-08-08-TR4-B1-Rd2</t>
  </si>
  <si>
    <t>#6</t>
  </si>
  <si>
    <t>2023-08-08-TR4-B2-Rd1</t>
  </si>
  <si>
    <t>2023-08-08-TR5-B1-Rd1</t>
  </si>
  <si>
    <t>2023-08-08-TR6-B1-Rd1</t>
  </si>
  <si>
    <t>2023-08-08-TR8-B1-Rd1</t>
  </si>
  <si>
    <t>2023-08-09-TR15-B2-Rd1</t>
  </si>
  <si>
    <t>2023-08-09-TR16-B2-Rd2</t>
  </si>
  <si>
    <t>2023-08-11-TR51-B2-Rd2</t>
  </si>
  <si>
    <t>2023-08-13-TR31-B1-Rd2</t>
  </si>
  <si>
    <t>2023-08-13-TR31-B2-Rd2</t>
  </si>
  <si>
    <t>2023-08-13-TR35-B2-Rd2</t>
  </si>
  <si>
    <t>2023-08-14-TR37-B1-Rd2</t>
  </si>
  <si>
    <t>2023-08-14-TR39-B1-Rd2</t>
  </si>
  <si>
    <t>2023-08-15-TR47-B1-Rd1</t>
  </si>
  <si>
    <t>2023-08-15-TR47-B1-Rd2</t>
  </si>
  <si>
    <t>2023-08-15-TR49-B1-Rd1</t>
  </si>
  <si>
    <t>2023-08-15-TR62-B1-Rd1</t>
  </si>
  <si>
    <t>2023-08-15-TR62-B1-Rd2</t>
  </si>
  <si>
    <t>2023-08-16-TR64-B1-Rd1</t>
  </si>
  <si>
    <t>TR64</t>
  </si>
  <si>
    <t>2023-08-16-TR65-B1-Rd2</t>
  </si>
  <si>
    <t>2023-08-16-TR65-B2-Rd1</t>
  </si>
  <si>
    <t>2023-08-16-TR70-B1-Rd1</t>
  </si>
  <si>
    <t>2023-08-16-TR71-B1-Rd2</t>
  </si>
  <si>
    <t>2023-08-17-TR73-B1-Rd1</t>
  </si>
  <si>
    <t>2023-08-17-TR73-B1-Rd2</t>
  </si>
  <si>
    <t>2023-08-17-TR74-B1-Rd2</t>
  </si>
  <si>
    <t>2023-08-17-TR78-B2-Rd1</t>
  </si>
  <si>
    <t>2023-08-17-TR78-B2-Rd2</t>
  </si>
  <si>
    <t>2023-08-17-TR79-B1-Rd1</t>
  </si>
  <si>
    <t>2023-08-17-TR79-B2-Rd2</t>
  </si>
  <si>
    <t>2023-08-17-TR80-B2-Rd2</t>
  </si>
  <si>
    <t>2023-08-18-TR82-B2-Rd1</t>
  </si>
  <si>
    <t>2023-08-18-TR83-B1-Rd1</t>
  </si>
  <si>
    <t>TR83</t>
  </si>
  <si>
    <t>2023-08-18-TR89-B1-Rd1</t>
  </si>
  <si>
    <t>2023-08-18-TR89-B2-Rd2</t>
  </si>
  <si>
    <t>2023-08-18-TR90-B1-Rd2</t>
  </si>
  <si>
    <t>2023-08-18-TR90-B2-Rd2</t>
  </si>
  <si>
    <t>2023-08-18-TR91-B1-Rd2</t>
  </si>
  <si>
    <t>2023-08-19-TR49-B3-Rd1</t>
  </si>
  <si>
    <t>2023-08-08-TR1-B1-Rd2</t>
  </si>
  <si>
    <t>#7</t>
  </si>
  <si>
    <t>2023-08-08-TR2-B1-Rd2</t>
  </si>
  <si>
    <t>2023-08-08-TR2-B2-Rd1</t>
  </si>
  <si>
    <t>2023-08-08-TR3-B1-Rd1</t>
  </si>
  <si>
    <t>2023-08-08-TR3-B2-Rd2</t>
  </si>
  <si>
    <t>2023-08-08-TR6-B2-Rd2</t>
  </si>
  <si>
    <t>2023-08-08-TR9-B2-Rd1</t>
  </si>
  <si>
    <t>2023-08-09-TR10-B1-Rd2</t>
  </si>
  <si>
    <t>2023-08-09-TR10-B2-Rd1</t>
  </si>
  <si>
    <t>2023-08-09-TR10-B2-Rd2</t>
  </si>
  <si>
    <t>2023-08-09-TR11-B2-Rd2</t>
  </si>
  <si>
    <t>2023-08-09-TR12-B2-Rd1</t>
  </si>
  <si>
    <t>2023-08-09-TR15-B1-Rd1</t>
  </si>
  <si>
    <t>2023-08-09-TR16-B1-Rd1</t>
  </si>
  <si>
    <t>2023-08-09-TR17-B2-Rd2</t>
  </si>
  <si>
    <t>2023-08-09-TR18-B2-Rd1</t>
  </si>
  <si>
    <t>2023-08-09-TR2-B2-Rd3</t>
  </si>
  <si>
    <t>2023-08-10-TR19-B1-Rd1</t>
  </si>
  <si>
    <t>2023-08-10-TR21-B1-Rd2</t>
  </si>
  <si>
    <t>2023-08-10-TR21-B2-Rd1</t>
  </si>
  <si>
    <t>2023-08-10-TR22-B1-Rd2</t>
  </si>
  <si>
    <t>2023-08-10-TR23-B1-Rd3</t>
  </si>
  <si>
    <t>2023-08-10-TR23-B2-Rd1</t>
  </si>
  <si>
    <t>2023-08-10-TR24-B1-Rd1</t>
  </si>
  <si>
    <t>2023-08-10-TR24-B2-Rd1</t>
  </si>
  <si>
    <t>2023-08-10-TR25-B1-Rd1</t>
  </si>
  <si>
    <t>2023-08-11-TR50-B1-Rd1</t>
  </si>
  <si>
    <t>2023-08-11-TR50-B1-Rd2</t>
  </si>
  <si>
    <t>2023-08-11-TR52-B2-Rd1</t>
  </si>
  <si>
    <t>2023-08-11-TR54-B1-Rd2</t>
  </si>
  <si>
    <t>2023-08-11-TR54-B2-Rd2</t>
  </si>
  <si>
    <t>2023-08-11-TR56-B2-Rd1</t>
  </si>
  <si>
    <t>2023-08-11-TR58-B2-Rd2</t>
  </si>
  <si>
    <t>2023-08-11-TR59-B1-Rd1</t>
  </si>
  <si>
    <t>2023-08-11-TR59-B2-Rd2</t>
  </si>
  <si>
    <t>2023-08-13-TR28-B1-Rd2</t>
  </si>
  <si>
    <t>2023-08-13-TR29-B2-Rd1</t>
  </si>
  <si>
    <t>2023-08-13-TR34-B2-Rd2</t>
  </si>
  <si>
    <t>2023-08-13-TR35-B1-Rd1</t>
  </si>
  <si>
    <t>2023-08-13-TR35-B1-Rd2</t>
  </si>
  <si>
    <t>2023-08-13-TR36-B1-Rd1</t>
  </si>
  <si>
    <t>2023-08-13-TR36-B2-Rd2</t>
  </si>
  <si>
    <t>2023-08-14-TR38-B2-Rd1</t>
  </si>
  <si>
    <t>2023-08-14-TR39-B2-Rd1</t>
  </si>
  <si>
    <t>2023-08-14-TR41-B1-Rd2</t>
  </si>
  <si>
    <t>2023-08-14-TR41-B2-Rd2</t>
  </si>
  <si>
    <t>2023-08-14-TR42-B2-Rd1</t>
  </si>
  <si>
    <t>2023-08-14-TR43-B2-Rd2</t>
  </si>
  <si>
    <t>2023-08-15-TR46-B2-Rd1</t>
  </si>
  <si>
    <t>2023-08-15-TR48-B1-Rd1</t>
  </si>
  <si>
    <t>2023-08-15-TR48-B2-Rd2</t>
  </si>
  <si>
    <t>2023-08-15-TR61-B2-Rd1</t>
  </si>
  <si>
    <t>2023-08-16-TR63-B1-Rd1</t>
  </si>
  <si>
    <t>2023-08-16-TR63-B2-Rd2</t>
  </si>
  <si>
    <t>2023-08-16-TR67-B1-Rd1</t>
  </si>
  <si>
    <t>2023-08-16-TR67-B1-Rd1_0</t>
  </si>
  <si>
    <t>2023-08-16-TR67-B2-Rd2</t>
  </si>
  <si>
    <t>2023-08-17-TR72-B1-Rd1</t>
  </si>
  <si>
    <t>2023-08-17-TR74-B2-Rd1</t>
  </si>
  <si>
    <t>2023-08-17-TR74-B2-Rd2</t>
  </si>
  <si>
    <t>2023-08-17-TR75-B2-Rd1</t>
  </si>
  <si>
    <t>2023-08-17-TR76-B1-Rd1</t>
  </si>
  <si>
    <t>2023-08-17-TR77-B2-Rd1</t>
  </si>
  <si>
    <t>2023-08-17-TR78-B1-Rd2</t>
  </si>
  <si>
    <t>2023-08-18-TR81-B1-Rd2</t>
  </si>
  <si>
    <t>2023-08-18-TR84-B2-Rd1</t>
  </si>
  <si>
    <t>2023-08-18-TR86-B1-Rd1</t>
  </si>
  <si>
    <t>2023-08-18-TR86-B2-Rd2</t>
  </si>
  <si>
    <t>2023-08-18-TR87-B2-Rd1</t>
  </si>
  <si>
    <t>2023-08-18-TR88-B1-Rd1</t>
  </si>
  <si>
    <t>TR88</t>
  </si>
  <si>
    <t>2023-08-18-TR88-B1-Rd2</t>
  </si>
  <si>
    <t>2023-08-19-TR92-B1-Rd2</t>
  </si>
  <si>
    <t>2023-08-19-TR93-B2-Rd1</t>
  </si>
  <si>
    <t>2023-08-10-TR19-B2-Rd2</t>
  </si>
  <si>
    <t>Schima superba</t>
  </si>
  <si>
    <t>Ternstroemia gymnanthera</t>
  </si>
  <si>
    <t>Machilus thunbergii</t>
  </si>
  <si>
    <t>Neolitsea aurata</t>
  </si>
  <si>
    <t>Daphniphyllum pentandrum</t>
  </si>
  <si>
    <t>Elaeocarpus chinensis</t>
  </si>
  <si>
    <t>Elaeocarpus japonicus</t>
  </si>
  <si>
    <t>Elaeocarpus decipiens</t>
  </si>
  <si>
    <t>Castanopsis eyrei</t>
  </si>
  <si>
    <t>Myrica rubra</t>
  </si>
  <si>
    <t>Quercus serrata</t>
  </si>
  <si>
    <t>Castanopsis carlesii</t>
  </si>
  <si>
    <t>TR68</t>
  </si>
  <si>
    <t>Choerospondias axillaris</t>
  </si>
  <si>
    <t>Toxicodendron succedaneum</t>
  </si>
  <si>
    <t>Alniphyllum fortunei</t>
  </si>
  <si>
    <t>Ilex buergeri</t>
  </si>
  <si>
    <t>Distylium myricoides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</si>
</sst>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\Wechat\files\WeChat%20Files\wxid_lx5ur4ru9wpm22\FileStorage\File\2024-11\GT-Rda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2"/>
      <sheetName val="#3"/>
      <sheetName val="#5"/>
      <sheetName val="#6"/>
      <sheetName val="#7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TR1</v>
          </cell>
          <cell r="B1" t="str">
            <v>木荷</v>
          </cell>
        </row>
        <row r="2">
          <cell r="A2" t="str">
            <v>TR2</v>
          </cell>
          <cell r="B2" t="str">
            <v>木荷</v>
          </cell>
        </row>
        <row r="3">
          <cell r="A3" t="str">
            <v>TR3</v>
          </cell>
          <cell r="B3" t="str">
            <v>木荷</v>
          </cell>
        </row>
        <row r="4">
          <cell r="A4" t="str">
            <v>TR4</v>
          </cell>
          <cell r="B4" t="str">
            <v>厚皮香</v>
          </cell>
        </row>
        <row r="5">
          <cell r="A5" t="str">
            <v>TR5</v>
          </cell>
          <cell r="B5" t="str">
            <v>木荷</v>
          </cell>
        </row>
        <row r="6">
          <cell r="A6" t="str">
            <v>TR6</v>
          </cell>
          <cell r="B6" t="str">
            <v>木荷</v>
          </cell>
        </row>
        <row r="7">
          <cell r="A7" t="str">
            <v>TR7</v>
          </cell>
          <cell r="B7" t="str">
            <v>木荷</v>
          </cell>
        </row>
        <row r="8">
          <cell r="A8" t="str">
            <v>TR8</v>
          </cell>
          <cell r="B8" t="str">
            <v>木荷</v>
          </cell>
        </row>
        <row r="9">
          <cell r="A9" t="str">
            <v>TR9</v>
          </cell>
          <cell r="B9" t="str">
            <v>红楠</v>
          </cell>
        </row>
        <row r="10">
          <cell r="A10" t="str">
            <v>TR10</v>
          </cell>
          <cell r="B10" t="str">
            <v>浙江新木姜子</v>
          </cell>
        </row>
        <row r="11">
          <cell r="A11" t="str">
            <v>TR11</v>
          </cell>
          <cell r="B11" t="str">
            <v>虎皮楠</v>
          </cell>
        </row>
        <row r="12">
          <cell r="A12" t="str">
            <v>TR12</v>
          </cell>
          <cell r="B12" t="str">
            <v>虎皮楠</v>
          </cell>
        </row>
        <row r="13">
          <cell r="A13" t="str">
            <v>TR13</v>
          </cell>
          <cell r="B13" t="str">
            <v>木荷</v>
          </cell>
        </row>
        <row r="14">
          <cell r="A14" t="str">
            <v>TR14</v>
          </cell>
          <cell r="B14" t="str">
            <v>中华杜英</v>
          </cell>
        </row>
        <row r="15">
          <cell r="A15" t="str">
            <v>TR15</v>
          </cell>
          <cell r="B15" t="str">
            <v>虎皮楠</v>
          </cell>
        </row>
        <row r="16">
          <cell r="A16" t="str">
            <v>TR16</v>
          </cell>
          <cell r="B16" t="str">
            <v>虎皮楠</v>
          </cell>
        </row>
        <row r="17">
          <cell r="A17" t="str">
            <v>TR17</v>
          </cell>
          <cell r="B17" t="str">
            <v>薯豆</v>
          </cell>
        </row>
        <row r="18">
          <cell r="A18" t="str">
            <v>TR18</v>
          </cell>
          <cell r="B18" t="str">
            <v>虎皮楠</v>
          </cell>
        </row>
        <row r="19">
          <cell r="A19" t="str">
            <v>TR19</v>
          </cell>
          <cell r="B19" t="str">
            <v>木荷</v>
          </cell>
        </row>
        <row r="20">
          <cell r="A20" t="str">
            <v>TR20</v>
          </cell>
          <cell r="B20" t="str">
            <v>木荷</v>
          </cell>
        </row>
        <row r="21">
          <cell r="A21" t="str">
            <v>TR21</v>
          </cell>
          <cell r="B21" t="str">
            <v>木荷</v>
          </cell>
        </row>
        <row r="22">
          <cell r="A22" t="str">
            <v>TR22</v>
          </cell>
          <cell r="B22" t="str">
            <v>厚皮香</v>
          </cell>
        </row>
        <row r="23">
          <cell r="A23" t="str">
            <v>TR23</v>
          </cell>
          <cell r="B23" t="str">
            <v>木荷</v>
          </cell>
        </row>
        <row r="24">
          <cell r="A24" t="str">
            <v>TR24</v>
          </cell>
          <cell r="B24" t="str">
            <v>厚皮香</v>
          </cell>
        </row>
        <row r="25">
          <cell r="A25" t="str">
            <v>TR25</v>
          </cell>
          <cell r="B25" t="str">
            <v>虎皮楠</v>
          </cell>
        </row>
        <row r="26">
          <cell r="A26" t="str">
            <v>TR26</v>
          </cell>
          <cell r="B26" t="str">
            <v>中华杜英</v>
          </cell>
        </row>
        <row r="27">
          <cell r="A27" t="str">
            <v>TR27</v>
          </cell>
          <cell r="B27" t="str">
            <v>木荷</v>
          </cell>
        </row>
        <row r="28">
          <cell r="A28" t="str">
            <v>TR28</v>
          </cell>
          <cell r="B28" t="str">
            <v>杜英</v>
          </cell>
        </row>
        <row r="29">
          <cell r="A29" t="str">
            <v>TR29</v>
          </cell>
          <cell r="B29" t="str">
            <v>木荷</v>
          </cell>
        </row>
        <row r="30">
          <cell r="A30" t="str">
            <v>TR30</v>
          </cell>
          <cell r="B30" t="str">
            <v>木荷</v>
          </cell>
        </row>
        <row r="31">
          <cell r="A31" t="str">
            <v>TR31</v>
          </cell>
          <cell r="B31" t="str">
            <v>甜槠</v>
          </cell>
        </row>
        <row r="32">
          <cell r="A32" t="str">
            <v>TR32</v>
          </cell>
          <cell r="B32" t="str">
            <v>甜槠</v>
          </cell>
        </row>
        <row r="33">
          <cell r="A33" t="str">
            <v>TR33</v>
          </cell>
          <cell r="B33" t="str">
            <v>甜槠</v>
          </cell>
        </row>
        <row r="34">
          <cell r="A34" t="str">
            <v>TR34</v>
          </cell>
          <cell r="B34" t="str">
            <v>木荷</v>
          </cell>
        </row>
        <row r="35">
          <cell r="A35" t="str">
            <v>TR35</v>
          </cell>
          <cell r="B35" t="str">
            <v>厚皮香</v>
          </cell>
        </row>
        <row r="36">
          <cell r="A36" t="str">
            <v>TR36</v>
          </cell>
          <cell r="B36" t="str">
            <v>木荷</v>
          </cell>
        </row>
        <row r="37">
          <cell r="A37" t="str">
            <v>TR37</v>
          </cell>
          <cell r="B37" t="str">
            <v>杨梅</v>
          </cell>
        </row>
        <row r="38">
          <cell r="A38" t="str">
            <v>TR38</v>
          </cell>
          <cell r="B38" t="str">
            <v>厚皮香</v>
          </cell>
        </row>
        <row r="39">
          <cell r="A39" t="str">
            <v>TR39</v>
          </cell>
          <cell r="B39" t="str">
            <v>甜槠</v>
          </cell>
        </row>
        <row r="40">
          <cell r="A40" t="str">
            <v>TR40</v>
          </cell>
          <cell r="B40" t="str">
            <v>短柄枹</v>
          </cell>
        </row>
        <row r="41">
          <cell r="A41" t="str">
            <v>TR41</v>
          </cell>
          <cell r="B41" t="str">
            <v>厚皮香</v>
          </cell>
        </row>
        <row r="42">
          <cell r="A42" t="str">
            <v>TR42</v>
          </cell>
          <cell r="B42" t="str">
            <v>甜槠</v>
          </cell>
        </row>
        <row r="43">
          <cell r="A43" t="str">
            <v>TR43</v>
          </cell>
          <cell r="B43" t="str">
            <v>厚皮香</v>
          </cell>
        </row>
        <row r="44">
          <cell r="A44" t="str">
            <v>TR44</v>
          </cell>
          <cell r="B44" t="str">
            <v>甜槠</v>
          </cell>
        </row>
        <row r="45">
          <cell r="A45" t="str">
            <v>TR45</v>
          </cell>
          <cell r="B45" t="str">
            <v>杜英</v>
          </cell>
        </row>
        <row r="46">
          <cell r="A46" t="str">
            <v>TR46</v>
          </cell>
          <cell r="B46" t="str">
            <v>甜槠</v>
          </cell>
        </row>
        <row r="47">
          <cell r="A47" t="str">
            <v>TR47</v>
          </cell>
          <cell r="B47" t="str">
            <v>米槠</v>
          </cell>
        </row>
        <row r="48">
          <cell r="A48" t="str">
            <v>TR48</v>
          </cell>
          <cell r="B48" t="str">
            <v>木荷</v>
          </cell>
        </row>
        <row r="49">
          <cell r="A49" t="str">
            <v>TR49</v>
          </cell>
          <cell r="B49" t="str">
            <v>甜槠</v>
          </cell>
        </row>
        <row r="50">
          <cell r="A50" t="str">
            <v>TR50</v>
          </cell>
          <cell r="B50" t="str">
            <v>甜槠</v>
          </cell>
        </row>
        <row r="51">
          <cell r="A51" t="str">
            <v>TR51</v>
          </cell>
          <cell r="B51" t="str">
            <v>甜槠</v>
          </cell>
        </row>
        <row r="52">
          <cell r="A52" t="str">
            <v>TR52</v>
          </cell>
          <cell r="B52" t="str">
            <v>甜槠</v>
          </cell>
        </row>
        <row r="53">
          <cell r="A53" t="str">
            <v>TR53</v>
          </cell>
          <cell r="B53" t="str">
            <v>米槠</v>
          </cell>
        </row>
        <row r="54">
          <cell r="A54" t="str">
            <v>TR54</v>
          </cell>
          <cell r="B54" t="str">
            <v>木荷</v>
          </cell>
        </row>
        <row r="55">
          <cell r="A55" t="str">
            <v>TR55</v>
          </cell>
          <cell r="B55" t="str">
            <v>虎皮楠</v>
          </cell>
        </row>
        <row r="56">
          <cell r="A56" t="str">
            <v>TR56</v>
          </cell>
          <cell r="B56" t="str">
            <v>杨梅</v>
          </cell>
        </row>
        <row r="57">
          <cell r="A57" t="str">
            <v>TR57</v>
          </cell>
          <cell r="B57" t="str">
            <v>甜槠</v>
          </cell>
        </row>
        <row r="58">
          <cell r="A58" t="str">
            <v>TR58</v>
          </cell>
          <cell r="B58" t="str">
            <v>中华杜英</v>
          </cell>
        </row>
        <row r="59">
          <cell r="A59" t="str">
            <v>TR59</v>
          </cell>
          <cell r="B59" t="str">
            <v>虎皮楠</v>
          </cell>
        </row>
        <row r="60">
          <cell r="A60" t="str">
            <v>TR60</v>
          </cell>
          <cell r="B60" t="str">
            <v>虎皮楠</v>
          </cell>
        </row>
        <row r="61">
          <cell r="A61" t="str">
            <v>TR61</v>
          </cell>
          <cell r="B61" t="str">
            <v>甜槠</v>
          </cell>
        </row>
        <row r="62">
          <cell r="A62" t="str">
            <v>TR62</v>
          </cell>
          <cell r="B62" t="str">
            <v>米槠</v>
          </cell>
        </row>
        <row r="63">
          <cell r="A63" t="str">
            <v>TR63</v>
          </cell>
          <cell r="B63" t="str">
            <v>杜英</v>
          </cell>
        </row>
        <row r="64">
          <cell r="A64" t="str">
            <v>TR64</v>
          </cell>
          <cell r="B64" t="str">
            <v>甜槠</v>
          </cell>
        </row>
        <row r="65">
          <cell r="A65" t="str">
            <v>TR65</v>
          </cell>
          <cell r="B65" t="str">
            <v>杨梅</v>
          </cell>
        </row>
        <row r="66">
          <cell r="A66" t="str">
            <v>TR66</v>
          </cell>
          <cell r="B66" t="str">
            <v>木荷</v>
          </cell>
        </row>
        <row r="67">
          <cell r="A67" t="str">
            <v>TR67</v>
          </cell>
          <cell r="B67" t="str">
            <v>虎皮楠</v>
          </cell>
        </row>
        <row r="68">
          <cell r="A68" t="str">
            <v>TR68</v>
          </cell>
          <cell r="B68" t="str">
            <v>南酸枣</v>
          </cell>
        </row>
        <row r="69">
          <cell r="A69" t="str">
            <v>TR69</v>
          </cell>
          <cell r="B69" t="str">
            <v>木荷</v>
          </cell>
        </row>
        <row r="70">
          <cell r="A70" t="str">
            <v>TR70</v>
          </cell>
          <cell r="B70" t="str">
            <v>杨梅</v>
          </cell>
        </row>
        <row r="71">
          <cell r="A71" t="str">
            <v>TR71</v>
          </cell>
          <cell r="B71" t="str">
            <v>甜槠</v>
          </cell>
        </row>
        <row r="72">
          <cell r="A72" t="str">
            <v>TR72</v>
          </cell>
          <cell r="B72" t="str">
            <v>木荷</v>
          </cell>
        </row>
        <row r="73">
          <cell r="A73" t="str">
            <v>TR73</v>
          </cell>
          <cell r="B73" t="str">
            <v>野漆</v>
          </cell>
        </row>
        <row r="74">
          <cell r="A74" t="str">
            <v>TR74</v>
          </cell>
          <cell r="B74" t="str">
            <v>虎皮楠</v>
          </cell>
        </row>
        <row r="75">
          <cell r="A75" t="str">
            <v>TR75</v>
          </cell>
          <cell r="B75" t="str">
            <v>虎皮楠</v>
          </cell>
        </row>
        <row r="76">
          <cell r="A76" t="str">
            <v>TR76</v>
          </cell>
          <cell r="B76" t="str">
            <v>拟赤杨</v>
          </cell>
        </row>
        <row r="77">
          <cell r="A77" t="str">
            <v>TR77</v>
          </cell>
          <cell r="B77" t="str">
            <v>拟赤杨</v>
          </cell>
        </row>
        <row r="78">
          <cell r="A78" t="str">
            <v>TR78</v>
          </cell>
          <cell r="B78" t="str">
            <v>木荷</v>
          </cell>
        </row>
        <row r="79">
          <cell r="A79" t="str">
            <v>TR79</v>
          </cell>
          <cell r="B79" t="str">
            <v>杨梅</v>
          </cell>
        </row>
        <row r="80">
          <cell r="A80" t="str">
            <v>TR80</v>
          </cell>
          <cell r="B80" t="str">
            <v>厚皮香</v>
          </cell>
        </row>
        <row r="81">
          <cell r="A81" t="str">
            <v>TR81</v>
          </cell>
          <cell r="B81" t="str">
            <v>虎皮楠</v>
          </cell>
        </row>
        <row r="82">
          <cell r="A82" t="str">
            <v>TR82</v>
          </cell>
          <cell r="B82" t="str">
            <v>短梗冬青</v>
          </cell>
        </row>
        <row r="83">
          <cell r="A83" t="str">
            <v>TR83</v>
          </cell>
          <cell r="B83" t="str">
            <v>厚皮香</v>
          </cell>
        </row>
        <row r="84">
          <cell r="A84" t="str">
            <v>TR84</v>
          </cell>
          <cell r="B84" t="str">
            <v>木荷</v>
          </cell>
        </row>
        <row r="85">
          <cell r="A85" t="str">
            <v>TR85</v>
          </cell>
          <cell r="B85" t="str">
            <v>木荷</v>
          </cell>
        </row>
        <row r="86">
          <cell r="A86" t="str">
            <v>TR86</v>
          </cell>
          <cell r="B86" t="str">
            <v>薯豆</v>
          </cell>
        </row>
        <row r="87">
          <cell r="A87" t="str">
            <v>TR87</v>
          </cell>
          <cell r="B87" t="str">
            <v>中华杜英</v>
          </cell>
        </row>
        <row r="88">
          <cell r="A88" t="str">
            <v>TR88</v>
          </cell>
          <cell r="B88" t="str">
            <v>虎皮楠</v>
          </cell>
        </row>
        <row r="89">
          <cell r="A89" t="str">
            <v>TR89</v>
          </cell>
          <cell r="B89" t="str">
            <v>野漆</v>
          </cell>
        </row>
        <row r="90">
          <cell r="A90" t="str">
            <v>TR90</v>
          </cell>
          <cell r="B90" t="str">
            <v>杨梅纹母树</v>
          </cell>
        </row>
        <row r="91">
          <cell r="A91" t="str">
            <v>TR91</v>
          </cell>
          <cell r="B91" t="str">
            <v>厚皮香</v>
          </cell>
        </row>
        <row r="92">
          <cell r="A92" t="str">
            <v>TR92</v>
          </cell>
          <cell r="B92" t="str">
            <v>木荷</v>
          </cell>
        </row>
        <row r="93">
          <cell r="A93" t="str">
            <v>TR93</v>
          </cell>
          <cell r="B93" t="str">
            <v>虎皮楠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19"/>
  <sheetViews>
    <sheetView workbookViewId="0">
      <selection activeCell="A1" sqref="A1:A2"/>
    </sheetView>
  </sheetViews>
  <sheetFormatPr defaultColWidth="9" defaultRowHeight="14.4"/>
  <cols>
    <col min="1" max="1" width="28.4444444444444" customWidth="1"/>
    <col min="2" max="4" width="12.7777777777778" customWidth="1"/>
    <col min="5" max="5" width="13.8888888888889" customWidth="1"/>
    <col min="6" max="6" width="14.8888888888889" customWidth="1"/>
    <col min="7" max="7" width="16.8888888888889" customWidth="1"/>
    <col min="9" max="9" width="13.8888888888889"/>
    <col min="10" max="14" width="12.7777777777778"/>
    <col min="16" max="16" width="12.7777777777778"/>
    <col min="18" max="28" width="12.7777777777778"/>
    <col min="29" max="29" width="13.8888888888889"/>
    <col min="30" max="31" width="12.7777777777778"/>
    <col min="32" max="33" width="13.8888888888889"/>
    <col min="34" max="38" width="12.7777777777778"/>
    <col min="39" max="39" width="13.8888888888889"/>
    <col min="40" max="40" width="12.7777777777778"/>
    <col min="43" max="43" width="12.7777777777778"/>
    <col min="45" max="48" width="12.7777777777778"/>
    <col min="49" max="50" width="13.8888888888889"/>
    <col min="51" max="63" width="12.7777777777778"/>
    <col min="64" max="64" width="13.8888888888889"/>
  </cols>
  <sheetData>
    <row r="1" s="1" customFormat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="1" customFormat="1" spans="1:64">
      <c r="A2" s="2"/>
      <c r="B2" s="2"/>
      <c r="C2" s="2"/>
      <c r="D2" s="2"/>
      <c r="E2" s="2"/>
      <c r="F2" s="2"/>
      <c r="G2" s="2"/>
      <c r="H2" s="2"/>
      <c r="I2" s="5" t="s">
        <v>64</v>
      </c>
      <c r="J2" s="5" t="s">
        <v>64</v>
      </c>
      <c r="K2" s="5" t="s">
        <v>64</v>
      </c>
      <c r="L2" s="5" t="s">
        <v>64</v>
      </c>
      <c r="M2" s="5" t="s">
        <v>64</v>
      </c>
      <c r="N2" s="5" t="s">
        <v>64</v>
      </c>
      <c r="O2" s="5" t="s">
        <v>65</v>
      </c>
      <c r="P2" s="5" t="s">
        <v>64</v>
      </c>
      <c r="Q2" s="5" t="s">
        <v>65</v>
      </c>
      <c r="R2" s="5" t="s">
        <v>64</v>
      </c>
      <c r="S2" s="5" t="s">
        <v>65</v>
      </c>
      <c r="T2" s="5" t="s">
        <v>65</v>
      </c>
      <c r="U2" s="5" t="s">
        <v>65</v>
      </c>
      <c r="V2" s="5" t="s">
        <v>65</v>
      </c>
      <c r="W2" s="5" t="s">
        <v>65</v>
      </c>
      <c r="X2" s="5" t="s">
        <v>65</v>
      </c>
      <c r="Y2" s="5" t="s">
        <v>65</v>
      </c>
      <c r="Z2" s="5" t="s">
        <v>65</v>
      </c>
      <c r="AA2" s="5" t="s">
        <v>65</v>
      </c>
      <c r="AB2" s="5" t="s">
        <v>65</v>
      </c>
      <c r="AC2" s="5" t="s">
        <v>65</v>
      </c>
      <c r="AD2" s="5" t="s">
        <v>65</v>
      </c>
      <c r="AE2" s="5" t="s">
        <v>65</v>
      </c>
      <c r="AF2" s="5" t="s">
        <v>65</v>
      </c>
      <c r="AG2" s="5" t="s">
        <v>65</v>
      </c>
      <c r="AH2" s="5" t="s">
        <v>65</v>
      </c>
      <c r="AI2" s="5" t="s">
        <v>65</v>
      </c>
      <c r="AJ2" s="5" t="s">
        <v>65</v>
      </c>
      <c r="AK2" s="5" t="s">
        <v>65</v>
      </c>
      <c r="AL2" s="5" t="s">
        <v>65</v>
      </c>
      <c r="AM2" s="5" t="s">
        <v>65</v>
      </c>
      <c r="AN2" s="5" t="s">
        <v>65</v>
      </c>
      <c r="AO2" s="5" t="s">
        <v>65</v>
      </c>
      <c r="AP2" s="5" t="s">
        <v>65</v>
      </c>
      <c r="AQ2" s="5" t="s">
        <v>65</v>
      </c>
      <c r="AR2" s="5" t="s">
        <v>65</v>
      </c>
      <c r="AS2" s="5" t="s">
        <v>64</v>
      </c>
      <c r="AT2" s="5" t="s">
        <v>64</v>
      </c>
      <c r="AU2" s="5" t="s">
        <v>64</v>
      </c>
      <c r="AV2" s="5" t="s">
        <v>64</v>
      </c>
      <c r="AW2" s="5" t="s">
        <v>64</v>
      </c>
      <c r="AX2" s="5" t="s">
        <v>64</v>
      </c>
      <c r="AY2" s="5" t="s">
        <v>64</v>
      </c>
      <c r="AZ2" s="5" t="s">
        <v>64</v>
      </c>
      <c r="BA2" s="5" t="s">
        <v>64</v>
      </c>
      <c r="BB2" s="5" t="s">
        <v>64</v>
      </c>
      <c r="BC2" s="5" t="s">
        <v>64</v>
      </c>
      <c r="BD2" s="5" t="s">
        <v>64</v>
      </c>
      <c r="BE2" s="5" t="s">
        <v>64</v>
      </c>
      <c r="BF2" s="5" t="s">
        <v>64</v>
      </c>
      <c r="BG2" s="5" t="s">
        <v>64</v>
      </c>
      <c r="BH2" s="5" t="s">
        <v>64</v>
      </c>
      <c r="BI2" s="5" t="s">
        <v>64</v>
      </c>
      <c r="BJ2" s="5" t="s">
        <v>64</v>
      </c>
      <c r="BK2" s="5" t="s">
        <v>64</v>
      </c>
      <c r="BL2" s="5" t="s">
        <v>64</v>
      </c>
    </row>
    <row r="3" spans="1:64">
      <c r="A3" s="3" t="s">
        <v>66</v>
      </c>
      <c r="B3" s="3" t="s">
        <v>67</v>
      </c>
      <c r="C3" s="3" t="s">
        <v>68</v>
      </c>
      <c r="D3" s="3" t="s">
        <v>69</v>
      </c>
      <c r="E3" s="3" t="str">
        <f>B3&amp;"-"&amp;C3&amp;"-"&amp;D3</f>
        <v>TR1-B1-Rd1</v>
      </c>
      <c r="F3" s="3" t="str">
        <f>VLOOKUP(B3,Sheet1!$A$1:$B$93,2,0)</f>
        <v>Schima superba</v>
      </c>
      <c r="G3" s="3" t="str">
        <f>LEFT(A3,10)</f>
        <v>2023-08-08</v>
      </c>
      <c r="H3" s="3" t="s">
        <v>70</v>
      </c>
      <c r="I3" s="3">
        <v>-1.09945478973969</v>
      </c>
      <c r="J3" s="3">
        <v>0.00204073315970426</v>
      </c>
      <c r="K3" s="3">
        <v>1251.50584447871</v>
      </c>
      <c r="L3" s="3">
        <v>0.0219465033576061</v>
      </c>
      <c r="M3" s="3">
        <v>1.01352012001303</v>
      </c>
      <c r="N3" s="3">
        <v>26.3554801940918</v>
      </c>
      <c r="O3" s="3">
        <v>6</v>
      </c>
      <c r="P3" s="3">
        <v>1.4200000166893</v>
      </c>
      <c r="Q3" s="3">
        <v>1</v>
      </c>
      <c r="R3" s="3">
        <v>2.8400000333786</v>
      </c>
      <c r="S3" s="3">
        <v>25.7721321923392</v>
      </c>
      <c r="T3" s="3">
        <v>26.3554801940918</v>
      </c>
      <c r="U3" s="3">
        <v>25.092538016183</v>
      </c>
      <c r="V3" s="3">
        <v>399.918184552874</v>
      </c>
      <c r="W3" s="3">
        <v>401.792077200753</v>
      </c>
      <c r="X3" s="3">
        <v>25.0091945103237</v>
      </c>
      <c r="Y3" s="3">
        <v>25.0459577015468</v>
      </c>
      <c r="Z3" s="3">
        <v>72.9562971932547</v>
      </c>
      <c r="AA3" s="3">
        <v>73.063546861921</v>
      </c>
      <c r="AB3" s="3">
        <v>349.210268293108</v>
      </c>
      <c r="AC3" s="3">
        <v>0.0557195495015809</v>
      </c>
      <c r="AD3" s="3">
        <v>0.0928481072187424</v>
      </c>
      <c r="AE3" s="3">
        <v>97.1163221086775</v>
      </c>
      <c r="AF3" s="3">
        <v>-2.89273977279663</v>
      </c>
      <c r="AG3" s="3">
        <v>-0.157142698764801</v>
      </c>
      <c r="AH3" s="3">
        <v>0.0146133303642273</v>
      </c>
      <c r="AI3" s="3">
        <v>0.00117756123654544</v>
      </c>
      <c r="AJ3" s="3">
        <v>0.0185190830379725</v>
      </c>
      <c r="AK3" s="3">
        <v>0.00208737957291305</v>
      </c>
      <c r="AL3" s="3">
        <v>1</v>
      </c>
      <c r="AM3" s="3">
        <v>-0.219565242528915</v>
      </c>
      <c r="AN3" s="3">
        <v>2.73739147186279</v>
      </c>
      <c r="AO3" s="3">
        <v>1</v>
      </c>
      <c r="AP3" s="3">
        <v>0</v>
      </c>
      <c r="AQ3" s="3">
        <v>0.159999996423721</v>
      </c>
      <c r="AR3" s="3">
        <v>111115</v>
      </c>
      <c r="AS3" s="3">
        <v>0.582017113821847</v>
      </c>
      <c r="AT3" s="3">
        <v>2.19465033576061e-5</v>
      </c>
      <c r="AU3" s="3">
        <v>299.505480194092</v>
      </c>
      <c r="AV3" s="3">
        <v>298.922132192339</v>
      </c>
      <c r="AW3" s="3">
        <v>0.0089151277209843</v>
      </c>
      <c r="AX3" s="3">
        <v>-0.0872876356941192</v>
      </c>
      <c r="AY3" s="3">
        <v>3.44589141275879</v>
      </c>
      <c r="AZ3" s="3">
        <v>35.4821037208248</v>
      </c>
      <c r="BA3" s="3">
        <v>10.436146019278</v>
      </c>
      <c r="BB3" s="3">
        <v>26.0638061932155</v>
      </c>
      <c r="BC3" s="3">
        <v>3.3870195667018</v>
      </c>
      <c r="BD3" s="3">
        <v>0.00203926473362873</v>
      </c>
      <c r="BE3" s="3">
        <v>2.43237129274576</v>
      </c>
      <c r="BF3" s="3">
        <v>0.954648273956045</v>
      </c>
      <c r="BG3" s="3">
        <v>0.00127467230596581</v>
      </c>
      <c r="BH3" s="3">
        <v>121.54165372323</v>
      </c>
      <c r="BI3" s="3">
        <v>3.11482168459375</v>
      </c>
      <c r="BJ3" s="3">
        <v>69.6914568825097</v>
      </c>
      <c r="BK3" s="3">
        <v>402.314705351706</v>
      </c>
      <c r="BL3" s="3">
        <v>-0.00190451624846063</v>
      </c>
    </row>
    <row r="4" spans="1:64">
      <c r="A4" s="3" t="s">
        <v>71</v>
      </c>
      <c r="B4" s="3" t="s">
        <v>67</v>
      </c>
      <c r="C4" s="3" t="s">
        <v>72</v>
      </c>
      <c r="D4" s="3" t="s">
        <v>69</v>
      </c>
      <c r="E4" s="3" t="str">
        <f t="shared" ref="E4:E33" si="0">B4&amp;"-"&amp;C4&amp;"-"&amp;D4</f>
        <v>TR1-B2-Rd1</v>
      </c>
      <c r="F4" s="3" t="str">
        <f>VLOOKUP(B4,Sheet1!$A$1:$B$93,2,0)</f>
        <v>Schima superba</v>
      </c>
      <c r="G4" s="3" t="str">
        <f t="shared" ref="G4:G33" si="1">LEFT(A4,10)</f>
        <v>2023-08-08</v>
      </c>
      <c r="H4" s="3" t="s">
        <v>70</v>
      </c>
      <c r="I4" s="3">
        <v>-1.173082709284</v>
      </c>
      <c r="J4" s="3">
        <v>0.00420891007706335</v>
      </c>
      <c r="K4" s="3">
        <v>835.311739721887</v>
      </c>
      <c r="L4" s="3">
        <v>0.0557708984034059</v>
      </c>
      <c r="M4" s="3">
        <v>1.25297929589847</v>
      </c>
      <c r="N4" s="3">
        <v>25.1571835109166</v>
      </c>
      <c r="O4" s="3">
        <v>6</v>
      </c>
      <c r="P4" s="3">
        <v>1.4200000166893</v>
      </c>
      <c r="Q4" s="3">
        <v>1</v>
      </c>
      <c r="R4" s="3">
        <v>2.8400000333786</v>
      </c>
      <c r="S4" s="3">
        <v>25.3125358309065</v>
      </c>
      <c r="T4" s="3">
        <v>25.1571835109166</v>
      </c>
      <c r="U4" s="3">
        <v>25.1013484682356</v>
      </c>
      <c r="V4" s="3">
        <v>399.955352783203</v>
      </c>
      <c r="W4" s="3">
        <v>401.932309831892</v>
      </c>
      <c r="X4" s="3">
        <v>20.0767872674125</v>
      </c>
      <c r="Y4" s="3">
        <v>20.1706743240356</v>
      </c>
      <c r="Z4" s="3">
        <v>60.1219248090472</v>
      </c>
      <c r="AA4" s="3">
        <v>60.403114591326</v>
      </c>
      <c r="AB4" s="3">
        <v>349.22354561942</v>
      </c>
      <c r="AC4" s="3">
        <v>-0.011718930052926</v>
      </c>
      <c r="AD4" s="3">
        <v>0.0837976855358907</v>
      </c>
      <c r="AE4" s="3">
        <v>97.0030997140067</v>
      </c>
      <c r="AF4" s="3">
        <v>-2.93030738830566</v>
      </c>
      <c r="AG4" s="3">
        <v>-0.196731925010681</v>
      </c>
      <c r="AH4" s="3">
        <v>0.0251533985137939</v>
      </c>
      <c r="AI4" s="3">
        <v>0.000999109819531441</v>
      </c>
      <c r="AJ4" s="3">
        <v>0.0298117958009243</v>
      </c>
      <c r="AK4" s="3">
        <v>0.000871741096489131</v>
      </c>
      <c r="AL4" s="3">
        <v>1</v>
      </c>
      <c r="AM4" s="3">
        <v>-0.219565242528915</v>
      </c>
      <c r="AN4" s="3">
        <v>2.73739147186279</v>
      </c>
      <c r="AO4" s="3">
        <v>1</v>
      </c>
      <c r="AP4" s="3">
        <v>0</v>
      </c>
      <c r="AQ4" s="3">
        <v>0.159999996423721</v>
      </c>
      <c r="AR4" s="3">
        <v>111115</v>
      </c>
      <c r="AS4" s="3">
        <v>0.582039242699033</v>
      </c>
      <c r="AT4" s="3">
        <v>5.5770898403406e-5</v>
      </c>
      <c r="AU4" s="3">
        <v>298.307183510917</v>
      </c>
      <c r="AV4" s="3">
        <v>298.462535830907</v>
      </c>
      <c r="AW4" s="3">
        <v>-0.00187502876655799</v>
      </c>
      <c r="AX4" s="3">
        <v>-0.00776084759001979</v>
      </c>
      <c r="AY4" s="3">
        <v>3.20959723375179</v>
      </c>
      <c r="AZ4" s="3">
        <v>33.0875739567563</v>
      </c>
      <c r="BA4" s="3">
        <v>12.9168996327206</v>
      </c>
      <c r="BB4" s="3">
        <v>25.2348596709115</v>
      </c>
      <c r="BC4" s="3">
        <v>3.22447331673813</v>
      </c>
      <c r="BD4" s="3">
        <v>0.00420268120758692</v>
      </c>
      <c r="BE4" s="3">
        <v>1.95661793785333</v>
      </c>
      <c r="BF4" s="3">
        <v>1.26785537888481</v>
      </c>
      <c r="BG4" s="3">
        <v>0.00262723467038272</v>
      </c>
      <c r="BH4" s="3">
        <v>81.0278281504433</v>
      </c>
      <c r="BI4" s="3">
        <v>2.07823963430712</v>
      </c>
      <c r="BJ4" s="3">
        <v>59.9528376269433</v>
      </c>
      <c r="BK4" s="3">
        <v>402.48993716954</v>
      </c>
      <c r="BL4" s="3">
        <v>-0.00174736053849671</v>
      </c>
    </row>
    <row r="5" spans="1:64">
      <c r="A5" s="3" t="s">
        <v>73</v>
      </c>
      <c r="B5" s="3" t="s">
        <v>67</v>
      </c>
      <c r="C5" s="3" t="s">
        <v>72</v>
      </c>
      <c r="D5" s="3" t="s">
        <v>74</v>
      </c>
      <c r="E5" s="3" t="str">
        <f t="shared" si="0"/>
        <v>TR1-B2-Rd2</v>
      </c>
      <c r="F5" s="3" t="str">
        <f>VLOOKUP(B5,Sheet1!$A$1:$B$93,2,0)</f>
        <v>Schima superba</v>
      </c>
      <c r="G5" s="3" t="str">
        <f t="shared" si="1"/>
        <v>2023-08-08</v>
      </c>
      <c r="H5" s="3" t="s">
        <v>70</v>
      </c>
      <c r="I5" s="3">
        <v>-1.19666453315454</v>
      </c>
      <c r="J5" s="3">
        <v>0.007439579800499</v>
      </c>
      <c r="K5" s="3">
        <v>648.793970414831</v>
      </c>
      <c r="L5" s="3">
        <v>0.10041834550584</v>
      </c>
      <c r="M5" s="3">
        <v>1.27527376569502</v>
      </c>
      <c r="N5" s="3">
        <v>25.5537742887225</v>
      </c>
      <c r="O5" s="3">
        <v>6</v>
      </c>
      <c r="P5" s="3">
        <v>1.4200000166893</v>
      </c>
      <c r="Q5" s="3">
        <v>1</v>
      </c>
      <c r="R5" s="3">
        <v>2.8400000333786</v>
      </c>
      <c r="S5" s="3">
        <v>25.476575578962</v>
      </c>
      <c r="T5" s="3">
        <v>25.5537742887225</v>
      </c>
      <c r="U5" s="3">
        <v>25.1034420558384</v>
      </c>
      <c r="V5" s="3">
        <v>399.882123674665</v>
      </c>
      <c r="W5" s="3">
        <v>401.868746076311</v>
      </c>
      <c r="X5" s="3">
        <v>20.5864447184971</v>
      </c>
      <c r="Y5" s="3">
        <v>20.7553897585188</v>
      </c>
      <c r="Z5" s="3">
        <v>60.9635165078299</v>
      </c>
      <c r="AA5" s="3">
        <v>61.4653295789446</v>
      </c>
      <c r="AB5" s="3">
        <v>349.229298182896</v>
      </c>
      <c r="AC5" s="3">
        <v>0.0302728414119753</v>
      </c>
      <c r="AD5" s="3">
        <v>0.0621142435286726</v>
      </c>
      <c r="AE5" s="3">
        <v>96.88616670881</v>
      </c>
      <c r="AF5" s="3">
        <v>-3.0049250125885</v>
      </c>
      <c r="AG5" s="3">
        <v>-0.195454552769661</v>
      </c>
      <c r="AH5" s="3">
        <v>0.0198094509541988</v>
      </c>
      <c r="AI5" s="3">
        <v>0.00201149494387209</v>
      </c>
      <c r="AJ5" s="3">
        <v>0.0496439859271049</v>
      </c>
      <c r="AK5" s="3">
        <v>0.00111487391404808</v>
      </c>
      <c r="AL5" s="3">
        <v>0.928571432828903</v>
      </c>
      <c r="AM5" s="3">
        <v>-0.219565242528915</v>
      </c>
      <c r="AN5" s="3">
        <v>2.73739147186279</v>
      </c>
      <c r="AO5" s="3">
        <v>1</v>
      </c>
      <c r="AP5" s="3">
        <v>0</v>
      </c>
      <c r="AQ5" s="3">
        <v>0.159999996423721</v>
      </c>
      <c r="AR5" s="3">
        <v>111115</v>
      </c>
      <c r="AS5" s="3">
        <v>0.582048830304827</v>
      </c>
      <c r="AT5" s="3">
        <v>0.00010041834550584</v>
      </c>
      <c r="AU5" s="3">
        <v>298.703774288723</v>
      </c>
      <c r="AV5" s="3">
        <v>298.626575578962</v>
      </c>
      <c r="AW5" s="3">
        <v>0.00484365451765194</v>
      </c>
      <c r="AX5" s="3">
        <v>-0.0603121960310338</v>
      </c>
      <c r="AY5" s="3">
        <v>3.28618390470243</v>
      </c>
      <c r="AZ5" s="3">
        <v>33.9179887464077</v>
      </c>
      <c r="BA5" s="3">
        <v>13.1625989878889</v>
      </c>
      <c r="BB5" s="3">
        <v>25.5151749338422</v>
      </c>
      <c r="BC5" s="3">
        <v>3.2786603418036</v>
      </c>
      <c r="BD5" s="3">
        <v>0.00742011708308841</v>
      </c>
      <c r="BE5" s="3">
        <v>2.01091013900741</v>
      </c>
      <c r="BF5" s="3">
        <v>1.26775020279619</v>
      </c>
      <c r="BG5" s="3">
        <v>0.00463931785693469</v>
      </c>
      <c r="BH5" s="3">
        <v>62.859157967388</v>
      </c>
      <c r="BI5" s="3">
        <v>1.61444031097099</v>
      </c>
      <c r="BJ5" s="3">
        <v>60.2063834326509</v>
      </c>
      <c r="BK5" s="3">
        <v>402.437583083625</v>
      </c>
      <c r="BL5" s="3">
        <v>-0.00179025634164656</v>
      </c>
    </row>
    <row r="6" spans="1:64">
      <c r="A6" s="3" t="s">
        <v>75</v>
      </c>
      <c r="B6" s="3" t="s">
        <v>76</v>
      </c>
      <c r="C6" s="3" t="s">
        <v>68</v>
      </c>
      <c r="D6" s="3" t="s">
        <v>74</v>
      </c>
      <c r="E6" s="3" t="str">
        <f t="shared" si="0"/>
        <v>TR3-B1-Rd2</v>
      </c>
      <c r="F6" s="3" t="str">
        <f>VLOOKUP(B6,Sheet1!$A$1:$B$93,2,0)</f>
        <v>Schima superba</v>
      </c>
      <c r="G6" s="3" t="str">
        <f t="shared" si="1"/>
        <v>2023-08-08</v>
      </c>
      <c r="H6" s="3" t="s">
        <v>70</v>
      </c>
      <c r="I6" s="3">
        <v>-1.06519747311869</v>
      </c>
      <c r="J6" s="3">
        <v>0.0108943887052498</v>
      </c>
      <c r="K6" s="3">
        <v>554.146830527899</v>
      </c>
      <c r="L6" s="3">
        <v>0.129546579969277</v>
      </c>
      <c r="M6" s="3">
        <v>1.12632075356447</v>
      </c>
      <c r="N6" s="3">
        <v>25.2563509259905</v>
      </c>
      <c r="O6" s="3">
        <v>6</v>
      </c>
      <c r="P6" s="3">
        <v>1.4200000166893</v>
      </c>
      <c r="Q6" s="3">
        <v>1</v>
      </c>
      <c r="R6" s="3">
        <v>2.8400000333786</v>
      </c>
      <c r="S6" s="3">
        <v>25.3655281066894</v>
      </c>
      <c r="T6" s="3">
        <v>25.2563509259905</v>
      </c>
      <c r="U6" s="3">
        <v>25.1017134530204</v>
      </c>
      <c r="V6" s="3">
        <v>399.87671988351</v>
      </c>
      <c r="W6" s="3">
        <v>401.672079903739</v>
      </c>
      <c r="X6" s="3">
        <v>21.4499900000436</v>
      </c>
      <c r="Y6" s="3">
        <v>21.6677408218384</v>
      </c>
      <c r="Z6" s="3">
        <v>64.0404853820801</v>
      </c>
      <c r="AA6" s="3">
        <v>64.6912547520229</v>
      </c>
      <c r="AB6" s="3">
        <v>349.223805018834</v>
      </c>
      <c r="AC6" s="3">
        <v>0.0130373223468528</v>
      </c>
      <c r="AD6" s="3">
        <v>0.117071294358798</v>
      </c>
      <c r="AE6" s="3">
        <v>97.0234505789621</v>
      </c>
      <c r="AF6" s="3">
        <v>-2.89591312408447</v>
      </c>
      <c r="AG6" s="3">
        <v>-0.203927278518677</v>
      </c>
      <c r="AH6" s="3">
        <v>0.0264360886067152</v>
      </c>
      <c r="AI6" s="3">
        <v>0.00189702049829066</v>
      </c>
      <c r="AJ6" s="3">
        <v>0.0228414870798588</v>
      </c>
      <c r="AK6" s="3">
        <v>0.00215387367643416</v>
      </c>
      <c r="AL6" s="3">
        <v>0.880952383790697</v>
      </c>
      <c r="AM6" s="3">
        <v>-0.219565242528915</v>
      </c>
      <c r="AN6" s="3">
        <v>2.73739147186279</v>
      </c>
      <c r="AO6" s="3">
        <v>1</v>
      </c>
      <c r="AP6" s="3">
        <v>0</v>
      </c>
      <c r="AQ6" s="3">
        <v>0.159999996423721</v>
      </c>
      <c r="AR6" s="3">
        <v>111115</v>
      </c>
      <c r="AS6" s="3">
        <v>0.58203967503139</v>
      </c>
      <c r="AT6" s="3">
        <v>0.000129546579969277</v>
      </c>
      <c r="AU6" s="3">
        <v>298.406350925991</v>
      </c>
      <c r="AV6" s="3">
        <v>298.515528106689</v>
      </c>
      <c r="AW6" s="3">
        <v>0.00208597152887135</v>
      </c>
      <c r="AX6" s="3">
        <v>-0.0506799090279342</v>
      </c>
      <c r="AY6" s="3">
        <v>3.22859973322798</v>
      </c>
      <c r="AZ6" s="3">
        <v>33.2764884677443</v>
      </c>
      <c r="BA6" s="3">
        <v>11.6087476459059</v>
      </c>
      <c r="BB6" s="3">
        <v>25.31093951634</v>
      </c>
      <c r="BC6" s="3">
        <v>3.23910197670043</v>
      </c>
      <c r="BD6" s="3">
        <v>0.0108527481963745</v>
      </c>
      <c r="BE6" s="3">
        <v>2.10227897966351</v>
      </c>
      <c r="BF6" s="3">
        <v>1.13682299703692</v>
      </c>
      <c r="BG6" s="3">
        <v>0.00678669650904463</v>
      </c>
      <c r="BH6" s="3">
        <v>53.7652374827925</v>
      </c>
      <c r="BI6" s="3">
        <v>1.37959820405537</v>
      </c>
      <c r="BJ6" s="3">
        <v>64.2658879878789</v>
      </c>
      <c r="BK6" s="3">
        <v>402.193544515588</v>
      </c>
      <c r="BL6" s="3">
        <v>-0.00175285150631567</v>
      </c>
    </row>
    <row r="7" spans="1:64">
      <c r="A7" s="3" t="s">
        <v>77</v>
      </c>
      <c r="B7" s="3" t="s">
        <v>78</v>
      </c>
      <c r="C7" s="3" t="s">
        <v>72</v>
      </c>
      <c r="D7" s="3" t="s">
        <v>69</v>
      </c>
      <c r="E7" s="3" t="str">
        <f t="shared" si="0"/>
        <v>TR5-B2-Rd1</v>
      </c>
      <c r="F7" s="3" t="str">
        <f>VLOOKUP(B7,Sheet1!$A$1:$B$93,2,0)</f>
        <v>Schima superba</v>
      </c>
      <c r="G7" s="3" t="str">
        <f t="shared" si="1"/>
        <v>2023-08-08</v>
      </c>
      <c r="H7" s="3" t="s">
        <v>70</v>
      </c>
      <c r="I7" s="3">
        <v>-1.49862654181579</v>
      </c>
      <c r="J7" s="3">
        <v>0.0222541101248765</v>
      </c>
      <c r="K7" s="3">
        <v>501.671417472647</v>
      </c>
      <c r="L7" s="3">
        <v>0.286254736733114</v>
      </c>
      <c r="M7" s="3">
        <v>1.22477888936966</v>
      </c>
      <c r="N7" s="3">
        <v>25.3998136520386</v>
      </c>
      <c r="O7" s="3">
        <v>6</v>
      </c>
      <c r="P7" s="3">
        <v>1.4200000166893</v>
      </c>
      <c r="Q7" s="3">
        <v>1</v>
      </c>
      <c r="R7" s="3">
        <v>2.8400000333786</v>
      </c>
      <c r="S7" s="3">
        <v>25.4076888220651</v>
      </c>
      <c r="T7" s="3">
        <v>25.3998136520386</v>
      </c>
      <c r="U7" s="3">
        <v>25.1169054848807</v>
      </c>
      <c r="V7" s="3">
        <v>399.937765938895</v>
      </c>
      <c r="W7" s="3">
        <v>402.314588274275</v>
      </c>
      <c r="X7" s="3">
        <v>20.4554507391793</v>
      </c>
      <c r="Y7" s="3">
        <v>20.936947277614</v>
      </c>
      <c r="Z7" s="3">
        <v>60.9264458247593</v>
      </c>
      <c r="AA7" s="3">
        <v>62.3643411908831</v>
      </c>
      <c r="AB7" s="3">
        <v>349.238041469029</v>
      </c>
      <c r="AC7" s="3">
        <v>0.0330001972678084</v>
      </c>
      <c r="AD7" s="3">
        <v>0.113349067845515</v>
      </c>
      <c r="AE7" s="3">
        <v>97.0340995788574</v>
      </c>
      <c r="AF7" s="3">
        <v>-2.43709135055542</v>
      </c>
      <c r="AG7" s="3">
        <v>-0.213729649782181</v>
      </c>
      <c r="AH7" s="3">
        <v>0.0131566841155291</v>
      </c>
      <c r="AI7" s="3">
        <v>0.00143226969521493</v>
      </c>
      <c r="AJ7" s="3">
        <v>0.0427222289144993</v>
      </c>
      <c r="AK7" s="3">
        <v>0.00161835842300206</v>
      </c>
      <c r="AL7" s="3">
        <v>0.976190477609634</v>
      </c>
      <c r="AM7" s="3">
        <v>-0.219565242528915</v>
      </c>
      <c r="AN7" s="3">
        <v>2.73739147186279</v>
      </c>
      <c r="AO7" s="3">
        <v>1</v>
      </c>
      <c r="AP7" s="3">
        <v>0</v>
      </c>
      <c r="AQ7" s="3">
        <v>0.159999996423721</v>
      </c>
      <c r="AR7" s="3">
        <v>111115</v>
      </c>
      <c r="AS7" s="3">
        <v>0.582063402448382</v>
      </c>
      <c r="AT7" s="3">
        <v>0.000286254736733113</v>
      </c>
      <c r="AU7" s="3">
        <v>298.549813652039</v>
      </c>
      <c r="AV7" s="3">
        <v>298.557688822065</v>
      </c>
      <c r="AW7" s="3">
        <v>0.00528003144483145</v>
      </c>
      <c r="AX7" s="3">
        <v>-0.142341799549509</v>
      </c>
      <c r="AY7" s="3">
        <v>3.25637671472406</v>
      </c>
      <c r="AZ7" s="3">
        <v>33.5590955349279</v>
      </c>
      <c r="BA7" s="3">
        <v>12.6221482573138</v>
      </c>
      <c r="BB7" s="3">
        <v>25.4037512370518</v>
      </c>
      <c r="BC7" s="3">
        <v>3.25705197265139</v>
      </c>
      <c r="BD7" s="3">
        <v>0.0220806514356619</v>
      </c>
      <c r="BE7" s="3">
        <v>2.0315978253544</v>
      </c>
      <c r="BF7" s="3">
        <v>1.225454147297</v>
      </c>
      <c r="BG7" s="3">
        <v>0.0138158869360742</v>
      </c>
      <c r="BH7" s="3">
        <v>48.6792353362496</v>
      </c>
      <c r="BI7" s="3">
        <v>1.24696430414952</v>
      </c>
      <c r="BJ7" s="3">
        <v>61.6402912707874</v>
      </c>
      <c r="BK7" s="3">
        <v>403.026963558667</v>
      </c>
      <c r="BL7" s="3">
        <v>-0.00229201177596652</v>
      </c>
    </row>
    <row r="8" spans="1:64">
      <c r="A8" s="3" t="s">
        <v>79</v>
      </c>
      <c r="B8" s="3" t="s">
        <v>78</v>
      </c>
      <c r="C8" s="3" t="s">
        <v>72</v>
      </c>
      <c r="D8" s="3" t="s">
        <v>74</v>
      </c>
      <c r="E8" s="3" t="str">
        <f t="shared" si="0"/>
        <v>TR5-B2-Rd2</v>
      </c>
      <c r="F8" s="3" t="str">
        <f>VLOOKUP(B8,Sheet1!$A$1:$B$93,2,0)</f>
        <v>Schima superba</v>
      </c>
      <c r="G8" s="3" t="str">
        <f t="shared" si="1"/>
        <v>2023-08-08</v>
      </c>
      <c r="H8" s="3" t="s">
        <v>70</v>
      </c>
      <c r="I8" s="3">
        <v>-0.978278308934205</v>
      </c>
      <c r="J8" s="3">
        <v>0.00460323836245286</v>
      </c>
      <c r="K8" s="3">
        <v>731.410247995931</v>
      </c>
      <c r="L8" s="3">
        <v>0.056763684546667</v>
      </c>
      <c r="M8" s="3">
        <v>1.16361986038061</v>
      </c>
      <c r="N8" s="3">
        <v>25.3497972488403</v>
      </c>
      <c r="O8" s="3">
        <v>6</v>
      </c>
      <c r="P8" s="3">
        <v>1.4200000166893</v>
      </c>
      <c r="Q8" s="3">
        <v>1</v>
      </c>
      <c r="R8" s="3">
        <v>2.8400000333786</v>
      </c>
      <c r="S8" s="3">
        <v>25.3936142240252</v>
      </c>
      <c r="T8" s="3">
        <v>25.3497972488403</v>
      </c>
      <c r="U8" s="3">
        <v>25.0989242281233</v>
      </c>
      <c r="V8" s="3">
        <v>400.173442295619</v>
      </c>
      <c r="W8" s="3">
        <v>401.814934866769</v>
      </c>
      <c r="X8" s="3">
        <v>21.4091757365636</v>
      </c>
      <c r="Y8" s="3">
        <v>21.5045983450753</v>
      </c>
      <c r="Z8" s="3">
        <v>63.7073723929269</v>
      </c>
      <c r="AA8" s="3">
        <v>63.9918016706194</v>
      </c>
      <c r="AB8" s="3">
        <v>349.24433026995</v>
      </c>
      <c r="AC8" s="3">
        <v>0.0285343030783614</v>
      </c>
      <c r="AD8" s="3">
        <v>0.101594388751047</v>
      </c>
      <c r="AE8" s="3">
        <v>96.8627591814314</v>
      </c>
      <c r="AF8" s="3">
        <v>-3.13627576828003</v>
      </c>
      <c r="AG8" s="3">
        <v>-0.191666468977928</v>
      </c>
      <c r="AH8" s="3">
        <v>0.0690925866365433</v>
      </c>
      <c r="AI8" s="3">
        <v>0.00219018058851361</v>
      </c>
      <c r="AJ8" s="3">
        <v>0.0675530657172203</v>
      </c>
      <c r="AK8" s="3">
        <v>0.00183975405525416</v>
      </c>
      <c r="AL8" s="3">
        <v>1</v>
      </c>
      <c r="AM8" s="3">
        <v>-0.219565242528915</v>
      </c>
      <c r="AN8" s="3">
        <v>2.73739147186279</v>
      </c>
      <c r="AO8" s="3">
        <v>1</v>
      </c>
      <c r="AP8" s="3">
        <v>0</v>
      </c>
      <c r="AQ8" s="3">
        <v>0.159999996423721</v>
      </c>
      <c r="AR8" s="3">
        <v>111115</v>
      </c>
      <c r="AS8" s="3">
        <v>0.58207388378325</v>
      </c>
      <c r="AT8" s="3">
        <v>5.6763684546667e-5</v>
      </c>
      <c r="AU8" s="3">
        <v>298.49979724884</v>
      </c>
      <c r="AV8" s="3">
        <v>298.543614224025</v>
      </c>
      <c r="AW8" s="3">
        <v>0.0045654883904912</v>
      </c>
      <c r="AX8" s="3">
        <v>-0.0226840825820919</v>
      </c>
      <c r="AY8" s="3">
        <v>3.24661458860634</v>
      </c>
      <c r="AZ8" s="3">
        <v>33.5176762946815</v>
      </c>
      <c r="BA8" s="3">
        <v>12.0130779496062</v>
      </c>
      <c r="BB8" s="3">
        <v>25.3717057364328</v>
      </c>
      <c r="BC8" s="3">
        <v>3.25083453024617</v>
      </c>
      <c r="BD8" s="3">
        <v>0.00459578472748978</v>
      </c>
      <c r="BE8" s="3">
        <v>2.08299472822574</v>
      </c>
      <c r="BF8" s="3">
        <v>1.16783980202043</v>
      </c>
      <c r="BG8" s="3">
        <v>0.00287303418797015</v>
      </c>
      <c r="BH8" s="3">
        <v>70.846415986305</v>
      </c>
      <c r="BI8" s="3">
        <v>1.82026273993135</v>
      </c>
      <c r="BJ8" s="3">
        <v>63.2055001009984</v>
      </c>
      <c r="BK8" s="3">
        <v>402.279961522241</v>
      </c>
      <c r="BL8" s="3">
        <v>-0.00153700240708891</v>
      </c>
    </row>
    <row r="9" spans="1:64">
      <c r="A9" s="3" t="s">
        <v>80</v>
      </c>
      <c r="B9" s="3" t="s">
        <v>81</v>
      </c>
      <c r="C9" s="3" t="s">
        <v>68</v>
      </c>
      <c r="D9" s="3" t="s">
        <v>69</v>
      </c>
      <c r="E9" s="3" t="str">
        <f t="shared" si="0"/>
        <v>TR7-B1-Rd1</v>
      </c>
      <c r="F9" s="3" t="str">
        <f>VLOOKUP(B9,Sheet1!$A$1:$B$93,2,0)</f>
        <v>Schima superba</v>
      </c>
      <c r="G9" s="3" t="str">
        <f t="shared" si="1"/>
        <v>2023-08-08</v>
      </c>
      <c r="H9" s="3" t="s">
        <v>70</v>
      </c>
      <c r="I9" s="3">
        <v>-1.09851453107468</v>
      </c>
      <c r="J9" s="3">
        <v>0.00314862668256664</v>
      </c>
      <c r="K9" s="3">
        <v>957.684255854105</v>
      </c>
      <c r="L9" s="3">
        <v>0.0373974556326393</v>
      </c>
      <c r="M9" s="3">
        <v>1.11957664346318</v>
      </c>
      <c r="N9" s="3">
        <v>26.6989520788193</v>
      </c>
      <c r="O9" s="3">
        <v>6</v>
      </c>
      <c r="P9" s="3">
        <v>1.4200000166893</v>
      </c>
      <c r="Q9" s="3">
        <v>1</v>
      </c>
      <c r="R9" s="3">
        <v>2.8400000333786</v>
      </c>
      <c r="S9" s="3">
        <v>25.9255799055099</v>
      </c>
      <c r="T9" s="3">
        <v>26.6989520788193</v>
      </c>
      <c r="U9" s="3">
        <v>25.1040817499161</v>
      </c>
      <c r="V9" s="3">
        <v>400.028955459595</v>
      </c>
      <c r="W9" s="3">
        <v>401.921636581421</v>
      </c>
      <c r="X9" s="3">
        <v>24.6164892911911</v>
      </c>
      <c r="Y9" s="3">
        <v>24.6791598796844</v>
      </c>
      <c r="Z9" s="3">
        <v>71.1622285842896</v>
      </c>
      <c r="AA9" s="3">
        <v>71.3437385559082</v>
      </c>
      <c r="AB9" s="3">
        <v>349.202646255493</v>
      </c>
      <c r="AC9" s="3">
        <v>0.0511889097688254</v>
      </c>
      <c r="AD9" s="3">
        <v>0.112878939835355</v>
      </c>
      <c r="AE9" s="3">
        <v>97.1177830696106</v>
      </c>
      <c r="AF9" s="3">
        <v>-2.73760223388672</v>
      </c>
      <c r="AG9" s="3">
        <v>-0.151408344507217</v>
      </c>
      <c r="AH9" s="3">
        <v>0.0232257917523384</v>
      </c>
      <c r="AI9" s="3">
        <v>0.00131831353064626</v>
      </c>
      <c r="AJ9" s="3">
        <v>0.0460329093039036</v>
      </c>
      <c r="AK9" s="3">
        <v>0.00161579938139766</v>
      </c>
      <c r="AL9" s="3">
        <v>0.91666667163372</v>
      </c>
      <c r="AM9" s="3">
        <v>-0.219565242528915</v>
      </c>
      <c r="AN9" s="3">
        <v>2.73739147186279</v>
      </c>
      <c r="AO9" s="3">
        <v>1</v>
      </c>
      <c r="AP9" s="3">
        <v>0</v>
      </c>
      <c r="AQ9" s="3">
        <v>0.159999996423721</v>
      </c>
      <c r="AR9" s="3">
        <v>111115</v>
      </c>
      <c r="AS9" s="3">
        <v>0.582004410425822</v>
      </c>
      <c r="AT9" s="3">
        <v>3.73974556326393e-5</v>
      </c>
      <c r="AU9" s="3">
        <v>299.848952078819</v>
      </c>
      <c r="AV9" s="3">
        <v>299.07557990551</v>
      </c>
      <c r="AW9" s="3">
        <v>0.00819022537994626</v>
      </c>
      <c r="AX9" s="3">
        <v>-0.120114827718246</v>
      </c>
      <c r="AY9" s="3">
        <v>3.51636193928055</v>
      </c>
      <c r="AZ9" s="3">
        <v>36.2071891355082</v>
      </c>
      <c r="BA9" s="3">
        <v>11.5280292558238</v>
      </c>
      <c r="BB9" s="3">
        <v>26.3122659921646</v>
      </c>
      <c r="BC9" s="3">
        <v>3.43711329328446</v>
      </c>
      <c r="BD9" s="3">
        <v>0.00314513091504639</v>
      </c>
      <c r="BE9" s="3">
        <v>2.39678529581737</v>
      </c>
      <c r="BF9" s="3">
        <v>1.04032799746709</v>
      </c>
      <c r="BG9" s="3">
        <v>0.00196602059538551</v>
      </c>
      <c r="BH9" s="3">
        <v>93.008171385741</v>
      </c>
      <c r="BI9" s="3">
        <v>2.38276846771308</v>
      </c>
      <c r="BJ9" s="3">
        <v>67.1975973836646</v>
      </c>
      <c r="BK9" s="3">
        <v>402.452404750615</v>
      </c>
      <c r="BL9" s="3">
        <v>-0.00186431461984519</v>
      </c>
    </row>
    <row r="10" spans="1:64">
      <c r="A10" s="3" t="s">
        <v>82</v>
      </c>
      <c r="B10" s="3" t="s">
        <v>81</v>
      </c>
      <c r="C10" s="3" t="s">
        <v>72</v>
      </c>
      <c r="D10" s="3" t="s">
        <v>69</v>
      </c>
      <c r="E10" s="3" t="str">
        <f t="shared" si="0"/>
        <v>TR7-B2-Rd1</v>
      </c>
      <c r="F10" s="3" t="str">
        <f>VLOOKUP(B10,Sheet1!$A$1:$B$93,2,0)</f>
        <v>Schima superba</v>
      </c>
      <c r="G10" s="3" t="str">
        <f t="shared" si="1"/>
        <v>2023-08-08</v>
      </c>
      <c r="H10" s="3" t="s">
        <v>70</v>
      </c>
      <c r="I10" s="3">
        <v>-1.21417967509613</v>
      </c>
      <c r="J10" s="3">
        <v>0.0136542549742795</v>
      </c>
      <c r="K10" s="3">
        <v>535.621297385312</v>
      </c>
      <c r="L10" s="3">
        <v>0.168674034929953</v>
      </c>
      <c r="M10" s="3">
        <v>1.17058389858901</v>
      </c>
      <c r="N10" s="3">
        <v>25.9027264458793</v>
      </c>
      <c r="O10" s="3">
        <v>6</v>
      </c>
      <c r="P10" s="3">
        <v>1.4200000166893</v>
      </c>
      <c r="Q10" s="3">
        <v>1</v>
      </c>
      <c r="R10" s="3">
        <v>2.8400000333786</v>
      </c>
      <c r="S10" s="3">
        <v>25.6189712796892</v>
      </c>
      <c r="T10" s="3">
        <v>25.9027264458793</v>
      </c>
      <c r="U10" s="3">
        <v>25.1153272901263</v>
      </c>
      <c r="V10" s="3">
        <v>400.071391514369</v>
      </c>
      <c r="W10" s="3">
        <v>402.040976388114</v>
      </c>
      <c r="X10" s="3">
        <v>22.217669078282</v>
      </c>
      <c r="Y10" s="3">
        <v>22.5009491784232</v>
      </c>
      <c r="Z10" s="3">
        <v>65.3788070678711</v>
      </c>
      <c r="AA10" s="3">
        <v>66.2129423958915</v>
      </c>
      <c r="AB10" s="3">
        <v>349.220543997628</v>
      </c>
      <c r="AC10" s="3">
        <v>0.0261626239101003</v>
      </c>
      <c r="AD10" s="3">
        <v>0.119234382041863</v>
      </c>
      <c r="AE10" s="3">
        <v>97.0759604317801</v>
      </c>
      <c r="AF10" s="3">
        <v>-3.00232911109924</v>
      </c>
      <c r="AG10" s="3">
        <v>-0.18231987953186</v>
      </c>
      <c r="AH10" s="3">
        <v>0.018547996878624</v>
      </c>
      <c r="AI10" s="3">
        <v>0.00115803885273635</v>
      </c>
      <c r="AJ10" s="3">
        <v>0.0225959029048681</v>
      </c>
      <c r="AK10" s="3">
        <v>0.00082553387619555</v>
      </c>
      <c r="AL10" s="3">
        <v>0.952380955219269</v>
      </c>
      <c r="AM10" s="3">
        <v>-0.219565242528915</v>
      </c>
      <c r="AN10" s="3">
        <v>2.73739147186279</v>
      </c>
      <c r="AO10" s="3">
        <v>1</v>
      </c>
      <c r="AP10" s="3">
        <v>0</v>
      </c>
      <c r="AQ10" s="3">
        <v>0.159999996423721</v>
      </c>
      <c r="AR10" s="3">
        <v>111115</v>
      </c>
      <c r="AS10" s="3">
        <v>0.582034239996047</v>
      </c>
      <c r="AT10" s="3">
        <v>0.000168674034929953</v>
      </c>
      <c r="AU10" s="3">
        <v>299.052726445879</v>
      </c>
      <c r="AV10" s="3">
        <v>298.768971279689</v>
      </c>
      <c r="AW10" s="3">
        <v>0.00418601973205122</v>
      </c>
      <c r="AX10" s="3">
        <v>-0.12147995344689</v>
      </c>
      <c r="AY10" s="3">
        <v>3.35488514879984</v>
      </c>
      <c r="AZ10" s="3">
        <v>34.5593815206495</v>
      </c>
      <c r="BA10" s="3">
        <v>12.0584323422263</v>
      </c>
      <c r="BB10" s="3">
        <v>25.7608488627843</v>
      </c>
      <c r="BC10" s="3">
        <v>3.32680241068695</v>
      </c>
      <c r="BD10" s="3">
        <v>0.0135889169310328</v>
      </c>
      <c r="BE10" s="3">
        <v>2.18430125021083</v>
      </c>
      <c r="BF10" s="3">
        <v>1.14250116047612</v>
      </c>
      <c r="BG10" s="3">
        <v>0.00849891922633497</v>
      </c>
      <c r="BH10" s="3">
        <v>51.9959530181439</v>
      </c>
      <c r="BI10" s="3">
        <v>1.3322548352381</v>
      </c>
      <c r="BJ10" s="3">
        <v>64.2552320050685</v>
      </c>
      <c r="BK10" s="3">
        <v>402.618139255056</v>
      </c>
      <c r="BL10" s="3">
        <v>-0.00193775193683836</v>
      </c>
    </row>
    <row r="11" spans="1:64">
      <c r="A11" s="3" t="s">
        <v>83</v>
      </c>
      <c r="B11" s="3" t="s">
        <v>81</v>
      </c>
      <c r="C11" s="3" t="s">
        <v>72</v>
      </c>
      <c r="D11" s="3" t="s">
        <v>74</v>
      </c>
      <c r="E11" s="3" t="str">
        <f t="shared" si="0"/>
        <v>TR7-B2-Rd2</v>
      </c>
      <c r="F11" s="3" t="str">
        <f>VLOOKUP(B11,Sheet1!$A$1:$B$93,2,0)</f>
        <v>Schima superba</v>
      </c>
      <c r="G11" s="3" t="str">
        <f t="shared" si="1"/>
        <v>2023-08-08</v>
      </c>
      <c r="H11" s="3" t="s">
        <v>70</v>
      </c>
      <c r="I11" s="3">
        <v>-1.23348891324427</v>
      </c>
      <c r="J11" s="3">
        <v>0.00493809435973985</v>
      </c>
      <c r="K11" s="3">
        <v>792.480319371563</v>
      </c>
      <c r="L11" s="3">
        <v>0.052030925501385</v>
      </c>
      <c r="M11" s="3">
        <v>0.995438995784603</v>
      </c>
      <c r="N11" s="3">
        <v>25.6192938940866</v>
      </c>
      <c r="O11" s="3">
        <v>6</v>
      </c>
      <c r="P11" s="3">
        <v>1.4200000166893</v>
      </c>
      <c r="Q11" s="3">
        <v>1</v>
      </c>
      <c r="R11" s="3">
        <v>2.8400000333786</v>
      </c>
      <c r="S11" s="3">
        <v>25.4713897705078</v>
      </c>
      <c r="T11" s="3">
        <v>25.6192938940866</v>
      </c>
      <c r="U11" s="3">
        <v>25.0982416697911</v>
      </c>
      <c r="V11" s="3">
        <v>400.152444022042</v>
      </c>
      <c r="W11" s="3">
        <v>402.235689435686</v>
      </c>
      <c r="X11" s="3">
        <v>23.6334936959403</v>
      </c>
      <c r="Y11" s="3">
        <v>23.7207652500697</v>
      </c>
      <c r="Z11" s="3">
        <v>70.1848569597517</v>
      </c>
      <c r="AA11" s="3">
        <v>70.4442051478795</v>
      </c>
      <c r="AB11" s="3">
        <v>349.23207964216</v>
      </c>
      <c r="AC11" s="3">
        <v>0.0400561229325831</v>
      </c>
      <c r="AD11" s="3">
        <v>0.10605075715908</v>
      </c>
      <c r="AE11" s="3">
        <v>97.111086164202</v>
      </c>
      <c r="AF11" s="3">
        <v>-2.7507758140564</v>
      </c>
      <c r="AG11" s="3">
        <v>-0.187775254249573</v>
      </c>
      <c r="AH11" s="3">
        <v>0.0171270687133074</v>
      </c>
      <c r="AI11" s="3">
        <v>0.00353209325112402</v>
      </c>
      <c r="AJ11" s="3">
        <v>0.016562869772315</v>
      </c>
      <c r="AK11" s="3">
        <v>0.00444485386833548</v>
      </c>
      <c r="AL11" s="3">
        <v>0.976190477609634</v>
      </c>
      <c r="AM11" s="3">
        <v>-0.219565242528915</v>
      </c>
      <c r="AN11" s="3">
        <v>2.73739147186279</v>
      </c>
      <c r="AO11" s="3">
        <v>1</v>
      </c>
      <c r="AP11" s="3">
        <v>0</v>
      </c>
      <c r="AQ11" s="3">
        <v>0.159999996423721</v>
      </c>
      <c r="AR11" s="3">
        <v>111115</v>
      </c>
      <c r="AS11" s="3">
        <v>0.582053466070266</v>
      </c>
      <c r="AT11" s="3">
        <v>5.20309255013849e-5</v>
      </c>
      <c r="AU11" s="3">
        <v>298.769293894087</v>
      </c>
      <c r="AV11" s="3">
        <v>298.621389770508</v>
      </c>
      <c r="AW11" s="3">
        <v>0.00640897952596144</v>
      </c>
      <c r="AX11" s="3">
        <v>-0.0452784303844815</v>
      </c>
      <c r="AY11" s="3">
        <v>3.2989882657548</v>
      </c>
      <c r="AZ11" s="3">
        <v>33.9712838018716</v>
      </c>
      <c r="BA11" s="3">
        <v>10.2505185518019</v>
      </c>
      <c r="BB11" s="3">
        <v>25.5453418322972</v>
      </c>
      <c r="BC11" s="3">
        <v>3.284538316992</v>
      </c>
      <c r="BD11" s="3">
        <v>0.00492952140161673</v>
      </c>
      <c r="BE11" s="3">
        <v>2.30354926997019</v>
      </c>
      <c r="BF11" s="3">
        <v>0.980989047021808</v>
      </c>
      <c r="BG11" s="3">
        <v>0.00308171995724889</v>
      </c>
      <c r="BH11" s="3">
        <v>76.9586282726706</v>
      </c>
      <c r="BI11" s="3">
        <v>1.97018984784327</v>
      </c>
      <c r="BJ11" s="3">
        <v>68.9836104613973</v>
      </c>
      <c r="BK11" s="3">
        <v>402.822030989668</v>
      </c>
      <c r="BL11" s="3">
        <v>-0.00211235972351727</v>
      </c>
    </row>
    <row r="12" spans="1:64">
      <c r="A12" s="3" t="s">
        <v>84</v>
      </c>
      <c r="B12" s="3" t="s">
        <v>85</v>
      </c>
      <c r="C12" s="3" t="s">
        <v>68</v>
      </c>
      <c r="D12" s="3" t="s">
        <v>74</v>
      </c>
      <c r="E12" s="3" t="str">
        <f t="shared" si="0"/>
        <v>TR8-B1-Rd2</v>
      </c>
      <c r="F12" s="3" t="str">
        <f>VLOOKUP(B12,Sheet1!$A$1:$B$93,2,0)</f>
        <v>Schima superba</v>
      </c>
      <c r="G12" s="3" t="str">
        <f t="shared" si="1"/>
        <v>2023-08-08</v>
      </c>
      <c r="H12" s="3" t="s">
        <v>70</v>
      </c>
      <c r="I12" s="3">
        <v>-1.12739047494063</v>
      </c>
      <c r="J12" s="3">
        <v>0.0326987365537329</v>
      </c>
      <c r="K12" s="3">
        <v>449.320365007625</v>
      </c>
      <c r="L12" s="3">
        <v>0.374020548396398</v>
      </c>
      <c r="M12" s="3">
        <v>1.0897776331478</v>
      </c>
      <c r="N12" s="3">
        <v>25.4970489229475</v>
      </c>
      <c r="O12" s="3">
        <v>6</v>
      </c>
      <c r="P12" s="3">
        <v>1.4200000166893</v>
      </c>
      <c r="Q12" s="3">
        <v>1</v>
      </c>
      <c r="R12" s="3">
        <v>2.8400000333786</v>
      </c>
      <c r="S12" s="3">
        <v>25.4741355351039</v>
      </c>
      <c r="T12" s="3">
        <v>25.4970489229475</v>
      </c>
      <c r="U12" s="3">
        <v>25.0975100653512</v>
      </c>
      <c r="V12" s="3">
        <v>399.793714250837</v>
      </c>
      <c r="W12" s="3">
        <v>401.472974504743</v>
      </c>
      <c r="X12" s="3">
        <v>21.9225421633039</v>
      </c>
      <c r="Y12" s="3">
        <v>22.550758089338</v>
      </c>
      <c r="Z12" s="3">
        <v>64.9486143929618</v>
      </c>
      <c r="AA12" s="3">
        <v>66.8105817522321</v>
      </c>
      <c r="AB12" s="3">
        <v>349.165958949498</v>
      </c>
      <c r="AC12" s="3">
        <v>0.00851993515555348</v>
      </c>
      <c r="AD12" s="3">
        <v>0.114701640925237</v>
      </c>
      <c r="AE12" s="3">
        <v>96.9090794154576</v>
      </c>
      <c r="AF12" s="3">
        <v>-2.83100080490112</v>
      </c>
      <c r="AG12" s="3">
        <v>-0.194599390029907</v>
      </c>
      <c r="AH12" s="3">
        <v>0.0205934233963489</v>
      </c>
      <c r="AI12" s="3">
        <v>0.000925822765566409</v>
      </c>
      <c r="AJ12" s="3">
        <v>0.0238335747271776</v>
      </c>
      <c r="AK12" s="3">
        <v>0.000588957977015525</v>
      </c>
      <c r="AL12" s="3">
        <v>0.904761910438538</v>
      </c>
      <c r="AM12" s="3">
        <v>-0.219565242528915</v>
      </c>
      <c r="AN12" s="3">
        <v>2.73739147186279</v>
      </c>
      <c r="AO12" s="3">
        <v>1</v>
      </c>
      <c r="AP12" s="3">
        <v>0</v>
      </c>
      <c r="AQ12" s="3">
        <v>0.159999996423721</v>
      </c>
      <c r="AR12" s="3">
        <v>111115</v>
      </c>
      <c r="AS12" s="3">
        <v>0.58194326491583</v>
      </c>
      <c r="AT12" s="3">
        <v>0.000374020548396397</v>
      </c>
      <c r="AU12" s="3">
        <v>298.647048922947</v>
      </c>
      <c r="AV12" s="3">
        <v>298.624135535104</v>
      </c>
      <c r="AW12" s="3">
        <v>0.00136318959441889</v>
      </c>
      <c r="AX12" s="3">
        <v>-0.190338143070258</v>
      </c>
      <c r="AY12" s="3">
        <v>3.27515085660259</v>
      </c>
      <c r="AZ12" s="3">
        <v>33.7961209461489</v>
      </c>
      <c r="BA12" s="3">
        <v>11.2453628568109</v>
      </c>
      <c r="BB12" s="3">
        <v>25.4855922290257</v>
      </c>
      <c r="BC12" s="3">
        <v>3.27290939806309</v>
      </c>
      <c r="BD12" s="3">
        <v>0.0323265030951613</v>
      </c>
      <c r="BE12" s="3">
        <v>2.18537322345478</v>
      </c>
      <c r="BF12" s="3">
        <v>1.08753617460831</v>
      </c>
      <c r="BG12" s="3">
        <v>0.0202371807389274</v>
      </c>
      <c r="BH12" s="3">
        <v>43.5432221305886</v>
      </c>
      <c r="BI12" s="3">
        <v>1.11917954880087</v>
      </c>
      <c r="BJ12" s="3">
        <v>66.1519589093227</v>
      </c>
      <c r="BK12" s="3">
        <v>402.008881942519</v>
      </c>
      <c r="BL12" s="3">
        <v>-0.001855202073176</v>
      </c>
    </row>
    <row r="13" spans="1:64">
      <c r="A13" s="3" t="s">
        <v>86</v>
      </c>
      <c r="B13" s="3" t="s">
        <v>87</v>
      </c>
      <c r="C13" s="3" t="s">
        <v>68</v>
      </c>
      <c r="D13" s="3" t="s">
        <v>69</v>
      </c>
      <c r="E13" s="3" t="str">
        <f t="shared" si="0"/>
        <v>TR9-B1-Rd1</v>
      </c>
      <c r="F13" s="3" t="str">
        <f>VLOOKUP(B13,Sheet1!$A$1:$B$93,2,0)</f>
        <v>Machilus thunbergii</v>
      </c>
      <c r="G13" s="3" t="str">
        <f t="shared" si="1"/>
        <v>2023-08-08</v>
      </c>
      <c r="H13" s="3" t="s">
        <v>70</v>
      </c>
      <c r="I13" s="3">
        <v>-0.893191016308939</v>
      </c>
      <c r="J13" s="3">
        <v>0.0143082890223076</v>
      </c>
      <c r="K13" s="3">
        <v>492.706280059559</v>
      </c>
      <c r="L13" s="3">
        <v>0.179419652572053</v>
      </c>
      <c r="M13" s="3">
        <v>1.18832675808814</v>
      </c>
      <c r="N13" s="3">
        <v>26.1220092773438</v>
      </c>
      <c r="O13" s="3">
        <v>6</v>
      </c>
      <c r="P13" s="3">
        <v>1.4200000166893</v>
      </c>
      <c r="Q13" s="3">
        <v>1</v>
      </c>
      <c r="R13" s="3">
        <v>2.8400000333786</v>
      </c>
      <c r="S13" s="3">
        <v>25.6941223144531</v>
      </c>
      <c r="T13" s="3">
        <v>26.1220092773438</v>
      </c>
      <c r="U13" s="3">
        <v>25.0964029857091</v>
      </c>
      <c r="V13" s="3">
        <v>399.988573346819</v>
      </c>
      <c r="W13" s="3">
        <v>401.399416242327</v>
      </c>
      <c r="X13" s="3">
        <v>22.4639686856951</v>
      </c>
      <c r="Y13" s="3">
        <v>22.7652091979981</v>
      </c>
      <c r="Z13" s="3">
        <v>65.8218890598842</v>
      </c>
      <c r="AA13" s="3">
        <v>66.7053146362305</v>
      </c>
      <c r="AB13" s="3">
        <v>349.22607421875</v>
      </c>
      <c r="AC13" s="3">
        <v>0.0656272385801588</v>
      </c>
      <c r="AD13" s="3">
        <v>0.122083780488798</v>
      </c>
      <c r="AE13" s="3">
        <v>97.0942306518555</v>
      </c>
      <c r="AF13" s="3">
        <v>-2.93823003768921</v>
      </c>
      <c r="AG13" s="3">
        <v>-0.173740237951279</v>
      </c>
      <c r="AH13" s="3">
        <v>0.029671061784029</v>
      </c>
      <c r="AI13" s="3">
        <v>0.00142279104329646</v>
      </c>
      <c r="AJ13" s="3">
        <v>0.0323630608618259</v>
      </c>
      <c r="AK13" s="3">
        <v>0.000872364733368158</v>
      </c>
      <c r="AL13" s="3">
        <v>0.976190477609634</v>
      </c>
      <c r="AM13" s="3">
        <v>-0.219565242528915</v>
      </c>
      <c r="AN13" s="3">
        <v>2.73739147186279</v>
      </c>
      <c r="AO13" s="3">
        <v>1</v>
      </c>
      <c r="AP13" s="3">
        <v>0</v>
      </c>
      <c r="AQ13" s="3">
        <v>0.159999996423721</v>
      </c>
      <c r="AR13" s="3">
        <v>111115</v>
      </c>
      <c r="AS13" s="3">
        <v>0.58204345703125</v>
      </c>
      <c r="AT13" s="3">
        <v>0.000179419652572053</v>
      </c>
      <c r="AU13" s="3">
        <v>299.272009277344</v>
      </c>
      <c r="AV13" s="3">
        <v>298.844122314453</v>
      </c>
      <c r="AW13" s="3">
        <v>0.0105003579381241</v>
      </c>
      <c r="AX13" s="3">
        <v>-0.145661511015719</v>
      </c>
      <c r="AY13" s="3">
        <v>3.39869723083423</v>
      </c>
      <c r="AZ13" s="3">
        <v>35.0041109805022</v>
      </c>
      <c r="BA13" s="3">
        <v>12.2389017825041</v>
      </c>
      <c r="BB13" s="3">
        <v>25.9080657958984</v>
      </c>
      <c r="BC13" s="3">
        <v>3.35594634092799</v>
      </c>
      <c r="BD13" s="3">
        <v>0.0142365549873401</v>
      </c>
      <c r="BE13" s="3">
        <v>2.21037047274609</v>
      </c>
      <c r="BF13" s="3">
        <v>1.1455758681819</v>
      </c>
      <c r="BG13" s="3">
        <v>0.00890426403225999</v>
      </c>
      <c r="BH13" s="3">
        <v>47.8389373061847</v>
      </c>
      <c r="BI13" s="3">
        <v>1.22747135083379</v>
      </c>
      <c r="BJ13" s="3">
        <v>64.1763627189224</v>
      </c>
      <c r="BK13" s="3">
        <v>401.823996473963</v>
      </c>
      <c r="BL13" s="3">
        <v>-0.00142654230317588</v>
      </c>
    </row>
    <row r="14" spans="1:64">
      <c r="A14" s="3" t="s">
        <v>88</v>
      </c>
      <c r="B14" s="3" t="s">
        <v>87</v>
      </c>
      <c r="C14" s="3" t="s">
        <v>72</v>
      </c>
      <c r="D14" s="3" t="s">
        <v>74</v>
      </c>
      <c r="E14" s="3" t="str">
        <f t="shared" si="0"/>
        <v>TR9-B2-Rd2</v>
      </c>
      <c r="F14" s="3" t="str">
        <f>VLOOKUP(B14,Sheet1!$A$1:$B$93,2,0)</f>
        <v>Machilus thunbergii</v>
      </c>
      <c r="G14" s="3" t="str">
        <f t="shared" si="1"/>
        <v>2023-08-08</v>
      </c>
      <c r="H14" s="3" t="s">
        <v>70</v>
      </c>
      <c r="I14" s="3">
        <v>-1.14390789395234</v>
      </c>
      <c r="J14" s="3">
        <v>0.00718010367345138</v>
      </c>
      <c r="K14" s="3">
        <v>646.657291452117</v>
      </c>
      <c r="L14" s="3">
        <v>0.0913282459154116</v>
      </c>
      <c r="M14" s="3">
        <v>1.20567589904414</v>
      </c>
      <c r="N14" s="3">
        <v>25.0539030347552</v>
      </c>
      <c r="O14" s="3">
        <v>6</v>
      </c>
      <c r="P14" s="3">
        <v>1.4200000166893</v>
      </c>
      <c r="Q14" s="3">
        <v>1</v>
      </c>
      <c r="R14" s="3">
        <v>2.8400000333786</v>
      </c>
      <c r="S14" s="3">
        <v>25.2856262751988</v>
      </c>
      <c r="T14" s="3">
        <v>25.0539030347552</v>
      </c>
      <c r="U14" s="3">
        <v>25.1205342156547</v>
      </c>
      <c r="V14" s="3">
        <v>399.974491664341</v>
      </c>
      <c r="W14" s="3">
        <v>401.876713344029</v>
      </c>
      <c r="X14" s="3">
        <v>20.2738049370902</v>
      </c>
      <c r="Y14" s="3">
        <v>20.4275050844465</v>
      </c>
      <c r="Z14" s="3">
        <v>60.8913585117885</v>
      </c>
      <c r="AA14" s="3">
        <v>61.3533570425851</v>
      </c>
      <c r="AB14" s="3">
        <v>349.235754830497</v>
      </c>
      <c r="AC14" s="3">
        <v>0.00747807393158187</v>
      </c>
      <c r="AD14" s="3">
        <v>0.197436003812722</v>
      </c>
      <c r="AE14" s="3">
        <v>97.1354293823242</v>
      </c>
      <c r="AF14" s="3">
        <v>-2.9419105052948</v>
      </c>
      <c r="AG14" s="3">
        <v>-0.198926284909248</v>
      </c>
      <c r="AH14" s="3">
        <v>0.0241377055644989</v>
      </c>
      <c r="AI14" s="3">
        <v>0.00423370068892837</v>
      </c>
      <c r="AJ14" s="3">
        <v>0.0292638149112463</v>
      </c>
      <c r="AK14" s="3">
        <v>0.00314551079645753</v>
      </c>
      <c r="AL14" s="3">
        <v>0.904761910438538</v>
      </c>
      <c r="AM14" s="3">
        <v>-0.219565242528915</v>
      </c>
      <c r="AN14" s="3">
        <v>2.73739147186279</v>
      </c>
      <c r="AO14" s="3">
        <v>1</v>
      </c>
      <c r="AP14" s="3">
        <v>0</v>
      </c>
      <c r="AQ14" s="3">
        <v>0.159999996423721</v>
      </c>
      <c r="AR14" s="3">
        <v>111115</v>
      </c>
      <c r="AS14" s="3">
        <v>0.582059591384161</v>
      </c>
      <c r="AT14" s="3">
        <v>9.13282459154116e-5</v>
      </c>
      <c r="AU14" s="3">
        <v>298.203903034755</v>
      </c>
      <c r="AV14" s="3">
        <v>298.435626275199</v>
      </c>
      <c r="AW14" s="3">
        <v>0.00119649180230942</v>
      </c>
      <c r="AX14" s="3">
        <v>-0.0156322908894552</v>
      </c>
      <c r="AY14" s="3">
        <v>3.1899103747564</v>
      </c>
      <c r="AZ14" s="3">
        <v>32.8398236887267</v>
      </c>
      <c r="BA14" s="3">
        <v>12.4123186042802</v>
      </c>
      <c r="BB14" s="3">
        <v>25.169764654977</v>
      </c>
      <c r="BC14" s="3">
        <v>3.21200251168804</v>
      </c>
      <c r="BD14" s="3">
        <v>0.00716199211682037</v>
      </c>
      <c r="BE14" s="3">
        <v>1.98423447571226</v>
      </c>
      <c r="BF14" s="3">
        <v>1.22776803597578</v>
      </c>
      <c r="BG14" s="3">
        <v>0.00447786876646876</v>
      </c>
      <c r="BH14" s="3">
        <v>62.8133340621738</v>
      </c>
      <c r="BI14" s="3">
        <v>1.60909291576512</v>
      </c>
      <c r="BJ14" s="3">
        <v>61.267177601347</v>
      </c>
      <c r="BK14" s="3">
        <v>402.420472371735</v>
      </c>
      <c r="BL14" s="3">
        <v>-0.00174158949062411</v>
      </c>
    </row>
    <row r="15" spans="1:64">
      <c r="A15" s="3" t="s">
        <v>89</v>
      </c>
      <c r="B15" s="3" t="s">
        <v>90</v>
      </c>
      <c r="C15" s="3" t="s">
        <v>68</v>
      </c>
      <c r="D15" s="3" t="s">
        <v>69</v>
      </c>
      <c r="E15" s="3" t="str">
        <f t="shared" si="0"/>
        <v>TR11-B1-Rd1</v>
      </c>
      <c r="F15" s="3" t="str">
        <f>VLOOKUP(B15,Sheet1!$A$1:$B$93,2,0)</f>
        <v>Daphniphyllum pentandrum</v>
      </c>
      <c r="G15" s="3" t="str">
        <f t="shared" si="1"/>
        <v>2023-08-09</v>
      </c>
      <c r="H15" s="3" t="s">
        <v>70</v>
      </c>
      <c r="I15" s="3">
        <v>-1.05670786862711</v>
      </c>
      <c r="J15" s="3">
        <v>0.124902291530587</v>
      </c>
      <c r="K15" s="3">
        <v>409.073914547779</v>
      </c>
      <c r="L15" s="3">
        <v>1.13563762407605</v>
      </c>
      <c r="M15" s="3">
        <v>0.894439891178156</v>
      </c>
      <c r="N15" s="3">
        <v>26.2842839104789</v>
      </c>
      <c r="O15" s="3">
        <v>6</v>
      </c>
      <c r="P15" s="3">
        <v>1.4200000166893</v>
      </c>
      <c r="Q15" s="3">
        <v>1</v>
      </c>
      <c r="R15" s="3">
        <v>2.8400000333786</v>
      </c>
      <c r="S15" s="3">
        <v>25.8317659923008</v>
      </c>
      <c r="T15" s="3">
        <v>26.2842839104789</v>
      </c>
      <c r="U15" s="3">
        <v>25.1116967882429</v>
      </c>
      <c r="V15" s="3">
        <v>400.040189470564</v>
      </c>
      <c r="W15" s="3">
        <v>401.081056867327</v>
      </c>
      <c r="X15" s="3">
        <v>24.1966857910156</v>
      </c>
      <c r="Y15" s="3">
        <v>26.0969464438302</v>
      </c>
      <c r="Z15" s="3">
        <v>70.4101687840053</v>
      </c>
      <c r="AA15" s="3">
        <v>75.9406160627093</v>
      </c>
      <c r="AB15" s="3">
        <v>349.21554347447</v>
      </c>
      <c r="AC15" s="3">
        <v>0.0170555239155874</v>
      </c>
      <c r="AD15" s="3">
        <v>0.121457315715296</v>
      </c>
      <c r="AE15" s="3">
        <v>97.2144186837333</v>
      </c>
      <c r="AF15" s="3">
        <v>-2.49440336227417</v>
      </c>
      <c r="AG15" s="3">
        <v>-0.156759396195412</v>
      </c>
      <c r="AH15" s="3">
        <v>0.0379132628440857</v>
      </c>
      <c r="AI15" s="3">
        <v>0.00127414125017822</v>
      </c>
      <c r="AJ15" s="3">
        <v>0.0203949194401503</v>
      </c>
      <c r="AK15" s="3">
        <v>0.0021559598390013</v>
      </c>
      <c r="AL15" s="3">
        <v>0.928571432828903</v>
      </c>
      <c r="AM15" s="3">
        <v>-0.219565242528915</v>
      </c>
      <c r="AN15" s="3">
        <v>2.73739147186279</v>
      </c>
      <c r="AO15" s="3">
        <v>1</v>
      </c>
      <c r="AP15" s="3">
        <v>0</v>
      </c>
      <c r="AQ15" s="3">
        <v>0.159999996423721</v>
      </c>
      <c r="AR15" s="3">
        <v>111115</v>
      </c>
      <c r="AS15" s="3">
        <v>0.582025905790783</v>
      </c>
      <c r="AT15" s="3">
        <v>0.00113563762407605</v>
      </c>
      <c r="AU15" s="3">
        <v>299.434283910479</v>
      </c>
      <c r="AV15" s="3">
        <v>298.981765992301</v>
      </c>
      <c r="AW15" s="3">
        <v>0.00272888376549868</v>
      </c>
      <c r="AX15" s="3">
        <v>-0.627549398367397</v>
      </c>
      <c r="AY15" s="3">
        <v>3.43143936843456</v>
      </c>
      <c r="AZ15" s="3">
        <v>35.2976381396787</v>
      </c>
      <c r="BA15" s="3">
        <v>9.20069169584848</v>
      </c>
      <c r="BB15" s="3">
        <v>26.0580249513899</v>
      </c>
      <c r="BC15" s="3">
        <v>3.38586172556358</v>
      </c>
      <c r="BD15" s="3">
        <v>0.119640527624623</v>
      </c>
      <c r="BE15" s="3">
        <v>2.53699947725641</v>
      </c>
      <c r="BF15" s="3">
        <v>0.848862248307175</v>
      </c>
      <c r="BG15" s="3">
        <v>0.0752309102220181</v>
      </c>
      <c r="BH15" s="3">
        <v>39.7678826951501</v>
      </c>
      <c r="BI15" s="3">
        <v>1.01992820142043</v>
      </c>
      <c r="BJ15" s="3">
        <v>74.2413462830385</v>
      </c>
      <c r="BK15" s="3">
        <v>401.585545473153</v>
      </c>
      <c r="BL15" s="3">
        <v>-0.00196200736084091</v>
      </c>
    </row>
    <row r="16" spans="1:64">
      <c r="A16" s="3" t="s">
        <v>91</v>
      </c>
      <c r="B16" s="3" t="s">
        <v>90</v>
      </c>
      <c r="C16" s="3" t="s">
        <v>72</v>
      </c>
      <c r="D16" s="3" t="s">
        <v>69</v>
      </c>
      <c r="E16" s="3" t="str">
        <f t="shared" si="0"/>
        <v>TR11-B2-Rd1</v>
      </c>
      <c r="F16" s="3" t="str">
        <f>VLOOKUP(B16,Sheet1!$A$1:$B$93,2,0)</f>
        <v>Daphniphyllum pentandrum</v>
      </c>
      <c r="G16" s="3" t="str">
        <f t="shared" si="1"/>
        <v>2023-08-09</v>
      </c>
      <c r="H16" s="3" t="s">
        <v>70</v>
      </c>
      <c r="I16" s="3">
        <v>-1.09190133841579</v>
      </c>
      <c r="J16" s="3">
        <v>0.104400415596086</v>
      </c>
      <c r="K16" s="3">
        <v>412.379101528013</v>
      </c>
      <c r="L16" s="3">
        <v>0.959405287645558</v>
      </c>
      <c r="M16" s="3">
        <v>0.899095271469695</v>
      </c>
      <c r="N16" s="3">
        <v>25.7826023101807</v>
      </c>
      <c r="O16" s="3">
        <v>6</v>
      </c>
      <c r="P16" s="3">
        <v>1.4200000166893</v>
      </c>
      <c r="Q16" s="3">
        <v>1</v>
      </c>
      <c r="R16" s="3">
        <v>2.8400000333786</v>
      </c>
      <c r="S16" s="3">
        <v>25.5908199037824</v>
      </c>
      <c r="T16" s="3">
        <v>25.7826023101807</v>
      </c>
      <c r="U16" s="3">
        <v>25.0955708367484</v>
      </c>
      <c r="V16" s="3">
        <v>400.072485787528</v>
      </c>
      <c r="W16" s="3">
        <v>401.287015642439</v>
      </c>
      <c r="X16" s="3">
        <v>23.400536264692</v>
      </c>
      <c r="Y16" s="3">
        <v>25.0076653616769</v>
      </c>
      <c r="Z16" s="3">
        <v>69.0927134922573</v>
      </c>
      <c r="AA16" s="3">
        <v>73.8413663591657</v>
      </c>
      <c r="AB16" s="3">
        <v>349.223815917969</v>
      </c>
      <c r="AC16" s="3">
        <v>0.0136802462916381</v>
      </c>
      <c r="AD16" s="3">
        <v>0.128252517165882</v>
      </c>
      <c r="AE16" s="3">
        <v>97.2502087184361</v>
      </c>
      <c r="AF16" s="3">
        <v>-2.62746930122375</v>
      </c>
      <c r="AG16" s="3">
        <v>-0.18398155272007</v>
      </c>
      <c r="AH16" s="3">
        <v>0.0275598298758268</v>
      </c>
      <c r="AI16" s="3">
        <v>0.000932100578211248</v>
      </c>
      <c r="AJ16" s="3">
        <v>0.0215423125773668</v>
      </c>
      <c r="AK16" s="3">
        <v>0.00258865905925631</v>
      </c>
      <c r="AL16" s="3">
        <v>1</v>
      </c>
      <c r="AM16" s="3">
        <v>-0.219565242528915</v>
      </c>
      <c r="AN16" s="3">
        <v>2.73739147186279</v>
      </c>
      <c r="AO16" s="3">
        <v>1</v>
      </c>
      <c r="AP16" s="3">
        <v>0</v>
      </c>
      <c r="AQ16" s="3">
        <v>0.159999996423721</v>
      </c>
      <c r="AR16" s="3">
        <v>111115</v>
      </c>
      <c r="AS16" s="3">
        <v>0.582039693196615</v>
      </c>
      <c r="AT16" s="3">
        <v>0.000959405287645558</v>
      </c>
      <c r="AU16" s="3">
        <v>298.932602310181</v>
      </c>
      <c r="AV16" s="3">
        <v>298.740819903782</v>
      </c>
      <c r="AW16" s="3">
        <v>0.00218883935773772</v>
      </c>
      <c r="AX16" s="3">
        <v>-0.505450777023325</v>
      </c>
      <c r="AY16" s="3">
        <v>3.33109593737542</v>
      </c>
      <c r="AZ16" s="3">
        <v>34.2528409472476</v>
      </c>
      <c r="BA16" s="3">
        <v>9.24517558557073</v>
      </c>
      <c r="BB16" s="3">
        <v>25.6867111069816</v>
      </c>
      <c r="BC16" s="3">
        <v>3.31220988263989</v>
      </c>
      <c r="BD16" s="3">
        <v>0.10069852489058</v>
      </c>
      <c r="BE16" s="3">
        <v>2.43200066590573</v>
      </c>
      <c r="BF16" s="3">
        <v>0.880209216734168</v>
      </c>
      <c r="BG16" s="3">
        <v>0.0632590197325573</v>
      </c>
      <c r="BH16" s="3">
        <v>40.103953432054</v>
      </c>
      <c r="BI16" s="3">
        <v>1.02764122195279</v>
      </c>
      <c r="BJ16" s="3">
        <v>73.1711745322465</v>
      </c>
      <c r="BK16" s="3">
        <v>401.806053244388</v>
      </c>
      <c r="BL16" s="3">
        <v>-0.00198845364842188</v>
      </c>
    </row>
    <row r="17" spans="1:64">
      <c r="A17" s="3" t="s">
        <v>92</v>
      </c>
      <c r="B17" s="3" t="s">
        <v>93</v>
      </c>
      <c r="C17" s="3" t="s">
        <v>68</v>
      </c>
      <c r="D17" s="3" t="s">
        <v>74</v>
      </c>
      <c r="E17" s="3" t="str">
        <f t="shared" si="0"/>
        <v>TR12-B1-Rd2</v>
      </c>
      <c r="F17" s="3" t="str">
        <f>VLOOKUP(B17,Sheet1!$A$1:$B$93,2,0)</f>
        <v>Daphniphyllum pentandrum</v>
      </c>
      <c r="G17" s="3" t="str">
        <f t="shared" si="1"/>
        <v>2023-08-09</v>
      </c>
      <c r="H17" s="3" t="s">
        <v>70</v>
      </c>
      <c r="I17" s="3">
        <v>-0.898832206600693</v>
      </c>
      <c r="J17" s="3">
        <v>0.0607855579524804</v>
      </c>
      <c r="K17" s="3">
        <v>415.319561462776</v>
      </c>
      <c r="L17" s="3">
        <v>0.907637898149836</v>
      </c>
      <c r="M17" s="3">
        <v>1.44425130817708</v>
      </c>
      <c r="N17" s="3">
        <v>24.5615156718663</v>
      </c>
      <c r="O17" s="3">
        <v>6</v>
      </c>
      <c r="P17" s="3">
        <v>1.4200000166893</v>
      </c>
      <c r="Q17" s="3">
        <v>1</v>
      </c>
      <c r="R17" s="3">
        <v>2.8400000333786</v>
      </c>
      <c r="S17" s="3">
        <v>25.1799334117344</v>
      </c>
      <c r="T17" s="3">
        <v>24.5615156718663</v>
      </c>
      <c r="U17" s="3">
        <v>25.1064379555838</v>
      </c>
      <c r="V17" s="3">
        <v>399.940453665597</v>
      </c>
      <c r="W17" s="3">
        <v>400.877502441406</v>
      </c>
      <c r="X17" s="3">
        <v>15.4983568191528</v>
      </c>
      <c r="Y17" s="3">
        <v>17.0310689381191</v>
      </c>
      <c r="Z17" s="3">
        <v>46.7998215811593</v>
      </c>
      <c r="AA17" s="3">
        <v>51.4336032867432</v>
      </c>
      <c r="AB17" s="3">
        <v>349.255552019392</v>
      </c>
      <c r="AC17" s="3">
        <v>0.00330604779134904</v>
      </c>
      <c r="AD17" s="3">
        <v>0.0705374487276588</v>
      </c>
      <c r="AE17" s="3">
        <v>97.0724258422852</v>
      </c>
      <c r="AF17" s="3">
        <v>-2.99690461158752</v>
      </c>
      <c r="AG17" s="3">
        <v>-0.210954025387764</v>
      </c>
      <c r="AH17" s="3">
        <v>0.433593243360519</v>
      </c>
      <c r="AI17" s="3">
        <v>0.00235276087187231</v>
      </c>
      <c r="AJ17" s="3">
        <v>0.394318878650665</v>
      </c>
      <c r="AK17" s="3">
        <v>0.00147632975131273</v>
      </c>
      <c r="AL17" s="3">
        <v>0.928571432828903</v>
      </c>
      <c r="AM17" s="3">
        <v>-0.219565242528915</v>
      </c>
      <c r="AN17" s="3">
        <v>2.73739147186279</v>
      </c>
      <c r="AO17" s="3">
        <v>1</v>
      </c>
      <c r="AP17" s="3">
        <v>0</v>
      </c>
      <c r="AQ17" s="3">
        <v>0.159999996423721</v>
      </c>
      <c r="AR17" s="3">
        <v>111115</v>
      </c>
      <c r="AS17" s="3">
        <v>0.582092586698986</v>
      </c>
      <c r="AT17" s="3">
        <v>0.000907637898149837</v>
      </c>
      <c r="AU17" s="3">
        <v>297.711515671866</v>
      </c>
      <c r="AV17" s="3">
        <v>298.329933411734</v>
      </c>
      <c r="AW17" s="3">
        <v>0.000528967634792498</v>
      </c>
      <c r="AX17" s="3">
        <v>-0.375005332233522</v>
      </c>
      <c r="AY17" s="3">
        <v>3.09749845884093</v>
      </c>
      <c r="AZ17" s="3">
        <v>31.9091486752993</v>
      </c>
      <c r="BA17" s="3">
        <v>14.8780797371802</v>
      </c>
      <c r="BB17" s="3">
        <v>24.8707245418004</v>
      </c>
      <c r="BC17" s="3">
        <v>3.1552536477261</v>
      </c>
      <c r="BD17" s="3">
        <v>0.059511657931241</v>
      </c>
      <c r="BE17" s="3">
        <v>1.65324715066385</v>
      </c>
      <c r="BF17" s="3">
        <v>1.50200649706226</v>
      </c>
      <c r="BG17" s="3">
        <v>0.037307177914256</v>
      </c>
      <c r="BH17" s="3">
        <v>40.3160777165868</v>
      </c>
      <c r="BI17" s="3">
        <v>1.0360261121286</v>
      </c>
      <c r="BJ17" s="3">
        <v>53.2056171963554</v>
      </c>
      <c r="BK17" s="3">
        <v>401.309740064493</v>
      </c>
      <c r="BL17" s="3">
        <v>-0.00120548507868777</v>
      </c>
    </row>
    <row r="18" spans="1:64">
      <c r="A18" s="3" t="s">
        <v>94</v>
      </c>
      <c r="B18" s="3" t="s">
        <v>95</v>
      </c>
      <c r="C18" s="3" t="s">
        <v>72</v>
      </c>
      <c r="D18" s="3" t="s">
        <v>69</v>
      </c>
      <c r="E18" s="3" t="str">
        <f t="shared" si="0"/>
        <v>TR13-B2-Rd1</v>
      </c>
      <c r="F18" s="3" t="str">
        <f>VLOOKUP(B18,Sheet1!$A$1:$B$93,2,0)</f>
        <v>Schima superba</v>
      </c>
      <c r="G18" s="3" t="str">
        <f t="shared" si="1"/>
        <v>2023-08-09</v>
      </c>
      <c r="H18" s="3" t="s">
        <v>70</v>
      </c>
      <c r="I18" s="3">
        <v>-1.14377782803259</v>
      </c>
      <c r="J18" s="3">
        <v>0.00554192325669736</v>
      </c>
      <c r="K18" s="3">
        <v>718.776100404441</v>
      </c>
      <c r="L18" s="3">
        <v>0.0680481115614047</v>
      </c>
      <c r="M18" s="3">
        <v>1.15948507963525</v>
      </c>
      <c r="N18" s="3">
        <v>26.769677570888</v>
      </c>
      <c r="O18" s="3">
        <v>6</v>
      </c>
      <c r="P18" s="3">
        <v>1.4200000166893</v>
      </c>
      <c r="Q18" s="3">
        <v>1</v>
      </c>
      <c r="R18" s="3">
        <v>2.8400000333786</v>
      </c>
      <c r="S18" s="3">
        <v>25.8567389079503</v>
      </c>
      <c r="T18" s="3">
        <v>26.769677570888</v>
      </c>
      <c r="U18" s="3">
        <v>25.1096507481166</v>
      </c>
      <c r="V18" s="3">
        <v>400.062029157366</v>
      </c>
      <c r="W18" s="3">
        <v>401.961504255022</v>
      </c>
      <c r="X18" s="3">
        <v>24.2896386555263</v>
      </c>
      <c r="Y18" s="3">
        <v>24.4037005560739</v>
      </c>
      <c r="Z18" s="3">
        <v>70.5495921543666</v>
      </c>
      <c r="AA18" s="3">
        <v>70.8807269505092</v>
      </c>
      <c r="AB18" s="3">
        <v>349.218316214425</v>
      </c>
      <c r="AC18" s="3">
        <v>0.0144935324621786</v>
      </c>
      <c r="AD18" s="3">
        <v>0.109748839799847</v>
      </c>
      <c r="AE18" s="3">
        <v>97.1804564339774</v>
      </c>
      <c r="AF18" s="3">
        <v>-2.66273355484009</v>
      </c>
      <c r="AG18" s="3">
        <v>-0.133978590369224</v>
      </c>
      <c r="AH18" s="3">
        <v>0.0660681948065758</v>
      </c>
      <c r="AI18" s="3">
        <v>0.00100988277699798</v>
      </c>
      <c r="AJ18" s="3">
        <v>0.0482266284525394</v>
      </c>
      <c r="AK18" s="3">
        <v>0.000411218759836629</v>
      </c>
      <c r="AL18" s="3">
        <v>0.880952388048172</v>
      </c>
      <c r="AM18" s="3">
        <v>-0.219565242528915</v>
      </c>
      <c r="AN18" s="3">
        <v>2.73739147186279</v>
      </c>
      <c r="AO18" s="3">
        <v>1</v>
      </c>
      <c r="AP18" s="3">
        <v>0</v>
      </c>
      <c r="AQ18" s="3">
        <v>0.159999996423721</v>
      </c>
      <c r="AR18" s="3">
        <v>111115</v>
      </c>
      <c r="AS18" s="3">
        <v>0.582030527024042</v>
      </c>
      <c r="AT18" s="3">
        <v>6.80481115614047e-5</v>
      </c>
      <c r="AU18" s="3">
        <v>299.919677570888</v>
      </c>
      <c r="AV18" s="3">
        <v>299.00673890795</v>
      </c>
      <c r="AW18" s="3">
        <v>0.00231896514211566</v>
      </c>
      <c r="AX18" s="3">
        <v>-0.15381802686401</v>
      </c>
      <c r="AY18" s="3">
        <v>3.53104783965848</v>
      </c>
      <c r="AZ18" s="3">
        <v>36.3349585994156</v>
      </c>
      <c r="BA18" s="3">
        <v>11.9312580433417</v>
      </c>
      <c r="BB18" s="3">
        <v>26.3132082394191</v>
      </c>
      <c r="BC18" s="3">
        <v>3.43730834087148</v>
      </c>
      <c r="BD18" s="3">
        <v>0.00553112470096342</v>
      </c>
      <c r="BE18" s="3">
        <v>2.37156276002323</v>
      </c>
      <c r="BF18" s="3">
        <v>1.06574558084825</v>
      </c>
      <c r="BG18" s="3">
        <v>0.00345792150093197</v>
      </c>
      <c r="BH18" s="3">
        <v>69.8509918789071</v>
      </c>
      <c r="BI18" s="3">
        <v>1.7881661091118</v>
      </c>
      <c r="BJ18" s="3">
        <v>66.2014686077629</v>
      </c>
      <c r="BK18" s="3">
        <v>402.500033334672</v>
      </c>
      <c r="BL18" s="3">
        <v>-0.00186335447181056</v>
      </c>
    </row>
    <row r="19" spans="1:64">
      <c r="A19" s="3" t="s">
        <v>96</v>
      </c>
      <c r="B19" s="3" t="s">
        <v>97</v>
      </c>
      <c r="C19" s="3" t="s">
        <v>68</v>
      </c>
      <c r="D19" s="3" t="s">
        <v>69</v>
      </c>
      <c r="E19" s="3" t="str">
        <f t="shared" si="0"/>
        <v>TR14-B1-Rd1</v>
      </c>
      <c r="F19" s="3" t="str">
        <f>VLOOKUP(B19,Sheet1!$A$1:$B$93,2,0)</f>
        <v>Elaeocarpus chinensis</v>
      </c>
      <c r="G19" s="3" t="str">
        <f t="shared" si="1"/>
        <v>2023-08-09</v>
      </c>
      <c r="H19" s="3" t="s">
        <v>70</v>
      </c>
      <c r="I19" s="3">
        <v>-0.896279081406117</v>
      </c>
      <c r="J19" s="3">
        <v>0.00315715801810645</v>
      </c>
      <c r="K19" s="3">
        <v>875.260562240853</v>
      </c>
      <c r="L19" s="3">
        <v>0.0386532639050214</v>
      </c>
      <c r="M19" s="3">
        <v>1.15688703657667</v>
      </c>
      <c r="N19" s="3">
        <v>25.2251610074725</v>
      </c>
      <c r="O19" s="3">
        <v>6</v>
      </c>
      <c r="P19" s="3">
        <v>1.4200000166893</v>
      </c>
      <c r="Q19" s="3">
        <v>1</v>
      </c>
      <c r="R19" s="3">
        <v>2.8400000333786</v>
      </c>
      <c r="S19" s="3">
        <v>25.344520841326</v>
      </c>
      <c r="T19" s="3">
        <v>25.2251610074725</v>
      </c>
      <c r="U19" s="3">
        <v>25.1031368800572</v>
      </c>
      <c r="V19" s="3">
        <v>400.332892281668</v>
      </c>
      <c r="W19" s="3">
        <v>401.943623134068</v>
      </c>
      <c r="X19" s="3">
        <v>21.2231766836984</v>
      </c>
      <c r="Y19" s="3">
        <v>21.2880044664655</v>
      </c>
      <c r="Z19" s="3">
        <v>63.4606285095215</v>
      </c>
      <c r="AA19" s="3">
        <v>63.6536230359759</v>
      </c>
      <c r="AB19" s="3">
        <v>350.131574358259</v>
      </c>
      <c r="AC19" s="3">
        <v>0.0277427088336221</v>
      </c>
      <c r="AD19" s="3">
        <v>0.0913355981132814</v>
      </c>
      <c r="AE19" s="3">
        <v>97.0371295383998</v>
      </c>
      <c r="AF19" s="3">
        <v>-2.94686770439148</v>
      </c>
      <c r="AG19" s="3">
        <v>-0.194394916296005</v>
      </c>
      <c r="AH19" s="3">
        <v>0.117296896874905</v>
      </c>
      <c r="AI19" s="3">
        <v>0.0040775272063911</v>
      </c>
      <c r="AJ19" s="3">
        <v>0.126505568623543</v>
      </c>
      <c r="AK19" s="3">
        <v>0.00358531740494072</v>
      </c>
      <c r="AL19" s="3">
        <v>0.78571429848671</v>
      </c>
      <c r="AM19" s="3">
        <v>-0.219565242528915</v>
      </c>
      <c r="AN19" s="3">
        <v>2.73739147186279</v>
      </c>
      <c r="AO19" s="3">
        <v>1</v>
      </c>
      <c r="AP19" s="3">
        <v>0</v>
      </c>
      <c r="AQ19" s="3">
        <v>0.159999996423721</v>
      </c>
      <c r="AR19" s="3">
        <v>111115</v>
      </c>
      <c r="AS19" s="3">
        <v>0.583552623930432</v>
      </c>
      <c r="AT19" s="3">
        <v>3.86532639050214e-5</v>
      </c>
      <c r="AU19" s="3">
        <v>298.375161007473</v>
      </c>
      <c r="AV19" s="3">
        <v>298.494520841326</v>
      </c>
      <c r="AW19" s="3">
        <v>0.00443883331416387</v>
      </c>
      <c r="AX19" s="3">
        <v>-0.00378483321920379</v>
      </c>
      <c r="AY19" s="3">
        <v>3.22261387148435</v>
      </c>
      <c r="AZ19" s="3">
        <v>33.2101112188912</v>
      </c>
      <c r="BA19" s="3">
        <v>11.9221067524256</v>
      </c>
      <c r="BB19" s="3">
        <v>25.2848409243992</v>
      </c>
      <c r="BC19" s="3">
        <v>3.23407750404802</v>
      </c>
      <c r="BD19" s="3">
        <v>0.00315363757345223</v>
      </c>
      <c r="BE19" s="3">
        <v>2.06572683490768</v>
      </c>
      <c r="BF19" s="3">
        <v>1.16835066914034</v>
      </c>
      <c r="BG19" s="3">
        <v>0.00197133947002919</v>
      </c>
      <c r="BH19" s="3">
        <v>84.9327843218689</v>
      </c>
      <c r="BI19" s="3">
        <v>2.17754812968979</v>
      </c>
      <c r="BJ19" s="3">
        <v>63.1363756774264</v>
      </c>
      <c r="BK19" s="3">
        <v>402.397814051604</v>
      </c>
      <c r="BL19" s="3">
        <v>-0.00149897401508368</v>
      </c>
    </row>
    <row r="20" spans="1:64">
      <c r="A20" s="3" t="s">
        <v>98</v>
      </c>
      <c r="B20" s="3" t="s">
        <v>97</v>
      </c>
      <c r="C20" s="3" t="s">
        <v>68</v>
      </c>
      <c r="D20" s="3" t="s">
        <v>74</v>
      </c>
      <c r="E20" s="3" t="str">
        <f t="shared" si="0"/>
        <v>TR14-B1-Rd2</v>
      </c>
      <c r="F20" s="3" t="str">
        <f>VLOOKUP(B20,Sheet1!$A$1:$B$93,2,0)</f>
        <v>Elaeocarpus chinensis</v>
      </c>
      <c r="G20" s="3" t="str">
        <f t="shared" si="1"/>
        <v>2023-08-09</v>
      </c>
      <c r="H20" s="3" t="s">
        <v>70</v>
      </c>
      <c r="I20" s="3">
        <v>-1.07836664046333</v>
      </c>
      <c r="J20" s="3">
        <v>0.00407271117738375</v>
      </c>
      <c r="K20" s="3">
        <v>855.62933046649</v>
      </c>
      <c r="L20" s="3">
        <v>0.0516427940617948</v>
      </c>
      <c r="M20" s="3">
        <v>1.19981465129327</v>
      </c>
      <c r="N20" s="3">
        <v>24.9659756251744</v>
      </c>
      <c r="O20" s="3">
        <v>6</v>
      </c>
      <c r="P20" s="3">
        <v>1.4200000166893</v>
      </c>
      <c r="Q20" s="3">
        <v>1</v>
      </c>
      <c r="R20" s="3">
        <v>2.8400000333786</v>
      </c>
      <c r="S20" s="3">
        <v>25.2595810209002</v>
      </c>
      <c r="T20" s="3">
        <v>24.9659756251744</v>
      </c>
      <c r="U20" s="3">
        <v>25.1228720801217</v>
      </c>
      <c r="V20" s="3">
        <v>400.687061854771</v>
      </c>
      <c r="W20" s="3">
        <v>402.674091884068</v>
      </c>
      <c r="X20" s="3">
        <v>20.2462091445923</v>
      </c>
      <c r="Y20" s="3">
        <v>20.3329069955008</v>
      </c>
      <c r="Z20" s="3">
        <v>60.8548883710589</v>
      </c>
      <c r="AA20" s="3">
        <v>61.1158430916922</v>
      </c>
      <c r="AB20" s="3">
        <v>350.131153651646</v>
      </c>
      <c r="AC20" s="3">
        <v>0.0137129621580243</v>
      </c>
      <c r="AD20" s="3">
        <v>0.0833673322839396</v>
      </c>
      <c r="AE20" s="3">
        <v>97.0554182870047</v>
      </c>
      <c r="AF20" s="3">
        <v>-2.93952679634094</v>
      </c>
      <c r="AG20" s="3">
        <v>-0.193918839097023</v>
      </c>
      <c r="AH20" s="3">
        <v>0.110334895551205</v>
      </c>
      <c r="AI20" s="3">
        <v>0.00497047696262598</v>
      </c>
      <c r="AJ20" s="3">
        <v>0.146624952554703</v>
      </c>
      <c r="AK20" s="3">
        <v>0.00419855304062366</v>
      </c>
      <c r="AL20" s="3">
        <v>0.666666682277407</v>
      </c>
      <c r="AM20" s="3">
        <v>-0.219565242528915</v>
      </c>
      <c r="AN20" s="3">
        <v>2.73739147186279</v>
      </c>
      <c r="AO20" s="3">
        <v>1</v>
      </c>
      <c r="AP20" s="3">
        <v>0</v>
      </c>
      <c r="AQ20" s="3">
        <v>0.159999996423721</v>
      </c>
      <c r="AR20" s="3">
        <v>111115</v>
      </c>
      <c r="AS20" s="3">
        <v>0.583551922752744</v>
      </c>
      <c r="AT20" s="3">
        <v>5.16427940617948e-5</v>
      </c>
      <c r="AU20" s="3">
        <v>298.115975625174</v>
      </c>
      <c r="AV20" s="3">
        <v>298.4095810209</v>
      </c>
      <c r="AW20" s="3">
        <v>0.00219407389624252</v>
      </c>
      <c r="AX20" s="3">
        <v>0.0122970783993435</v>
      </c>
      <c r="AY20" s="3">
        <v>3.17323345134056</v>
      </c>
      <c r="AZ20" s="3">
        <v>32.6950674642779</v>
      </c>
      <c r="BA20" s="3">
        <v>12.3621604687771</v>
      </c>
      <c r="BB20" s="3">
        <v>25.1127783230373</v>
      </c>
      <c r="BC20" s="3">
        <v>3.20111995892327</v>
      </c>
      <c r="BD20" s="3">
        <v>0.00406687468322232</v>
      </c>
      <c r="BE20" s="3">
        <v>1.97341880004729</v>
      </c>
      <c r="BF20" s="3">
        <v>1.22770115887598</v>
      </c>
      <c r="BG20" s="3">
        <v>0.00254232040548459</v>
      </c>
      <c r="BH20" s="3">
        <v>83.0434609999512</v>
      </c>
      <c r="BI20" s="3">
        <v>2.12481998761088</v>
      </c>
      <c r="BJ20" s="3">
        <v>61.2153308514704</v>
      </c>
      <c r="BK20" s="3">
        <v>403.235164516293</v>
      </c>
      <c r="BL20" s="3">
        <v>-0.00179161103833022</v>
      </c>
    </row>
    <row r="21" spans="1:64">
      <c r="A21" s="3" t="s">
        <v>99</v>
      </c>
      <c r="B21" s="3" t="s">
        <v>100</v>
      </c>
      <c r="C21" s="3" t="s">
        <v>68</v>
      </c>
      <c r="D21" s="3" t="s">
        <v>74</v>
      </c>
      <c r="E21" s="3" t="str">
        <f t="shared" si="0"/>
        <v>TR16-B1-Rd2</v>
      </c>
      <c r="F21" s="3" t="str">
        <f>VLOOKUP(B21,Sheet1!$A$1:$B$93,2,0)</f>
        <v>Daphniphyllum pentandrum</v>
      </c>
      <c r="G21" s="3" t="str">
        <f t="shared" si="1"/>
        <v>2023-08-09</v>
      </c>
      <c r="H21" s="3" t="s">
        <v>70</v>
      </c>
      <c r="I21" s="3">
        <v>-1.12020054391446</v>
      </c>
      <c r="J21" s="3">
        <v>0.127846281882181</v>
      </c>
      <c r="K21" s="3">
        <v>409.294717811157</v>
      </c>
      <c r="L21" s="3">
        <v>1.33632381112997</v>
      </c>
      <c r="M21" s="3">
        <v>1.03175426957849</v>
      </c>
      <c r="N21" s="3">
        <v>24.497225352696</v>
      </c>
      <c r="O21" s="3">
        <v>6</v>
      </c>
      <c r="P21" s="3">
        <v>1.4200000166893</v>
      </c>
      <c r="Q21" s="3">
        <v>1</v>
      </c>
      <c r="R21" s="3">
        <v>2.8400000333786</v>
      </c>
      <c r="S21" s="3">
        <v>25.1853991917201</v>
      </c>
      <c r="T21" s="3">
        <v>24.497225352696</v>
      </c>
      <c r="U21" s="3">
        <v>25.1243982315064</v>
      </c>
      <c r="V21" s="3">
        <v>400.774714878627</v>
      </c>
      <c r="W21" s="3">
        <v>401.774272373744</v>
      </c>
      <c r="X21" s="3">
        <v>18.9266741616385</v>
      </c>
      <c r="Y21" s="3">
        <v>21.16816002982</v>
      </c>
      <c r="Z21" s="3">
        <v>57.1234485081264</v>
      </c>
      <c r="AA21" s="3">
        <v>63.8883489881243</v>
      </c>
      <c r="AB21" s="3">
        <v>350.134602137974</v>
      </c>
      <c r="AC21" s="3">
        <v>0.0238965644634196</v>
      </c>
      <c r="AD21" s="3">
        <v>0.118663622332471</v>
      </c>
      <c r="AE21" s="3">
        <v>97.0255377633231</v>
      </c>
      <c r="AF21" s="3">
        <v>-3.06290936470032</v>
      </c>
      <c r="AG21" s="3">
        <v>-0.2241071164608</v>
      </c>
      <c r="AH21" s="3">
        <v>0.0152606843039393</v>
      </c>
      <c r="AI21" s="3">
        <v>0.00167425139807165</v>
      </c>
      <c r="AJ21" s="3">
        <v>0.0260128676891327</v>
      </c>
      <c r="AK21" s="3">
        <v>0.00139735324773938</v>
      </c>
      <c r="AL21" s="3">
        <v>0.738095253705978</v>
      </c>
      <c r="AM21" s="3">
        <v>-0.219565242528915</v>
      </c>
      <c r="AN21" s="3">
        <v>2.73739147186279</v>
      </c>
      <c r="AO21" s="3">
        <v>1</v>
      </c>
      <c r="AP21" s="3">
        <v>0</v>
      </c>
      <c r="AQ21" s="3">
        <v>0.159999996423721</v>
      </c>
      <c r="AR21" s="3">
        <v>111115</v>
      </c>
      <c r="AS21" s="3">
        <v>0.583557670229957</v>
      </c>
      <c r="AT21" s="3">
        <v>0.00133632381112997</v>
      </c>
      <c r="AU21" s="3">
        <v>297.647225352696</v>
      </c>
      <c r="AV21" s="3">
        <v>298.33539919172</v>
      </c>
      <c r="AW21" s="3">
        <v>0.00382345022868636</v>
      </c>
      <c r="AX21" s="3">
        <v>-0.581005585980733</v>
      </c>
      <c r="AY21" s="3">
        <v>3.0856063784007</v>
      </c>
      <c r="AZ21" s="3">
        <v>31.8020023635742</v>
      </c>
      <c r="BA21" s="3">
        <v>10.6338423337541</v>
      </c>
      <c r="BB21" s="3">
        <v>24.8413122722081</v>
      </c>
      <c r="BC21" s="3">
        <v>3.14971953390076</v>
      </c>
      <c r="BD21" s="3">
        <v>0.122339011167082</v>
      </c>
      <c r="BE21" s="3">
        <v>2.05385210882221</v>
      </c>
      <c r="BF21" s="3">
        <v>1.09586742507854</v>
      </c>
      <c r="BG21" s="3">
        <v>0.0769383116111814</v>
      </c>
      <c r="BH21" s="3">
        <v>39.7120398265898</v>
      </c>
      <c r="BI21" s="3">
        <v>1.01871737067794</v>
      </c>
      <c r="BJ21" s="3">
        <v>67.1322269894393</v>
      </c>
      <c r="BK21" s="3">
        <v>402.306762062657</v>
      </c>
      <c r="BL21" s="3">
        <v>-0.00186897188597292</v>
      </c>
    </row>
    <row r="22" spans="1:64">
      <c r="A22" s="3" t="s">
        <v>101</v>
      </c>
      <c r="B22" s="3" t="s">
        <v>100</v>
      </c>
      <c r="C22" s="3" t="s">
        <v>72</v>
      </c>
      <c r="D22" s="3" t="s">
        <v>69</v>
      </c>
      <c r="E22" s="3" t="str">
        <f t="shared" si="0"/>
        <v>TR16-B2-Rd1</v>
      </c>
      <c r="F22" s="3" t="str">
        <f>VLOOKUP(B22,Sheet1!$A$1:$B$93,2,0)</f>
        <v>Daphniphyllum pentandrum</v>
      </c>
      <c r="G22" s="3" t="str">
        <f t="shared" si="1"/>
        <v>2023-08-09</v>
      </c>
      <c r="H22" s="3" t="s">
        <v>70</v>
      </c>
      <c r="I22" s="3">
        <v>-1.00797803270901</v>
      </c>
      <c r="J22" s="3">
        <v>0.0383157050645568</v>
      </c>
      <c r="K22" s="3">
        <v>433.847982958666</v>
      </c>
      <c r="L22" s="3">
        <v>0.572667776303772</v>
      </c>
      <c r="M22" s="3">
        <v>1.43311920011126</v>
      </c>
      <c r="N22" s="3">
        <v>24.8674309594291</v>
      </c>
      <c r="O22" s="3">
        <v>6</v>
      </c>
      <c r="P22" s="3">
        <v>1.4200000166893</v>
      </c>
      <c r="Q22" s="3">
        <v>1</v>
      </c>
      <c r="R22" s="3">
        <v>2.8400000333786</v>
      </c>
      <c r="S22" s="3">
        <v>25.2502246584211</v>
      </c>
      <c r="T22" s="3">
        <v>24.8674309594291</v>
      </c>
      <c r="U22" s="3">
        <v>25.1045367377145</v>
      </c>
      <c r="V22" s="3">
        <v>400.038096836635</v>
      </c>
      <c r="W22" s="3">
        <v>401.374901907785</v>
      </c>
      <c r="X22" s="3">
        <v>16.7723296029227</v>
      </c>
      <c r="Y22" s="3">
        <v>17.7387127195086</v>
      </c>
      <c r="Z22" s="3">
        <v>50.4262174878802</v>
      </c>
      <c r="AA22" s="3">
        <v>53.3334704807826</v>
      </c>
      <c r="AB22" s="3">
        <v>349.246274675642</v>
      </c>
      <c r="AC22" s="3">
        <v>0.0294964903899069</v>
      </c>
      <c r="AD22" s="3">
        <v>0.106655200145074</v>
      </c>
      <c r="AE22" s="3">
        <v>97.0484700884138</v>
      </c>
      <c r="AF22" s="3">
        <v>-2.94512248039246</v>
      </c>
      <c r="AG22" s="3">
        <v>-0.204871967434883</v>
      </c>
      <c r="AH22" s="3">
        <v>0.0254241414368153</v>
      </c>
      <c r="AI22" s="3">
        <v>0.0067364601418376</v>
      </c>
      <c r="AJ22" s="3">
        <v>0.0537577979266644</v>
      </c>
      <c r="AK22" s="3">
        <v>0.00661536352708936</v>
      </c>
      <c r="AL22" s="3">
        <v>0.904761910438538</v>
      </c>
      <c r="AM22" s="3">
        <v>-0.219565242528915</v>
      </c>
      <c r="AN22" s="3">
        <v>2.73739147186279</v>
      </c>
      <c r="AO22" s="3">
        <v>1</v>
      </c>
      <c r="AP22" s="3">
        <v>0</v>
      </c>
      <c r="AQ22" s="3">
        <v>0.159999996423721</v>
      </c>
      <c r="AR22" s="3">
        <v>111115</v>
      </c>
      <c r="AS22" s="3">
        <v>0.582077124459403</v>
      </c>
      <c r="AT22" s="3">
        <v>0.000572667776303772</v>
      </c>
      <c r="AU22" s="3">
        <v>298.017430959429</v>
      </c>
      <c r="AV22" s="3">
        <v>298.400224658421</v>
      </c>
      <c r="AW22" s="3">
        <v>0.00471943835689744</v>
      </c>
      <c r="AX22" s="3">
        <v>-0.237327367155448</v>
      </c>
      <c r="AY22" s="3">
        <v>3.15463413224402</v>
      </c>
      <c r="AZ22" s="3">
        <v>32.5057585512173</v>
      </c>
      <c r="BA22" s="3">
        <v>14.7670458317087</v>
      </c>
      <c r="BB22" s="3">
        <v>25.0588278089251</v>
      </c>
      <c r="BC22" s="3">
        <v>3.19084694581544</v>
      </c>
      <c r="BD22" s="3">
        <v>0.0378056426853764</v>
      </c>
      <c r="BE22" s="3">
        <v>1.72151493213276</v>
      </c>
      <c r="BF22" s="3">
        <v>1.46933201368269</v>
      </c>
      <c r="BG22" s="3">
        <v>0.0236738292380713</v>
      </c>
      <c r="BH22" s="3">
        <v>42.10428308068</v>
      </c>
      <c r="BI22" s="3">
        <v>1.08090460584645</v>
      </c>
      <c r="BJ22" s="3">
        <v>54.0207071623346</v>
      </c>
      <c r="BK22" s="3">
        <v>401.854046389533</v>
      </c>
      <c r="BL22" s="3">
        <v>-0.00135502302516389</v>
      </c>
    </row>
    <row r="23" spans="1:64">
      <c r="A23" s="3" t="s">
        <v>102</v>
      </c>
      <c r="B23" s="3" t="s">
        <v>103</v>
      </c>
      <c r="C23" s="3" t="s">
        <v>68</v>
      </c>
      <c r="D23" s="3" t="s">
        <v>69</v>
      </c>
      <c r="E23" s="3" t="str">
        <f t="shared" si="0"/>
        <v>TR17-B1-Rd1</v>
      </c>
      <c r="F23" s="3" t="str">
        <f>VLOOKUP(B23,Sheet1!$A$1:$B$93,2,0)</f>
        <v>Elaeocarpus japonicus</v>
      </c>
      <c r="G23" s="3" t="str">
        <f t="shared" si="1"/>
        <v>2023-08-09</v>
      </c>
      <c r="H23" s="3" t="s">
        <v>70</v>
      </c>
      <c r="I23" s="3">
        <v>-1.20848514672782</v>
      </c>
      <c r="J23" s="3">
        <v>0.0128420282643961</v>
      </c>
      <c r="K23" s="3">
        <v>544.750596481614</v>
      </c>
      <c r="L23" s="3">
        <v>0.142648307415473</v>
      </c>
      <c r="M23" s="3">
        <v>1.05195623360627</v>
      </c>
      <c r="N23" s="3">
        <v>26.3264023917062</v>
      </c>
      <c r="O23" s="3">
        <v>6</v>
      </c>
      <c r="P23" s="3">
        <v>1.4200000166893</v>
      </c>
      <c r="Q23" s="3">
        <v>1</v>
      </c>
      <c r="R23" s="3">
        <v>2.8400000333786</v>
      </c>
      <c r="S23" s="3">
        <v>25.843569619315</v>
      </c>
      <c r="T23" s="3">
        <v>26.3264023917062</v>
      </c>
      <c r="U23" s="3">
        <v>25.1046228408814</v>
      </c>
      <c r="V23" s="3">
        <v>400.029065813337</v>
      </c>
      <c r="W23" s="3">
        <v>402.006779261998</v>
      </c>
      <c r="X23" s="3">
        <v>24.3314202172416</v>
      </c>
      <c r="Y23" s="3">
        <v>24.5704754420689</v>
      </c>
      <c r="Z23" s="3">
        <v>70.7355095999581</v>
      </c>
      <c r="AA23" s="3">
        <v>71.4316193716867</v>
      </c>
      <c r="AB23" s="3">
        <v>349.233450753348</v>
      </c>
      <c r="AC23" s="3">
        <v>0.00368728226749226</v>
      </c>
      <c r="AD23" s="3">
        <v>0.09157294540533</v>
      </c>
      <c r="AE23" s="3">
        <v>97.1908792768206</v>
      </c>
      <c r="AF23" s="3">
        <v>-2.6443452835083</v>
      </c>
      <c r="AG23" s="3">
        <v>-0.136537685990334</v>
      </c>
      <c r="AH23" s="3">
        <v>0.0218112505972385</v>
      </c>
      <c r="AI23" s="3">
        <v>0.00134163571055978</v>
      </c>
      <c r="AJ23" s="3">
        <v>0.0264632906764746</v>
      </c>
      <c r="AK23" s="3">
        <v>0.000477797992061824</v>
      </c>
      <c r="AL23" s="3">
        <v>0.904761910438538</v>
      </c>
      <c r="AM23" s="3">
        <v>-0.219565242528915</v>
      </c>
      <c r="AN23" s="3">
        <v>2.73739147186279</v>
      </c>
      <c r="AO23" s="3">
        <v>1</v>
      </c>
      <c r="AP23" s="3">
        <v>0</v>
      </c>
      <c r="AQ23" s="3">
        <v>0.159999996423721</v>
      </c>
      <c r="AR23" s="3">
        <v>111115</v>
      </c>
      <c r="AS23" s="3">
        <v>0.58205575125558</v>
      </c>
      <c r="AT23" s="3">
        <v>0.000142648307415473</v>
      </c>
      <c r="AU23" s="3">
        <v>299.476402391706</v>
      </c>
      <c r="AV23" s="3">
        <v>298.993569619315</v>
      </c>
      <c r="AW23" s="3">
        <v>0.000589965149612013</v>
      </c>
      <c r="AX23" s="3">
        <v>-0.134632142849018</v>
      </c>
      <c r="AY23" s="3">
        <v>3.43998234498348</v>
      </c>
      <c r="AZ23" s="3">
        <v>35.394086094354</v>
      </c>
      <c r="BA23" s="3">
        <v>10.8236106522851</v>
      </c>
      <c r="BB23" s="3">
        <v>26.0849860055106</v>
      </c>
      <c r="BC23" s="3">
        <v>3.39126517861885</v>
      </c>
      <c r="BD23" s="3">
        <v>0.0127841810360684</v>
      </c>
      <c r="BE23" s="3">
        <v>2.38802611137721</v>
      </c>
      <c r="BF23" s="3">
        <v>1.00323906724163</v>
      </c>
      <c r="BG23" s="3">
        <v>0.00799529028717622</v>
      </c>
      <c r="BH23" s="3">
        <v>52.9447885707129</v>
      </c>
      <c r="BI23" s="3">
        <v>1.35507791379216</v>
      </c>
      <c r="BJ23" s="3">
        <v>68.6164288312607</v>
      </c>
      <c r="BK23" s="3">
        <v>402.581235222881</v>
      </c>
      <c r="BL23" s="3">
        <v>-0.00205972590219129</v>
      </c>
    </row>
    <row r="24" spans="1:64">
      <c r="A24" s="3" t="s">
        <v>104</v>
      </c>
      <c r="B24" s="3" t="s">
        <v>103</v>
      </c>
      <c r="C24" s="3" t="s">
        <v>72</v>
      </c>
      <c r="D24" s="3" t="s">
        <v>69</v>
      </c>
      <c r="E24" s="3" t="str">
        <f t="shared" si="0"/>
        <v>TR17-B2-Rd1</v>
      </c>
      <c r="F24" s="3" t="str">
        <f>VLOOKUP(B24,Sheet1!$A$1:$B$93,2,0)</f>
        <v>Elaeocarpus japonicus</v>
      </c>
      <c r="G24" s="3" t="str">
        <f t="shared" si="1"/>
        <v>2023-08-09</v>
      </c>
      <c r="H24" s="3" t="s">
        <v>70</v>
      </c>
      <c r="I24" s="3">
        <v>-1.12037789860865</v>
      </c>
      <c r="J24" s="3">
        <v>0.0198105878261873</v>
      </c>
      <c r="K24" s="3">
        <v>484.177003564817</v>
      </c>
      <c r="L24" s="3">
        <v>0.243728640199384</v>
      </c>
      <c r="M24" s="3">
        <v>1.167369925372</v>
      </c>
      <c r="N24" s="3">
        <v>26.788411957877</v>
      </c>
      <c r="O24" s="3">
        <v>6</v>
      </c>
      <c r="P24" s="3">
        <v>1.4200000166893</v>
      </c>
      <c r="Q24" s="3">
        <v>1</v>
      </c>
      <c r="R24" s="3">
        <v>2.8400000333786</v>
      </c>
      <c r="S24" s="3">
        <v>25.9595084871565</v>
      </c>
      <c r="T24" s="3">
        <v>26.788411957877</v>
      </c>
      <c r="U24" s="3">
        <v>25.1092586517334</v>
      </c>
      <c r="V24" s="3">
        <v>400.118580409459</v>
      </c>
      <c r="W24" s="3">
        <v>401.875228881836</v>
      </c>
      <c r="X24" s="3">
        <v>23.966475214277</v>
      </c>
      <c r="Y24" s="3">
        <v>24.3750212533133</v>
      </c>
      <c r="Z24" s="3">
        <v>69.1587698800223</v>
      </c>
      <c r="AA24" s="3">
        <v>70.3381587437221</v>
      </c>
      <c r="AB24" s="3">
        <v>349.220467703683</v>
      </c>
      <c r="AC24" s="3">
        <v>0.0802948703723294</v>
      </c>
      <c r="AD24" s="3">
        <v>0.112179457076958</v>
      </c>
      <c r="AE24" s="3">
        <v>97.133602142334</v>
      </c>
      <c r="AF24" s="3">
        <v>-2.76125502586365</v>
      </c>
      <c r="AG24" s="3">
        <v>-0.138268023729324</v>
      </c>
      <c r="AH24" s="3">
        <v>0.0151313561946154</v>
      </c>
      <c r="AI24" s="3">
        <v>0.00225426023826003</v>
      </c>
      <c r="AJ24" s="3">
        <v>0.0255386307835579</v>
      </c>
      <c r="AK24" s="3">
        <v>0.00200338033027947</v>
      </c>
      <c r="AL24" s="3">
        <v>0.952380955219269</v>
      </c>
      <c r="AM24" s="3">
        <v>-0.219565242528915</v>
      </c>
      <c r="AN24" s="3">
        <v>2.73739147186279</v>
      </c>
      <c r="AO24" s="3">
        <v>1</v>
      </c>
      <c r="AP24" s="3">
        <v>0</v>
      </c>
      <c r="AQ24" s="3">
        <v>0.159999996423721</v>
      </c>
      <c r="AR24" s="3">
        <v>111115</v>
      </c>
      <c r="AS24" s="3">
        <v>0.582034112839472</v>
      </c>
      <c r="AT24" s="3">
        <v>0.000243728640199384</v>
      </c>
      <c r="AU24" s="3">
        <v>299.938411957877</v>
      </c>
      <c r="AV24" s="3">
        <v>299.109508487157</v>
      </c>
      <c r="AW24" s="3">
        <v>0.0128471789724159</v>
      </c>
      <c r="AX24" s="3">
        <v>-0.230595919468164</v>
      </c>
      <c r="AY24" s="3">
        <v>3.53500354535616</v>
      </c>
      <c r="AZ24" s="3">
        <v>36.3932093753233</v>
      </c>
      <c r="BA24" s="3">
        <v>12.01818812201</v>
      </c>
      <c r="BB24" s="3">
        <v>26.3739602225167</v>
      </c>
      <c r="BC24" s="3">
        <v>3.44967050280162</v>
      </c>
      <c r="BD24" s="3">
        <v>0.0196732827337271</v>
      </c>
      <c r="BE24" s="3">
        <v>2.36763361998415</v>
      </c>
      <c r="BF24" s="3">
        <v>1.08203688281747</v>
      </c>
      <c r="BG24" s="3">
        <v>0.0123080643920332</v>
      </c>
      <c r="BH24" s="3">
        <v>47.0298559801247</v>
      </c>
      <c r="BI24" s="3">
        <v>1.20479427759016</v>
      </c>
      <c r="BJ24" s="3">
        <v>66.1814494485703</v>
      </c>
      <c r="BK24" s="3">
        <v>402.407802876676</v>
      </c>
      <c r="BL24" s="3">
        <v>-0.00184261623872174</v>
      </c>
    </row>
    <row r="25" spans="1:64">
      <c r="A25" s="3" t="s">
        <v>105</v>
      </c>
      <c r="B25" s="3" t="s">
        <v>106</v>
      </c>
      <c r="C25" s="3" t="s">
        <v>68</v>
      </c>
      <c r="D25" s="3" t="s">
        <v>69</v>
      </c>
      <c r="E25" s="3" t="str">
        <f t="shared" si="0"/>
        <v>TR18-B1-Rd1</v>
      </c>
      <c r="F25" s="3" t="str">
        <f>VLOOKUP(B25,Sheet1!$A$1:$B$93,2,0)</f>
        <v>Daphniphyllum pentandrum</v>
      </c>
      <c r="G25" s="3" t="str">
        <f t="shared" si="1"/>
        <v>2023-08-09</v>
      </c>
      <c r="H25" s="3" t="s">
        <v>70</v>
      </c>
      <c r="I25" s="3">
        <v>-1.44792692209304</v>
      </c>
      <c r="J25" s="3">
        <v>0.118702747351567</v>
      </c>
      <c r="K25" s="3">
        <v>415.718206895446</v>
      </c>
      <c r="L25" s="3">
        <v>1.09823431324981</v>
      </c>
      <c r="M25" s="3">
        <v>0.909315932821734</v>
      </c>
      <c r="N25" s="3">
        <v>25.9456600461687</v>
      </c>
      <c r="O25" s="3">
        <v>6</v>
      </c>
      <c r="P25" s="3">
        <v>1.4200000166893</v>
      </c>
      <c r="Q25" s="3">
        <v>1</v>
      </c>
      <c r="R25" s="3">
        <v>2.8400000333786</v>
      </c>
      <c r="S25" s="3">
        <v>25.6747154508318</v>
      </c>
      <c r="T25" s="3">
        <v>25.9456600461687</v>
      </c>
      <c r="U25" s="3">
        <v>25.1128819329398</v>
      </c>
      <c r="V25" s="3">
        <v>400.040342058454</v>
      </c>
      <c r="W25" s="3">
        <v>401.769951956613</v>
      </c>
      <c r="X25" s="3">
        <v>23.3959217071533</v>
      </c>
      <c r="Y25" s="3">
        <v>25.2352014269148</v>
      </c>
      <c r="Z25" s="3">
        <v>68.7389112200056</v>
      </c>
      <c r="AA25" s="3">
        <v>74.1447928292411</v>
      </c>
      <c r="AB25" s="3">
        <v>349.219371250698</v>
      </c>
      <c r="AC25" s="3">
        <v>0.052220103064818</v>
      </c>
      <c r="AD25" s="3">
        <v>0.0961074829101562</v>
      </c>
      <c r="AE25" s="3">
        <v>97.2494109017508</v>
      </c>
      <c r="AF25" s="3">
        <v>-2.5661838054657</v>
      </c>
      <c r="AG25" s="3">
        <v>-0.174575075507164</v>
      </c>
      <c r="AH25" s="3">
        <v>0.0211432911455631</v>
      </c>
      <c r="AI25" s="3">
        <v>0.00124816608149558</v>
      </c>
      <c r="AJ25" s="3">
        <v>0.0158193651586771</v>
      </c>
      <c r="AK25" s="3">
        <v>0.00114997196942568</v>
      </c>
      <c r="AL25" s="3">
        <v>1</v>
      </c>
      <c r="AM25" s="3">
        <v>-0.219565242528915</v>
      </c>
      <c r="AN25" s="3">
        <v>2.73739147186279</v>
      </c>
      <c r="AO25" s="3">
        <v>1</v>
      </c>
      <c r="AP25" s="3">
        <v>0</v>
      </c>
      <c r="AQ25" s="3">
        <v>0.159999996423721</v>
      </c>
      <c r="AR25" s="3">
        <v>111115</v>
      </c>
      <c r="AS25" s="3">
        <v>0.582032285417829</v>
      </c>
      <c r="AT25" s="3">
        <v>0.00109823431324981</v>
      </c>
      <c r="AU25" s="3">
        <v>299.095660046169</v>
      </c>
      <c r="AV25" s="3">
        <v>298.824715450832</v>
      </c>
      <c r="AW25" s="3">
        <v>0.00835521630361724</v>
      </c>
      <c r="AX25" s="3">
        <v>-0.585156659681157</v>
      </c>
      <c r="AY25" s="3">
        <v>3.3634244047691</v>
      </c>
      <c r="AZ25" s="3">
        <v>34.5855503991168</v>
      </c>
      <c r="BA25" s="3">
        <v>9.35034897220205</v>
      </c>
      <c r="BB25" s="3">
        <v>25.8101877485003</v>
      </c>
      <c r="BC25" s="3">
        <v>3.33654497855947</v>
      </c>
      <c r="BD25" s="3">
        <v>0.113940391274958</v>
      </c>
      <c r="BE25" s="3">
        <v>2.45410847194737</v>
      </c>
      <c r="BF25" s="3">
        <v>0.882436506612099</v>
      </c>
      <c r="BG25" s="3">
        <v>0.0716258287112049</v>
      </c>
      <c r="BH25" s="3">
        <v>40.4283507271317</v>
      </c>
      <c r="BI25" s="3">
        <v>1.03471697316215</v>
      </c>
      <c r="BJ25" s="3">
        <v>73.2491461346412</v>
      </c>
      <c r="BK25" s="3">
        <v>402.458227069941</v>
      </c>
      <c r="BL25" s="3">
        <v>-0.00263526918486931</v>
      </c>
    </row>
    <row r="26" spans="1:64">
      <c r="A26" s="3" t="s">
        <v>107</v>
      </c>
      <c r="B26" s="3" t="s">
        <v>106</v>
      </c>
      <c r="C26" s="3" t="s">
        <v>68</v>
      </c>
      <c r="D26" s="3" t="s">
        <v>74</v>
      </c>
      <c r="E26" s="3" t="str">
        <f t="shared" si="0"/>
        <v>TR18-B1-Rd2</v>
      </c>
      <c r="F26" s="3" t="str">
        <f>VLOOKUP(B26,Sheet1!$A$1:$B$93,2,0)</f>
        <v>Daphniphyllum pentandrum</v>
      </c>
      <c r="G26" s="3" t="str">
        <f t="shared" si="1"/>
        <v>2023-08-09</v>
      </c>
      <c r="H26" s="3" t="s">
        <v>70</v>
      </c>
      <c r="I26" s="3">
        <v>-1.44347460239622</v>
      </c>
      <c r="J26" s="3">
        <v>0.0284281926941808</v>
      </c>
      <c r="K26" s="3">
        <v>477.346389470569</v>
      </c>
      <c r="L26" s="3">
        <v>0.279751778709523</v>
      </c>
      <c r="M26" s="3">
        <v>0.937631022181346</v>
      </c>
      <c r="N26" s="3">
        <v>25.2203585760934</v>
      </c>
      <c r="O26" s="3">
        <v>6</v>
      </c>
      <c r="P26" s="3">
        <v>1.4200000166893</v>
      </c>
      <c r="Q26" s="3">
        <v>1</v>
      </c>
      <c r="R26" s="3">
        <v>2.8400000333786</v>
      </c>
      <c r="S26" s="3">
        <v>25.3511235373361</v>
      </c>
      <c r="T26" s="3">
        <v>25.2203585760934</v>
      </c>
      <c r="U26" s="3">
        <v>25.1025287083217</v>
      </c>
      <c r="V26" s="3">
        <v>400.125871930804</v>
      </c>
      <c r="W26" s="3">
        <v>402.406614031111</v>
      </c>
      <c r="X26" s="3">
        <v>23.0572719573975</v>
      </c>
      <c r="Y26" s="3">
        <v>23.5254007066999</v>
      </c>
      <c r="Z26" s="3">
        <v>68.9461299351284</v>
      </c>
      <c r="AA26" s="3">
        <v>70.3466982160296</v>
      </c>
      <c r="AB26" s="3">
        <v>350.122329711914</v>
      </c>
      <c r="AC26" s="3">
        <v>0.0194303634135784</v>
      </c>
      <c r="AD26" s="3">
        <v>0.111747784273965</v>
      </c>
      <c r="AE26" s="3">
        <v>97.0892088753836</v>
      </c>
      <c r="AF26" s="3">
        <v>-2.97048687934875</v>
      </c>
      <c r="AG26" s="3">
        <v>-0.206229537725449</v>
      </c>
      <c r="AH26" s="3">
        <v>0.169211521744728</v>
      </c>
      <c r="AI26" s="3">
        <v>0.00178143486846238</v>
      </c>
      <c r="AJ26" s="3">
        <v>0.17394582927227</v>
      </c>
      <c r="AK26" s="3">
        <v>0.00107074878178537</v>
      </c>
      <c r="AL26" s="3">
        <v>0.761904776096344</v>
      </c>
      <c r="AM26" s="3">
        <v>-0.219565242528915</v>
      </c>
      <c r="AN26" s="3">
        <v>2.73739147186279</v>
      </c>
      <c r="AO26" s="3">
        <v>1</v>
      </c>
      <c r="AP26" s="3">
        <v>0</v>
      </c>
      <c r="AQ26" s="3">
        <v>0.159999996423721</v>
      </c>
      <c r="AR26" s="3">
        <v>111115</v>
      </c>
      <c r="AS26" s="3">
        <v>0.583537216186523</v>
      </c>
      <c r="AT26" s="3">
        <v>0.000279751778709523</v>
      </c>
      <c r="AU26" s="3">
        <v>298.370358576094</v>
      </c>
      <c r="AV26" s="3">
        <v>298.501123537336</v>
      </c>
      <c r="AW26" s="3">
        <v>0.00310885807668415</v>
      </c>
      <c r="AX26" s="3">
        <v>-0.12313686238643</v>
      </c>
      <c r="AY26" s="3">
        <v>3.22169356774035</v>
      </c>
      <c r="AZ26" s="3">
        <v>33.1828183770828</v>
      </c>
      <c r="BA26" s="3">
        <v>9.65741767038284</v>
      </c>
      <c r="BB26" s="3">
        <v>25.2857410567147</v>
      </c>
      <c r="BC26" s="3">
        <v>3.23425063559759</v>
      </c>
      <c r="BD26" s="3">
        <v>0.0281464395407712</v>
      </c>
      <c r="BE26" s="3">
        <v>2.284062545559</v>
      </c>
      <c r="BF26" s="3">
        <v>0.95018809003859</v>
      </c>
      <c r="BG26" s="3">
        <v>0.0176166233382118</v>
      </c>
      <c r="BH26" s="3">
        <v>46.3451857135378</v>
      </c>
      <c r="BI26" s="3">
        <v>1.18622981960958</v>
      </c>
      <c r="BJ26" s="3">
        <v>70.3440158920629</v>
      </c>
      <c r="BK26" s="3">
        <v>403.092772724889</v>
      </c>
      <c r="BL26" s="3">
        <v>-0.0025192513560733</v>
      </c>
    </row>
    <row r="27" spans="1:64">
      <c r="A27" s="3" t="s">
        <v>108</v>
      </c>
      <c r="B27" s="3" t="s">
        <v>106</v>
      </c>
      <c r="C27" s="3" t="s">
        <v>72</v>
      </c>
      <c r="D27" s="3" t="s">
        <v>74</v>
      </c>
      <c r="E27" s="3" t="str">
        <f t="shared" si="0"/>
        <v>TR18-B2-Rd2</v>
      </c>
      <c r="F27" s="3" t="str">
        <f>VLOOKUP(B27,Sheet1!$A$1:$B$93,2,0)</f>
        <v>Daphniphyllum pentandrum</v>
      </c>
      <c r="G27" s="3" t="str">
        <f t="shared" si="1"/>
        <v>2023-08-09</v>
      </c>
      <c r="H27" s="3" t="s">
        <v>70</v>
      </c>
      <c r="I27" s="3">
        <v>-1.50561935611198</v>
      </c>
      <c r="J27" s="3">
        <v>0.0343059989084064</v>
      </c>
      <c r="K27" s="3">
        <v>467.300460239272</v>
      </c>
      <c r="L27" s="3">
        <v>0.319066255973751</v>
      </c>
      <c r="M27" s="3">
        <v>0.888676841675752</v>
      </c>
      <c r="N27" s="3">
        <v>25.1902031217303</v>
      </c>
      <c r="O27" s="3">
        <v>6</v>
      </c>
      <c r="P27" s="3">
        <v>1.4200000166893</v>
      </c>
      <c r="Q27" s="3">
        <v>1</v>
      </c>
      <c r="R27" s="3">
        <v>2.8400000333786</v>
      </c>
      <c r="S27" s="3">
        <v>25.3521747589111</v>
      </c>
      <c r="T27" s="3">
        <v>25.1902031217303</v>
      </c>
      <c r="U27" s="3">
        <v>25.1025089536394</v>
      </c>
      <c r="V27" s="3">
        <v>400.468388148716</v>
      </c>
      <c r="W27" s="3">
        <v>402.828266688756</v>
      </c>
      <c r="X27" s="3">
        <v>23.4138563701085</v>
      </c>
      <c r="Y27" s="3">
        <v>23.9475326538086</v>
      </c>
      <c r="Z27" s="3">
        <v>70.0753953116281</v>
      </c>
      <c r="AA27" s="3">
        <v>71.6734319414411</v>
      </c>
      <c r="AB27" s="3">
        <v>350.128339494978</v>
      </c>
      <c r="AC27" s="3">
        <v>-0.000880402088763991</v>
      </c>
      <c r="AD27" s="3">
        <v>0.0912708914173501</v>
      </c>
      <c r="AE27" s="3">
        <v>97.1806471688407</v>
      </c>
      <c r="AF27" s="3">
        <v>-2.82831597328186</v>
      </c>
      <c r="AG27" s="3">
        <v>-0.200055554509163</v>
      </c>
      <c r="AH27" s="3">
        <v>0.0380772687494755</v>
      </c>
      <c r="AI27" s="3">
        <v>0.00213460461236537</v>
      </c>
      <c r="AJ27" s="3">
        <v>0.0289356112480164</v>
      </c>
      <c r="AK27" s="3">
        <v>0.00104152574203908</v>
      </c>
      <c r="AL27" s="3">
        <v>0.619047635367938</v>
      </c>
      <c r="AM27" s="3">
        <v>-0.219565242528915</v>
      </c>
      <c r="AN27" s="3">
        <v>2.73739147186279</v>
      </c>
      <c r="AO27" s="3">
        <v>1</v>
      </c>
      <c r="AP27" s="3">
        <v>0</v>
      </c>
      <c r="AQ27" s="3">
        <v>0.159999996423721</v>
      </c>
      <c r="AR27" s="3">
        <v>111115</v>
      </c>
      <c r="AS27" s="3">
        <v>0.583547232491629</v>
      </c>
      <c r="AT27" s="3">
        <v>0.000319066255973751</v>
      </c>
      <c r="AU27" s="3">
        <v>298.34020312173</v>
      </c>
      <c r="AV27" s="3">
        <v>298.502174758911</v>
      </c>
      <c r="AW27" s="3">
        <v>-0.000140864331053675</v>
      </c>
      <c r="AX27" s="3">
        <v>-0.138822113680718</v>
      </c>
      <c r="AY27" s="3">
        <v>3.21591356487089</v>
      </c>
      <c r="AZ27" s="3">
        <v>33.0921193099165</v>
      </c>
      <c r="BA27" s="3">
        <v>9.14458665610787</v>
      </c>
      <c r="BB27" s="3">
        <v>25.2711889403207</v>
      </c>
      <c r="BC27" s="3">
        <v>3.23145149678171</v>
      </c>
      <c r="BD27" s="3">
        <v>0.03389651683571</v>
      </c>
      <c r="BE27" s="3">
        <v>2.32723672319514</v>
      </c>
      <c r="BF27" s="3">
        <v>0.904214773586574</v>
      </c>
      <c r="BG27" s="3">
        <v>0.0212217357565322</v>
      </c>
      <c r="BH27" s="3">
        <v>45.4125565952501</v>
      </c>
      <c r="BI27" s="3">
        <v>1.16004215754521</v>
      </c>
      <c r="BJ27" s="3">
        <v>71.8945320420987</v>
      </c>
      <c r="BK27" s="3">
        <v>403.543966022158</v>
      </c>
      <c r="BL27" s="3">
        <v>-0.00268193264653712</v>
      </c>
    </row>
    <row r="28" spans="1:64">
      <c r="A28" s="3" t="s">
        <v>109</v>
      </c>
      <c r="B28" s="3" t="s">
        <v>110</v>
      </c>
      <c r="C28" s="3" t="s">
        <v>68</v>
      </c>
      <c r="D28" s="3" t="s">
        <v>69</v>
      </c>
      <c r="E28" s="3" t="str">
        <f t="shared" si="0"/>
        <v>TR20-B1-Rd1</v>
      </c>
      <c r="F28" s="3" t="str">
        <f>VLOOKUP(B28,Sheet1!$A$1:$B$93,2,0)</f>
        <v>Schima superba</v>
      </c>
      <c r="G28" s="3" t="str">
        <f t="shared" si="1"/>
        <v>2023-08-10</v>
      </c>
      <c r="H28" s="3" t="s">
        <v>70</v>
      </c>
      <c r="I28" s="3">
        <v>-0.867757642152644</v>
      </c>
      <c r="J28" s="3">
        <v>0.00275565630923756</v>
      </c>
      <c r="K28" s="3">
        <v>898.902315704867</v>
      </c>
      <c r="L28" s="3">
        <v>0.0256732304641324</v>
      </c>
      <c r="M28" s="3">
        <v>0.879468243871797</v>
      </c>
      <c r="N28" s="3">
        <v>25.3895587921143</v>
      </c>
      <c r="O28" s="3">
        <v>6</v>
      </c>
      <c r="P28" s="3">
        <v>1.4200000166893</v>
      </c>
      <c r="Q28" s="3">
        <v>1</v>
      </c>
      <c r="R28" s="3">
        <v>2.8400000333786</v>
      </c>
      <c r="S28" s="3">
        <v>25.4327241352626</v>
      </c>
      <c r="T28" s="3">
        <v>25.3895587921143</v>
      </c>
      <c r="U28" s="3">
        <v>25.1186948503767</v>
      </c>
      <c r="V28" s="3">
        <v>400.01588003976</v>
      </c>
      <c r="W28" s="3">
        <v>401.489009312221</v>
      </c>
      <c r="X28" s="3">
        <v>24.4020898001535</v>
      </c>
      <c r="Y28" s="3">
        <v>24.4451193128313</v>
      </c>
      <c r="Z28" s="3">
        <v>72.6534538269043</v>
      </c>
      <c r="AA28" s="3">
        <v>72.7822063991002</v>
      </c>
      <c r="AB28" s="3">
        <v>349.235813685826</v>
      </c>
      <c r="AC28" s="3">
        <v>0.03833945268499</v>
      </c>
      <c r="AD28" s="3">
        <v>0.11158231459558</v>
      </c>
      <c r="AE28" s="3">
        <v>97.1487083435059</v>
      </c>
      <c r="AF28" s="3">
        <v>-2.34551048278809</v>
      </c>
      <c r="AG28" s="3">
        <v>-0.212511450052261</v>
      </c>
      <c r="AH28" s="3">
        <v>0.0331503599882126</v>
      </c>
      <c r="AI28" s="3">
        <v>0.00123256759252399</v>
      </c>
      <c r="AJ28" s="3">
        <v>0.022851787507534</v>
      </c>
      <c r="AK28" s="3">
        <v>0.000997264869511127</v>
      </c>
      <c r="AL28" s="3">
        <v>0.928571430700166</v>
      </c>
      <c r="AM28" s="3">
        <v>-0.219565242528915</v>
      </c>
      <c r="AN28" s="3">
        <v>2.73739147186279</v>
      </c>
      <c r="AO28" s="3">
        <v>1</v>
      </c>
      <c r="AP28" s="3">
        <v>0</v>
      </c>
      <c r="AQ28" s="3">
        <v>0.159999996423721</v>
      </c>
      <c r="AR28" s="3">
        <v>111115</v>
      </c>
      <c r="AS28" s="3">
        <v>0.582059689476376</v>
      </c>
      <c r="AT28" s="3">
        <v>2.56732304641325e-5</v>
      </c>
      <c r="AU28" s="3">
        <v>298.539558792114</v>
      </c>
      <c r="AV28" s="3">
        <v>298.582724135263</v>
      </c>
      <c r="AW28" s="3">
        <v>0.00613431229248583</v>
      </c>
      <c r="AX28" s="3">
        <v>-0.00716903835852619</v>
      </c>
      <c r="AY28" s="3">
        <v>3.25428001894677</v>
      </c>
      <c r="AZ28" s="3">
        <v>33.4979237346181</v>
      </c>
      <c r="BA28" s="3">
        <v>9.05280442178674</v>
      </c>
      <c r="BB28" s="3">
        <v>25.4111414636884</v>
      </c>
      <c r="BC28" s="3">
        <v>3.25845747719208</v>
      </c>
      <c r="BD28" s="3">
        <v>0.0027529706617161</v>
      </c>
      <c r="BE28" s="3">
        <v>2.37481177507497</v>
      </c>
      <c r="BF28" s="3">
        <v>0.883645702117107</v>
      </c>
      <c r="BG28" s="3">
        <v>0.00172084774977831</v>
      </c>
      <c r="BH28" s="3">
        <v>87.3272100117089</v>
      </c>
      <c r="BI28" s="3">
        <v>2.23892524690871</v>
      </c>
      <c r="BJ28" s="3">
        <v>72.1957417959018</v>
      </c>
      <c r="BK28" s="3">
        <v>401.901499735861</v>
      </c>
      <c r="BL28" s="3">
        <v>-0.00155881637503083</v>
      </c>
    </row>
    <row r="29" spans="1:64">
      <c r="A29" s="3" t="s">
        <v>111</v>
      </c>
      <c r="B29" s="3" t="s">
        <v>110</v>
      </c>
      <c r="C29" s="3" t="s">
        <v>72</v>
      </c>
      <c r="D29" s="3" t="s">
        <v>69</v>
      </c>
      <c r="E29" s="3" t="str">
        <f t="shared" si="0"/>
        <v>TR20-B2-Rd1</v>
      </c>
      <c r="F29" s="3" t="str">
        <f>VLOOKUP(B29,Sheet1!$A$1:$B$93,2,0)</f>
        <v>Schima superba</v>
      </c>
      <c r="G29" s="3" t="str">
        <f t="shared" si="1"/>
        <v>2023-08-10</v>
      </c>
      <c r="H29" s="3" t="s">
        <v>70</v>
      </c>
      <c r="I29" s="3">
        <v>-0.939296265929819</v>
      </c>
      <c r="J29" s="3">
        <v>0.00626861462325744</v>
      </c>
      <c r="K29" s="3">
        <v>634.513577995652</v>
      </c>
      <c r="L29" s="3">
        <v>0.05587943882903</v>
      </c>
      <c r="M29" s="3">
        <v>0.842367345744558</v>
      </c>
      <c r="N29" s="3">
        <v>25.2995700836182</v>
      </c>
      <c r="O29" s="3">
        <v>6</v>
      </c>
      <c r="P29" s="3">
        <v>1.4200000166893</v>
      </c>
      <c r="Q29" s="3">
        <v>1</v>
      </c>
      <c r="R29" s="3">
        <v>2.8400000333786</v>
      </c>
      <c r="S29" s="3">
        <v>25.4002178737095</v>
      </c>
      <c r="T29" s="3">
        <v>25.2995700836182</v>
      </c>
      <c r="U29" s="3">
        <v>25.1191248212542</v>
      </c>
      <c r="V29" s="3">
        <v>400.189969744001</v>
      </c>
      <c r="W29" s="3">
        <v>401.765162876674</v>
      </c>
      <c r="X29" s="3">
        <v>24.5660419464111</v>
      </c>
      <c r="Y29" s="3">
        <v>24.6596787316459</v>
      </c>
      <c r="Z29" s="3">
        <v>73.2567536490304</v>
      </c>
      <c r="AA29" s="3">
        <v>73.535776410784</v>
      </c>
      <c r="AB29" s="3">
        <v>349.231024605887</v>
      </c>
      <c r="AC29" s="3">
        <v>0.0550872640950339</v>
      </c>
      <c r="AD29" s="3">
        <v>0.0870618261396885</v>
      </c>
      <c r="AE29" s="3">
        <v>97.1036693028041</v>
      </c>
      <c r="AF29" s="3">
        <v>-2.35889387130737</v>
      </c>
      <c r="AG29" s="3">
        <v>-0.202854156494141</v>
      </c>
      <c r="AH29" s="3">
        <v>0.0284359343349934</v>
      </c>
      <c r="AI29" s="3">
        <v>0.00115388748236</v>
      </c>
      <c r="AJ29" s="3">
        <v>0.013950171880424</v>
      </c>
      <c r="AK29" s="3">
        <v>0.00228675943799317</v>
      </c>
      <c r="AL29" s="3">
        <v>0.880952385919435</v>
      </c>
      <c r="AM29" s="3">
        <v>-0.219565242528915</v>
      </c>
      <c r="AN29" s="3">
        <v>2.73739147186279</v>
      </c>
      <c r="AO29" s="3">
        <v>1</v>
      </c>
      <c r="AP29" s="3">
        <v>0</v>
      </c>
      <c r="AQ29" s="3">
        <v>0.159999996423721</v>
      </c>
      <c r="AR29" s="3">
        <v>111115</v>
      </c>
      <c r="AS29" s="3">
        <v>0.582051707676479</v>
      </c>
      <c r="AT29" s="3">
        <v>5.58794388290299e-5</v>
      </c>
      <c r="AU29" s="3">
        <v>298.449570083618</v>
      </c>
      <c r="AV29" s="3">
        <v>298.55021787371</v>
      </c>
      <c r="AW29" s="3">
        <v>0.00881396205819802</v>
      </c>
      <c r="AX29" s="3">
        <v>-0.0147928991936957</v>
      </c>
      <c r="AY29" s="3">
        <v>3.23691263402858</v>
      </c>
      <c r="AZ29" s="3">
        <v>33.3346067939329</v>
      </c>
      <c r="BA29" s="3">
        <v>8.67492806228703</v>
      </c>
      <c r="BB29" s="3">
        <v>25.3498939786639</v>
      </c>
      <c r="BC29" s="3">
        <v>3.24661491210345</v>
      </c>
      <c r="BD29" s="3">
        <v>0.00625480547134053</v>
      </c>
      <c r="BE29" s="3">
        <v>2.39454528828402</v>
      </c>
      <c r="BF29" s="3">
        <v>0.85206962381943</v>
      </c>
      <c r="BG29" s="3">
        <v>0.00391049174411915</v>
      </c>
      <c r="BH29" s="3">
        <v>61.6135962451776</v>
      </c>
      <c r="BI29" s="3">
        <v>1.57931219105753</v>
      </c>
      <c r="BJ29" s="3">
        <v>73.2580998159105</v>
      </c>
      <c r="BK29" s="3">
        <v>402.211659335865</v>
      </c>
      <c r="BL29" s="3">
        <v>-0.00171082330486006</v>
      </c>
    </row>
    <row r="30" spans="1:64">
      <c r="A30" s="3" t="s">
        <v>112</v>
      </c>
      <c r="B30" s="3" t="s">
        <v>113</v>
      </c>
      <c r="C30" s="3" t="s">
        <v>72</v>
      </c>
      <c r="D30" s="3" t="s">
        <v>74</v>
      </c>
      <c r="E30" s="3" t="str">
        <f t="shared" si="0"/>
        <v>TR21-B2-Rd2</v>
      </c>
      <c r="F30" s="3" t="str">
        <f>VLOOKUP(B30,Sheet1!$A$1:$B$93,2,0)</f>
        <v>Schima superba</v>
      </c>
      <c r="G30" s="3" t="str">
        <f t="shared" si="1"/>
        <v>2023-08-10</v>
      </c>
      <c r="H30" s="3" t="s">
        <v>70</v>
      </c>
      <c r="I30" s="3">
        <v>-1.09910375508853</v>
      </c>
      <c r="J30" s="3">
        <v>0.0138890518547093</v>
      </c>
      <c r="K30" s="3">
        <v>522.227945737856</v>
      </c>
      <c r="L30" s="3">
        <v>0.12551536755508</v>
      </c>
      <c r="M30" s="3">
        <v>0.856131894978575</v>
      </c>
      <c r="N30" s="3">
        <v>25.3567804609026</v>
      </c>
      <c r="O30" s="3">
        <v>6</v>
      </c>
      <c r="P30" s="3">
        <v>1.4200000166893</v>
      </c>
      <c r="Q30" s="3">
        <v>1</v>
      </c>
      <c r="R30" s="3">
        <v>2.8400000333786</v>
      </c>
      <c r="S30" s="3">
        <v>25.4045900617327</v>
      </c>
      <c r="T30" s="3">
        <v>25.3567804609026</v>
      </c>
      <c r="U30" s="3">
        <v>25.1005413872855</v>
      </c>
      <c r="V30" s="3">
        <v>399.986452375139</v>
      </c>
      <c r="W30" s="3">
        <v>401.788053240095</v>
      </c>
      <c r="X30" s="3">
        <v>24.4234191349574</v>
      </c>
      <c r="Y30" s="3">
        <v>24.6337402888707</v>
      </c>
      <c r="Z30" s="3">
        <v>72.803765978132</v>
      </c>
      <c r="AA30" s="3">
        <v>73.4311572483608</v>
      </c>
      <c r="AB30" s="3">
        <v>349.247203281948</v>
      </c>
      <c r="AC30" s="3">
        <v>0.0211654429024618</v>
      </c>
      <c r="AD30" s="3">
        <v>0.0925080637846674</v>
      </c>
      <c r="AE30" s="3">
        <v>97.0949805123465</v>
      </c>
      <c r="AF30" s="3">
        <v>-2.3301248550415</v>
      </c>
      <c r="AG30" s="3">
        <v>-0.20505066215992</v>
      </c>
      <c r="AH30" s="3">
        <v>0.0201699975878</v>
      </c>
      <c r="AI30" s="3">
        <v>0.00127665163017809</v>
      </c>
      <c r="AJ30" s="3">
        <v>0.0123647563159466</v>
      </c>
      <c r="AK30" s="3">
        <v>0.00102074793539941</v>
      </c>
      <c r="AL30" s="3">
        <v>0.976190477609634</v>
      </c>
      <c r="AM30" s="3">
        <v>-0.219565242528915</v>
      </c>
      <c r="AN30" s="3">
        <v>2.73739147186279</v>
      </c>
      <c r="AO30" s="3">
        <v>1</v>
      </c>
      <c r="AP30" s="3">
        <v>0</v>
      </c>
      <c r="AQ30" s="3">
        <v>0.159999996423721</v>
      </c>
      <c r="AR30" s="3">
        <v>111115</v>
      </c>
      <c r="AS30" s="3">
        <v>0.582078672136579</v>
      </c>
      <c r="AT30" s="3">
        <v>0.00012551536755508</v>
      </c>
      <c r="AU30" s="3">
        <v>298.506780460903</v>
      </c>
      <c r="AV30" s="3">
        <v>298.554590061733</v>
      </c>
      <c r="AW30" s="3">
        <v>0.00338647078870036</v>
      </c>
      <c r="AX30" s="3">
        <v>-0.0566221884349054</v>
      </c>
      <c r="AY30" s="3">
        <v>3.24794442652024</v>
      </c>
      <c r="AZ30" s="3">
        <v>33.4512083575305</v>
      </c>
      <c r="BA30" s="3">
        <v>8.81746806865983</v>
      </c>
      <c r="BB30" s="3">
        <v>25.3806852613177</v>
      </c>
      <c r="BC30" s="3">
        <v>3.25256358748342</v>
      </c>
      <c r="BD30" s="3">
        <v>0.0138214547311998</v>
      </c>
      <c r="BE30" s="3">
        <v>2.39181253154167</v>
      </c>
      <c r="BF30" s="3">
        <v>0.860751055941751</v>
      </c>
      <c r="BG30" s="3">
        <v>0.00864445705832725</v>
      </c>
      <c r="BH30" s="3">
        <v>50.7057119022326</v>
      </c>
      <c r="BI30" s="3">
        <v>1.29975977563626</v>
      </c>
      <c r="BJ30" s="3">
        <v>72.9845119929464</v>
      </c>
      <c r="BK30" s="3">
        <v>402.310514525986</v>
      </c>
      <c r="BL30" s="3">
        <v>-0.00199392653410608</v>
      </c>
    </row>
    <row r="31" spans="1:64">
      <c r="A31" s="3" t="s">
        <v>114</v>
      </c>
      <c r="B31" s="3" t="s">
        <v>115</v>
      </c>
      <c r="C31" s="3" t="s">
        <v>68</v>
      </c>
      <c r="D31" s="3" t="s">
        <v>69</v>
      </c>
      <c r="E31" s="3" t="str">
        <f t="shared" si="0"/>
        <v>TR23-B1-Rd1</v>
      </c>
      <c r="F31" s="3" t="str">
        <f>VLOOKUP(B31,Sheet1!$A$1:$B$93,2,0)</f>
        <v>Schima superba</v>
      </c>
      <c r="G31" s="3" t="str">
        <f t="shared" si="1"/>
        <v>2023-08-10</v>
      </c>
      <c r="H31" s="3" t="s">
        <v>70</v>
      </c>
      <c r="I31" s="3">
        <v>-1.04081959322478</v>
      </c>
      <c r="J31" s="3">
        <v>0.0035209755274432</v>
      </c>
      <c r="K31" s="3">
        <v>862.925083493101</v>
      </c>
      <c r="L31" s="3">
        <v>0.0430451534107835</v>
      </c>
      <c r="M31" s="3">
        <v>1.15757688983089</v>
      </c>
      <c r="N31" s="3">
        <v>25.4123095103673</v>
      </c>
      <c r="O31" s="3">
        <v>6</v>
      </c>
      <c r="P31" s="3">
        <v>1.4200000166893</v>
      </c>
      <c r="Q31" s="3">
        <v>1</v>
      </c>
      <c r="R31" s="3">
        <v>2.8400000333786</v>
      </c>
      <c r="S31" s="3">
        <v>25.4250997815813</v>
      </c>
      <c r="T31" s="3">
        <v>25.4123095103673</v>
      </c>
      <c r="U31" s="3">
        <v>25.103632245745</v>
      </c>
      <c r="V31" s="3">
        <v>400.039877755301</v>
      </c>
      <c r="W31" s="3">
        <v>401.793860299247</v>
      </c>
      <c r="X31" s="3">
        <v>21.5330903189523</v>
      </c>
      <c r="Y31" s="3">
        <v>21.6052618026733</v>
      </c>
      <c r="Z31" s="3">
        <v>64.2124786376953</v>
      </c>
      <c r="AA31" s="3">
        <v>64.4278019496373</v>
      </c>
      <c r="AB31" s="3">
        <v>350.12574332101</v>
      </c>
      <c r="AC31" s="3">
        <v>0.0251832609730107</v>
      </c>
      <c r="AD31" s="3">
        <v>0.0826050277267184</v>
      </c>
      <c r="AE31" s="3">
        <v>97.2497787475586</v>
      </c>
      <c r="AF31" s="3">
        <v>-2.44256663322449</v>
      </c>
      <c r="AG31" s="3">
        <v>-0.190686956048012</v>
      </c>
      <c r="AH31" s="3">
        <v>0.0199541449546814</v>
      </c>
      <c r="AI31" s="3">
        <v>0.001126644667238</v>
      </c>
      <c r="AJ31" s="3">
        <v>0.0289455056190491</v>
      </c>
      <c r="AK31" s="3">
        <v>0.000621443905401975</v>
      </c>
      <c r="AL31" s="3">
        <v>0.904761910438538</v>
      </c>
      <c r="AM31" s="3">
        <v>-0.219565242528915</v>
      </c>
      <c r="AN31" s="3">
        <v>2.73739147186279</v>
      </c>
      <c r="AO31" s="3">
        <v>1</v>
      </c>
      <c r="AP31" s="3">
        <v>0</v>
      </c>
      <c r="AQ31" s="3">
        <v>0.159999996423721</v>
      </c>
      <c r="AR31" s="3">
        <v>111115</v>
      </c>
      <c r="AS31" s="3">
        <v>0.583542905535017</v>
      </c>
      <c r="AT31" s="3">
        <v>4.30451534107835e-5</v>
      </c>
      <c r="AU31" s="3">
        <v>298.562309510367</v>
      </c>
      <c r="AV31" s="3">
        <v>298.575099781581</v>
      </c>
      <c r="AW31" s="3">
        <v>0.00402932166561936</v>
      </c>
      <c r="AX31" s="3">
        <v>-0.0198534872786766</v>
      </c>
      <c r="AY31" s="3">
        <v>3.25868381994505</v>
      </c>
      <c r="AZ31" s="3">
        <v>33.5083931921096</v>
      </c>
      <c r="BA31" s="3">
        <v>11.9031313894363</v>
      </c>
      <c r="BB31" s="3">
        <v>25.4187046459743</v>
      </c>
      <c r="BC31" s="3">
        <v>3.25992241606697</v>
      </c>
      <c r="BD31" s="3">
        <v>0.00351661543997362</v>
      </c>
      <c r="BE31" s="3">
        <v>2.10110693011416</v>
      </c>
      <c r="BF31" s="3">
        <v>1.15881548595281</v>
      </c>
      <c r="BG31" s="3">
        <v>0.00219827596114204</v>
      </c>
      <c r="BH31" s="3">
        <v>83.9192737639139</v>
      </c>
      <c r="BI31" s="3">
        <v>2.14768156955308</v>
      </c>
      <c r="BJ31" s="3">
        <v>63.5157759440448</v>
      </c>
      <c r="BK31" s="3">
        <v>402.288616085986</v>
      </c>
      <c r="BL31" s="3">
        <v>-0.00164331241613518</v>
      </c>
    </row>
    <row r="32" spans="1:64">
      <c r="A32" s="3" t="s">
        <v>116</v>
      </c>
      <c r="B32" s="3" t="s">
        <v>115</v>
      </c>
      <c r="C32" s="3" t="s">
        <v>68</v>
      </c>
      <c r="D32" s="3" t="s">
        <v>74</v>
      </c>
      <c r="E32" s="3" t="str">
        <f t="shared" si="0"/>
        <v>TR23-B1-Rd2</v>
      </c>
      <c r="F32" s="3" t="str">
        <f>VLOOKUP(B32,Sheet1!$A$1:$B$93,2,0)</f>
        <v>Schima superba</v>
      </c>
      <c r="G32" s="3" t="str">
        <f t="shared" si="1"/>
        <v>2023-08-10</v>
      </c>
      <c r="H32" s="3" t="s">
        <v>70</v>
      </c>
      <c r="I32" s="3">
        <v>-1.08552222255981</v>
      </c>
      <c r="J32" s="3">
        <v>0.00694741869837623</v>
      </c>
      <c r="K32" s="3">
        <v>642.76752308346</v>
      </c>
      <c r="L32" s="3">
        <v>0.0811735110408126</v>
      </c>
      <c r="M32" s="3">
        <v>1.10615701704483</v>
      </c>
      <c r="N32" s="3">
        <v>25.7751507077898</v>
      </c>
      <c r="O32" s="3">
        <v>6</v>
      </c>
      <c r="P32" s="3">
        <v>1.4200000166893</v>
      </c>
      <c r="Q32" s="3">
        <v>1</v>
      </c>
      <c r="R32" s="3">
        <v>2.8400000333786</v>
      </c>
      <c r="S32" s="3">
        <v>25.5703387941633</v>
      </c>
      <c r="T32" s="3">
        <v>25.7751507077898</v>
      </c>
      <c r="U32" s="3">
        <v>25.1167823246547</v>
      </c>
      <c r="V32" s="3">
        <v>400.056008475167</v>
      </c>
      <c r="W32" s="3">
        <v>401.860419137137</v>
      </c>
      <c r="X32" s="3">
        <v>22.7347540174212</v>
      </c>
      <c r="Y32" s="3">
        <v>22.8706833975656</v>
      </c>
      <c r="Z32" s="3">
        <v>67.1960389273507</v>
      </c>
      <c r="AA32" s="3">
        <v>67.5976022992815</v>
      </c>
      <c r="AB32" s="3">
        <v>350.109549386161</v>
      </c>
      <c r="AC32" s="3">
        <v>0.0104574753204361</v>
      </c>
      <c r="AD32" s="3">
        <v>0.0815552337361234</v>
      </c>
      <c r="AE32" s="3">
        <v>97.2190895080566</v>
      </c>
      <c r="AF32" s="3">
        <v>-2.36690592765808</v>
      </c>
      <c r="AG32" s="3">
        <v>-0.179767102003098</v>
      </c>
      <c r="AH32" s="3">
        <v>0.0100425034761429</v>
      </c>
      <c r="AI32" s="3">
        <v>0.00119457510299981</v>
      </c>
      <c r="AJ32" s="3">
        <v>0.0251808539032936</v>
      </c>
      <c r="AK32" s="3">
        <v>0.00123166805133223</v>
      </c>
      <c r="AL32" s="3">
        <v>0.880952388048172</v>
      </c>
      <c r="AM32" s="3">
        <v>-0.219565242528915</v>
      </c>
      <c r="AN32" s="3">
        <v>2.73739147186279</v>
      </c>
      <c r="AO32" s="3">
        <v>1</v>
      </c>
      <c r="AP32" s="3">
        <v>0</v>
      </c>
      <c r="AQ32" s="3">
        <v>0.159999996423721</v>
      </c>
      <c r="AR32" s="3">
        <v>111115</v>
      </c>
      <c r="AS32" s="3">
        <v>0.583515915643601</v>
      </c>
      <c r="AT32" s="3">
        <v>8.11735110408126e-5</v>
      </c>
      <c r="AU32" s="3">
        <v>298.92515070779</v>
      </c>
      <c r="AV32" s="3">
        <v>298.720338794163</v>
      </c>
      <c r="AW32" s="3">
        <v>0.00167319601387092</v>
      </c>
      <c r="AX32" s="3">
        <v>-0.0673714452776336</v>
      </c>
      <c r="AY32" s="3">
        <v>3.32962403055195</v>
      </c>
      <c r="AZ32" s="3">
        <v>34.248665046621</v>
      </c>
      <c r="BA32" s="3">
        <v>11.3779816490555</v>
      </c>
      <c r="BB32" s="3">
        <v>25.6727447509766</v>
      </c>
      <c r="BC32" s="3">
        <v>3.30946716667159</v>
      </c>
      <c r="BD32" s="3">
        <v>0.00693045897787548</v>
      </c>
      <c r="BE32" s="3">
        <v>2.22346701350711</v>
      </c>
      <c r="BF32" s="3">
        <v>1.08600015316448</v>
      </c>
      <c r="BG32" s="3">
        <v>0.00433305739887221</v>
      </c>
      <c r="BH32" s="3">
        <v>62.4892742929816</v>
      </c>
      <c r="BI32" s="3">
        <v>1.59947513740984</v>
      </c>
      <c r="BJ32" s="3">
        <v>65.8850737670115</v>
      </c>
      <c r="BK32" s="3">
        <v>402.376424412923</v>
      </c>
      <c r="BL32" s="3">
        <v>-0.00177741599569384</v>
      </c>
    </row>
    <row r="33" spans="1:64">
      <c r="A33" s="3" t="s">
        <v>117</v>
      </c>
      <c r="B33" s="3" t="s">
        <v>118</v>
      </c>
      <c r="C33" s="3" t="s">
        <v>68</v>
      </c>
      <c r="D33" s="3" t="s">
        <v>74</v>
      </c>
      <c r="E33" s="3" t="str">
        <f t="shared" si="0"/>
        <v>TR25-B1-Rd2</v>
      </c>
      <c r="F33" s="3" t="str">
        <f>VLOOKUP(B33,Sheet1!$A$1:$B$93,2,0)</f>
        <v>Daphniphyllum pentandrum</v>
      </c>
      <c r="G33" s="3" t="str">
        <f t="shared" si="1"/>
        <v>2023-08-10</v>
      </c>
      <c r="H33" s="3" t="s">
        <v>70</v>
      </c>
      <c r="I33" s="3">
        <v>-1.51958607433318</v>
      </c>
      <c r="J33" s="3">
        <v>0.0343468148282099</v>
      </c>
      <c r="K33" s="3">
        <v>466.294438456343</v>
      </c>
      <c r="L33" s="3">
        <v>0.375121397776841</v>
      </c>
      <c r="M33" s="3">
        <v>1.04553382152076</v>
      </c>
      <c r="N33" s="3">
        <v>25.209161894662</v>
      </c>
      <c r="O33" s="3">
        <v>6</v>
      </c>
      <c r="P33" s="3">
        <v>1.4200000166893</v>
      </c>
      <c r="Q33" s="3">
        <v>1</v>
      </c>
      <c r="R33" s="3">
        <v>2.8400000333786</v>
      </c>
      <c r="S33" s="3">
        <v>25.3678253718785</v>
      </c>
      <c r="T33" s="3">
        <v>25.209161894662</v>
      </c>
      <c r="U33" s="3">
        <v>25.1081360408238</v>
      </c>
      <c r="V33" s="3">
        <v>400.098794119699</v>
      </c>
      <c r="W33" s="3">
        <v>402.44427054269</v>
      </c>
      <c r="X33" s="3">
        <v>21.718592779977</v>
      </c>
      <c r="Y33" s="3">
        <v>22.3470915385655</v>
      </c>
      <c r="Z33" s="3">
        <v>65.0087176731655</v>
      </c>
      <c r="AA33" s="3">
        <v>66.8904075622559</v>
      </c>
      <c r="AB33" s="3">
        <v>350.109109061105</v>
      </c>
      <c r="AC33" s="3">
        <v>0.0295374692983127</v>
      </c>
      <c r="AD33" s="3">
        <v>0.0915231651493481</v>
      </c>
      <c r="AE33" s="3">
        <v>97.2838815961565</v>
      </c>
      <c r="AF33" s="3">
        <v>-2.44256663322449</v>
      </c>
      <c r="AG33" s="3">
        <v>-0.190686956048012</v>
      </c>
      <c r="AH33" s="3">
        <v>0.0199541449546814</v>
      </c>
      <c r="AI33" s="3">
        <v>0.001126644667238</v>
      </c>
      <c r="AJ33" s="3">
        <v>0.0289455056190491</v>
      </c>
      <c r="AK33" s="3">
        <v>0.000621443905401975</v>
      </c>
      <c r="AL33" s="3">
        <v>0.904761910438538</v>
      </c>
      <c r="AM33" s="3">
        <v>-0.219565242528915</v>
      </c>
      <c r="AN33" s="3">
        <v>2.73739147186279</v>
      </c>
      <c r="AO33" s="3">
        <v>1</v>
      </c>
      <c r="AP33" s="3">
        <v>0</v>
      </c>
      <c r="AQ33" s="3">
        <v>0.159999996423721</v>
      </c>
      <c r="AR33" s="3">
        <v>111115</v>
      </c>
      <c r="AS33" s="3">
        <v>0.583515181768508</v>
      </c>
      <c r="AT33" s="3">
        <v>0.000375121397776841</v>
      </c>
      <c r="AU33" s="3">
        <v>298.359161894662</v>
      </c>
      <c r="AV33" s="3">
        <v>298.517825371878</v>
      </c>
      <c r="AW33" s="3">
        <v>0.00472599498209581</v>
      </c>
      <c r="AX33" s="3">
        <v>-0.167281598250917</v>
      </c>
      <c r="AY33" s="3">
        <v>3.21954562909024</v>
      </c>
      <c r="AZ33" s="3">
        <v>33.0943377353232</v>
      </c>
      <c r="BA33" s="3">
        <v>10.7472461967577</v>
      </c>
      <c r="BB33" s="3">
        <v>25.2884936332703</v>
      </c>
      <c r="BC33" s="3">
        <v>3.23478008047388</v>
      </c>
      <c r="BD33" s="3">
        <v>0.0339363868078626</v>
      </c>
      <c r="BE33" s="3">
        <v>2.17401180756949</v>
      </c>
      <c r="BF33" s="3">
        <v>1.0607682729044</v>
      </c>
      <c r="BG33" s="3">
        <v>0.0212467382047236</v>
      </c>
      <c r="BH33" s="3">
        <v>45.3629326913417</v>
      </c>
      <c r="BI33" s="3">
        <v>1.15865583494617</v>
      </c>
      <c r="BJ33" s="3">
        <v>66.99868543729</v>
      </c>
      <c r="BK33" s="3">
        <v>403.166608985027</v>
      </c>
      <c r="BL33" s="3">
        <v>-0.00252525658657207</v>
      </c>
    </row>
    <row r="34" spans="1:64">
      <c r="A34" s="3" t="s">
        <v>119</v>
      </c>
      <c r="B34" s="3" t="s">
        <v>120</v>
      </c>
      <c r="C34" s="3" t="s">
        <v>68</v>
      </c>
      <c r="D34" s="3" t="s">
        <v>74</v>
      </c>
      <c r="E34" s="3" t="str">
        <f t="shared" ref="E34:E60" si="2">B34&amp;"-"&amp;C34&amp;"-"&amp;D34</f>
        <v>TR27-B1-Rd2</v>
      </c>
      <c r="F34" s="3" t="str">
        <f>VLOOKUP(B34,Sheet1!$A$1:$B$93,2,0)</f>
        <v>Schima superba</v>
      </c>
      <c r="G34" s="3" t="str">
        <f t="shared" ref="G34:G60" si="3">LEFT(A34,10)</f>
        <v>2023-08-10</v>
      </c>
      <c r="H34" s="3" t="s">
        <v>70</v>
      </c>
      <c r="I34" s="3">
        <v>-1.15731689621122</v>
      </c>
      <c r="J34" s="3">
        <v>0.00220360176640529</v>
      </c>
      <c r="K34" s="3">
        <v>1239.34391127704</v>
      </c>
      <c r="L34" s="3">
        <v>0.0138621706873286</v>
      </c>
      <c r="M34" s="3">
        <v>0.592872118544658</v>
      </c>
      <c r="N34" s="3">
        <v>25.4260940551758</v>
      </c>
      <c r="O34" s="3">
        <v>6</v>
      </c>
      <c r="P34" s="3">
        <v>1.4200000166893</v>
      </c>
      <c r="Q34" s="3">
        <v>1</v>
      </c>
      <c r="R34" s="3">
        <v>2.8400000333786</v>
      </c>
      <c r="S34" s="3">
        <v>25.4246266228812</v>
      </c>
      <c r="T34" s="3">
        <v>25.4260940551758</v>
      </c>
      <c r="U34" s="3">
        <v>25.1316798073905</v>
      </c>
      <c r="V34" s="3">
        <v>400.040873936244</v>
      </c>
      <c r="W34" s="3">
        <v>402.019736153739</v>
      </c>
      <c r="X34" s="3">
        <v>27.4452253069196</v>
      </c>
      <c r="Y34" s="3">
        <v>27.4683882849557</v>
      </c>
      <c r="Z34" s="3">
        <v>81.7611514500209</v>
      </c>
      <c r="AA34" s="3">
        <v>81.8302018301828</v>
      </c>
      <c r="AB34" s="3">
        <v>349.213947841099</v>
      </c>
      <c r="AC34" s="3">
        <v>0.0298128003653671</v>
      </c>
      <c r="AD34" s="3">
        <v>0.11959525889584</v>
      </c>
      <c r="AE34" s="3">
        <v>97.1474325997489</v>
      </c>
      <c r="AF34" s="3">
        <v>-2.33299517631531</v>
      </c>
      <c r="AG34" s="3">
        <v>-0.209749892354012</v>
      </c>
      <c r="AH34" s="3">
        <v>0.0297038853168488</v>
      </c>
      <c r="AI34" s="3">
        <v>0.00250904727727175</v>
      </c>
      <c r="AJ34" s="3">
        <v>0.0115018105134368</v>
      </c>
      <c r="AK34" s="3">
        <v>0.00381940673105419</v>
      </c>
      <c r="AL34" s="3">
        <v>0.952380955219269</v>
      </c>
      <c r="AM34" s="3">
        <v>-0.219565242528915</v>
      </c>
      <c r="AN34" s="3">
        <v>2.73739147186279</v>
      </c>
      <c r="AO34" s="3">
        <v>1</v>
      </c>
      <c r="AP34" s="3">
        <v>0</v>
      </c>
      <c r="AQ34" s="3">
        <v>0.159999996423721</v>
      </c>
      <c r="AR34" s="3">
        <v>111115</v>
      </c>
      <c r="AS34" s="3">
        <v>0.582023246401832</v>
      </c>
      <c r="AT34" s="3">
        <v>1.38621706873286e-5</v>
      </c>
      <c r="AU34" s="3">
        <v>298.576094055176</v>
      </c>
      <c r="AV34" s="3">
        <v>298.574626622881</v>
      </c>
      <c r="AW34" s="3">
        <v>0.00477004795183985</v>
      </c>
      <c r="AX34" s="3">
        <v>-0.00708198592205913</v>
      </c>
      <c r="AY34" s="3">
        <v>3.26135551580857</v>
      </c>
      <c r="AZ34" s="3">
        <v>33.5711962285682</v>
      </c>
      <c r="BA34" s="3">
        <v>6.1028079436125</v>
      </c>
      <c r="BB34" s="3">
        <v>25.4253603390285</v>
      </c>
      <c r="BC34" s="3">
        <v>3.2612124252371</v>
      </c>
      <c r="BD34" s="3">
        <v>0.00220188563138101</v>
      </c>
      <c r="BE34" s="3">
        <v>2.66848339726391</v>
      </c>
      <c r="BF34" s="3">
        <v>0.592729027973194</v>
      </c>
      <c r="BG34" s="3">
        <v>0.00137633260035406</v>
      </c>
      <c r="BH34" s="3">
        <v>120.399104747552</v>
      </c>
      <c r="BI34" s="3">
        <v>3.08279282658056</v>
      </c>
      <c r="BJ34" s="3">
        <v>81.2636320018239</v>
      </c>
      <c r="BK34" s="3">
        <v>402.569869178923</v>
      </c>
      <c r="BL34" s="3">
        <v>-0.00233617856672256</v>
      </c>
    </row>
    <row r="35" spans="1:64">
      <c r="A35" s="3" t="s">
        <v>121</v>
      </c>
      <c r="B35" s="3" t="s">
        <v>122</v>
      </c>
      <c r="C35" s="3" t="s">
        <v>72</v>
      </c>
      <c r="D35" s="3" t="s">
        <v>69</v>
      </c>
      <c r="E35" s="3" t="str">
        <f t="shared" si="2"/>
        <v>TR50-B2-Rd1</v>
      </c>
      <c r="F35" s="3" t="str">
        <f>VLOOKUP(B35,Sheet1!$A$1:$B$93,2,0)</f>
        <v>Castanopsis eyrei</v>
      </c>
      <c r="G35" s="3" t="str">
        <f t="shared" si="3"/>
        <v>2023-08-11</v>
      </c>
      <c r="H35" s="3" t="s">
        <v>70</v>
      </c>
      <c r="I35" s="3">
        <v>-0.834152443445191</v>
      </c>
      <c r="J35" s="3">
        <v>0.00579437795833532</v>
      </c>
      <c r="K35" s="3">
        <v>622.596603874894</v>
      </c>
      <c r="L35" s="3">
        <v>0.0676379789785621</v>
      </c>
      <c r="M35" s="3">
        <v>1.10360162395102</v>
      </c>
      <c r="N35" s="3">
        <v>25.103613444737</v>
      </c>
      <c r="O35" s="3">
        <v>6</v>
      </c>
      <c r="P35" s="3">
        <v>1.4200000166893</v>
      </c>
      <c r="Q35" s="3">
        <v>1</v>
      </c>
      <c r="R35" s="3">
        <v>2.8400000333786</v>
      </c>
      <c r="S35" s="3">
        <v>25.242280960083</v>
      </c>
      <c r="T35" s="3">
        <v>25.103613444737</v>
      </c>
      <c r="U35" s="3">
        <v>25.1231596810477</v>
      </c>
      <c r="V35" s="3">
        <v>400.017135620117</v>
      </c>
      <c r="W35" s="3">
        <v>401.403536115374</v>
      </c>
      <c r="X35" s="3">
        <v>21.4963673182896</v>
      </c>
      <c r="Y35" s="3">
        <v>21.6100557872227</v>
      </c>
      <c r="Z35" s="3">
        <v>64.6244076320103</v>
      </c>
      <c r="AA35" s="3">
        <v>64.9662802559989</v>
      </c>
      <c r="AB35" s="3">
        <v>349.250804356166</v>
      </c>
      <c r="AC35" s="3">
        <v>0.0423621345876849</v>
      </c>
      <c r="AD35" s="3">
        <v>0.128265737422875</v>
      </c>
      <c r="AE35" s="3">
        <v>96.9824698311942</v>
      </c>
      <c r="AF35" s="3">
        <v>-2.71787762641907</v>
      </c>
      <c r="AG35" s="3">
        <v>-0.210149556398392</v>
      </c>
      <c r="AH35" s="3">
        <v>0.0213241670280695</v>
      </c>
      <c r="AI35" s="3">
        <v>0.000615191063843668</v>
      </c>
      <c r="AJ35" s="3">
        <v>0.031325776129961</v>
      </c>
      <c r="AK35" s="3">
        <v>0.000695166876539588</v>
      </c>
      <c r="AL35" s="3">
        <v>0.976190477609634</v>
      </c>
      <c r="AM35" s="3">
        <v>-0.219565242528915</v>
      </c>
      <c r="AN35" s="3">
        <v>2.73739147186279</v>
      </c>
      <c r="AO35" s="3">
        <v>1</v>
      </c>
      <c r="AP35" s="3">
        <v>0</v>
      </c>
      <c r="AQ35" s="3">
        <v>0.159999996423721</v>
      </c>
      <c r="AR35" s="3">
        <v>111115</v>
      </c>
      <c r="AS35" s="3">
        <v>0.582084673926944</v>
      </c>
      <c r="AT35" s="3">
        <v>6.76379789785621e-5</v>
      </c>
      <c r="AU35" s="3">
        <v>298.253613444737</v>
      </c>
      <c r="AV35" s="3">
        <v>298.392280960083</v>
      </c>
      <c r="AW35" s="3">
        <v>0.00677794138253079</v>
      </c>
      <c r="AX35" s="3">
        <v>-0.0157954281477277</v>
      </c>
      <c r="AY35" s="3">
        <v>3.19939820915362</v>
      </c>
      <c r="AZ35" s="3">
        <v>32.9894485871363</v>
      </c>
      <c r="BA35" s="3">
        <v>11.3793927999136</v>
      </c>
      <c r="BB35" s="3">
        <v>25.17294720241</v>
      </c>
      <c r="BC35" s="3">
        <v>3.21261764366308</v>
      </c>
      <c r="BD35" s="3">
        <v>0.00578257701584261</v>
      </c>
      <c r="BE35" s="3">
        <v>2.0957965852026</v>
      </c>
      <c r="BF35" s="3">
        <v>1.11682105846048</v>
      </c>
      <c r="BG35" s="3">
        <v>0.00361516902593306</v>
      </c>
      <c r="BH35" s="3">
        <v>60.3809573255825</v>
      </c>
      <c r="BI35" s="3">
        <v>1.55104899248154</v>
      </c>
      <c r="BJ35" s="3">
        <v>64.6112385625157</v>
      </c>
      <c r="BK35" s="3">
        <v>401.800052236999</v>
      </c>
      <c r="BL35" s="3">
        <v>-0.00134140470620755</v>
      </c>
    </row>
    <row r="36" spans="1:64">
      <c r="A36" s="3" t="s">
        <v>123</v>
      </c>
      <c r="B36" s="3" t="s">
        <v>122</v>
      </c>
      <c r="C36" s="3" t="s">
        <v>72</v>
      </c>
      <c r="D36" s="3" t="s">
        <v>74</v>
      </c>
      <c r="E36" s="3" t="str">
        <f t="shared" si="2"/>
        <v>TR50-B2-Rd2</v>
      </c>
      <c r="F36" s="3" t="str">
        <f>VLOOKUP(B36,Sheet1!$A$1:$B$93,2,0)</f>
        <v>Castanopsis eyrei</v>
      </c>
      <c r="G36" s="3" t="str">
        <f t="shared" si="3"/>
        <v>2023-08-11</v>
      </c>
      <c r="H36" s="3" t="s">
        <v>70</v>
      </c>
      <c r="I36" s="3">
        <v>-1.00791059543973</v>
      </c>
      <c r="J36" s="3">
        <v>0.0125752070894192</v>
      </c>
      <c r="K36" s="3">
        <v>521.157100575276</v>
      </c>
      <c r="L36" s="3">
        <v>0.155648614600505</v>
      </c>
      <c r="M36" s="3">
        <v>1.17560396743244</v>
      </c>
      <c r="N36" s="3">
        <v>24.7924428667341</v>
      </c>
      <c r="O36" s="3">
        <v>6</v>
      </c>
      <c r="P36" s="3">
        <v>1.4200000166893</v>
      </c>
      <c r="Q36" s="3">
        <v>1</v>
      </c>
      <c r="R36" s="3">
        <v>2.8400000333786</v>
      </c>
      <c r="S36" s="3">
        <v>25.2213287353516</v>
      </c>
      <c r="T36" s="3">
        <v>24.7924428667341</v>
      </c>
      <c r="U36" s="3">
        <v>25.1204592841012</v>
      </c>
      <c r="V36" s="3">
        <v>399.985194614955</v>
      </c>
      <c r="W36" s="3">
        <v>401.605250767299</v>
      </c>
      <c r="X36" s="3">
        <v>19.9721856798445</v>
      </c>
      <c r="Y36" s="3">
        <v>20.2335111073085</v>
      </c>
      <c r="Z36" s="3">
        <v>60.1994168417794</v>
      </c>
      <c r="AA36" s="3">
        <v>60.9871916089739</v>
      </c>
      <c r="AB36" s="3">
        <v>350.136533464704</v>
      </c>
      <c r="AC36" s="3">
        <v>0.0372220946010202</v>
      </c>
      <c r="AD36" s="3">
        <v>0.0833575219980308</v>
      </c>
      <c r="AE36" s="3">
        <v>97.1131450108119</v>
      </c>
      <c r="AF36" s="3">
        <v>-2.62713027000427</v>
      </c>
      <c r="AG36" s="3">
        <v>-0.213392734527588</v>
      </c>
      <c r="AH36" s="3">
        <v>0.0175350960344076</v>
      </c>
      <c r="AI36" s="3">
        <v>0.00383661780506372</v>
      </c>
      <c r="AJ36" s="3">
        <v>0.0236786715686321</v>
      </c>
      <c r="AK36" s="3">
        <v>0.00346874236129224</v>
      </c>
      <c r="AL36" s="3">
        <v>0.952380955219269</v>
      </c>
      <c r="AM36" s="3">
        <v>-0.219565242528915</v>
      </c>
      <c r="AN36" s="3">
        <v>2.73739147186279</v>
      </c>
      <c r="AO36" s="3">
        <v>1</v>
      </c>
      <c r="AP36" s="3">
        <v>0</v>
      </c>
      <c r="AQ36" s="3">
        <v>0.159999996423721</v>
      </c>
      <c r="AR36" s="3">
        <v>111115</v>
      </c>
      <c r="AS36" s="3">
        <v>0.58356088910784</v>
      </c>
      <c r="AT36" s="3">
        <v>0.000155648614600505</v>
      </c>
      <c r="AU36" s="3">
        <v>297.942442866734</v>
      </c>
      <c r="AV36" s="3">
        <v>298.371328735352</v>
      </c>
      <c r="AW36" s="3">
        <v>0.00595553500304665</v>
      </c>
      <c r="AX36" s="3">
        <v>-0.0222795024263487</v>
      </c>
      <c r="AY36" s="3">
        <v>3.14054386547969</v>
      </c>
      <c r="AZ36" s="3">
        <v>32.339019256723</v>
      </c>
      <c r="BA36" s="3">
        <v>12.1055081494144</v>
      </c>
      <c r="BB36" s="3">
        <v>25.0068858010428</v>
      </c>
      <c r="BC36" s="3">
        <v>3.1809833976619</v>
      </c>
      <c r="BD36" s="3">
        <v>0.0125197692721956</v>
      </c>
      <c r="BE36" s="3">
        <v>1.96493989804725</v>
      </c>
      <c r="BF36" s="3">
        <v>1.21604349961465</v>
      </c>
      <c r="BG36" s="3">
        <v>0.00782981772282975</v>
      </c>
      <c r="BH36" s="3">
        <v>50.6112049661039</v>
      </c>
      <c r="BI36" s="3">
        <v>1.29768418121554</v>
      </c>
      <c r="BJ36" s="3">
        <v>61.7258356706994</v>
      </c>
      <c r="BK36" s="3">
        <v>402.084363192599</v>
      </c>
      <c r="BL36" s="3">
        <v>-0.00154730971842749</v>
      </c>
    </row>
    <row r="37" spans="1:64">
      <c r="A37" s="3" t="s">
        <v>124</v>
      </c>
      <c r="B37" s="3" t="s">
        <v>125</v>
      </c>
      <c r="C37" s="3" t="s">
        <v>68</v>
      </c>
      <c r="D37" s="3" t="s">
        <v>74</v>
      </c>
      <c r="E37" s="3" t="str">
        <f t="shared" si="2"/>
        <v>TR52-B1-Rd2</v>
      </c>
      <c r="F37" s="3" t="str">
        <f>VLOOKUP(B37,Sheet1!$A$1:$B$93,2,0)</f>
        <v>Castanopsis eyrei</v>
      </c>
      <c r="G37" s="3" t="str">
        <f t="shared" si="3"/>
        <v>2023-08-11</v>
      </c>
      <c r="H37" s="3" t="s">
        <v>70</v>
      </c>
      <c r="I37" s="3">
        <v>-0.931861204770088</v>
      </c>
      <c r="J37" s="3">
        <v>0.00470300104488539</v>
      </c>
      <c r="K37" s="3">
        <v>709.170485956942</v>
      </c>
      <c r="L37" s="3">
        <v>0.0520991837461156</v>
      </c>
      <c r="M37" s="3">
        <v>1.04780905841252</v>
      </c>
      <c r="N37" s="3">
        <v>25.5213385990688</v>
      </c>
      <c r="O37" s="3">
        <v>6</v>
      </c>
      <c r="P37" s="3">
        <v>1.4200000166893</v>
      </c>
      <c r="Q37" s="3">
        <v>1</v>
      </c>
      <c r="R37" s="3">
        <v>2.8400000333786</v>
      </c>
      <c r="S37" s="3">
        <v>25.4759304864066</v>
      </c>
      <c r="T37" s="3">
        <v>25.5213385990688</v>
      </c>
      <c r="U37" s="3">
        <v>25.1020164489746</v>
      </c>
      <c r="V37" s="3">
        <v>399.993924822126</v>
      </c>
      <c r="W37" s="3">
        <v>401.555010114397</v>
      </c>
      <c r="X37" s="3">
        <v>22.8804971149989</v>
      </c>
      <c r="Y37" s="3">
        <v>22.9677291597639</v>
      </c>
      <c r="Z37" s="3">
        <v>67.9739107404436</v>
      </c>
      <c r="AA37" s="3">
        <v>68.232960837228</v>
      </c>
      <c r="AB37" s="3">
        <v>350.1187613351</v>
      </c>
      <c r="AC37" s="3">
        <v>0.0141665045105453</v>
      </c>
      <c r="AD37" s="3">
        <v>0.119804261518376</v>
      </c>
      <c r="AE37" s="3">
        <v>97.1820662362235</v>
      </c>
      <c r="AF37" s="3">
        <v>-2.41085505485535</v>
      </c>
      <c r="AG37" s="3">
        <v>-0.192936405539513</v>
      </c>
      <c r="AH37" s="3">
        <v>0.0173363108187914</v>
      </c>
      <c r="AI37" s="3">
        <v>0.00200619548559189</v>
      </c>
      <c r="AJ37" s="3">
        <v>0.00927663221955299</v>
      </c>
      <c r="AK37" s="3">
        <v>0.000933182833250612</v>
      </c>
      <c r="AL37" s="3">
        <v>1</v>
      </c>
      <c r="AM37" s="3">
        <v>-0.219565242528915</v>
      </c>
      <c r="AN37" s="3">
        <v>2.73739147186279</v>
      </c>
      <c r="AO37" s="3">
        <v>1</v>
      </c>
      <c r="AP37" s="3">
        <v>0</v>
      </c>
      <c r="AQ37" s="3">
        <v>0.159999996423721</v>
      </c>
      <c r="AR37" s="3">
        <v>111115</v>
      </c>
      <c r="AS37" s="3">
        <v>0.583531268891834</v>
      </c>
      <c r="AT37" s="3">
        <v>5.20991837461156e-5</v>
      </c>
      <c r="AU37" s="3">
        <v>298.671338599069</v>
      </c>
      <c r="AV37" s="3">
        <v>298.625930486407</v>
      </c>
      <c r="AW37" s="3">
        <v>0.00226664067102388</v>
      </c>
      <c r="AX37" s="3">
        <v>-0.0319927716808098</v>
      </c>
      <c r="AY37" s="3">
        <v>3.27986043240617</v>
      </c>
      <c r="AZ37" s="3">
        <v>33.7496470004602</v>
      </c>
      <c r="BA37" s="3">
        <v>10.7819178406963</v>
      </c>
      <c r="BB37" s="3">
        <v>25.4986345427377</v>
      </c>
      <c r="BC37" s="3">
        <v>3.27544045018159</v>
      </c>
      <c r="BD37" s="3">
        <v>0.00469522422078897</v>
      </c>
      <c r="BE37" s="3">
        <v>2.23205137399365</v>
      </c>
      <c r="BF37" s="3">
        <v>1.04338907618795</v>
      </c>
      <c r="BG37" s="3">
        <v>0.0029352128473157</v>
      </c>
      <c r="BH37" s="3">
        <v>68.918653284806</v>
      </c>
      <c r="BI37" s="3">
        <v>1.76606075977661</v>
      </c>
      <c r="BJ37" s="3">
        <v>67.1752332963936</v>
      </c>
      <c r="BK37" s="3">
        <v>401.997972301599</v>
      </c>
      <c r="BL37" s="3">
        <v>-0.00155719116346409</v>
      </c>
    </row>
    <row r="38" spans="1:64">
      <c r="A38" s="3" t="s">
        <v>126</v>
      </c>
      <c r="B38" s="3" t="s">
        <v>127</v>
      </c>
      <c r="C38" s="3" t="s">
        <v>68</v>
      </c>
      <c r="D38" s="3" t="s">
        <v>69</v>
      </c>
      <c r="E38" s="3" t="str">
        <f t="shared" si="2"/>
        <v>TR54-B1-Rd1</v>
      </c>
      <c r="F38" s="3" t="str">
        <f>VLOOKUP(B38,Sheet1!$A$1:$B$93,2,0)</f>
        <v>Schima superba</v>
      </c>
      <c r="G38" s="3" t="str">
        <f t="shared" si="3"/>
        <v>2023-08-11</v>
      </c>
      <c r="H38" s="3" t="s">
        <v>70</v>
      </c>
      <c r="I38" s="3">
        <v>-1.21717105691849</v>
      </c>
      <c r="J38" s="3">
        <v>0.0101809394713171</v>
      </c>
      <c r="K38" s="3">
        <v>587.403166012114</v>
      </c>
      <c r="L38" s="3">
        <v>0.127582319809851</v>
      </c>
      <c r="M38" s="3">
        <v>1.18734423747715</v>
      </c>
      <c r="N38" s="3">
        <v>25.7244272232056</v>
      </c>
      <c r="O38" s="3">
        <v>6</v>
      </c>
      <c r="P38" s="3">
        <v>1.4200000166893</v>
      </c>
      <c r="Q38" s="3">
        <v>1</v>
      </c>
      <c r="R38" s="3">
        <v>2.8400000333786</v>
      </c>
      <c r="S38" s="3">
        <v>25.52834715162</v>
      </c>
      <c r="T38" s="3">
        <v>25.7244272232056</v>
      </c>
      <c r="U38" s="3">
        <v>25.0976559775216</v>
      </c>
      <c r="V38" s="3">
        <v>400.121047973633</v>
      </c>
      <c r="W38" s="3">
        <v>402.159955705915</v>
      </c>
      <c r="X38" s="3">
        <v>21.737005506243</v>
      </c>
      <c r="Y38" s="3">
        <v>21.9513850893293</v>
      </c>
      <c r="Z38" s="3">
        <v>64.3557973589216</v>
      </c>
      <c r="AA38" s="3">
        <v>64.9903384617397</v>
      </c>
      <c r="AB38" s="3">
        <v>349.235791887556</v>
      </c>
      <c r="AC38" s="3">
        <v>0.0322018825266111</v>
      </c>
      <c r="AD38" s="3">
        <v>0.0828451402485371</v>
      </c>
      <c r="AE38" s="3">
        <v>97.1365705217634</v>
      </c>
      <c r="AF38" s="3">
        <v>-2.46465802192688</v>
      </c>
      <c r="AG38" s="3">
        <v>-0.162882596254349</v>
      </c>
      <c r="AH38" s="3">
        <v>0.0235603302717209</v>
      </c>
      <c r="AI38" s="3">
        <v>0.00240493682213128</v>
      </c>
      <c r="AJ38" s="3">
        <v>0.0201035365462303</v>
      </c>
      <c r="AK38" s="3">
        <v>0.00189330079592764</v>
      </c>
      <c r="AL38" s="3">
        <v>0.880952385919435</v>
      </c>
      <c r="AM38" s="3">
        <v>-0.219565242528915</v>
      </c>
      <c r="AN38" s="3">
        <v>2.73739147186279</v>
      </c>
      <c r="AO38" s="3">
        <v>1</v>
      </c>
      <c r="AP38" s="3">
        <v>0</v>
      </c>
      <c r="AQ38" s="3">
        <v>0.159999996423721</v>
      </c>
      <c r="AR38" s="3">
        <v>111115</v>
      </c>
      <c r="AS38" s="3">
        <v>0.582059653145926</v>
      </c>
      <c r="AT38" s="3">
        <v>0.000127582319809851</v>
      </c>
      <c r="AU38" s="3">
        <v>298.874427223206</v>
      </c>
      <c r="AV38" s="3">
        <v>298.67834715162</v>
      </c>
      <c r="AW38" s="3">
        <v>0.00515230108909487</v>
      </c>
      <c r="AX38" s="3">
        <v>-0.0894258543542835</v>
      </c>
      <c r="AY38" s="3">
        <v>3.31962651613789</v>
      </c>
      <c r="AZ38" s="3">
        <v>34.174837464802</v>
      </c>
      <c r="BA38" s="3">
        <v>12.2234523754727</v>
      </c>
      <c r="BB38" s="3">
        <v>25.6263871874128</v>
      </c>
      <c r="BC38" s="3">
        <v>3.30037704736848</v>
      </c>
      <c r="BD38" s="3">
        <v>0.0101445721423455</v>
      </c>
      <c r="BE38" s="3">
        <v>2.13228227866075</v>
      </c>
      <c r="BF38" s="3">
        <v>1.16809476870773</v>
      </c>
      <c r="BG38" s="3">
        <v>0.00634361496722402</v>
      </c>
      <c r="BH38" s="3">
        <v>57.0583343539875</v>
      </c>
      <c r="BI38" s="3">
        <v>1.46061921645916</v>
      </c>
      <c r="BJ38" s="3">
        <v>63.3312988666064</v>
      </c>
      <c r="BK38" s="3">
        <v>402.748476813878</v>
      </c>
      <c r="BL38" s="3">
        <v>-0.00194683448262781</v>
      </c>
    </row>
    <row r="39" spans="1:64">
      <c r="A39" s="3" t="s">
        <v>128</v>
      </c>
      <c r="B39" s="3" t="s">
        <v>129</v>
      </c>
      <c r="C39" s="3" t="s">
        <v>72</v>
      </c>
      <c r="D39" s="3" t="s">
        <v>69</v>
      </c>
      <c r="E39" s="3" t="str">
        <f t="shared" si="2"/>
        <v>TR55-B2-Rd1</v>
      </c>
      <c r="F39" s="3" t="str">
        <f>VLOOKUP(B39,Sheet1!$A$1:$B$93,2,0)</f>
        <v>Daphniphyllum pentandrum</v>
      </c>
      <c r="G39" s="3" t="str">
        <f t="shared" si="3"/>
        <v>2023-08-11</v>
      </c>
      <c r="H39" s="3" t="s">
        <v>70</v>
      </c>
      <c r="I39" s="3">
        <v>-1.04563566665774</v>
      </c>
      <c r="J39" s="3">
        <v>0.0545241649073288</v>
      </c>
      <c r="K39" s="3">
        <v>425.293109430277</v>
      </c>
      <c r="L39" s="3">
        <v>0.591581137200015</v>
      </c>
      <c r="M39" s="3">
        <v>1.04383144471779</v>
      </c>
      <c r="N39" s="3">
        <v>24.8244488579886</v>
      </c>
      <c r="O39" s="3">
        <v>6</v>
      </c>
      <c r="P39" s="3">
        <v>1.4200000166893</v>
      </c>
      <c r="Q39" s="3">
        <v>1</v>
      </c>
      <c r="R39" s="3">
        <v>2.8400000333786</v>
      </c>
      <c r="S39" s="3">
        <v>25.2429037094116</v>
      </c>
      <c r="T39" s="3">
        <v>24.8244488579886</v>
      </c>
      <c r="U39" s="3">
        <v>25.1045665740967</v>
      </c>
      <c r="V39" s="3">
        <v>400.011468069894</v>
      </c>
      <c r="W39" s="3">
        <v>401.399948120117</v>
      </c>
      <c r="X39" s="3">
        <v>20.6791772842407</v>
      </c>
      <c r="Y39" s="3">
        <v>21.6735094615391</v>
      </c>
      <c r="Z39" s="3">
        <v>62.18779700143</v>
      </c>
      <c r="AA39" s="3">
        <v>65.1807425362723</v>
      </c>
      <c r="AB39" s="3">
        <v>349.235445295061</v>
      </c>
      <c r="AC39" s="3">
        <v>0.0324783887315009</v>
      </c>
      <c r="AD39" s="3">
        <v>0.0922766104340553</v>
      </c>
      <c r="AE39" s="3">
        <v>97.0179274422782</v>
      </c>
      <c r="AF39" s="3">
        <v>-2.67670321464539</v>
      </c>
      <c r="AG39" s="3">
        <v>-0.218694001436233</v>
      </c>
      <c r="AH39" s="3">
        <v>0.0342799164354801</v>
      </c>
      <c r="AI39" s="3">
        <v>0.000688472879119217</v>
      </c>
      <c r="AJ39" s="3">
        <v>0.0424610115587711</v>
      </c>
      <c r="AK39" s="3">
        <v>0.00055772450286895</v>
      </c>
      <c r="AL39" s="3">
        <v>0.880952385919435</v>
      </c>
      <c r="AM39" s="3">
        <v>-0.219565242528915</v>
      </c>
      <c r="AN39" s="3">
        <v>2.73739147186279</v>
      </c>
      <c r="AO39" s="3">
        <v>1</v>
      </c>
      <c r="AP39" s="3">
        <v>0</v>
      </c>
      <c r="AQ39" s="3">
        <v>0.159999996423721</v>
      </c>
      <c r="AR39" s="3">
        <v>111115</v>
      </c>
      <c r="AS39" s="3">
        <v>0.582059075491769</v>
      </c>
      <c r="AT39" s="3">
        <v>0.000591581137200015</v>
      </c>
      <c r="AU39" s="3">
        <v>297.974448857989</v>
      </c>
      <c r="AV39" s="3">
        <v>298.392903709412</v>
      </c>
      <c r="AW39" s="3">
        <v>0.00519654208088838</v>
      </c>
      <c r="AX39" s="3">
        <v>-0.242198593915727</v>
      </c>
      <c r="AY39" s="3">
        <v>3.14655041315251</v>
      </c>
      <c r="AZ39" s="3">
        <v>32.4326698608245</v>
      </c>
      <c r="BA39" s="3">
        <v>10.7591603992853</v>
      </c>
      <c r="BB39" s="3">
        <v>25.0336762837001</v>
      </c>
      <c r="BC39" s="3">
        <v>3.1860673919614</v>
      </c>
      <c r="BD39" s="3">
        <v>0.0534969593101848</v>
      </c>
      <c r="BE39" s="3">
        <v>2.10271896843471</v>
      </c>
      <c r="BF39" s="3">
        <v>1.08334842352669</v>
      </c>
      <c r="BG39" s="3">
        <v>0.033526394609732</v>
      </c>
      <c r="BH39" s="3">
        <v>41.2610558326088</v>
      </c>
      <c r="BI39" s="3">
        <v>1.05952454114563</v>
      </c>
      <c r="BJ39" s="3">
        <v>66.5460298726411</v>
      </c>
      <c r="BK39" s="3">
        <v>401.896993237511</v>
      </c>
      <c r="BL39" s="3">
        <v>-0.00173136963859067</v>
      </c>
    </row>
    <row r="40" spans="1:64">
      <c r="A40" s="3" t="s">
        <v>130</v>
      </c>
      <c r="B40" s="3" t="s">
        <v>131</v>
      </c>
      <c r="C40" s="3" t="s">
        <v>68</v>
      </c>
      <c r="D40" s="3" t="s">
        <v>69</v>
      </c>
      <c r="E40" s="3" t="str">
        <f t="shared" si="2"/>
        <v>TR58-B1-Rd1</v>
      </c>
      <c r="F40" s="3" t="str">
        <f>VLOOKUP(B40,Sheet1!$A$1:$B$93,2,0)</f>
        <v>Elaeocarpus chinensis</v>
      </c>
      <c r="G40" s="3" t="str">
        <f t="shared" si="3"/>
        <v>2023-08-11</v>
      </c>
      <c r="H40" s="3" t="s">
        <v>70</v>
      </c>
      <c r="I40" s="3">
        <v>-0.940012849034816</v>
      </c>
      <c r="J40" s="3">
        <v>0.011985532394674</v>
      </c>
      <c r="K40" s="3">
        <v>519.958363804674</v>
      </c>
      <c r="L40" s="3">
        <v>0.12265481915282</v>
      </c>
      <c r="M40" s="3">
        <v>0.968857044008554</v>
      </c>
      <c r="N40" s="3">
        <v>26.3649335588728</v>
      </c>
      <c r="O40" s="3">
        <v>6</v>
      </c>
      <c r="P40" s="3">
        <v>1.4200000166893</v>
      </c>
      <c r="Q40" s="3">
        <v>1</v>
      </c>
      <c r="R40" s="3">
        <v>2.8400000333786</v>
      </c>
      <c r="S40" s="3">
        <v>25.7789675848825</v>
      </c>
      <c r="T40" s="3">
        <v>26.3649335588728</v>
      </c>
      <c r="U40" s="3">
        <v>25.117956842695</v>
      </c>
      <c r="V40" s="3">
        <v>399.93896484375</v>
      </c>
      <c r="W40" s="3">
        <v>401.469478062221</v>
      </c>
      <c r="X40" s="3">
        <v>25.2876960209438</v>
      </c>
      <c r="Y40" s="3">
        <v>25.4930681501116</v>
      </c>
      <c r="Z40" s="3">
        <v>73.8345184326172</v>
      </c>
      <c r="AA40" s="3">
        <v>74.434926714216</v>
      </c>
      <c r="AB40" s="3">
        <v>349.204363141741</v>
      </c>
      <c r="AC40" s="3">
        <v>3.01703278507505e-5</v>
      </c>
      <c r="AD40" s="3">
        <v>0.0909819113356727</v>
      </c>
      <c r="AE40" s="3">
        <v>97.2404387337821</v>
      </c>
      <c r="AF40" s="3">
        <v>-2.29092836380005</v>
      </c>
      <c r="AG40" s="3">
        <v>-0.161202520132065</v>
      </c>
      <c r="AH40" s="3">
        <v>0.0285923890769482</v>
      </c>
      <c r="AI40" s="3">
        <v>0.000859691412188113</v>
      </c>
      <c r="AJ40" s="3">
        <v>0.00972312223166227</v>
      </c>
      <c r="AK40" s="3">
        <v>0.000642433820758015</v>
      </c>
      <c r="AL40" s="3">
        <v>0.976190477609634</v>
      </c>
      <c r="AM40" s="3">
        <v>-0.219565242528915</v>
      </c>
      <c r="AN40" s="3">
        <v>2.73739147186279</v>
      </c>
      <c r="AO40" s="3">
        <v>1</v>
      </c>
      <c r="AP40" s="3">
        <v>0</v>
      </c>
      <c r="AQ40" s="3">
        <v>0.159999996423721</v>
      </c>
      <c r="AR40" s="3">
        <v>111115</v>
      </c>
      <c r="AS40" s="3">
        <v>0.582007271902902</v>
      </c>
      <c r="AT40" s="3">
        <v>0.00012265481915282</v>
      </c>
      <c r="AU40" s="3">
        <v>299.514933558873</v>
      </c>
      <c r="AV40" s="3">
        <v>298.928967584883</v>
      </c>
      <c r="AW40" s="3">
        <v>4.82725234822258e-6</v>
      </c>
      <c r="AX40" s="3">
        <v>-0.138128603119935</v>
      </c>
      <c r="AY40" s="3">
        <v>3.44781417478402</v>
      </c>
      <c r="AZ40" s="3">
        <v>35.4565880900514</v>
      </c>
      <c r="BA40" s="3">
        <v>9.96351993993982</v>
      </c>
      <c r="BB40" s="3">
        <v>26.0719505718776</v>
      </c>
      <c r="BC40" s="3">
        <v>3.38865219083448</v>
      </c>
      <c r="BD40" s="3">
        <v>0.0119351376789837</v>
      </c>
      <c r="BE40" s="3">
        <v>2.47895713077546</v>
      </c>
      <c r="BF40" s="3">
        <v>0.909695060059018</v>
      </c>
      <c r="BG40" s="3">
        <v>0.00746397238094612</v>
      </c>
      <c r="BH40" s="3">
        <v>50.5609831748368</v>
      </c>
      <c r="BI40" s="3">
        <v>1.29513579661291</v>
      </c>
      <c r="BJ40" s="3">
        <v>71.1379148232081</v>
      </c>
      <c r="BK40" s="3">
        <v>401.916315150701</v>
      </c>
      <c r="BL40" s="3">
        <v>-0.0016637913138665</v>
      </c>
    </row>
    <row r="41" spans="1:64">
      <c r="A41" s="3" t="s">
        <v>132</v>
      </c>
      <c r="B41" s="3" t="s">
        <v>131</v>
      </c>
      <c r="C41" s="3" t="s">
        <v>68</v>
      </c>
      <c r="D41" s="3" t="s">
        <v>74</v>
      </c>
      <c r="E41" s="3" t="str">
        <f t="shared" si="2"/>
        <v>TR58-B1-Rd2</v>
      </c>
      <c r="F41" s="3" t="str">
        <f>VLOOKUP(B41,Sheet1!$A$1:$B$93,2,0)</f>
        <v>Elaeocarpus chinensis</v>
      </c>
      <c r="G41" s="3" t="str">
        <f t="shared" si="3"/>
        <v>2023-08-11</v>
      </c>
      <c r="H41" s="3" t="s">
        <v>70</v>
      </c>
      <c r="I41" s="3">
        <v>-0.832753531688537</v>
      </c>
      <c r="J41" s="3">
        <v>0.00689387463120365</v>
      </c>
      <c r="K41" s="3">
        <v>583.069709757695</v>
      </c>
      <c r="L41" s="3">
        <v>0.104662301539685</v>
      </c>
      <c r="M41" s="3">
        <v>1.4387524754646</v>
      </c>
      <c r="N41" s="3">
        <v>25.0779809951782</v>
      </c>
      <c r="O41" s="3">
        <v>6</v>
      </c>
      <c r="P41" s="3">
        <v>1.4200000166893</v>
      </c>
      <c r="Q41" s="3">
        <v>1</v>
      </c>
      <c r="R41" s="3">
        <v>2.8400000333786</v>
      </c>
      <c r="S41" s="3">
        <v>25.2462324414934</v>
      </c>
      <c r="T41" s="3">
        <v>25.0779809951782</v>
      </c>
      <c r="U41" s="3">
        <v>25.1048731122698</v>
      </c>
      <c r="V41" s="3">
        <v>400.016963413784</v>
      </c>
      <c r="W41" s="3">
        <v>401.372002737863</v>
      </c>
      <c r="X41" s="3">
        <v>17.9219188690186</v>
      </c>
      <c r="Y41" s="3">
        <v>18.0980247770037</v>
      </c>
      <c r="Z41" s="3">
        <v>53.8823999677386</v>
      </c>
      <c r="AA41" s="3">
        <v>54.4124886648996</v>
      </c>
      <c r="AB41" s="3">
        <v>350.135136195591</v>
      </c>
      <c r="AC41" s="3">
        <v>0.0184430113627708</v>
      </c>
      <c r="AD41" s="3">
        <v>0.0674674710524934</v>
      </c>
      <c r="AE41" s="3">
        <v>97.013132912772</v>
      </c>
      <c r="AF41" s="3">
        <v>-2.64365243911743</v>
      </c>
      <c r="AG41" s="3">
        <v>-0.196325674653053</v>
      </c>
      <c r="AH41" s="3">
        <v>0.0209065638482571</v>
      </c>
      <c r="AI41" s="3">
        <v>0.000906015455257148</v>
      </c>
      <c r="AJ41" s="3">
        <v>0.00855881255120039</v>
      </c>
      <c r="AK41" s="3">
        <v>0.000656678806990385</v>
      </c>
      <c r="AL41" s="3">
        <v>0.976190477609634</v>
      </c>
      <c r="AM41" s="3">
        <v>-0.219565242528915</v>
      </c>
      <c r="AN41" s="3">
        <v>2.73739147186279</v>
      </c>
      <c r="AO41" s="3">
        <v>1</v>
      </c>
      <c r="AP41" s="3">
        <v>0</v>
      </c>
      <c r="AQ41" s="3">
        <v>0.159999996423721</v>
      </c>
      <c r="AR41" s="3">
        <v>111115</v>
      </c>
      <c r="AS41" s="3">
        <v>0.583558560325986</v>
      </c>
      <c r="AT41" s="3">
        <v>0.000104662301539685</v>
      </c>
      <c r="AU41" s="3">
        <v>298.227980995178</v>
      </c>
      <c r="AV41" s="3">
        <v>298.396232441494</v>
      </c>
      <c r="AW41" s="3">
        <v>0.00295088175208599</v>
      </c>
      <c r="AX41" s="3">
        <v>-0.0305507129127194</v>
      </c>
      <c r="AY41" s="3">
        <v>3.19449856186612</v>
      </c>
      <c r="AZ41" s="3">
        <v>32.9285168770999</v>
      </c>
      <c r="BA41" s="3">
        <v>14.8304921000962</v>
      </c>
      <c r="BB41" s="3">
        <v>25.1621067183358</v>
      </c>
      <c r="BC41" s="3">
        <v>3.21054032222446</v>
      </c>
      <c r="BD41" s="3">
        <v>0.00687717858356406</v>
      </c>
      <c r="BE41" s="3">
        <v>1.75574608640152</v>
      </c>
      <c r="BF41" s="3">
        <v>1.45479423582294</v>
      </c>
      <c r="BG41" s="3">
        <v>0.00429973353810219</v>
      </c>
      <c r="BH41" s="3">
        <v>56.5654195475668</v>
      </c>
      <c r="BI41" s="3">
        <v>1.45269118181438</v>
      </c>
      <c r="BJ41" s="3">
        <v>53.8946536238298</v>
      </c>
      <c r="BK41" s="3">
        <v>401.767853883837</v>
      </c>
      <c r="BL41" s="3">
        <v>-0.00111709974861682</v>
      </c>
    </row>
    <row r="42" spans="1:64">
      <c r="A42" s="3" t="s">
        <v>133</v>
      </c>
      <c r="B42" s="3" t="s">
        <v>134</v>
      </c>
      <c r="C42" s="3" t="s">
        <v>68</v>
      </c>
      <c r="D42" s="3" t="s">
        <v>74</v>
      </c>
      <c r="E42" s="3" t="str">
        <f t="shared" si="2"/>
        <v>TR59-B1-Rd2</v>
      </c>
      <c r="F42" s="3" t="str">
        <f>VLOOKUP(B42,Sheet1!$A$1:$B$93,2,0)</f>
        <v>Daphniphyllum pentandrum</v>
      </c>
      <c r="G42" s="3" t="str">
        <f t="shared" si="3"/>
        <v>2023-08-11</v>
      </c>
      <c r="H42" s="3" t="s">
        <v>70</v>
      </c>
      <c r="I42" s="3">
        <v>-0.866942657971027</v>
      </c>
      <c r="J42" s="3">
        <v>0.0139109828002929</v>
      </c>
      <c r="K42" s="3">
        <v>491.77938613121</v>
      </c>
      <c r="L42" s="3">
        <v>0.188151926242654</v>
      </c>
      <c r="M42" s="3">
        <v>1.28534556084769</v>
      </c>
      <c r="N42" s="3">
        <v>24.8050787789481</v>
      </c>
      <c r="O42" s="3">
        <v>6</v>
      </c>
      <c r="P42" s="3">
        <v>1.4200000166893</v>
      </c>
      <c r="Q42" s="3">
        <v>1</v>
      </c>
      <c r="R42" s="3">
        <v>2.8400000333786</v>
      </c>
      <c r="S42" s="3">
        <v>25.1714153289795</v>
      </c>
      <c r="T42" s="3">
        <v>24.8050787789481</v>
      </c>
      <c r="U42" s="3">
        <v>25.1259333746774</v>
      </c>
      <c r="V42" s="3">
        <v>399.957504272461</v>
      </c>
      <c r="W42" s="3">
        <v>401.313694545201</v>
      </c>
      <c r="X42" s="3">
        <v>18.8205123628889</v>
      </c>
      <c r="Y42" s="3">
        <v>19.1367566244943</v>
      </c>
      <c r="Z42" s="3">
        <v>56.867622920445</v>
      </c>
      <c r="AA42" s="3">
        <v>57.823630469186</v>
      </c>
      <c r="AB42" s="3">
        <v>350.143236432757</v>
      </c>
      <c r="AC42" s="3">
        <v>0.0263223385970507</v>
      </c>
      <c r="AD42" s="3">
        <v>0.0874029432556459</v>
      </c>
      <c r="AE42" s="3">
        <v>97.0684111458915</v>
      </c>
      <c r="AF42" s="3">
        <v>-2.87491321563721</v>
      </c>
      <c r="AG42" s="3">
        <v>-0.211187168955803</v>
      </c>
      <c r="AH42" s="3">
        <v>0.0214159227907658</v>
      </c>
      <c r="AI42" s="3">
        <v>0.00195927615277469</v>
      </c>
      <c r="AJ42" s="3">
        <v>0.0198393948376179</v>
      </c>
      <c r="AK42" s="3">
        <v>0.00262006279081106</v>
      </c>
      <c r="AL42" s="3">
        <v>0.904761910438538</v>
      </c>
      <c r="AM42" s="3">
        <v>-0.219565242528915</v>
      </c>
      <c r="AN42" s="3">
        <v>2.73739147186279</v>
      </c>
      <c r="AO42" s="3">
        <v>1</v>
      </c>
      <c r="AP42" s="3">
        <v>0</v>
      </c>
      <c r="AQ42" s="3">
        <v>0.159999996423721</v>
      </c>
      <c r="AR42" s="3">
        <v>111115</v>
      </c>
      <c r="AS42" s="3">
        <v>0.583572060721261</v>
      </c>
      <c r="AT42" s="3">
        <v>0.000188151926242654</v>
      </c>
      <c r="AU42" s="3">
        <v>297.955078778948</v>
      </c>
      <c r="AV42" s="3">
        <v>298.32141532898</v>
      </c>
      <c r="AW42" s="3">
        <v>0.0042115740813921</v>
      </c>
      <c r="AX42" s="3">
        <v>-0.0467284689306266</v>
      </c>
      <c r="AY42" s="3">
        <v>3.14292012437045</v>
      </c>
      <c r="AZ42" s="3">
        <v>32.3784031074574</v>
      </c>
      <c r="BA42" s="3">
        <v>13.2416464829631</v>
      </c>
      <c r="BB42" s="3">
        <v>24.9882470539638</v>
      </c>
      <c r="BC42" s="3">
        <v>3.17745224928773</v>
      </c>
      <c r="BD42" s="3">
        <v>0.0138431731877807</v>
      </c>
      <c r="BE42" s="3">
        <v>1.85757456352276</v>
      </c>
      <c r="BF42" s="3">
        <v>1.31987768576497</v>
      </c>
      <c r="BG42" s="3">
        <v>0.00865805006540902</v>
      </c>
      <c r="BH42" s="3">
        <v>47.7362425956118</v>
      </c>
      <c r="BI42" s="3">
        <v>1.22542285103528</v>
      </c>
      <c r="BJ42" s="3">
        <v>58.2271735401353</v>
      </c>
      <c r="BK42" s="3">
        <v>401.725797564393</v>
      </c>
      <c r="BL42" s="3">
        <v>-0.00125654481772903</v>
      </c>
    </row>
    <row r="43" spans="1:64">
      <c r="A43" s="3" t="s">
        <v>135</v>
      </c>
      <c r="B43" s="3" t="s">
        <v>136</v>
      </c>
      <c r="C43" s="3" t="s">
        <v>68</v>
      </c>
      <c r="D43" s="3" t="s">
        <v>69</v>
      </c>
      <c r="E43" s="3" t="str">
        <f t="shared" si="2"/>
        <v>TR28-B1-Rd1</v>
      </c>
      <c r="F43" s="3" t="str">
        <f>VLOOKUP(B43,Sheet1!$A$1:$B$93,2,0)</f>
        <v>Elaeocarpus decipiens</v>
      </c>
      <c r="G43" s="3" t="str">
        <f t="shared" si="3"/>
        <v>2023-08-13</v>
      </c>
      <c r="H43" s="3" t="s">
        <v>70</v>
      </c>
      <c r="I43" s="3">
        <v>-1.21180384165326</v>
      </c>
      <c r="J43" s="3">
        <v>0.005713252116163</v>
      </c>
      <c r="K43" s="3">
        <v>731.246315258132</v>
      </c>
      <c r="L43" s="3">
        <v>0.0673539607624441</v>
      </c>
      <c r="M43" s="3">
        <v>1.11363951515019</v>
      </c>
      <c r="N43" s="3">
        <v>26.099890645345</v>
      </c>
      <c r="O43" s="3">
        <v>6</v>
      </c>
      <c r="P43" s="3">
        <v>1.4200000166893</v>
      </c>
      <c r="Q43" s="3">
        <v>1</v>
      </c>
      <c r="R43" s="3">
        <v>2.8400000333786</v>
      </c>
      <c r="S43" s="3">
        <v>25.6974332173665</v>
      </c>
      <c r="T43" s="3">
        <v>26.099890645345</v>
      </c>
      <c r="U43" s="3">
        <v>25.1005680084229</v>
      </c>
      <c r="V43" s="3">
        <v>399.998018391927</v>
      </c>
      <c r="W43" s="3">
        <v>402.033412679036</v>
      </c>
      <c r="X43" s="3">
        <v>23.3715066274007</v>
      </c>
      <c r="Y43" s="3">
        <v>23.4845052083333</v>
      </c>
      <c r="Z43" s="3">
        <v>68.4827570597331</v>
      </c>
      <c r="AA43" s="3">
        <v>68.8141321818034</v>
      </c>
      <c r="AB43" s="3">
        <v>349.237278238932</v>
      </c>
      <c r="AC43" s="3">
        <v>0.0109434860758483</v>
      </c>
      <c r="AD43" s="3">
        <v>0.0801750928163528</v>
      </c>
      <c r="AE43" s="3">
        <v>97.1114898681641</v>
      </c>
      <c r="AF43" s="3">
        <v>-2.24275255203247</v>
      </c>
      <c r="AG43" s="3">
        <v>-0.157111033797264</v>
      </c>
      <c r="AH43" s="3">
        <v>0.018538273870945</v>
      </c>
      <c r="AI43" s="3">
        <v>0.0039289747364819</v>
      </c>
      <c r="AJ43" s="3">
        <v>0.00649722432717681</v>
      </c>
      <c r="AK43" s="3">
        <v>0.00380143546499312</v>
      </c>
      <c r="AL43" s="3">
        <v>0.955555558204651</v>
      </c>
      <c r="AM43" s="3">
        <v>-0.219565242528915</v>
      </c>
      <c r="AN43" s="3">
        <v>2.73739147186279</v>
      </c>
      <c r="AO43" s="3">
        <v>1</v>
      </c>
      <c r="AP43" s="3">
        <v>0</v>
      </c>
      <c r="AQ43" s="3">
        <v>0.159999996423721</v>
      </c>
      <c r="AR43" s="3">
        <v>111115</v>
      </c>
      <c r="AS43" s="3">
        <v>0.582062130398221</v>
      </c>
      <c r="AT43" s="3">
        <v>6.73539607624441e-5</v>
      </c>
      <c r="AU43" s="3">
        <v>299.249890645345</v>
      </c>
      <c r="AV43" s="3">
        <v>298.847433217366</v>
      </c>
      <c r="AW43" s="3">
        <v>0.00175095773299878</v>
      </c>
      <c r="AX43" s="3">
        <v>-0.0863386869160649</v>
      </c>
      <c r="AY43" s="3">
        <v>3.39425480933192</v>
      </c>
      <c r="AZ43" s="3">
        <v>34.9521443667654</v>
      </c>
      <c r="BA43" s="3">
        <v>11.4676391584321</v>
      </c>
      <c r="BB43" s="3">
        <v>25.8986619313558</v>
      </c>
      <c r="BC43" s="3">
        <v>3.35407765050156</v>
      </c>
      <c r="BD43" s="3">
        <v>0.00570178060890646</v>
      </c>
      <c r="BE43" s="3">
        <v>2.28061529418173</v>
      </c>
      <c r="BF43" s="3">
        <v>1.07346235631983</v>
      </c>
      <c r="BG43" s="3">
        <v>0.00356464175117155</v>
      </c>
      <c r="BH43" s="3">
        <v>71.0124181531562</v>
      </c>
      <c r="BI43" s="3">
        <v>1.81886922606323</v>
      </c>
      <c r="BJ43" s="3">
        <v>66.2708204464122</v>
      </c>
      <c r="BK43" s="3">
        <v>402.609446188545</v>
      </c>
      <c r="BL43" s="3">
        <v>-0.00199466971570173</v>
      </c>
    </row>
    <row r="44" spans="1:64">
      <c r="A44" s="3" t="s">
        <v>137</v>
      </c>
      <c r="B44" s="3" t="s">
        <v>136</v>
      </c>
      <c r="C44" s="3" t="s">
        <v>72</v>
      </c>
      <c r="D44" s="3" t="s">
        <v>69</v>
      </c>
      <c r="E44" s="3" t="str">
        <f t="shared" si="2"/>
        <v>TR28-B2-Rd1</v>
      </c>
      <c r="F44" s="3" t="str">
        <f>VLOOKUP(B44,Sheet1!$A$1:$B$93,2,0)</f>
        <v>Elaeocarpus decipiens</v>
      </c>
      <c r="G44" s="3" t="str">
        <f t="shared" si="3"/>
        <v>2023-08-13</v>
      </c>
      <c r="H44" s="3" t="s">
        <v>70</v>
      </c>
      <c r="I44" s="3">
        <v>-1.54137188886954</v>
      </c>
      <c r="J44" s="3">
        <v>0.00546940395530041</v>
      </c>
      <c r="K44" s="3">
        <v>843.933331481487</v>
      </c>
      <c r="L44" s="3">
        <v>0.0575737770546889</v>
      </c>
      <c r="M44" s="3">
        <v>0.994089168999653</v>
      </c>
      <c r="N44" s="3">
        <v>26.1057292393276</v>
      </c>
      <c r="O44" s="3">
        <v>6</v>
      </c>
      <c r="P44" s="3">
        <v>1.4200000166893</v>
      </c>
      <c r="Q44" s="3">
        <v>1</v>
      </c>
      <c r="R44" s="3">
        <v>2.8400000333786</v>
      </c>
      <c r="S44" s="3">
        <v>25.6884042194911</v>
      </c>
      <c r="T44" s="3">
        <v>26.1057292393276</v>
      </c>
      <c r="U44" s="3">
        <v>25.0987912586757</v>
      </c>
      <c r="V44" s="3">
        <v>400.084010532924</v>
      </c>
      <c r="W44" s="3">
        <v>402.692343575614</v>
      </c>
      <c r="X44" s="3">
        <v>24.622115952628</v>
      </c>
      <c r="Y44" s="3">
        <v>24.7185859680176</v>
      </c>
      <c r="Z44" s="3">
        <v>72.2095004490444</v>
      </c>
      <c r="AA44" s="3">
        <v>72.4925874982561</v>
      </c>
      <c r="AB44" s="3">
        <v>349.231643676758</v>
      </c>
      <c r="AC44" s="3">
        <v>0.05165924202551</v>
      </c>
      <c r="AD44" s="3">
        <v>0.103075140821082</v>
      </c>
      <c r="AE44" s="3">
        <v>97.1473710196359</v>
      </c>
      <c r="AF44" s="3">
        <v>-2.03913164138794</v>
      </c>
      <c r="AG44" s="3">
        <v>-0.163826912641525</v>
      </c>
      <c r="AH44" s="3">
        <v>0.01311313547194</v>
      </c>
      <c r="AI44" s="3">
        <v>0.00164822780061513</v>
      </c>
      <c r="AJ44" s="3">
        <v>0.0199531279504299</v>
      </c>
      <c r="AK44" s="3">
        <v>0.000881383602973074</v>
      </c>
      <c r="AL44" s="3">
        <v>1</v>
      </c>
      <c r="AM44" s="3">
        <v>-0.219565242528915</v>
      </c>
      <c r="AN44" s="3">
        <v>2.73739147186279</v>
      </c>
      <c r="AO44" s="3">
        <v>1</v>
      </c>
      <c r="AP44" s="3">
        <v>0</v>
      </c>
      <c r="AQ44" s="3">
        <v>0.159999996423721</v>
      </c>
      <c r="AR44" s="3">
        <v>111115</v>
      </c>
      <c r="AS44" s="3">
        <v>0.582052739461263</v>
      </c>
      <c r="AT44" s="3">
        <v>5.75737770546889e-5</v>
      </c>
      <c r="AU44" s="3">
        <v>299.255729239328</v>
      </c>
      <c r="AV44" s="3">
        <v>298.838404219491</v>
      </c>
      <c r="AW44" s="3">
        <v>0.00826547853933375</v>
      </c>
      <c r="AX44" s="3">
        <v>-0.0833132983545355</v>
      </c>
      <c r="AY44" s="3">
        <v>3.39543481311992</v>
      </c>
      <c r="AZ44" s="3">
        <v>34.9513810722458</v>
      </c>
      <c r="BA44" s="3">
        <v>10.2327951042282</v>
      </c>
      <c r="BB44" s="3">
        <v>25.8970667294093</v>
      </c>
      <c r="BC44" s="3">
        <v>3.35376328143456</v>
      </c>
      <c r="BD44" s="3">
        <v>0.00545888865080262</v>
      </c>
      <c r="BE44" s="3">
        <v>2.40134564412027</v>
      </c>
      <c r="BF44" s="3">
        <v>0.952417637314291</v>
      </c>
      <c r="BG44" s="3">
        <v>0.00341274858514453</v>
      </c>
      <c r="BH44" s="3">
        <v>81.9859040819559</v>
      </c>
      <c r="BI44" s="3">
        <v>2.09572640764558</v>
      </c>
      <c r="BJ44" s="3">
        <v>69.8808089495212</v>
      </c>
      <c r="BK44" s="3">
        <v>403.425037950796</v>
      </c>
      <c r="BL44" s="3">
        <v>-0.00266992114020266</v>
      </c>
    </row>
    <row r="45" spans="1:64">
      <c r="A45" s="3" t="s">
        <v>138</v>
      </c>
      <c r="B45" s="3" t="s">
        <v>139</v>
      </c>
      <c r="C45" s="3" t="s">
        <v>68</v>
      </c>
      <c r="D45" s="3" t="s">
        <v>69</v>
      </c>
      <c r="E45" s="3" t="str">
        <f t="shared" si="2"/>
        <v>TR29-B1-Rd1</v>
      </c>
      <c r="F45" s="3" t="str">
        <f>VLOOKUP(B45,Sheet1!$A$1:$B$93,2,0)</f>
        <v>Schima superba</v>
      </c>
      <c r="G45" s="3" t="str">
        <f t="shared" si="3"/>
        <v>2023-08-13</v>
      </c>
      <c r="H45" s="3" t="s">
        <v>70</v>
      </c>
      <c r="I45" s="3">
        <v>-1.23682164936865</v>
      </c>
      <c r="J45" s="3">
        <v>0.0115522345482118</v>
      </c>
      <c r="K45" s="3">
        <v>564.875576827925</v>
      </c>
      <c r="L45" s="3">
        <v>0.135080146364121</v>
      </c>
      <c r="M45" s="3">
        <v>1.10844975095146</v>
      </c>
      <c r="N45" s="3">
        <v>25.2485087258475</v>
      </c>
      <c r="O45" s="3">
        <v>6</v>
      </c>
      <c r="P45" s="3">
        <v>1.4200000166893</v>
      </c>
      <c r="Q45" s="3">
        <v>1</v>
      </c>
      <c r="R45" s="3">
        <v>2.8400000333786</v>
      </c>
      <c r="S45" s="3">
        <v>25.3823847089495</v>
      </c>
      <c r="T45" s="3">
        <v>25.2485087258475</v>
      </c>
      <c r="U45" s="3">
        <v>25.1191505704607</v>
      </c>
      <c r="V45" s="3">
        <v>399.990607125418</v>
      </c>
      <c r="W45" s="3">
        <v>402.022218976702</v>
      </c>
      <c r="X45" s="3">
        <v>21.5956953593663</v>
      </c>
      <c r="Y45" s="3">
        <v>21.8227041789464</v>
      </c>
      <c r="Z45" s="3">
        <v>64.4617097037179</v>
      </c>
      <c r="AA45" s="3">
        <v>65.1393203735352</v>
      </c>
      <c r="AB45" s="3">
        <v>349.234865461077</v>
      </c>
      <c r="AC45" s="3">
        <v>0.0310510755516589</v>
      </c>
      <c r="AD45" s="3">
        <v>0.0754159284489495</v>
      </c>
      <c r="AE45" s="3">
        <v>97.0844121660505</v>
      </c>
      <c r="AF45" s="3">
        <v>-2.25541114807129</v>
      </c>
      <c r="AG45" s="3">
        <v>-0.177984967827797</v>
      </c>
      <c r="AH45" s="3">
        <v>0.0200785398483276</v>
      </c>
      <c r="AI45" s="3">
        <v>0.00600599404424429</v>
      </c>
      <c r="AJ45" s="3">
        <v>0.0242253672331572</v>
      </c>
      <c r="AK45" s="3">
        <v>0.00721266260370612</v>
      </c>
      <c r="AL45" s="3">
        <v>0.928571432828903</v>
      </c>
      <c r="AM45" s="3">
        <v>-0.219565242528915</v>
      </c>
      <c r="AN45" s="3">
        <v>2.73739147186279</v>
      </c>
      <c r="AO45" s="3">
        <v>1</v>
      </c>
      <c r="AP45" s="3">
        <v>0</v>
      </c>
      <c r="AQ45" s="3">
        <v>0.159999996423721</v>
      </c>
      <c r="AR45" s="3">
        <v>111115</v>
      </c>
      <c r="AS45" s="3">
        <v>0.582058109101795</v>
      </c>
      <c r="AT45" s="3">
        <v>0.000135080146364121</v>
      </c>
      <c r="AU45" s="3">
        <v>298.398508725847</v>
      </c>
      <c r="AV45" s="3">
        <v>298.53238470895</v>
      </c>
      <c r="AW45" s="3">
        <v>0.00496817197721812</v>
      </c>
      <c r="AX45" s="3">
        <v>-0.0502044957853415</v>
      </c>
      <c r="AY45" s="3">
        <v>3.22709414200871</v>
      </c>
      <c r="AZ45" s="3">
        <v>33.2400854176056</v>
      </c>
      <c r="BA45" s="3">
        <v>11.4173812386592</v>
      </c>
      <c r="BB45" s="3">
        <v>25.3154467173985</v>
      </c>
      <c r="BC45" s="3">
        <v>3.23997091104978</v>
      </c>
      <c r="BD45" s="3">
        <v>0.0115054329410618</v>
      </c>
      <c r="BE45" s="3">
        <v>2.11864439105725</v>
      </c>
      <c r="BF45" s="3">
        <v>1.12132651999253</v>
      </c>
      <c r="BG45" s="3">
        <v>0.00719508582495568</v>
      </c>
      <c r="BH45" s="3">
        <v>54.8406132743523</v>
      </c>
      <c r="BI45" s="3">
        <v>1.40508542157002</v>
      </c>
      <c r="BJ45" s="3">
        <v>64.8223796544755</v>
      </c>
      <c r="BK45" s="3">
        <v>402.610144753823</v>
      </c>
      <c r="BL45" s="3">
        <v>-0.00199128965360119</v>
      </c>
    </row>
    <row r="46" spans="1:64">
      <c r="A46" s="3" t="s">
        <v>140</v>
      </c>
      <c r="B46" s="3" t="s">
        <v>139</v>
      </c>
      <c r="C46" s="3" t="s">
        <v>68</v>
      </c>
      <c r="D46" s="3" t="s">
        <v>74</v>
      </c>
      <c r="E46" s="3" t="str">
        <f t="shared" si="2"/>
        <v>TR29-B1-Rd2</v>
      </c>
      <c r="F46" s="3" t="str">
        <f>VLOOKUP(B46,Sheet1!$A$1:$B$93,2,0)</f>
        <v>Schima superba</v>
      </c>
      <c r="G46" s="3" t="str">
        <f t="shared" si="3"/>
        <v>2023-08-13</v>
      </c>
      <c r="H46" s="3" t="s">
        <v>70</v>
      </c>
      <c r="I46" s="3">
        <v>-1.39993849525579</v>
      </c>
      <c r="J46" s="3">
        <v>0.00505228054357922</v>
      </c>
      <c r="K46" s="3">
        <v>836.863873399304</v>
      </c>
      <c r="L46" s="3">
        <v>0.0487646460904023</v>
      </c>
      <c r="M46" s="3">
        <v>0.9094692333574</v>
      </c>
      <c r="N46" s="3">
        <v>25.7856326784406</v>
      </c>
      <c r="O46" s="3">
        <v>6</v>
      </c>
      <c r="P46" s="3">
        <v>1.4200000166893</v>
      </c>
      <c r="Q46" s="3">
        <v>1</v>
      </c>
      <c r="R46" s="3">
        <v>2.8400000333786</v>
      </c>
      <c r="S46" s="3">
        <v>25.5880105154855</v>
      </c>
      <c r="T46" s="3">
        <v>25.7856326784406</v>
      </c>
      <c r="U46" s="3">
        <v>25.1153940473284</v>
      </c>
      <c r="V46" s="3">
        <v>399.925530569894</v>
      </c>
      <c r="W46" s="3">
        <v>402.291122436523</v>
      </c>
      <c r="X46" s="3">
        <v>24.9061997277396</v>
      </c>
      <c r="Y46" s="3">
        <v>24.9876842498779</v>
      </c>
      <c r="Z46" s="3">
        <v>73.3183724539621</v>
      </c>
      <c r="AA46" s="3">
        <v>73.5583174569266</v>
      </c>
      <c r="AB46" s="3">
        <v>350.099528721401</v>
      </c>
      <c r="AC46" s="3">
        <v>0.0207069044533585</v>
      </c>
      <c r="AD46" s="3">
        <v>0.108817195253713</v>
      </c>
      <c r="AE46" s="3">
        <v>96.9367043631417</v>
      </c>
      <c r="AF46" s="3">
        <v>-2.04399156570435</v>
      </c>
      <c r="AG46" s="3">
        <v>-0.168409958481789</v>
      </c>
      <c r="AH46" s="3">
        <v>0.0154017908498645</v>
      </c>
      <c r="AI46" s="3">
        <v>0.00154327310156077</v>
      </c>
      <c r="AJ46" s="3">
        <v>0.0148996533825994</v>
      </c>
      <c r="AK46" s="3">
        <v>0.00172853237017989</v>
      </c>
      <c r="AL46" s="3">
        <v>1</v>
      </c>
      <c r="AM46" s="3">
        <v>-0.219565242528915</v>
      </c>
      <c r="AN46" s="3">
        <v>2.73739147186279</v>
      </c>
      <c r="AO46" s="3">
        <v>1</v>
      </c>
      <c r="AP46" s="3">
        <v>0</v>
      </c>
      <c r="AQ46" s="3">
        <v>0.159999996423721</v>
      </c>
      <c r="AR46" s="3">
        <v>111115</v>
      </c>
      <c r="AS46" s="3">
        <v>0.583499214535668</v>
      </c>
      <c r="AT46" s="3">
        <v>4.87646460904023e-5</v>
      </c>
      <c r="AU46" s="3">
        <v>298.935632678441</v>
      </c>
      <c r="AV46" s="3">
        <v>298.738010515485</v>
      </c>
      <c r="AW46" s="3">
        <v>0.0033131046384837</v>
      </c>
      <c r="AX46" s="3">
        <v>-0.0501878512833549</v>
      </c>
      <c r="AY46" s="3">
        <v>3.33169299330649</v>
      </c>
      <c r="AZ46" s="3">
        <v>34.3697778300772</v>
      </c>
      <c r="BA46" s="3">
        <v>9.38209358019931</v>
      </c>
      <c r="BB46" s="3">
        <v>25.6868215969631</v>
      </c>
      <c r="BC46" s="3">
        <v>3.31223121152794</v>
      </c>
      <c r="BD46" s="3">
        <v>0.00504330625704991</v>
      </c>
      <c r="BE46" s="3">
        <v>2.42222375994909</v>
      </c>
      <c r="BF46" s="3">
        <v>0.89000745157885</v>
      </c>
      <c r="BG46" s="3">
        <v>0.00315287146725948</v>
      </c>
      <c r="BH46" s="3">
        <v>81.1228251256809</v>
      </c>
      <c r="BI46" s="3">
        <v>2.08024298917782</v>
      </c>
      <c r="BJ46" s="3">
        <v>71.9175180804454</v>
      </c>
      <c r="BK46" s="3">
        <v>402.956586150039</v>
      </c>
      <c r="BL46" s="3">
        <v>-0.00249853346375278</v>
      </c>
    </row>
    <row r="47" spans="1:64">
      <c r="A47" s="3" t="s">
        <v>141</v>
      </c>
      <c r="B47" s="3" t="s">
        <v>139</v>
      </c>
      <c r="C47" s="3" t="s">
        <v>72</v>
      </c>
      <c r="D47" s="3" t="s">
        <v>74</v>
      </c>
      <c r="E47" s="3" t="str">
        <f t="shared" si="2"/>
        <v>TR29-B2-Rd2</v>
      </c>
      <c r="F47" s="3" t="str">
        <f>VLOOKUP(B47,Sheet1!$A$1:$B$93,2,0)</f>
        <v>Schima superba</v>
      </c>
      <c r="G47" s="3" t="str">
        <f t="shared" si="3"/>
        <v>2023-08-13</v>
      </c>
      <c r="H47" s="3" t="s">
        <v>70</v>
      </c>
      <c r="I47" s="3">
        <v>-1.22496263757506</v>
      </c>
      <c r="J47" s="3">
        <v>0.00726198070475786</v>
      </c>
      <c r="K47" s="3">
        <v>655.340168115613</v>
      </c>
      <c r="L47" s="3">
        <v>0.0930503432150639</v>
      </c>
      <c r="M47" s="3">
        <v>1.21280787412718</v>
      </c>
      <c r="N47" s="3">
        <v>24.9539586475917</v>
      </c>
      <c r="O47" s="3">
        <v>6</v>
      </c>
      <c r="P47" s="3">
        <v>1.4200000166893</v>
      </c>
      <c r="Q47" s="3">
        <v>1</v>
      </c>
      <c r="R47" s="3">
        <v>2.8400000333786</v>
      </c>
      <c r="S47" s="3">
        <v>25.2736746924264</v>
      </c>
      <c r="T47" s="3">
        <v>24.9539586475917</v>
      </c>
      <c r="U47" s="3">
        <v>25.1044957297189</v>
      </c>
      <c r="V47" s="3">
        <v>400.147779192243</v>
      </c>
      <c r="W47" s="3">
        <v>402.132901872907</v>
      </c>
      <c r="X47" s="3">
        <v>20.0361180986677</v>
      </c>
      <c r="Y47" s="3">
        <v>20.1923482077462</v>
      </c>
      <c r="Z47" s="3">
        <v>60.1172471727644</v>
      </c>
      <c r="AA47" s="3">
        <v>60.5860647474016</v>
      </c>
      <c r="AB47" s="3">
        <v>350.142937796457</v>
      </c>
      <c r="AC47" s="3">
        <v>0.00464435817307926</v>
      </c>
      <c r="AD47" s="3">
        <v>0.0999854704631226</v>
      </c>
      <c r="AE47" s="3">
        <v>96.9749619620187</v>
      </c>
      <c r="AF47" s="3">
        <v>-2.34049582481384</v>
      </c>
      <c r="AG47" s="3">
        <v>-0.190191522240639</v>
      </c>
      <c r="AH47" s="3">
        <v>0.0191813111305237</v>
      </c>
      <c r="AI47" s="3">
        <v>0.000902100466191769</v>
      </c>
      <c r="AJ47" s="3">
        <v>0.0139579623937607</v>
      </c>
      <c r="AK47" s="3">
        <v>0.00110857945401221</v>
      </c>
      <c r="AL47" s="3">
        <v>0.928571432828903</v>
      </c>
      <c r="AM47" s="3">
        <v>-0.219565242528915</v>
      </c>
      <c r="AN47" s="3">
        <v>2.73739147186279</v>
      </c>
      <c r="AO47" s="3">
        <v>1</v>
      </c>
      <c r="AP47" s="3">
        <v>0</v>
      </c>
      <c r="AQ47" s="3">
        <v>0.159999996423721</v>
      </c>
      <c r="AR47" s="3">
        <v>111115</v>
      </c>
      <c r="AS47" s="3">
        <v>0.583571562994094</v>
      </c>
      <c r="AT47" s="3">
        <v>9.30503432150639e-5</v>
      </c>
      <c r="AU47" s="3">
        <v>298.103958647592</v>
      </c>
      <c r="AV47" s="3">
        <v>298.423674692427</v>
      </c>
      <c r="AW47" s="3">
        <v>0.000743097291083162</v>
      </c>
      <c r="AX47" s="3">
        <v>-0.00508282963299593</v>
      </c>
      <c r="AY47" s="3">
        <v>3.17096006612798</v>
      </c>
      <c r="AZ47" s="3">
        <v>32.6987502726947</v>
      </c>
      <c r="BA47" s="3">
        <v>12.5064020649485</v>
      </c>
      <c r="BB47" s="3">
        <v>25.1138166700091</v>
      </c>
      <c r="BC47" s="3">
        <v>3.2013178770628</v>
      </c>
      <c r="BD47" s="3">
        <v>0.00724345816414454</v>
      </c>
      <c r="BE47" s="3">
        <v>1.9581521920008</v>
      </c>
      <c r="BF47" s="3">
        <v>1.243165685062</v>
      </c>
      <c r="BG47" s="3">
        <v>0.00452882185120149</v>
      </c>
      <c r="BH47" s="3">
        <v>63.5515832087268</v>
      </c>
      <c r="BI47" s="3">
        <v>1.62965725330117</v>
      </c>
      <c r="BJ47" s="3">
        <v>60.8139182302564</v>
      </c>
      <c r="BK47" s="3">
        <v>402.701366676715</v>
      </c>
      <c r="BL47" s="3">
        <v>-0.00180597938395486</v>
      </c>
    </row>
    <row r="48" spans="1:64">
      <c r="A48" s="3" t="s">
        <v>142</v>
      </c>
      <c r="B48" s="3" t="s">
        <v>143</v>
      </c>
      <c r="C48" s="3" t="s">
        <v>68</v>
      </c>
      <c r="D48" s="3" t="s">
        <v>69</v>
      </c>
      <c r="E48" s="3" t="str">
        <f t="shared" si="2"/>
        <v>TR30-B1-Rd1</v>
      </c>
      <c r="F48" s="3" t="str">
        <f>VLOOKUP(B48,Sheet1!$A$1:$B$93,2,0)</f>
        <v>Schima superba</v>
      </c>
      <c r="G48" s="3" t="str">
        <f t="shared" si="3"/>
        <v>2023-08-13</v>
      </c>
      <c r="H48" s="3" t="s">
        <v>70</v>
      </c>
      <c r="I48" s="3">
        <v>-1.60681600653374</v>
      </c>
      <c r="J48" s="3">
        <v>0.0173589300953799</v>
      </c>
      <c r="K48" s="3">
        <v>541.984089564048</v>
      </c>
      <c r="L48" s="3">
        <v>0.170469296874007</v>
      </c>
      <c r="M48" s="3">
        <v>0.93080315357947</v>
      </c>
      <c r="N48" s="3">
        <v>26.0470251355852</v>
      </c>
      <c r="O48" s="3">
        <v>6</v>
      </c>
      <c r="P48" s="3">
        <v>1.4200000166893</v>
      </c>
      <c r="Q48" s="3">
        <v>1</v>
      </c>
      <c r="R48" s="3">
        <v>2.8400000333786</v>
      </c>
      <c r="S48" s="3">
        <v>25.6867757524763</v>
      </c>
      <c r="T48" s="3">
        <v>26.0470251355852</v>
      </c>
      <c r="U48" s="3">
        <v>25.1009146826608</v>
      </c>
      <c r="V48" s="3">
        <v>400.090582711356</v>
      </c>
      <c r="W48" s="3">
        <v>402.692786080497</v>
      </c>
      <c r="X48" s="3">
        <v>24.9682869229998</v>
      </c>
      <c r="Y48" s="3">
        <v>25.2537629263742</v>
      </c>
      <c r="Z48" s="3">
        <v>73.2102797372001</v>
      </c>
      <c r="AA48" s="3">
        <v>74.0482777186802</v>
      </c>
      <c r="AB48" s="3">
        <v>349.236441476004</v>
      </c>
      <c r="AC48" s="3">
        <v>0.0235269801092467</v>
      </c>
      <c r="AD48" s="3">
        <v>0.0896340741642884</v>
      </c>
      <c r="AE48" s="3">
        <v>97.1283596583775</v>
      </c>
      <c r="AF48" s="3">
        <v>-2.12814378738403</v>
      </c>
      <c r="AG48" s="3">
        <v>-0.169956743717194</v>
      </c>
      <c r="AH48" s="3">
        <v>0.0248042196035385</v>
      </c>
      <c r="AI48" s="3">
        <v>0.0015431015053764</v>
      </c>
      <c r="AJ48" s="3">
        <v>0.0152756832540035</v>
      </c>
      <c r="AK48" s="3">
        <v>0.000848391791805625</v>
      </c>
      <c r="AL48" s="3">
        <v>0.952380955219269</v>
      </c>
      <c r="AM48" s="3">
        <v>-0.219565242528915</v>
      </c>
      <c r="AN48" s="3">
        <v>2.73739147186279</v>
      </c>
      <c r="AO48" s="3">
        <v>1</v>
      </c>
      <c r="AP48" s="3">
        <v>0</v>
      </c>
      <c r="AQ48" s="3">
        <v>0.159999996423721</v>
      </c>
      <c r="AR48" s="3">
        <v>111115</v>
      </c>
      <c r="AS48" s="3">
        <v>0.582060735793341</v>
      </c>
      <c r="AT48" s="3">
        <v>0.000170469296874008</v>
      </c>
      <c r="AU48" s="3">
        <v>299.197025135585</v>
      </c>
      <c r="AV48" s="3">
        <v>298.836775752476</v>
      </c>
      <c r="AW48" s="3">
        <v>0.00376431673334044</v>
      </c>
      <c r="AX48" s="3">
        <v>-0.132403403337943</v>
      </c>
      <c r="AY48" s="3">
        <v>3.38365972513264</v>
      </c>
      <c r="AZ48" s="3">
        <v>34.8369903964373</v>
      </c>
      <c r="BA48" s="3">
        <v>9.58322747006315</v>
      </c>
      <c r="BB48" s="3">
        <v>25.8669004440308</v>
      </c>
      <c r="BC48" s="3">
        <v>3.34777478899449</v>
      </c>
      <c r="BD48" s="3">
        <v>0.0172534601544814</v>
      </c>
      <c r="BE48" s="3">
        <v>2.45285657155317</v>
      </c>
      <c r="BF48" s="3">
        <v>0.894918217441321</v>
      </c>
      <c r="BG48" s="3">
        <v>0.0107928390657225</v>
      </c>
      <c r="BH48" s="3">
        <v>52.6420262552802</v>
      </c>
      <c r="BI48" s="3">
        <v>1.34589612751664</v>
      </c>
      <c r="BJ48" s="3">
        <v>71.8114495539008</v>
      </c>
      <c r="BK48" s="3">
        <v>403.445405323039</v>
      </c>
      <c r="BL48" s="3">
        <v>-0.00281821471952165</v>
      </c>
    </row>
    <row r="49" spans="1:64">
      <c r="A49" s="3" t="s">
        <v>144</v>
      </c>
      <c r="B49" s="3" t="s">
        <v>143</v>
      </c>
      <c r="C49" s="3" t="s">
        <v>68</v>
      </c>
      <c r="D49" s="3" t="s">
        <v>74</v>
      </c>
      <c r="E49" s="3" t="str">
        <f t="shared" si="2"/>
        <v>TR30-B1-Rd2</v>
      </c>
      <c r="F49" s="3" t="str">
        <f>VLOOKUP(B49,Sheet1!$A$1:$B$93,2,0)</f>
        <v>Schima superba</v>
      </c>
      <c r="G49" s="3" t="str">
        <f t="shared" si="3"/>
        <v>2023-08-13</v>
      </c>
      <c r="H49" s="3" t="s">
        <v>70</v>
      </c>
      <c r="I49" s="3">
        <v>-1.54286068132692</v>
      </c>
      <c r="J49" s="3">
        <v>0.00344406988082659</v>
      </c>
      <c r="K49" s="3">
        <v>1107.56482038868</v>
      </c>
      <c r="L49" s="3">
        <v>0.0360789621890452</v>
      </c>
      <c r="M49" s="3">
        <v>0.989427283317524</v>
      </c>
      <c r="N49" s="3">
        <v>25.7278370176043</v>
      </c>
      <c r="O49" s="3">
        <v>6</v>
      </c>
      <c r="P49" s="3">
        <v>1.4200000166893</v>
      </c>
      <c r="Q49" s="3">
        <v>1</v>
      </c>
      <c r="R49" s="3">
        <v>2.8400000333786</v>
      </c>
      <c r="S49" s="3">
        <v>25.5405904224941</v>
      </c>
      <c r="T49" s="3">
        <v>25.7278370176043</v>
      </c>
      <c r="U49" s="3">
        <v>25.0982168742589</v>
      </c>
      <c r="V49" s="3">
        <v>400.074486868722</v>
      </c>
      <c r="W49" s="3">
        <v>402.693753923689</v>
      </c>
      <c r="X49" s="3">
        <v>23.9292719704764</v>
      </c>
      <c r="Y49" s="3">
        <v>23.9896210261754</v>
      </c>
      <c r="Z49" s="3">
        <v>70.8065463474819</v>
      </c>
      <c r="AA49" s="3">
        <v>70.9851684570312</v>
      </c>
      <c r="AB49" s="3">
        <v>350.09744480678</v>
      </c>
      <c r="AC49" s="3">
        <v>0.0194331621418574</v>
      </c>
      <c r="AD49" s="3">
        <v>0.0936775276703494</v>
      </c>
      <c r="AE49" s="3">
        <v>97.1616161891392</v>
      </c>
      <c r="AF49" s="3">
        <v>-2.10731244087219</v>
      </c>
      <c r="AG49" s="3">
        <v>-0.173148274421692</v>
      </c>
      <c r="AH49" s="3">
        <v>0.0172312185168266</v>
      </c>
      <c r="AI49" s="3">
        <v>0.00328839500434697</v>
      </c>
      <c r="AJ49" s="3">
        <v>0.0296999663114548</v>
      </c>
      <c r="AK49" s="3">
        <v>0.00239400845021009</v>
      </c>
      <c r="AL49" s="3">
        <v>1</v>
      </c>
      <c r="AM49" s="3">
        <v>-0.219565242528915</v>
      </c>
      <c r="AN49" s="3">
        <v>2.73739147186279</v>
      </c>
      <c r="AO49" s="3">
        <v>1</v>
      </c>
      <c r="AP49" s="3">
        <v>0</v>
      </c>
      <c r="AQ49" s="3">
        <v>0.159999996423721</v>
      </c>
      <c r="AR49" s="3">
        <v>111115</v>
      </c>
      <c r="AS49" s="3">
        <v>0.583495741344634</v>
      </c>
      <c r="AT49" s="3">
        <v>3.60789621890452e-5</v>
      </c>
      <c r="AU49" s="3">
        <v>298.877837017604</v>
      </c>
      <c r="AV49" s="3">
        <v>298.690590422494</v>
      </c>
      <c r="AW49" s="3">
        <v>0.00310930587319878</v>
      </c>
      <c r="AX49" s="3">
        <v>-0.0424731460132185</v>
      </c>
      <c r="AY49" s="3">
        <v>3.32029763478814</v>
      </c>
      <c r="AZ49" s="3">
        <v>34.1729353952016</v>
      </c>
      <c r="BA49" s="3">
        <v>10.1833143690262</v>
      </c>
      <c r="BB49" s="3">
        <v>25.6342137200492</v>
      </c>
      <c r="BC49" s="3">
        <v>3.30191023826317</v>
      </c>
      <c r="BD49" s="3">
        <v>0.00343989798359305</v>
      </c>
      <c r="BE49" s="3">
        <v>2.33087035147062</v>
      </c>
      <c r="BF49" s="3">
        <v>0.97103988679255</v>
      </c>
      <c r="BG49" s="3">
        <v>0.00215031066977754</v>
      </c>
      <c r="BH49" s="3">
        <v>107.612786984756</v>
      </c>
      <c r="BI49" s="3">
        <v>2.75038977382139</v>
      </c>
      <c r="BJ49" s="3">
        <v>69.3452692688726</v>
      </c>
      <c r="BK49" s="3">
        <v>403.427155999502</v>
      </c>
      <c r="BL49" s="3">
        <v>-0.00265203042670491</v>
      </c>
    </row>
    <row r="50" spans="1:64">
      <c r="A50" s="3" t="s">
        <v>145</v>
      </c>
      <c r="B50" s="3" t="s">
        <v>143</v>
      </c>
      <c r="C50" s="3" t="s">
        <v>72</v>
      </c>
      <c r="D50" s="3" t="s">
        <v>69</v>
      </c>
      <c r="E50" s="3" t="str">
        <f t="shared" si="2"/>
        <v>TR30-B2-Rd1</v>
      </c>
      <c r="F50" s="3" t="str">
        <f>VLOOKUP(B50,Sheet1!$A$1:$B$93,2,0)</f>
        <v>Schima superba</v>
      </c>
      <c r="G50" s="3" t="str">
        <f t="shared" si="3"/>
        <v>2023-08-13</v>
      </c>
      <c r="H50" s="3" t="s">
        <v>70</v>
      </c>
      <c r="I50" s="3">
        <v>-1.05859625568197</v>
      </c>
      <c r="J50" s="3">
        <v>0.00606013323661544</v>
      </c>
      <c r="K50" s="3">
        <v>668.781325683395</v>
      </c>
      <c r="L50" s="3">
        <v>0.0914015217369444</v>
      </c>
      <c r="M50" s="3">
        <v>1.42977254558351</v>
      </c>
      <c r="N50" s="3">
        <v>24.3608052389962</v>
      </c>
      <c r="O50" s="3">
        <v>6</v>
      </c>
      <c r="P50" s="3">
        <v>1.4200000166893</v>
      </c>
      <c r="Q50" s="3">
        <v>1</v>
      </c>
      <c r="R50" s="3">
        <v>2.8400000333786</v>
      </c>
      <c r="S50" s="3">
        <v>25.0514349256243</v>
      </c>
      <c r="T50" s="3">
        <v>24.3608052389962</v>
      </c>
      <c r="U50" s="3">
        <v>25.1087549754551</v>
      </c>
      <c r="V50" s="3">
        <v>399.974642072405</v>
      </c>
      <c r="W50" s="3">
        <v>401.730196271624</v>
      </c>
      <c r="X50" s="3">
        <v>16.6675011771066</v>
      </c>
      <c r="Y50" s="3">
        <v>16.8218847002302</v>
      </c>
      <c r="Z50" s="3">
        <v>50.6596840449742</v>
      </c>
      <c r="AA50" s="3">
        <v>51.1291514805385</v>
      </c>
      <c r="AB50" s="3">
        <v>349.249579293387</v>
      </c>
      <c r="AC50" s="3">
        <v>0.0257397933996149</v>
      </c>
      <c r="AD50" s="3">
        <v>0.0684091025697333</v>
      </c>
      <c r="AE50" s="3">
        <v>96.9411010742187</v>
      </c>
      <c r="AF50" s="3">
        <v>-2.44247388839722</v>
      </c>
      <c r="AG50" s="3">
        <v>-0.200473457574844</v>
      </c>
      <c r="AH50" s="3">
        <v>0.0163751151412725</v>
      </c>
      <c r="AI50" s="3">
        <v>0.00145452853757888</v>
      </c>
      <c r="AJ50" s="3">
        <v>0.0155298365280032</v>
      </c>
      <c r="AK50" s="3">
        <v>0.00125656567979604</v>
      </c>
      <c r="AL50" s="3">
        <v>0.952380953090532</v>
      </c>
      <c r="AM50" s="3">
        <v>-0.219565242528915</v>
      </c>
      <c r="AN50" s="3">
        <v>2.73739147186279</v>
      </c>
      <c r="AO50" s="3">
        <v>1</v>
      </c>
      <c r="AP50" s="3">
        <v>0</v>
      </c>
      <c r="AQ50" s="3">
        <v>0.159999996423721</v>
      </c>
      <c r="AR50" s="3">
        <v>111115</v>
      </c>
      <c r="AS50" s="3">
        <v>0.582082632155645</v>
      </c>
      <c r="AT50" s="3">
        <v>9.14015217369443e-5</v>
      </c>
      <c r="AU50" s="3">
        <v>297.510805238996</v>
      </c>
      <c r="AV50" s="3">
        <v>298.201434925624</v>
      </c>
      <c r="AW50" s="3">
        <v>0.00411836685188572</v>
      </c>
      <c r="AX50" s="3">
        <v>0.0436579378305839</v>
      </c>
      <c r="AY50" s="3">
        <v>3.06050456921811</v>
      </c>
      <c r="AZ50" s="3">
        <v>31.5707634294067</v>
      </c>
      <c r="BA50" s="3">
        <v>14.7488787291765</v>
      </c>
      <c r="BB50" s="3">
        <v>24.7061200823103</v>
      </c>
      <c r="BC50" s="3">
        <v>3.1243916271242</v>
      </c>
      <c r="BD50" s="3">
        <v>0.00604722861841802</v>
      </c>
      <c r="BE50" s="3">
        <v>1.6307320236346</v>
      </c>
      <c r="BF50" s="3">
        <v>1.4936596034896</v>
      </c>
      <c r="BG50" s="3">
        <v>0.00378067517107372</v>
      </c>
      <c r="BH50" s="3">
        <v>64.8323982062573</v>
      </c>
      <c r="BI50" s="3">
        <v>1.66475194196211</v>
      </c>
      <c r="BJ50" s="3">
        <v>52.2266459167037</v>
      </c>
      <c r="BK50" s="3">
        <v>402.233402232319</v>
      </c>
      <c r="BL50" s="3">
        <v>-0.0013744964124062</v>
      </c>
    </row>
    <row r="51" spans="1:64">
      <c r="A51" s="3" t="s">
        <v>146</v>
      </c>
      <c r="B51" s="3" t="s">
        <v>143</v>
      </c>
      <c r="C51" s="3" t="s">
        <v>72</v>
      </c>
      <c r="D51" s="3" t="s">
        <v>74</v>
      </c>
      <c r="E51" s="3" t="str">
        <f t="shared" si="2"/>
        <v>TR30-B2-Rd2</v>
      </c>
      <c r="F51" s="3" t="str">
        <f>VLOOKUP(B51,Sheet1!$A$1:$B$93,2,0)</f>
        <v>Schima superba</v>
      </c>
      <c r="G51" s="3" t="str">
        <f t="shared" si="3"/>
        <v>2023-08-13</v>
      </c>
      <c r="H51" s="3" t="s">
        <v>70</v>
      </c>
      <c r="I51" s="3">
        <v>-1.37524195766181</v>
      </c>
      <c r="J51" s="3">
        <v>0.0155497429433559</v>
      </c>
      <c r="K51" s="3">
        <v>534.886910017499</v>
      </c>
      <c r="L51" s="3">
        <v>0.196218508658185</v>
      </c>
      <c r="M51" s="3">
        <v>1.19505349322959</v>
      </c>
      <c r="N51" s="3">
        <v>25.9085167476109</v>
      </c>
      <c r="O51" s="3">
        <v>6</v>
      </c>
      <c r="P51" s="3">
        <v>1.4200000166893</v>
      </c>
      <c r="Q51" s="3">
        <v>1</v>
      </c>
      <c r="R51" s="3">
        <v>2.8400000333786</v>
      </c>
      <c r="S51" s="3">
        <v>25.6315547398159</v>
      </c>
      <c r="T51" s="3">
        <v>25.9085167476109</v>
      </c>
      <c r="U51" s="3">
        <v>25.0974167415074</v>
      </c>
      <c r="V51" s="3">
        <v>399.99252973284</v>
      </c>
      <c r="W51" s="3">
        <v>402.2141658238</v>
      </c>
      <c r="X51" s="3">
        <v>21.9614090238299</v>
      </c>
      <c r="Y51" s="3">
        <v>22.2901931490217</v>
      </c>
      <c r="Z51" s="3">
        <v>64.4905182974679</v>
      </c>
      <c r="AA51" s="3">
        <v>65.4570590427944</v>
      </c>
      <c r="AB51" s="3">
        <v>350.098650251116</v>
      </c>
      <c r="AC51" s="3">
        <v>0.0471259556444628</v>
      </c>
      <c r="AD51" s="3">
        <v>0.0765154351081167</v>
      </c>
      <c r="AE51" s="3">
        <v>96.9476634434291</v>
      </c>
      <c r="AF51" s="3">
        <v>-2.0711567401886</v>
      </c>
      <c r="AG51" s="3">
        <v>-0.164814040064812</v>
      </c>
      <c r="AH51" s="3">
        <v>0.0289249084889889</v>
      </c>
      <c r="AI51" s="3">
        <v>0.00500155659392476</v>
      </c>
      <c r="AJ51" s="3">
        <v>0.0156792048364878</v>
      </c>
      <c r="AK51" s="3">
        <v>0.00548105081543326</v>
      </c>
      <c r="AL51" s="3">
        <v>0.928571432828903</v>
      </c>
      <c r="AM51" s="3">
        <v>-0.219565242528915</v>
      </c>
      <c r="AN51" s="3">
        <v>2.73739147186279</v>
      </c>
      <c r="AO51" s="3">
        <v>1</v>
      </c>
      <c r="AP51" s="3">
        <v>0</v>
      </c>
      <c r="AQ51" s="3">
        <v>0.159999996423721</v>
      </c>
      <c r="AR51" s="3">
        <v>111115</v>
      </c>
      <c r="AS51" s="3">
        <v>0.583497750418527</v>
      </c>
      <c r="AT51" s="3">
        <v>0.000196218508658185</v>
      </c>
      <c r="AU51" s="3">
        <v>299.058516747611</v>
      </c>
      <c r="AV51" s="3">
        <v>298.781554739816</v>
      </c>
      <c r="AW51" s="3">
        <v>0.0075401527345785</v>
      </c>
      <c r="AX51" s="3">
        <v>-0.134347607484042</v>
      </c>
      <c r="AY51" s="3">
        <v>3.35603563593411</v>
      </c>
      <c r="AZ51" s="3">
        <v>34.6169832343218</v>
      </c>
      <c r="BA51" s="3">
        <v>12.3267900853001</v>
      </c>
      <c r="BB51" s="3">
        <v>25.7700357437134</v>
      </c>
      <c r="BC51" s="3">
        <v>3.32861443229355</v>
      </c>
      <c r="BD51" s="3">
        <v>0.0154650549244547</v>
      </c>
      <c r="BE51" s="3">
        <v>2.16098214270452</v>
      </c>
      <c r="BF51" s="3">
        <v>1.16763228958903</v>
      </c>
      <c r="BG51" s="3">
        <v>0.00967323250174542</v>
      </c>
      <c r="BH51" s="3">
        <v>51.8560364868661</v>
      </c>
      <c r="BI51" s="3">
        <v>1.32985563775437</v>
      </c>
      <c r="BJ51" s="3">
        <v>63.5476313750067</v>
      </c>
      <c r="BK51" s="3">
        <v>402.867889986132</v>
      </c>
      <c r="BL51" s="3">
        <v>-0.00216927138356084</v>
      </c>
    </row>
    <row r="52" spans="1:64">
      <c r="A52" s="3" t="s">
        <v>147</v>
      </c>
      <c r="B52" s="3" t="s">
        <v>148</v>
      </c>
      <c r="C52" s="3" t="s">
        <v>68</v>
      </c>
      <c r="D52" s="3" t="s">
        <v>69</v>
      </c>
      <c r="E52" s="3" t="str">
        <f t="shared" si="2"/>
        <v>TR34-B1-Rd1</v>
      </c>
      <c r="F52" s="3" t="str">
        <f>VLOOKUP(B52,Sheet1!$A$1:$B$93,2,0)</f>
        <v>Schima superba</v>
      </c>
      <c r="G52" s="3" t="str">
        <f t="shared" si="3"/>
        <v>2023-08-13</v>
      </c>
      <c r="H52" s="3" t="s">
        <v>70</v>
      </c>
      <c r="I52" s="3">
        <v>-1.21042884287042</v>
      </c>
      <c r="J52" s="3">
        <v>0.0069238687333274</v>
      </c>
      <c r="K52" s="3">
        <v>669.225111398851</v>
      </c>
      <c r="L52" s="3">
        <v>0.106453510345489</v>
      </c>
      <c r="M52" s="3">
        <v>1.45875639948422</v>
      </c>
      <c r="N52" s="3">
        <v>24.5787677764893</v>
      </c>
      <c r="O52" s="3">
        <v>6</v>
      </c>
      <c r="P52" s="3">
        <v>1.4200000166893</v>
      </c>
      <c r="Q52" s="3">
        <v>1</v>
      </c>
      <c r="R52" s="3">
        <v>2.8400000333786</v>
      </c>
      <c r="S52" s="3">
        <v>25.0950179781233</v>
      </c>
      <c r="T52" s="3">
        <v>24.5787677764893</v>
      </c>
      <c r="U52" s="3">
        <v>25.1255001340594</v>
      </c>
      <c r="V52" s="3">
        <v>399.925441196987</v>
      </c>
      <c r="W52" s="3">
        <v>401.931361607143</v>
      </c>
      <c r="X52" s="3">
        <v>16.7524730137416</v>
      </c>
      <c r="Y52" s="3">
        <v>16.9322554724557</v>
      </c>
      <c r="Z52" s="3">
        <v>50.8064041137695</v>
      </c>
      <c r="AA52" s="3">
        <v>51.3511701311384</v>
      </c>
      <c r="AB52" s="3">
        <v>349.258743286133</v>
      </c>
      <c r="AC52" s="3">
        <v>0.0264028101082658</v>
      </c>
      <c r="AD52" s="3">
        <v>0.107647687728916</v>
      </c>
      <c r="AE52" s="3">
        <v>96.9771319798061</v>
      </c>
      <c r="AF52" s="3">
        <v>-2.40260124206543</v>
      </c>
      <c r="AG52" s="3">
        <v>-0.197363719344139</v>
      </c>
      <c r="AH52" s="3">
        <v>0.011861190199852</v>
      </c>
      <c r="AI52" s="3">
        <v>0.000612886564340442</v>
      </c>
      <c r="AJ52" s="3">
        <v>0.0105881039053202</v>
      </c>
      <c r="AK52" s="3">
        <v>0.00102751923259348</v>
      </c>
      <c r="AL52" s="3">
        <v>0.952380955219269</v>
      </c>
      <c r="AM52" s="3">
        <v>-0.219565242528915</v>
      </c>
      <c r="AN52" s="3">
        <v>2.73739147186279</v>
      </c>
      <c r="AO52" s="3">
        <v>1</v>
      </c>
      <c r="AP52" s="3">
        <v>0</v>
      </c>
      <c r="AQ52" s="3">
        <v>0.159999996423721</v>
      </c>
      <c r="AR52" s="3">
        <v>111115</v>
      </c>
      <c r="AS52" s="3">
        <v>0.582097905476888</v>
      </c>
      <c r="AT52" s="3">
        <v>0.000106453510345489</v>
      </c>
      <c r="AU52" s="3">
        <v>297.728767776489</v>
      </c>
      <c r="AV52" s="3">
        <v>298.245017978123</v>
      </c>
      <c r="AW52" s="3">
        <v>0.00422444952289873</v>
      </c>
      <c r="AX52" s="3">
        <v>0.0135918915342383</v>
      </c>
      <c r="AY52" s="3">
        <v>3.10079797429509</v>
      </c>
      <c r="AZ52" s="3">
        <v>31.9745271923803</v>
      </c>
      <c r="BA52" s="3">
        <v>15.0422717199245</v>
      </c>
      <c r="BB52" s="3">
        <v>24.8368928773063</v>
      </c>
      <c r="BC52" s="3">
        <v>3.14891596342162</v>
      </c>
      <c r="BD52" s="3">
        <v>0.0069070182178736</v>
      </c>
      <c r="BE52" s="3">
        <v>1.64204157481087</v>
      </c>
      <c r="BF52" s="3">
        <v>1.50687438861074</v>
      </c>
      <c r="BG52" s="3">
        <v>0.00431839714172277</v>
      </c>
      <c r="BH52" s="3">
        <v>64.8995368375866</v>
      </c>
      <c r="BI52" s="3">
        <v>1.66502380065586</v>
      </c>
      <c r="BJ52" s="3">
        <v>51.897379956669</v>
      </c>
      <c r="BK52" s="3">
        <v>402.506741508083</v>
      </c>
      <c r="BL52" s="3">
        <v>-0.00156069874111057</v>
      </c>
    </row>
    <row r="53" spans="1:64">
      <c r="A53" s="3" t="s">
        <v>149</v>
      </c>
      <c r="B53" s="3" t="s">
        <v>148</v>
      </c>
      <c r="C53" s="3" t="s">
        <v>68</v>
      </c>
      <c r="D53" s="3" t="s">
        <v>74</v>
      </c>
      <c r="E53" s="3" t="str">
        <f t="shared" si="2"/>
        <v>TR34-B1-Rd2</v>
      </c>
      <c r="F53" s="3" t="str">
        <f>VLOOKUP(B53,Sheet1!$A$1:$B$93,2,0)</f>
        <v>Schima superba</v>
      </c>
      <c r="G53" s="3" t="str">
        <f t="shared" si="3"/>
        <v>2023-08-13</v>
      </c>
      <c r="H53" s="3" t="s">
        <v>70</v>
      </c>
      <c r="I53" s="3">
        <v>-1.05525711330567</v>
      </c>
      <c r="J53" s="3">
        <v>0.0279094402034518</v>
      </c>
      <c r="K53" s="3">
        <v>454.896966736818</v>
      </c>
      <c r="L53" s="3">
        <v>0.313032787568863</v>
      </c>
      <c r="M53" s="3">
        <v>1.06691353100829</v>
      </c>
      <c r="N53" s="3">
        <v>25.3514942441668</v>
      </c>
      <c r="O53" s="3">
        <v>6</v>
      </c>
      <c r="P53" s="3">
        <v>1.4200000166893</v>
      </c>
      <c r="Q53" s="3">
        <v>1</v>
      </c>
      <c r="R53" s="3">
        <v>2.8400000333786</v>
      </c>
      <c r="S53" s="3">
        <v>25.4377175739833</v>
      </c>
      <c r="T53" s="3">
        <v>25.3514942441668</v>
      </c>
      <c r="U53" s="3">
        <v>25.10299546378</v>
      </c>
      <c r="V53" s="3">
        <v>400.073573521205</v>
      </c>
      <c r="W53" s="3">
        <v>401.667759486607</v>
      </c>
      <c r="X53" s="3">
        <v>21.9727121080671</v>
      </c>
      <c r="Y53" s="3">
        <v>22.4974787575858</v>
      </c>
      <c r="Z53" s="3">
        <v>65.2363815307617</v>
      </c>
      <c r="AA53" s="3">
        <v>66.7947033473423</v>
      </c>
      <c r="AB53" s="3">
        <v>349.858788626535</v>
      </c>
      <c r="AC53" s="3">
        <v>0.0508951786905527</v>
      </c>
      <c r="AD53" s="3">
        <v>0.0892093418432134</v>
      </c>
      <c r="AE53" s="3">
        <v>96.9010532924107</v>
      </c>
      <c r="AF53" s="3">
        <v>-2.19942688941956</v>
      </c>
      <c r="AG53" s="3">
        <v>-0.193542927503586</v>
      </c>
      <c r="AH53" s="3">
        <v>0.0313470661640167</v>
      </c>
      <c r="AI53" s="3">
        <v>0.00319948815740645</v>
      </c>
      <c r="AJ53" s="3">
        <v>0.0246578082442284</v>
      </c>
      <c r="AK53" s="3">
        <v>0.00386298121884465</v>
      </c>
      <c r="AL53" s="3">
        <v>0.595238106591361</v>
      </c>
      <c r="AM53" s="3">
        <v>-0.219565242528915</v>
      </c>
      <c r="AN53" s="3">
        <v>2.73739147186279</v>
      </c>
      <c r="AO53" s="3">
        <v>1</v>
      </c>
      <c r="AP53" s="3">
        <v>0</v>
      </c>
      <c r="AQ53" s="3">
        <v>0.159999996423721</v>
      </c>
      <c r="AR53" s="3">
        <v>111115</v>
      </c>
      <c r="AS53" s="3">
        <v>0.583097981044224</v>
      </c>
      <c r="AT53" s="3">
        <v>0.000313032787568863</v>
      </c>
      <c r="AU53" s="3">
        <v>298.501494244167</v>
      </c>
      <c r="AV53" s="3">
        <v>298.587717573983</v>
      </c>
      <c r="AW53" s="3">
        <v>0.00814322840847309</v>
      </c>
      <c r="AX53" s="3">
        <v>-0.145519489652416</v>
      </c>
      <c r="AY53" s="3">
        <v>3.24694288925853</v>
      </c>
      <c r="AZ53" s="3">
        <v>33.5078187973806</v>
      </c>
      <c r="BA53" s="3">
        <v>11.0103400397948</v>
      </c>
      <c r="BB53" s="3">
        <v>25.3946059090751</v>
      </c>
      <c r="BC53" s="3">
        <v>3.25526239239528</v>
      </c>
      <c r="BD53" s="3">
        <v>0.0276378061296993</v>
      </c>
      <c r="BE53" s="3">
        <v>2.18002935825024</v>
      </c>
      <c r="BF53" s="3">
        <v>1.07523303414504</v>
      </c>
      <c r="BG53" s="3">
        <v>0.0172978297686415</v>
      </c>
      <c r="BH53" s="3">
        <v>44.0799971903421</v>
      </c>
      <c r="BI53" s="3">
        <v>1.13251944575326</v>
      </c>
      <c r="BJ53" s="3">
        <v>66.5241650614304</v>
      </c>
      <c r="BK53" s="3">
        <v>402.169378178938</v>
      </c>
      <c r="BL53" s="3">
        <v>-0.00174585547201114</v>
      </c>
    </row>
    <row r="54" spans="1:64">
      <c r="A54" s="3" t="s">
        <v>150</v>
      </c>
      <c r="B54" s="3" t="s">
        <v>151</v>
      </c>
      <c r="C54" s="3" t="s">
        <v>68</v>
      </c>
      <c r="D54" s="3" t="s">
        <v>74</v>
      </c>
      <c r="E54" s="3" t="str">
        <f t="shared" si="2"/>
        <v>TR36-B1-Rd2</v>
      </c>
      <c r="F54" s="3" t="str">
        <f>VLOOKUP(B54,Sheet1!$A$1:$B$93,2,0)</f>
        <v>Schima superba</v>
      </c>
      <c r="G54" s="3" t="str">
        <f t="shared" si="3"/>
        <v>2023-08-13</v>
      </c>
      <c r="H54" s="3" t="s">
        <v>70</v>
      </c>
      <c r="I54" s="3">
        <v>-0.800689388239186</v>
      </c>
      <c r="J54" s="3">
        <v>0.00215094885117931</v>
      </c>
      <c r="K54" s="3">
        <v>983.234956597174</v>
      </c>
      <c r="L54" s="3">
        <v>0.0292774023159529</v>
      </c>
      <c r="M54" s="3">
        <v>1.28649560983167</v>
      </c>
      <c r="N54" s="3">
        <v>24.7416850498744</v>
      </c>
      <c r="O54" s="3">
        <v>6</v>
      </c>
      <c r="P54" s="3">
        <v>1.4200000166893</v>
      </c>
      <c r="Q54" s="3">
        <v>1</v>
      </c>
      <c r="R54" s="3">
        <v>2.8400000333786</v>
      </c>
      <c r="S54" s="3">
        <v>25.1737132753645</v>
      </c>
      <c r="T54" s="3">
        <v>24.7416850498744</v>
      </c>
      <c r="U54" s="3">
        <v>25.1063529423305</v>
      </c>
      <c r="V54" s="3">
        <v>400.095201764788</v>
      </c>
      <c r="W54" s="3">
        <v>401.450561523438</v>
      </c>
      <c r="X54" s="3">
        <v>18.9794686181205</v>
      </c>
      <c r="Y54" s="3">
        <v>19.0288090024676</v>
      </c>
      <c r="Z54" s="3">
        <v>57.2610059465681</v>
      </c>
      <c r="AA54" s="3">
        <v>57.4103625161307</v>
      </c>
      <c r="AB54" s="3">
        <v>349.251259940011</v>
      </c>
      <c r="AC54" s="3">
        <v>0.0165885170177457</v>
      </c>
      <c r="AD54" s="3">
        <v>0.105502550091062</v>
      </c>
      <c r="AE54" s="3">
        <v>96.9341659545898</v>
      </c>
      <c r="AF54" s="3">
        <v>-2.38675737380981</v>
      </c>
      <c r="AG54" s="3">
        <v>-0.1884735673666</v>
      </c>
      <c r="AH54" s="3">
        <v>0.0299181994050741</v>
      </c>
      <c r="AI54" s="3">
        <v>0.00189455971121788</v>
      </c>
      <c r="AJ54" s="3">
        <v>0.0355828404426575</v>
      </c>
      <c r="AK54" s="3">
        <v>0.000421308592194691</v>
      </c>
      <c r="AL54" s="3">
        <v>1</v>
      </c>
      <c r="AM54" s="3">
        <v>-0.219565242528915</v>
      </c>
      <c r="AN54" s="3">
        <v>2.73739147186279</v>
      </c>
      <c r="AO54" s="3">
        <v>1</v>
      </c>
      <c r="AP54" s="3">
        <v>0</v>
      </c>
      <c r="AQ54" s="3">
        <v>0.159999996423721</v>
      </c>
      <c r="AR54" s="3">
        <v>111115</v>
      </c>
      <c r="AS54" s="3">
        <v>0.582085433233352</v>
      </c>
      <c r="AT54" s="3">
        <v>2.92774023159529e-5</v>
      </c>
      <c r="AU54" s="3">
        <v>297.891685049875</v>
      </c>
      <c r="AV54" s="3">
        <v>298.323713275365</v>
      </c>
      <c r="AW54" s="3">
        <v>0.00265416266351415</v>
      </c>
      <c r="AX54" s="3">
        <v>0.0414296367877944</v>
      </c>
      <c r="AY54" s="3">
        <v>3.13103735825979</v>
      </c>
      <c r="AZ54" s="3">
        <v>32.3006580878803</v>
      </c>
      <c r="BA54" s="3">
        <v>13.2718490854127</v>
      </c>
      <c r="BB54" s="3">
        <v>24.9576991626195</v>
      </c>
      <c r="BC54" s="3">
        <v>3.17166758863763</v>
      </c>
      <c r="BD54" s="3">
        <v>0.00214931856748091</v>
      </c>
      <c r="BE54" s="3">
        <v>1.84454174842812</v>
      </c>
      <c r="BF54" s="3">
        <v>1.32712584020951</v>
      </c>
      <c r="BG54" s="3">
        <v>0.00134347048026597</v>
      </c>
      <c r="BH54" s="3">
        <v>95.3091074107047</v>
      </c>
      <c r="BI54" s="3">
        <v>2.44920637472219</v>
      </c>
      <c r="BJ54" s="3">
        <v>57.8611374264726</v>
      </c>
      <c r="BK54" s="3">
        <v>401.831170911261</v>
      </c>
      <c r="BL54" s="3">
        <v>-0.00115294014046189</v>
      </c>
    </row>
    <row r="55" spans="1:64">
      <c r="A55" s="3" t="s">
        <v>152</v>
      </c>
      <c r="B55" s="3" t="s">
        <v>151</v>
      </c>
      <c r="C55" s="3" t="s">
        <v>72</v>
      </c>
      <c r="D55" s="3" t="s">
        <v>69</v>
      </c>
      <c r="E55" s="3" t="str">
        <f t="shared" si="2"/>
        <v>TR36-B2-Rd1</v>
      </c>
      <c r="F55" s="3" t="str">
        <f>VLOOKUP(B55,Sheet1!$A$1:$B$93,2,0)</f>
        <v>Schima superba</v>
      </c>
      <c r="G55" s="3" t="str">
        <f t="shared" si="3"/>
        <v>2023-08-13</v>
      </c>
      <c r="H55" s="3" t="s">
        <v>70</v>
      </c>
      <c r="I55" s="3">
        <v>-1.10186103309805</v>
      </c>
      <c r="J55" s="3">
        <v>0.00835321812867229</v>
      </c>
      <c r="K55" s="3">
        <v>605.300369634767</v>
      </c>
      <c r="L55" s="3">
        <v>0.122754200550729</v>
      </c>
      <c r="M55" s="3">
        <v>1.39452236298969</v>
      </c>
      <c r="N55" s="3">
        <v>24.4528957094465</v>
      </c>
      <c r="O55" s="3">
        <v>6</v>
      </c>
      <c r="P55" s="3">
        <v>1.4200000166893</v>
      </c>
      <c r="Q55" s="3">
        <v>1</v>
      </c>
      <c r="R55" s="3">
        <v>2.8400000333786</v>
      </c>
      <c r="S55" s="3">
        <v>25.1276076180594</v>
      </c>
      <c r="T55" s="3">
        <v>24.4528957094465</v>
      </c>
      <c r="U55" s="3">
        <v>25.1272693361555</v>
      </c>
      <c r="V55" s="3">
        <v>400.009205409459</v>
      </c>
      <c r="W55" s="3">
        <v>401.850878034319</v>
      </c>
      <c r="X55" s="3">
        <v>17.1428602763585</v>
      </c>
      <c r="Y55" s="3">
        <v>17.3500792639596</v>
      </c>
      <c r="Z55" s="3">
        <v>51.9003156934466</v>
      </c>
      <c r="AA55" s="3">
        <v>52.5279726300921</v>
      </c>
      <c r="AB55" s="3">
        <v>349.266503470285</v>
      </c>
      <c r="AC55" s="3">
        <v>0.0250254169680245</v>
      </c>
      <c r="AD55" s="3">
        <v>0.102901858410665</v>
      </c>
      <c r="AE55" s="3">
        <v>96.9971133640834</v>
      </c>
      <c r="AF55" s="3">
        <v>-2.34349012374878</v>
      </c>
      <c r="AG55" s="3">
        <v>-0.19559608399868</v>
      </c>
      <c r="AH55" s="3">
        <v>0.0230399239808321</v>
      </c>
      <c r="AI55" s="3">
        <v>0.00233456841669977</v>
      </c>
      <c r="AJ55" s="3">
        <v>0.0202825907617807</v>
      </c>
      <c r="AK55" s="3">
        <v>0.00144830322824419</v>
      </c>
      <c r="AL55" s="3">
        <v>0.857142861400332</v>
      </c>
      <c r="AM55" s="3">
        <v>-0.219565242528915</v>
      </c>
      <c r="AN55" s="3">
        <v>2.73739147186279</v>
      </c>
      <c r="AO55" s="3">
        <v>1</v>
      </c>
      <c r="AP55" s="3">
        <v>0</v>
      </c>
      <c r="AQ55" s="3">
        <v>0.159999996423721</v>
      </c>
      <c r="AR55" s="3">
        <v>111115</v>
      </c>
      <c r="AS55" s="3">
        <v>0.582110839117141</v>
      </c>
      <c r="AT55" s="3">
        <v>0.000122754200550729</v>
      </c>
      <c r="AU55" s="3">
        <v>297.602895709447</v>
      </c>
      <c r="AV55" s="3">
        <v>298.277607618059</v>
      </c>
      <c r="AW55" s="3">
        <v>0.00400406662538605</v>
      </c>
      <c r="AX55" s="3">
        <v>0.0259361822948147</v>
      </c>
      <c r="AY55" s="3">
        <v>3.07742996652002</v>
      </c>
      <c r="AZ55" s="3">
        <v>31.7270263260449</v>
      </c>
      <c r="BA55" s="3">
        <v>14.3769470620853</v>
      </c>
      <c r="BB55" s="3">
        <v>24.790251663753</v>
      </c>
      <c r="BC55" s="3">
        <v>3.1401325933792</v>
      </c>
      <c r="BD55" s="3">
        <v>0.00832871800306218</v>
      </c>
      <c r="BE55" s="3">
        <v>1.68290760353033</v>
      </c>
      <c r="BF55" s="3">
        <v>1.45722498984887</v>
      </c>
      <c r="BG55" s="3">
        <v>0.00520764440400825</v>
      </c>
      <c r="BH55" s="3">
        <v>58.7123880032983</v>
      </c>
      <c r="BI55" s="3">
        <v>1.50628040567409</v>
      </c>
      <c r="BJ55" s="3">
        <v>53.6817977836293</v>
      </c>
      <c r="BK55" s="3">
        <v>402.383931644992</v>
      </c>
      <c r="BL55" s="3">
        <v>-0.00149602668056166</v>
      </c>
    </row>
    <row r="56" spans="1:64">
      <c r="A56" s="3" t="s">
        <v>153</v>
      </c>
      <c r="B56" s="3" t="s">
        <v>154</v>
      </c>
      <c r="C56" s="3" t="s">
        <v>68</v>
      </c>
      <c r="D56" s="3" t="s">
        <v>74</v>
      </c>
      <c r="E56" s="3" t="str">
        <f t="shared" si="2"/>
        <v>TR38-B1-Rd2</v>
      </c>
      <c r="F56" s="3" t="str">
        <f>VLOOKUP(B56,Sheet1!$A$1:$B$93,2,0)</f>
        <v>Ternstroemia gymnanthera</v>
      </c>
      <c r="G56" s="3" t="str">
        <f t="shared" si="3"/>
        <v>2023-08-14</v>
      </c>
      <c r="H56" s="3" t="s">
        <v>70</v>
      </c>
      <c r="I56" s="3">
        <v>-1.91223525687142</v>
      </c>
      <c r="J56" s="3">
        <v>0.014136789824765</v>
      </c>
      <c r="K56" s="3">
        <v>611.444607130896</v>
      </c>
      <c r="L56" s="3">
        <v>0.159747822575549</v>
      </c>
      <c r="M56" s="3">
        <v>1.06901005135858</v>
      </c>
      <c r="N56" s="3">
        <v>26.6063968951885</v>
      </c>
      <c r="O56" s="3">
        <v>6</v>
      </c>
      <c r="P56" s="3">
        <v>1.4200000166893</v>
      </c>
      <c r="Q56" s="3">
        <v>1</v>
      </c>
      <c r="R56" s="3">
        <v>2.8400000333786</v>
      </c>
      <c r="S56" s="3">
        <v>25.8391302548922</v>
      </c>
      <c r="T56" s="3">
        <v>26.6063968951885</v>
      </c>
      <c r="U56" s="3">
        <v>25.0968977121206</v>
      </c>
      <c r="V56" s="3">
        <v>399.967282808744</v>
      </c>
      <c r="W56" s="3">
        <v>403.14207810622</v>
      </c>
      <c r="X56" s="3">
        <v>24.7414519970234</v>
      </c>
      <c r="Y56" s="3">
        <v>25.0090534503643</v>
      </c>
      <c r="Z56" s="3">
        <v>71.8744882436899</v>
      </c>
      <c r="AA56" s="3">
        <v>72.6526559682993</v>
      </c>
      <c r="AB56" s="3">
        <v>349.219458946815</v>
      </c>
      <c r="AC56" s="3">
        <v>0.0372321253212599</v>
      </c>
      <c r="AD56" s="3">
        <v>0.0915707957286101</v>
      </c>
      <c r="AE56" s="3">
        <v>97.0944260817308</v>
      </c>
      <c r="AF56" s="3">
        <v>-2.17660307884216</v>
      </c>
      <c r="AG56" s="3">
        <v>-0.14545650780201</v>
      </c>
      <c r="AH56" s="3">
        <v>0.031353123486042</v>
      </c>
      <c r="AI56" s="3">
        <v>0.000844094320200384</v>
      </c>
      <c r="AJ56" s="3">
        <v>0.0192474350333214</v>
      </c>
      <c r="AK56" s="3">
        <v>0.000944184372201562</v>
      </c>
      <c r="AL56" s="3">
        <v>1</v>
      </c>
      <c r="AM56" s="3">
        <v>-0.219565242528915</v>
      </c>
      <c r="AN56" s="3">
        <v>2.73739147186279</v>
      </c>
      <c r="AO56" s="3">
        <v>1</v>
      </c>
      <c r="AP56" s="3">
        <v>0</v>
      </c>
      <c r="AQ56" s="3">
        <v>0.159999996423721</v>
      </c>
      <c r="AR56" s="3">
        <v>111115</v>
      </c>
      <c r="AS56" s="3">
        <v>0.582032431578025</v>
      </c>
      <c r="AT56" s="3">
        <v>0.000159747822575549</v>
      </c>
      <c r="AU56" s="3">
        <v>299.756396895189</v>
      </c>
      <c r="AV56" s="3">
        <v>298.989130254892</v>
      </c>
      <c r="AW56" s="3">
        <v>0.00595713991824912</v>
      </c>
      <c r="AX56" s="3">
        <v>-0.180465124502858</v>
      </c>
      <c r="AY56" s="3">
        <v>3.49724974307309</v>
      </c>
      <c r="AZ56" s="3">
        <v>36.0190577821413</v>
      </c>
      <c r="BA56" s="3">
        <v>11.010004331777</v>
      </c>
      <c r="BB56" s="3">
        <v>26.2227635750404</v>
      </c>
      <c r="BC56" s="3">
        <v>3.41899371661296</v>
      </c>
      <c r="BD56" s="3">
        <v>0.0140667227863844</v>
      </c>
      <c r="BE56" s="3">
        <v>2.4282396917145</v>
      </c>
      <c r="BF56" s="3">
        <v>0.990754024898458</v>
      </c>
      <c r="BG56" s="3">
        <v>0.00879797007441738</v>
      </c>
      <c r="BH56" s="3">
        <v>59.3678651965914</v>
      </c>
      <c r="BI56" s="3">
        <v>1.51669961087882</v>
      </c>
      <c r="BJ56" s="3">
        <v>68.6269350114705</v>
      </c>
      <c r="BK56" s="3">
        <v>404.051063164824</v>
      </c>
      <c r="BL56" s="3">
        <v>-0.00324788295308348</v>
      </c>
    </row>
    <row r="57" spans="1:64">
      <c r="A57" s="3" t="s">
        <v>155</v>
      </c>
      <c r="B57" s="3" t="s">
        <v>154</v>
      </c>
      <c r="C57" s="3" t="s">
        <v>72</v>
      </c>
      <c r="D57" s="3" t="s">
        <v>74</v>
      </c>
      <c r="E57" s="3" t="str">
        <f t="shared" si="2"/>
        <v>TR38-B2-Rd2</v>
      </c>
      <c r="F57" s="3" t="str">
        <f>VLOOKUP(B57,Sheet1!$A$1:$B$93,2,0)</f>
        <v>Ternstroemia gymnanthera</v>
      </c>
      <c r="G57" s="3" t="str">
        <f t="shared" si="3"/>
        <v>2023-08-14</v>
      </c>
      <c r="H57" s="3" t="s">
        <v>70</v>
      </c>
      <c r="I57" s="3">
        <v>-1.88842893014543</v>
      </c>
      <c r="J57" s="3">
        <v>0.0186450621024175</v>
      </c>
      <c r="K57" s="3">
        <v>557.162352032764</v>
      </c>
      <c r="L57" s="3">
        <v>0.216147711375587</v>
      </c>
      <c r="M57" s="3">
        <v>1.10042536407471</v>
      </c>
      <c r="N57" s="3">
        <v>26.1323247637068</v>
      </c>
      <c r="O57" s="3">
        <v>6</v>
      </c>
      <c r="P57" s="3">
        <v>1.4200000166893</v>
      </c>
      <c r="Q57" s="3">
        <v>1</v>
      </c>
      <c r="R57" s="3">
        <v>2.8400000333786</v>
      </c>
      <c r="S57" s="3">
        <v>25.7262457438878</v>
      </c>
      <c r="T57" s="3">
        <v>26.1323247637068</v>
      </c>
      <c r="U57" s="3">
        <v>25.1134200777326</v>
      </c>
      <c r="V57" s="3">
        <v>400.021146501814</v>
      </c>
      <c r="W57" s="3">
        <v>403.115829467773</v>
      </c>
      <c r="X57" s="3">
        <v>23.3145589828491</v>
      </c>
      <c r="Y57" s="3">
        <v>23.6771146229335</v>
      </c>
      <c r="Z57" s="3">
        <v>68.2243532453265</v>
      </c>
      <c r="AA57" s="3">
        <v>69.2864265441895</v>
      </c>
      <c r="AB57" s="3">
        <v>349.237234933036</v>
      </c>
      <c r="AC57" s="3">
        <v>0.0470245931646787</v>
      </c>
      <c r="AD57" s="3">
        <v>0.0932912831859929</v>
      </c>
      <c r="AE57" s="3">
        <v>97.1547639029367</v>
      </c>
      <c r="AF57" s="3">
        <v>-2.23816728591919</v>
      </c>
      <c r="AG57" s="3">
        <v>-0.163776993751526</v>
      </c>
      <c r="AH57" s="3">
        <v>0.0522782206535339</v>
      </c>
      <c r="AI57" s="3">
        <v>0.00103679648600519</v>
      </c>
      <c r="AJ57" s="3">
        <v>0.0166416242718697</v>
      </c>
      <c r="AK57" s="3">
        <v>0.00114178541116416</v>
      </c>
      <c r="AL57" s="3">
        <v>0.9047619083098</v>
      </c>
      <c r="AM57" s="3">
        <v>-0.219565242528915</v>
      </c>
      <c r="AN57" s="3">
        <v>2.73739147186279</v>
      </c>
      <c r="AO57" s="3">
        <v>1</v>
      </c>
      <c r="AP57" s="3">
        <v>0</v>
      </c>
      <c r="AQ57" s="3">
        <v>0.159999996423721</v>
      </c>
      <c r="AR57" s="3">
        <v>111115</v>
      </c>
      <c r="AS57" s="3">
        <v>0.582062058221726</v>
      </c>
      <c r="AT57" s="3">
        <v>0.000216147711375588</v>
      </c>
      <c r="AU57" s="3">
        <v>299.282324763707</v>
      </c>
      <c r="AV57" s="3">
        <v>298.876245743888</v>
      </c>
      <c r="AW57" s="3">
        <v>0.00752393473817554</v>
      </c>
      <c r="AX57" s="3">
        <v>-0.161235122183825</v>
      </c>
      <c r="AY57" s="3">
        <v>3.4007698461254</v>
      </c>
      <c r="AZ57" s="3">
        <v>35.0036344607549</v>
      </c>
      <c r="BA57" s="3">
        <v>11.3265198378214</v>
      </c>
      <c r="BB57" s="3">
        <v>25.9292852537973</v>
      </c>
      <c r="BC57" s="3">
        <v>3.36016537442184</v>
      </c>
      <c r="BD57" s="3">
        <v>0.0185234306090445</v>
      </c>
      <c r="BE57" s="3">
        <v>2.3003444820507</v>
      </c>
      <c r="BF57" s="3">
        <v>1.05982089237114</v>
      </c>
      <c r="BG57" s="3">
        <v>0.0115880108513985</v>
      </c>
      <c r="BH57" s="3">
        <v>54.1309771854934</v>
      </c>
      <c r="BI57" s="3">
        <v>1.38213898706822</v>
      </c>
      <c r="BJ57" s="3">
        <v>66.8812123011399</v>
      </c>
      <c r="BK57" s="3">
        <v>404.013498138806</v>
      </c>
      <c r="BL57" s="3">
        <v>-0.00312614309017334</v>
      </c>
    </row>
    <row r="58" spans="1:64">
      <c r="A58" s="3" t="s">
        <v>156</v>
      </c>
      <c r="B58" s="3" t="s">
        <v>157</v>
      </c>
      <c r="C58" s="3" t="s">
        <v>72</v>
      </c>
      <c r="D58" s="3" t="s">
        <v>74</v>
      </c>
      <c r="E58" s="3" t="str">
        <f t="shared" si="2"/>
        <v>TR39-B2-Rd2</v>
      </c>
      <c r="F58" s="3" t="str">
        <f>VLOOKUP(B58,Sheet1!$A$1:$B$93,2,0)</f>
        <v>Castanopsis eyrei</v>
      </c>
      <c r="G58" s="3" t="str">
        <f t="shared" si="3"/>
        <v>2023-08-14</v>
      </c>
      <c r="H58" s="3" t="s">
        <v>70</v>
      </c>
      <c r="I58" s="3">
        <v>-0.813516529981224</v>
      </c>
      <c r="J58" s="3">
        <v>0.00425261391619482</v>
      </c>
      <c r="K58" s="3">
        <v>697.13790886636</v>
      </c>
      <c r="L58" s="3">
        <v>0.0528166044135194</v>
      </c>
      <c r="M58" s="3">
        <v>1.17802019472028</v>
      </c>
      <c r="N58" s="3">
        <v>25.1703924451555</v>
      </c>
      <c r="O58" s="3">
        <v>6</v>
      </c>
      <c r="P58" s="3">
        <v>1.4200000166893</v>
      </c>
      <c r="Q58" s="3">
        <v>1</v>
      </c>
      <c r="R58" s="3">
        <v>2.8400000333786</v>
      </c>
      <c r="S58" s="3">
        <v>25.3777867725917</v>
      </c>
      <c r="T58" s="3">
        <v>25.1703924451555</v>
      </c>
      <c r="U58" s="3">
        <v>25.1022003718785</v>
      </c>
      <c r="V58" s="3">
        <v>400.182739257813</v>
      </c>
      <c r="W58" s="3">
        <v>401.5439453125</v>
      </c>
      <c r="X58" s="3">
        <v>20.8096017837524</v>
      </c>
      <c r="Y58" s="3">
        <v>20.8984458105905</v>
      </c>
      <c r="Z58" s="3">
        <v>62.283899307251</v>
      </c>
      <c r="AA58" s="3">
        <v>62.5499055044992</v>
      </c>
      <c r="AB58" s="3">
        <v>349.237860543387</v>
      </c>
      <c r="AC58" s="3">
        <v>0.0102605706280364</v>
      </c>
      <c r="AD58" s="3">
        <v>0.0961278706256832</v>
      </c>
      <c r="AE58" s="3">
        <v>97.3328328813825</v>
      </c>
      <c r="AF58" s="3">
        <v>-2.17422318458557</v>
      </c>
      <c r="AG58" s="3">
        <v>-0.182059213519096</v>
      </c>
      <c r="AH58" s="3">
        <v>0.0294843390583992</v>
      </c>
      <c r="AI58" s="3">
        <v>0.000794582068920135</v>
      </c>
      <c r="AJ58" s="3">
        <v>0.0257716625928879</v>
      </c>
      <c r="AK58" s="3">
        <v>0.00130893930327147</v>
      </c>
      <c r="AL58" s="3">
        <v>1</v>
      </c>
      <c r="AM58" s="3">
        <v>-0.219565242528915</v>
      </c>
      <c r="AN58" s="3">
        <v>2.73739147186279</v>
      </c>
      <c r="AO58" s="3">
        <v>1</v>
      </c>
      <c r="AP58" s="3">
        <v>0</v>
      </c>
      <c r="AQ58" s="3">
        <v>0.159999996423721</v>
      </c>
      <c r="AR58" s="3">
        <v>111115</v>
      </c>
      <c r="AS58" s="3">
        <v>0.582063100905645</v>
      </c>
      <c r="AT58" s="3">
        <v>5.28166044135194e-5</v>
      </c>
      <c r="AU58" s="3">
        <v>298.320392445156</v>
      </c>
      <c r="AV58" s="3">
        <v>298.527786772592</v>
      </c>
      <c r="AW58" s="3">
        <v>0.00164169126379115</v>
      </c>
      <c r="AX58" s="3">
        <v>0.000540727563622953</v>
      </c>
      <c r="AY58" s="3">
        <v>3.21212512832913</v>
      </c>
      <c r="AZ58" s="3">
        <v>33.0014552822964</v>
      </c>
      <c r="BA58" s="3">
        <v>12.103009471706</v>
      </c>
      <c r="BB58" s="3">
        <v>25.2740896088736</v>
      </c>
      <c r="BC58" s="3">
        <v>3.23200974590335</v>
      </c>
      <c r="BD58" s="3">
        <v>0.00424625536481536</v>
      </c>
      <c r="BE58" s="3">
        <v>2.03410493360885</v>
      </c>
      <c r="BF58" s="3">
        <v>1.19790481229449</v>
      </c>
      <c r="BG58" s="3">
        <v>0.00265448014753881</v>
      </c>
      <c r="BH58" s="3">
        <v>67.854407755902</v>
      </c>
      <c r="BI58" s="3">
        <v>1.7361411480252</v>
      </c>
      <c r="BJ58" s="3">
        <v>62.3665513098982</v>
      </c>
      <c r="BK58" s="3">
        <v>401.930652109178</v>
      </c>
      <c r="BL58" s="3">
        <v>-0.00126234730111366</v>
      </c>
    </row>
    <row r="59" spans="1:64">
      <c r="A59" s="3" t="s">
        <v>158</v>
      </c>
      <c r="B59" s="3" t="s">
        <v>159</v>
      </c>
      <c r="C59" s="3" t="s">
        <v>68</v>
      </c>
      <c r="D59" s="3" t="s">
        <v>74</v>
      </c>
      <c r="E59" s="3" t="str">
        <f t="shared" si="2"/>
        <v>TR40-B1-Rd2</v>
      </c>
      <c r="F59" s="3" t="str">
        <f>VLOOKUP(B59,Sheet1!$A$1:$B$93,2,0)</f>
        <v>Quercus serrata</v>
      </c>
      <c r="G59" s="3" t="str">
        <f t="shared" si="3"/>
        <v>2023-08-14</v>
      </c>
      <c r="H59" s="3" t="s">
        <v>70</v>
      </c>
      <c r="I59" s="3">
        <v>-1.24928189755893</v>
      </c>
      <c r="J59" s="3">
        <v>0.0101241815929649</v>
      </c>
      <c r="K59" s="3">
        <v>589.892116029458</v>
      </c>
      <c r="L59" s="3">
        <v>0.132808417479047</v>
      </c>
      <c r="M59" s="3">
        <v>1.24784234153723</v>
      </c>
      <c r="N59" s="3">
        <v>24.9766649518694</v>
      </c>
      <c r="O59" s="3">
        <v>6</v>
      </c>
      <c r="P59" s="3">
        <v>1.4200000166893</v>
      </c>
      <c r="Q59" s="3">
        <v>1</v>
      </c>
      <c r="R59" s="3">
        <v>2.8400000333786</v>
      </c>
      <c r="S59" s="3">
        <v>25.2464412961687</v>
      </c>
      <c r="T59" s="3">
        <v>24.9766649518694</v>
      </c>
      <c r="U59" s="3">
        <v>25.1057934079851</v>
      </c>
      <c r="V59" s="3">
        <v>400.246706281389</v>
      </c>
      <c r="W59" s="3">
        <v>402.301208496094</v>
      </c>
      <c r="X59" s="3">
        <v>19.5775713239397</v>
      </c>
      <c r="Y59" s="3">
        <v>19.8012215750558</v>
      </c>
      <c r="Z59" s="3">
        <v>59.0579972948347</v>
      </c>
      <c r="AA59" s="3">
        <v>59.7326205117362</v>
      </c>
      <c r="AB59" s="3">
        <v>349.238076346261</v>
      </c>
      <c r="AC59" s="3">
        <v>0.0204370830906555</v>
      </c>
      <c r="AD59" s="3">
        <v>0.179728965141944</v>
      </c>
      <c r="AE59" s="3">
        <v>97.3381620134626</v>
      </c>
      <c r="AF59" s="3">
        <v>-2.29018998146057</v>
      </c>
      <c r="AG59" s="3">
        <v>-0.175355449318886</v>
      </c>
      <c r="AH59" s="3">
        <v>0.0513330362737179</v>
      </c>
      <c r="AI59" s="3">
        <v>0.000773962878156453</v>
      </c>
      <c r="AJ59" s="3">
        <v>0.0370570383965969</v>
      </c>
      <c r="AK59" s="3">
        <v>0.000491622369736433</v>
      </c>
      <c r="AL59" s="3">
        <v>0.809523820877075</v>
      </c>
      <c r="AM59" s="3">
        <v>-0.219565242528915</v>
      </c>
      <c r="AN59" s="3">
        <v>2.73739147186279</v>
      </c>
      <c r="AO59" s="3">
        <v>1</v>
      </c>
      <c r="AP59" s="3">
        <v>0</v>
      </c>
      <c r="AQ59" s="3">
        <v>0.159999996423721</v>
      </c>
      <c r="AR59" s="3">
        <v>111115</v>
      </c>
      <c r="AS59" s="3">
        <v>0.582063460577102</v>
      </c>
      <c r="AT59" s="3">
        <v>0.000132808417479047</v>
      </c>
      <c r="AU59" s="3">
        <v>298.126664951869</v>
      </c>
      <c r="AV59" s="3">
        <v>298.396441296169</v>
      </c>
      <c r="AW59" s="3">
        <v>0.00326993322141618</v>
      </c>
      <c r="AX59" s="3">
        <v>-0.0314757684640188</v>
      </c>
      <c r="AY59" s="3">
        <v>3.17525685387095</v>
      </c>
      <c r="AZ59" s="3">
        <v>32.6208835963627</v>
      </c>
      <c r="BA59" s="3">
        <v>12.8196620213069</v>
      </c>
      <c r="BB59" s="3">
        <v>25.1115531240191</v>
      </c>
      <c r="BC59" s="3">
        <v>3.20088631634363</v>
      </c>
      <c r="BD59" s="3">
        <v>0.0100882173172951</v>
      </c>
      <c r="BE59" s="3">
        <v>1.92741451233372</v>
      </c>
      <c r="BF59" s="3">
        <v>1.2734718040099</v>
      </c>
      <c r="BG59" s="3">
        <v>0.00630835715519837</v>
      </c>
      <c r="BH59" s="3">
        <v>57.4190135281108</v>
      </c>
      <c r="BI59" s="3">
        <v>1.46629296773459</v>
      </c>
      <c r="BJ59" s="3">
        <v>59.7866306510959</v>
      </c>
      <c r="BK59" s="3">
        <v>402.895057278447</v>
      </c>
      <c r="BL59" s="3">
        <v>-0.00185380213595377</v>
      </c>
    </row>
    <row r="60" spans="1:64">
      <c r="A60" s="3" t="s">
        <v>160</v>
      </c>
      <c r="B60" s="3" t="s">
        <v>159</v>
      </c>
      <c r="C60" s="3" t="s">
        <v>72</v>
      </c>
      <c r="D60" s="3" t="s">
        <v>69</v>
      </c>
      <c r="E60" s="3" t="str">
        <f t="shared" si="2"/>
        <v>TR40-B2-Rd1</v>
      </c>
      <c r="F60" s="3" t="str">
        <f>VLOOKUP(B60,Sheet1!$A$1:$B$93,2,0)</f>
        <v>Quercus serrata</v>
      </c>
      <c r="G60" s="3" t="str">
        <f t="shared" si="3"/>
        <v>2023-08-14</v>
      </c>
      <c r="H60" s="3" t="s">
        <v>70</v>
      </c>
      <c r="I60" s="3">
        <v>-1.29703489274636</v>
      </c>
      <c r="J60" s="3">
        <v>0.0171275445410543</v>
      </c>
      <c r="K60" s="3">
        <v>517.458439583179</v>
      </c>
      <c r="L60" s="3">
        <v>0.150578192517735</v>
      </c>
      <c r="M60" s="3">
        <v>0.834863707104234</v>
      </c>
      <c r="N60" s="3">
        <v>25.7062426975795</v>
      </c>
      <c r="O60" s="3">
        <v>6</v>
      </c>
      <c r="P60" s="3">
        <v>1.4200000166893</v>
      </c>
      <c r="Q60" s="3">
        <v>1</v>
      </c>
      <c r="R60" s="3">
        <v>2.8400000333786</v>
      </c>
      <c r="S60" s="3">
        <v>25.6156718390328</v>
      </c>
      <c r="T60" s="3">
        <v>25.7062426975795</v>
      </c>
      <c r="U60" s="3">
        <v>25.0984073366438</v>
      </c>
      <c r="V60" s="3">
        <v>400.042493547712</v>
      </c>
      <c r="W60" s="3">
        <v>402.166974748884</v>
      </c>
      <c r="X60" s="3">
        <v>25.2507886886597</v>
      </c>
      <c r="Y60" s="3">
        <v>25.5029096603394</v>
      </c>
      <c r="Z60" s="3">
        <v>74.4818311418806</v>
      </c>
      <c r="AA60" s="3">
        <v>75.2256447928292</v>
      </c>
      <c r="AB60" s="3">
        <v>349.208533150809</v>
      </c>
      <c r="AC60" s="3">
        <v>0.0170865033453863</v>
      </c>
      <c r="AD60" s="3">
        <v>0.082513939589262</v>
      </c>
      <c r="AE60" s="3">
        <v>97.2903322492327</v>
      </c>
      <c r="AF60" s="3">
        <v>-2.03754568099976</v>
      </c>
      <c r="AG60" s="3">
        <v>-0.176888689398766</v>
      </c>
      <c r="AH60" s="3">
        <v>0.0172563679516315</v>
      </c>
      <c r="AI60" s="3">
        <v>0.00148293736856431</v>
      </c>
      <c r="AJ60" s="3">
        <v>0.0203647445887327</v>
      </c>
      <c r="AK60" s="3">
        <v>0.0019488389370963</v>
      </c>
      <c r="AL60" s="3">
        <v>0.952380953090532</v>
      </c>
      <c r="AM60" s="3">
        <v>-0.219565242528915</v>
      </c>
      <c r="AN60" s="3">
        <v>2.73739147186279</v>
      </c>
      <c r="AO60" s="3">
        <v>1</v>
      </c>
      <c r="AP60" s="3">
        <v>0</v>
      </c>
      <c r="AQ60" s="3">
        <v>0.159999996423721</v>
      </c>
      <c r="AR60" s="3">
        <v>111115</v>
      </c>
      <c r="AS60" s="3">
        <v>0.582014221918015</v>
      </c>
      <c r="AT60" s="3">
        <v>0.000150578192517735</v>
      </c>
      <c r="AU60" s="3">
        <v>298.856242697579</v>
      </c>
      <c r="AV60" s="3">
        <v>298.765671839033</v>
      </c>
      <c r="AW60" s="3">
        <v>0.0027338404741557</v>
      </c>
      <c r="AX60" s="3">
        <v>-0.0872054108899033</v>
      </c>
      <c r="AY60" s="3">
        <v>3.31605026083482</v>
      </c>
      <c r="AZ60" s="3">
        <v>34.0840676389152</v>
      </c>
      <c r="BA60" s="3">
        <v>8.58115797857581</v>
      </c>
      <c r="BB60" s="3">
        <v>25.6609572683062</v>
      </c>
      <c r="BC60" s="3">
        <v>3.30715389838179</v>
      </c>
      <c r="BD60" s="3">
        <v>0.0170248693122983</v>
      </c>
      <c r="BE60" s="3">
        <v>2.48118655373058</v>
      </c>
      <c r="BF60" s="3">
        <v>0.825967344651205</v>
      </c>
      <c r="BG60" s="3">
        <v>0.0106497206558568</v>
      </c>
      <c r="BH60" s="3">
        <v>50.3437031099277</v>
      </c>
      <c r="BI60" s="3">
        <v>1.28667569784561</v>
      </c>
      <c r="BJ60" s="3">
        <v>74.206080080017</v>
      </c>
      <c r="BK60" s="3">
        <v>402.783523018119</v>
      </c>
      <c r="BL60" s="3">
        <v>-0.00238956893831032</v>
      </c>
    </row>
    <row r="61" spans="1:64">
      <c r="A61" s="3" t="s">
        <v>161</v>
      </c>
      <c r="B61" s="3" t="s">
        <v>159</v>
      </c>
      <c r="C61" s="3" t="s">
        <v>72</v>
      </c>
      <c r="D61" s="3" t="s">
        <v>74</v>
      </c>
      <c r="E61" s="3" t="str">
        <f t="shared" ref="E61:E86" si="4">B61&amp;"-"&amp;C61&amp;"-"&amp;D61</f>
        <v>TR40-B2-Rd2</v>
      </c>
      <c r="F61" s="3" t="str">
        <f>VLOOKUP(B61,Sheet1!$A$1:$B$93,2,0)</f>
        <v>Quercus serrata</v>
      </c>
      <c r="G61" s="3" t="str">
        <f t="shared" ref="G61:G86" si="5">LEFT(A61,10)</f>
        <v>2023-08-14</v>
      </c>
      <c r="H61" s="3" t="s">
        <v>70</v>
      </c>
      <c r="I61" s="3">
        <v>-1.17864456985048</v>
      </c>
      <c r="J61" s="3">
        <v>0.0214180827704225</v>
      </c>
      <c r="K61" s="3">
        <v>481.496398021135</v>
      </c>
      <c r="L61" s="3">
        <v>0.271607649290655</v>
      </c>
      <c r="M61" s="3">
        <v>1.20727298095476</v>
      </c>
      <c r="N61" s="3">
        <v>25.6574810573033</v>
      </c>
      <c r="O61" s="3">
        <v>6</v>
      </c>
      <c r="P61" s="3">
        <v>1.4200000166893</v>
      </c>
      <c r="Q61" s="3">
        <v>1</v>
      </c>
      <c r="R61" s="3">
        <v>2.8400000333786</v>
      </c>
      <c r="S61" s="3">
        <v>25.5534910474505</v>
      </c>
      <c r="T61" s="3">
        <v>25.6574810573033</v>
      </c>
      <c r="U61" s="3">
        <v>25.0988723209926</v>
      </c>
      <c r="V61" s="3">
        <v>400.063480922154</v>
      </c>
      <c r="W61" s="3">
        <v>401.900992257254</v>
      </c>
      <c r="X61" s="3">
        <v>21.141884122576</v>
      </c>
      <c r="Y61" s="3">
        <v>21.5984611511231</v>
      </c>
      <c r="Z61" s="3">
        <v>62.5310660770961</v>
      </c>
      <c r="AA61" s="3">
        <v>63.8817969730922</v>
      </c>
      <c r="AB61" s="3">
        <v>349.217803955078</v>
      </c>
      <c r="AC61" s="3">
        <v>0.0230027111247182</v>
      </c>
      <c r="AD61" s="3">
        <v>0.105243403730648</v>
      </c>
      <c r="AE61" s="3">
        <v>97.1920945303781</v>
      </c>
      <c r="AF61" s="3">
        <v>-2.24932980537415</v>
      </c>
      <c r="AG61" s="3">
        <v>-0.162516608834267</v>
      </c>
      <c r="AH61" s="3">
        <v>0.0375819765031338</v>
      </c>
      <c r="AI61" s="3">
        <v>0.000498373585287482</v>
      </c>
      <c r="AJ61" s="3">
        <v>0.023034505546093</v>
      </c>
      <c r="AK61" s="3">
        <v>0.000657476077321917</v>
      </c>
      <c r="AL61" s="3">
        <v>1</v>
      </c>
      <c r="AM61" s="3">
        <v>-0.219565242528915</v>
      </c>
      <c r="AN61" s="3">
        <v>2.73739147186279</v>
      </c>
      <c r="AO61" s="3">
        <v>1</v>
      </c>
      <c r="AP61" s="3">
        <v>0</v>
      </c>
      <c r="AQ61" s="3">
        <v>0.159999996423721</v>
      </c>
      <c r="AR61" s="3">
        <v>111115</v>
      </c>
      <c r="AS61" s="3">
        <v>0.582029673258463</v>
      </c>
      <c r="AT61" s="3">
        <v>0.000271607649290654</v>
      </c>
      <c r="AU61" s="3">
        <v>298.807481057303</v>
      </c>
      <c r="AV61" s="3">
        <v>298.70349104745</v>
      </c>
      <c r="AW61" s="3">
        <v>0.00368043369769081</v>
      </c>
      <c r="AX61" s="3">
        <v>-0.149561467590328</v>
      </c>
      <c r="AY61" s="3">
        <v>3.30647265850619</v>
      </c>
      <c r="AZ61" s="3">
        <v>34.0199753456258</v>
      </c>
      <c r="BA61" s="3">
        <v>12.4215141945027</v>
      </c>
      <c r="BB61" s="3">
        <v>25.6054860523769</v>
      </c>
      <c r="BC61" s="3">
        <v>3.29628627641761</v>
      </c>
      <c r="BD61" s="3">
        <v>0.0212577646077591</v>
      </c>
      <c r="BE61" s="3">
        <v>2.09919967755143</v>
      </c>
      <c r="BF61" s="3">
        <v>1.19708659886618</v>
      </c>
      <c r="BG61" s="3">
        <v>0.0133004140495067</v>
      </c>
      <c r="BH61" s="3">
        <v>46.7976433735108</v>
      </c>
      <c r="BI61" s="3">
        <v>1.19804713965361</v>
      </c>
      <c r="BJ61" s="3">
        <v>62.7243167356505</v>
      </c>
      <c r="BK61" s="3">
        <v>402.461263437042</v>
      </c>
      <c r="BL61" s="3">
        <v>-0.00183690867972313</v>
      </c>
    </row>
    <row r="62" spans="1:64">
      <c r="A62" s="3" t="s">
        <v>162</v>
      </c>
      <c r="B62" s="3" t="s">
        <v>163</v>
      </c>
      <c r="C62" s="3" t="s">
        <v>68</v>
      </c>
      <c r="D62" s="3" t="s">
        <v>69</v>
      </c>
      <c r="E62" s="3" t="str">
        <f t="shared" si="4"/>
        <v>TR41-B1-Rd1</v>
      </c>
      <c r="F62" s="3" t="str">
        <f>VLOOKUP(B62,Sheet1!$A$1:$B$93,2,0)</f>
        <v>Ternstroemia gymnanthera</v>
      </c>
      <c r="G62" s="3" t="str">
        <f t="shared" si="5"/>
        <v>2023-08-14</v>
      </c>
      <c r="H62" s="3" t="s">
        <v>70</v>
      </c>
      <c r="I62" s="3">
        <v>-1.4448953640142</v>
      </c>
      <c r="J62" s="3">
        <v>0.00744158903208748</v>
      </c>
      <c r="K62" s="3">
        <v>699.820084440182</v>
      </c>
      <c r="L62" s="3">
        <v>0.0844114097148231</v>
      </c>
      <c r="M62" s="3">
        <v>1.07355192643926</v>
      </c>
      <c r="N62" s="3">
        <v>25.7862657819475</v>
      </c>
      <c r="O62" s="3">
        <v>6</v>
      </c>
      <c r="P62" s="3">
        <v>1.4200000166893</v>
      </c>
      <c r="Q62" s="3">
        <v>1</v>
      </c>
      <c r="R62" s="3">
        <v>2.8400000333786</v>
      </c>
      <c r="S62" s="3">
        <v>25.5946814673288</v>
      </c>
      <c r="T62" s="3">
        <v>25.7862657819475</v>
      </c>
      <c r="U62" s="3">
        <v>25.1179552078247</v>
      </c>
      <c r="V62" s="3">
        <v>400.157461983817</v>
      </c>
      <c r="W62" s="3">
        <v>402.547884259905</v>
      </c>
      <c r="X62" s="3">
        <v>23.0931891032628</v>
      </c>
      <c r="Y62" s="3">
        <v>23.2348378045218</v>
      </c>
      <c r="Z62" s="3">
        <v>68.1327836172921</v>
      </c>
      <c r="AA62" s="3">
        <v>68.5511381966727</v>
      </c>
      <c r="AB62" s="3">
        <v>349.2445199149</v>
      </c>
      <c r="AC62" s="3">
        <v>0.0197387294112039</v>
      </c>
      <c r="AD62" s="3">
        <v>0.109866663015315</v>
      </c>
      <c r="AE62" s="3">
        <v>97.1931185041155</v>
      </c>
      <c r="AF62" s="3">
        <v>-2.26793360710144</v>
      </c>
      <c r="AG62" s="3">
        <v>-0.170205041766167</v>
      </c>
      <c r="AH62" s="3">
        <v>0.0306526981294155</v>
      </c>
      <c r="AI62" s="3">
        <v>0.000963859027251601</v>
      </c>
      <c r="AJ62" s="3">
        <v>0.0172154754400253</v>
      </c>
      <c r="AK62" s="3">
        <v>0.00139506917912513</v>
      </c>
      <c r="AL62" s="3">
        <v>0.904761910438538</v>
      </c>
      <c r="AM62" s="3">
        <v>-0.219565242528915</v>
      </c>
      <c r="AN62" s="3">
        <v>2.73739147186279</v>
      </c>
      <c r="AO62" s="3">
        <v>1</v>
      </c>
      <c r="AP62" s="3">
        <v>0</v>
      </c>
      <c r="AQ62" s="3">
        <v>0.159999996423721</v>
      </c>
      <c r="AR62" s="3">
        <v>111115</v>
      </c>
      <c r="AS62" s="3">
        <v>0.582074199858166</v>
      </c>
      <c r="AT62" s="3">
        <v>8.44114097148231e-5</v>
      </c>
      <c r="AU62" s="3">
        <v>298.936265781948</v>
      </c>
      <c r="AV62" s="3">
        <v>298.744681467329</v>
      </c>
      <c r="AW62" s="3">
        <v>0.00315819663520143</v>
      </c>
      <c r="AX62" s="3">
        <v>-0.0672524505830891</v>
      </c>
      <c r="AY62" s="3">
        <v>3.33181827788237</v>
      </c>
      <c r="AZ62" s="3">
        <v>34.2803928728249</v>
      </c>
      <c r="BA62" s="3">
        <v>11.045555068303</v>
      </c>
      <c r="BB62" s="3">
        <v>25.6904736246382</v>
      </c>
      <c r="BC62" s="3">
        <v>3.31294891628199</v>
      </c>
      <c r="BD62" s="3">
        <v>0.00742213503074132</v>
      </c>
      <c r="BE62" s="3">
        <v>2.25826635144311</v>
      </c>
      <c r="BF62" s="3">
        <v>1.05468256483888</v>
      </c>
      <c r="BG62" s="3">
        <v>0.00464057829960355</v>
      </c>
      <c r="BH62" s="3">
        <v>68.0177029726612</v>
      </c>
      <c r="BI62" s="3">
        <v>1.73847755410851</v>
      </c>
      <c r="BJ62" s="3">
        <v>66.9114795248071</v>
      </c>
      <c r="BK62" s="3">
        <v>403.225442558968</v>
      </c>
      <c r="BL62" s="3">
        <v>-0.00236527792462232</v>
      </c>
    </row>
    <row r="63" spans="1:64">
      <c r="A63" s="3" t="s">
        <v>164</v>
      </c>
      <c r="B63" s="3" t="s">
        <v>165</v>
      </c>
      <c r="C63" s="3" t="s">
        <v>68</v>
      </c>
      <c r="D63" s="3" t="s">
        <v>69</v>
      </c>
      <c r="E63" s="3" t="str">
        <f t="shared" si="4"/>
        <v>TR42-B1-Rd1</v>
      </c>
      <c r="F63" s="3" t="str">
        <f>VLOOKUP(B63,Sheet1!$A$1:$B$93,2,0)</f>
        <v>Castanopsis eyrei</v>
      </c>
      <c r="G63" s="3" t="str">
        <f t="shared" si="5"/>
        <v>2023-08-14</v>
      </c>
      <c r="H63" s="3" t="s">
        <v>70</v>
      </c>
      <c r="I63" s="3">
        <v>-1.21001732748314</v>
      </c>
      <c r="J63" s="3">
        <v>0.0364793240070194</v>
      </c>
      <c r="K63" s="3">
        <v>448.020725143704</v>
      </c>
      <c r="L63" s="3">
        <v>0.396719819716749</v>
      </c>
      <c r="M63" s="3">
        <v>1.0368924003765</v>
      </c>
      <c r="N63" s="3">
        <v>26.4767450185923</v>
      </c>
      <c r="O63" s="3">
        <v>6</v>
      </c>
      <c r="P63" s="3">
        <v>1.4200000166893</v>
      </c>
      <c r="Q63" s="3">
        <v>1</v>
      </c>
      <c r="R63" s="3">
        <v>2.8400000333786</v>
      </c>
      <c r="S63" s="3">
        <v>25.8167280050424</v>
      </c>
      <c r="T63" s="3">
        <v>26.4767450185923</v>
      </c>
      <c r="U63" s="3">
        <v>25.0975164266733</v>
      </c>
      <c r="V63" s="3">
        <v>400.03660935622</v>
      </c>
      <c r="W63" s="3">
        <v>401.841639592097</v>
      </c>
      <c r="X63" s="3">
        <v>24.4031997093788</v>
      </c>
      <c r="Y63" s="3">
        <v>25.0677164517916</v>
      </c>
      <c r="Z63" s="3">
        <v>70.9800790640024</v>
      </c>
      <c r="AA63" s="3">
        <v>72.913213289701</v>
      </c>
      <c r="AB63" s="3">
        <v>349.223684457632</v>
      </c>
      <c r="AC63" s="3">
        <v>0.00806276192172216</v>
      </c>
      <c r="AD63" s="3">
        <v>0.0837177651432844</v>
      </c>
      <c r="AE63" s="3">
        <v>97.0865138127254</v>
      </c>
      <c r="AF63" s="3">
        <v>-2.1593713760376</v>
      </c>
      <c r="AG63" s="3">
        <v>-0.154046729207039</v>
      </c>
      <c r="AH63" s="3">
        <v>0.0158082898706198</v>
      </c>
      <c r="AI63" s="3">
        <v>0.00101119396276772</v>
      </c>
      <c r="AJ63" s="3">
        <v>0.0158697478473186</v>
      </c>
      <c r="AK63" s="3">
        <v>0.000580129388254136</v>
      </c>
      <c r="AL63" s="3">
        <v>1</v>
      </c>
      <c r="AM63" s="3">
        <v>-0.219565242528915</v>
      </c>
      <c r="AN63" s="3">
        <v>2.73739147186279</v>
      </c>
      <c r="AO63" s="3">
        <v>1</v>
      </c>
      <c r="AP63" s="3">
        <v>0</v>
      </c>
      <c r="AQ63" s="3">
        <v>0.159999996423721</v>
      </c>
      <c r="AR63" s="3">
        <v>111115</v>
      </c>
      <c r="AS63" s="3">
        <v>0.582039474096054</v>
      </c>
      <c r="AT63" s="3">
        <v>0.000396719819716749</v>
      </c>
      <c r="AU63" s="3">
        <v>299.626745018592</v>
      </c>
      <c r="AV63" s="3">
        <v>298.966728005043</v>
      </c>
      <c r="AW63" s="3">
        <v>0.00129004187864086</v>
      </c>
      <c r="AX63" s="3">
        <v>-0.284973084200248</v>
      </c>
      <c r="AY63" s="3">
        <v>3.47062959963667</v>
      </c>
      <c r="AZ63" s="3">
        <v>35.7478032033499</v>
      </c>
      <c r="BA63" s="3">
        <v>10.6800867515583</v>
      </c>
      <c r="BB63" s="3">
        <v>26.1467365118173</v>
      </c>
      <c r="BC63" s="3">
        <v>3.40366816681242</v>
      </c>
      <c r="BD63" s="3">
        <v>0.0360166779729187</v>
      </c>
      <c r="BE63" s="3">
        <v>2.43373719926018</v>
      </c>
      <c r="BF63" s="3">
        <v>0.969930967552245</v>
      </c>
      <c r="BG63" s="3">
        <v>0.0225515373689998</v>
      </c>
      <c r="BH63" s="3">
        <v>43.4967703538557</v>
      </c>
      <c r="BI63" s="3">
        <v>1.11491858809061</v>
      </c>
      <c r="BJ63" s="3">
        <v>69.5776289128285</v>
      </c>
      <c r="BK63" s="3">
        <v>402.416823878331</v>
      </c>
      <c r="BL63" s="3">
        <v>-0.00209212606524931</v>
      </c>
    </row>
    <row r="64" spans="1:64">
      <c r="A64" s="3" t="s">
        <v>166</v>
      </c>
      <c r="B64" s="3" t="s">
        <v>167</v>
      </c>
      <c r="C64" s="3" t="s">
        <v>68</v>
      </c>
      <c r="D64" s="3" t="s">
        <v>69</v>
      </c>
      <c r="E64" s="3" t="str">
        <f t="shared" si="4"/>
        <v>TR43-B1-Rd1</v>
      </c>
      <c r="F64" s="3" t="str">
        <f>VLOOKUP(B64,Sheet1!$A$1:$B$93,2,0)</f>
        <v>Ternstroemia gymnanthera</v>
      </c>
      <c r="G64" s="3" t="str">
        <f t="shared" si="5"/>
        <v>2023-08-14</v>
      </c>
      <c r="H64" s="3" t="s">
        <v>70</v>
      </c>
      <c r="I64" s="3">
        <v>-1.58631936699816</v>
      </c>
      <c r="J64" s="3">
        <v>0.0335248800664668</v>
      </c>
      <c r="K64" s="3">
        <v>471.875562557401</v>
      </c>
      <c r="L64" s="3">
        <v>0.344519993692284</v>
      </c>
      <c r="M64" s="3">
        <v>0.981566899860494</v>
      </c>
      <c r="N64" s="3">
        <v>25.7769363948277</v>
      </c>
      <c r="O64" s="3">
        <v>6</v>
      </c>
      <c r="P64" s="3">
        <v>1.4200000166893</v>
      </c>
      <c r="Q64" s="3">
        <v>1</v>
      </c>
      <c r="R64" s="3">
        <v>2.8400000333786</v>
      </c>
      <c r="S64" s="3">
        <v>25.5493666785104</v>
      </c>
      <c r="T64" s="3">
        <v>25.7769363948277</v>
      </c>
      <c r="U64" s="3">
        <v>25.0993228639875</v>
      </c>
      <c r="V64" s="3">
        <v>400.146107264927</v>
      </c>
      <c r="W64" s="3">
        <v>402.633143833705</v>
      </c>
      <c r="X64" s="3">
        <v>23.5858391353062</v>
      </c>
      <c r="Y64" s="3">
        <v>24.1634347098214</v>
      </c>
      <c r="Z64" s="3">
        <v>69.7724287850516</v>
      </c>
      <c r="AA64" s="3">
        <v>71.4813526698521</v>
      </c>
      <c r="AB64" s="3">
        <v>349.235929216657</v>
      </c>
      <c r="AC64" s="3">
        <v>0.025684198946692</v>
      </c>
      <c r="AD64" s="3">
        <v>0.0968574237610613</v>
      </c>
      <c r="AE64" s="3">
        <v>97.1914547511509</v>
      </c>
      <c r="AF64" s="3">
        <v>-2.26793360710144</v>
      </c>
      <c r="AG64" s="3">
        <v>-0.170205041766167</v>
      </c>
      <c r="AH64" s="3">
        <v>0.0306526981294155</v>
      </c>
      <c r="AI64" s="3">
        <v>0.000963859027251601</v>
      </c>
      <c r="AJ64" s="3">
        <v>0.0172154754400253</v>
      </c>
      <c r="AK64" s="3">
        <v>0.00139506917912513</v>
      </c>
      <c r="AL64" s="3">
        <v>0.952380955219269</v>
      </c>
      <c r="AM64" s="3">
        <v>-0.219565242528915</v>
      </c>
      <c r="AN64" s="3">
        <v>2.73739147186279</v>
      </c>
      <c r="AO64" s="3">
        <v>1</v>
      </c>
      <c r="AP64" s="3">
        <v>0</v>
      </c>
      <c r="AQ64" s="3">
        <v>0.159999996423721</v>
      </c>
      <c r="AR64" s="3">
        <v>111115</v>
      </c>
      <c r="AS64" s="3">
        <v>0.582059882027762</v>
      </c>
      <c r="AT64" s="3">
        <v>0.000344519993692284</v>
      </c>
      <c r="AU64" s="3">
        <v>298.926936394828</v>
      </c>
      <c r="AV64" s="3">
        <v>298.69936667851</v>
      </c>
      <c r="AW64" s="3">
        <v>0.00410947173961687</v>
      </c>
      <c r="AX64" s="3">
        <v>-0.202193261539922</v>
      </c>
      <c r="AY64" s="3">
        <v>3.33004627856711</v>
      </c>
      <c r="AZ64" s="3">
        <v>34.2627468721254</v>
      </c>
      <c r="BA64" s="3">
        <v>10.099312162304</v>
      </c>
      <c r="BB64" s="3">
        <v>25.6631515366691</v>
      </c>
      <c r="BC64" s="3">
        <v>3.30760215805574</v>
      </c>
      <c r="BD64" s="3">
        <v>0.0331335524192814</v>
      </c>
      <c r="BE64" s="3">
        <v>2.34847937870661</v>
      </c>
      <c r="BF64" s="3">
        <v>0.959122779349126</v>
      </c>
      <c r="BG64" s="3">
        <v>0.020743276435964</v>
      </c>
      <c r="BH64" s="3">
        <v>45.86227329822</v>
      </c>
      <c r="BI64" s="3">
        <v>1.17197389725749</v>
      </c>
      <c r="BJ64" s="3">
        <v>69.9942464220064</v>
      </c>
      <c r="BK64" s="3">
        <v>403.387204087324</v>
      </c>
      <c r="BL64" s="3">
        <v>-0.00275257767044123</v>
      </c>
    </row>
    <row r="65" spans="1:64">
      <c r="A65" s="3" t="s">
        <v>168</v>
      </c>
      <c r="B65" s="3" t="s">
        <v>169</v>
      </c>
      <c r="C65" s="3" t="s">
        <v>68</v>
      </c>
      <c r="D65" s="3" t="s">
        <v>69</v>
      </c>
      <c r="E65" s="3" t="str">
        <f t="shared" si="4"/>
        <v>TR45-B1-Rd1</v>
      </c>
      <c r="F65" s="3" t="str">
        <f>VLOOKUP(B65,Sheet1!$A$1:$B$93,2,0)</f>
        <v>Elaeocarpus decipiens</v>
      </c>
      <c r="G65" s="3" t="str">
        <f t="shared" si="5"/>
        <v>2023-08-14</v>
      </c>
      <c r="H65" s="3" t="s">
        <v>70</v>
      </c>
      <c r="I65" s="3">
        <v>-1.03640150347237</v>
      </c>
      <c r="J65" s="3">
        <v>0.00660999402551777</v>
      </c>
      <c r="K65" s="3">
        <v>646.736576145623</v>
      </c>
      <c r="L65" s="3">
        <v>0.0786336083935634</v>
      </c>
      <c r="M65" s="3">
        <v>1.12420038281704</v>
      </c>
      <c r="N65" s="3">
        <v>26.2439498901367</v>
      </c>
      <c r="O65" s="3">
        <v>6</v>
      </c>
      <c r="P65" s="3">
        <v>1.4200000166893</v>
      </c>
      <c r="Q65" s="3">
        <v>1</v>
      </c>
      <c r="R65" s="3">
        <v>2.8400000333786</v>
      </c>
      <c r="S65" s="3">
        <v>25.7375757217407</v>
      </c>
      <c r="T65" s="3">
        <v>26.2439498901367</v>
      </c>
      <c r="U65" s="3">
        <v>25.1184349060059</v>
      </c>
      <c r="V65" s="3">
        <v>400.01421661377</v>
      </c>
      <c r="W65" s="3">
        <v>401.765202331543</v>
      </c>
      <c r="X65" s="3">
        <v>23.5360723495483</v>
      </c>
      <c r="Y65" s="3">
        <v>23.6679759979248</v>
      </c>
      <c r="Z65" s="3">
        <v>68.8162120819092</v>
      </c>
      <c r="AA65" s="3">
        <v>69.2022315979004</v>
      </c>
      <c r="AB65" s="3">
        <v>349.221235656738</v>
      </c>
      <c r="AC65" s="3">
        <v>0.023806150616565</v>
      </c>
      <c r="AD65" s="3">
        <v>0.113153610751033</v>
      </c>
      <c r="AE65" s="3">
        <v>97.1387153625488</v>
      </c>
      <c r="AF65" s="3">
        <v>-2.21317028999329</v>
      </c>
      <c r="AG65" s="3">
        <v>-0.150362133979797</v>
      </c>
      <c r="AH65" s="3">
        <v>0.0150128416717052</v>
      </c>
      <c r="AI65" s="3">
        <v>0.00127240177243948</v>
      </c>
      <c r="AJ65" s="3">
        <v>0.0134417787194252</v>
      </c>
      <c r="AK65" s="3">
        <v>0.00110783311538398</v>
      </c>
      <c r="AL65" s="3">
        <v>0.933333337306976</v>
      </c>
      <c r="AM65" s="3">
        <v>-0.219565242528915</v>
      </c>
      <c r="AN65" s="3">
        <v>2.73739147186279</v>
      </c>
      <c r="AO65" s="3">
        <v>1</v>
      </c>
      <c r="AP65" s="3">
        <v>0</v>
      </c>
      <c r="AQ65" s="3">
        <v>0.159999996423721</v>
      </c>
      <c r="AR65" s="3">
        <v>111115</v>
      </c>
      <c r="AS65" s="3">
        <v>0.582035392761231</v>
      </c>
      <c r="AT65" s="3">
        <v>7.86336083935634e-5</v>
      </c>
      <c r="AU65" s="3">
        <v>299.393949890137</v>
      </c>
      <c r="AV65" s="3">
        <v>298.887575721741</v>
      </c>
      <c r="AW65" s="3">
        <v>0.00380898401351297</v>
      </c>
      <c r="AX65" s="3">
        <v>-0.1055958540429</v>
      </c>
      <c r="AY65" s="3">
        <v>3.42327716819062</v>
      </c>
      <c r="AZ65" s="3">
        <v>35.2411203764252</v>
      </c>
      <c r="BA65" s="3">
        <v>11.5731443785004</v>
      </c>
      <c r="BB65" s="3">
        <v>25.9907628059387</v>
      </c>
      <c r="BC65" s="3">
        <v>3.37241498593364</v>
      </c>
      <c r="BD65" s="3">
        <v>0.00659463265658616</v>
      </c>
      <c r="BE65" s="3">
        <v>2.29907678537358</v>
      </c>
      <c r="BF65" s="3">
        <v>1.07333820056006</v>
      </c>
      <c r="BG65" s="3">
        <v>0.00412302278389494</v>
      </c>
      <c r="BH65" s="3">
        <v>62.8231602874778</v>
      </c>
      <c r="BI65" s="3">
        <v>1.60973874485085</v>
      </c>
      <c r="BJ65" s="3">
        <v>66.2421169488953</v>
      </c>
      <c r="BK65" s="3">
        <v>402.264668156942</v>
      </c>
      <c r="BL65" s="3">
        <v>-0.00173023516660381</v>
      </c>
    </row>
    <row r="66" spans="1:64">
      <c r="A66" s="3" t="s">
        <v>170</v>
      </c>
      <c r="B66" s="3" t="s">
        <v>169</v>
      </c>
      <c r="C66" s="3" t="s">
        <v>68</v>
      </c>
      <c r="D66" s="3" t="s">
        <v>74</v>
      </c>
      <c r="E66" s="3" t="str">
        <f t="shared" si="4"/>
        <v>TR45-B1-Rd2</v>
      </c>
      <c r="F66" s="3" t="str">
        <f>VLOOKUP(B66,Sheet1!$A$1:$B$93,2,0)</f>
        <v>Elaeocarpus decipiens</v>
      </c>
      <c r="G66" s="3" t="str">
        <f t="shared" si="5"/>
        <v>2023-08-14</v>
      </c>
      <c r="H66" s="3" t="s">
        <v>70</v>
      </c>
      <c r="I66" s="3">
        <v>-1.09061948081027</v>
      </c>
      <c r="J66" s="3">
        <v>0.00646266176712635</v>
      </c>
      <c r="K66" s="3">
        <v>660.984119386485</v>
      </c>
      <c r="L66" s="3">
        <v>0.0881709445263329</v>
      </c>
      <c r="M66" s="3">
        <v>1.29387290708748</v>
      </c>
      <c r="N66" s="3">
        <v>25.5325141319862</v>
      </c>
      <c r="O66" s="3">
        <v>6</v>
      </c>
      <c r="P66" s="3">
        <v>1.4200000166893</v>
      </c>
      <c r="Q66" s="3">
        <v>1</v>
      </c>
      <c r="R66" s="3">
        <v>2.8400000333786</v>
      </c>
      <c r="S66" s="3">
        <v>25.4739060035119</v>
      </c>
      <c r="T66" s="3">
        <v>25.5325141319862</v>
      </c>
      <c r="U66" s="3">
        <v>25.109704384437</v>
      </c>
      <c r="V66" s="3">
        <v>400.099689190204</v>
      </c>
      <c r="W66" s="3">
        <v>401.91259765625</v>
      </c>
      <c r="X66" s="3">
        <v>20.2952304253211</v>
      </c>
      <c r="Y66" s="3">
        <v>20.4436199481671</v>
      </c>
      <c r="Z66" s="3">
        <v>60.3478742746206</v>
      </c>
      <c r="AA66" s="3">
        <v>60.7894251896785</v>
      </c>
      <c r="AB66" s="3">
        <v>349.222944993239</v>
      </c>
      <c r="AC66" s="3">
        <v>0.0145341334327196</v>
      </c>
      <c r="AD66" s="3">
        <v>0.0867929813953546</v>
      </c>
      <c r="AE66" s="3">
        <v>97.2511802086463</v>
      </c>
      <c r="AF66" s="3">
        <v>-2.30866050720215</v>
      </c>
      <c r="AG66" s="3">
        <v>-0.16784793138504</v>
      </c>
      <c r="AH66" s="3">
        <v>0.0335481986403465</v>
      </c>
      <c r="AI66" s="3">
        <v>0.00146994064562023</v>
      </c>
      <c r="AJ66" s="3">
        <v>0.0315320491790771</v>
      </c>
      <c r="AK66" s="3">
        <v>0.00173729390371591</v>
      </c>
      <c r="AL66" s="3">
        <v>1</v>
      </c>
      <c r="AM66" s="3">
        <v>-0.219565242528915</v>
      </c>
      <c r="AN66" s="3">
        <v>2.73739147186279</v>
      </c>
      <c r="AO66" s="3">
        <v>1</v>
      </c>
      <c r="AP66" s="3">
        <v>0</v>
      </c>
      <c r="AQ66" s="3">
        <v>0.159999996423721</v>
      </c>
      <c r="AR66" s="3">
        <v>111115</v>
      </c>
      <c r="AS66" s="3">
        <v>0.582038241655398</v>
      </c>
      <c r="AT66" s="3">
        <v>8.81709445263329e-5</v>
      </c>
      <c r="AU66" s="3">
        <v>298.682514131986</v>
      </c>
      <c r="AV66" s="3">
        <v>298.623906003512</v>
      </c>
      <c r="AW66" s="3">
        <v>0.00232546129725702</v>
      </c>
      <c r="AX66" s="3">
        <v>-0.0517824187099411</v>
      </c>
      <c r="AY66" s="3">
        <v>3.28203906934407</v>
      </c>
      <c r="AZ66" s="3">
        <v>33.7480638541125</v>
      </c>
      <c r="BA66" s="3">
        <v>13.3044439059454</v>
      </c>
      <c r="BB66" s="3">
        <v>25.503210067749</v>
      </c>
      <c r="BC66" s="3">
        <v>3.2763310285832</v>
      </c>
      <c r="BD66" s="3">
        <v>0.00644798149071182</v>
      </c>
      <c r="BE66" s="3">
        <v>1.98816616225659</v>
      </c>
      <c r="BF66" s="3">
        <v>1.28816486632661</v>
      </c>
      <c r="BG66" s="3">
        <v>0.00403130479533363</v>
      </c>
      <c r="BH66" s="3">
        <v>64.2814910055977</v>
      </c>
      <c r="BI66" s="3">
        <v>1.64459667082216</v>
      </c>
      <c r="BJ66" s="3">
        <v>59.5713047302407</v>
      </c>
      <c r="BK66" s="3">
        <v>402.431025924486</v>
      </c>
      <c r="BL66" s="3">
        <v>-0.0016144366453533</v>
      </c>
    </row>
    <row r="67" spans="1:64">
      <c r="A67" s="3" t="s">
        <v>171</v>
      </c>
      <c r="B67" s="3" t="s">
        <v>169</v>
      </c>
      <c r="C67" s="3" t="s">
        <v>72</v>
      </c>
      <c r="D67" s="3" t="s">
        <v>69</v>
      </c>
      <c r="E67" s="3" t="str">
        <f t="shared" si="4"/>
        <v>TR45-B2-Rd1</v>
      </c>
      <c r="F67" s="3" t="str">
        <f>VLOOKUP(B67,Sheet1!$A$1:$B$93,2,0)</f>
        <v>Elaeocarpus decipiens</v>
      </c>
      <c r="G67" s="3" t="str">
        <f t="shared" si="5"/>
        <v>2023-08-14</v>
      </c>
      <c r="H67" s="3" t="s">
        <v>70</v>
      </c>
      <c r="I67" s="3">
        <v>-1.01532634528252</v>
      </c>
      <c r="J67" s="3">
        <v>0.00368779147566032</v>
      </c>
      <c r="K67" s="3">
        <v>834.049273058724</v>
      </c>
      <c r="L67" s="3">
        <v>0.0335135554032497</v>
      </c>
      <c r="M67" s="3">
        <v>0.859120863877588</v>
      </c>
      <c r="N67" s="3">
        <v>25.7904393332345</v>
      </c>
      <c r="O67" s="3">
        <v>6</v>
      </c>
      <c r="P67" s="3">
        <v>1.4200000166893</v>
      </c>
      <c r="Q67" s="3">
        <v>1</v>
      </c>
      <c r="R67" s="3">
        <v>2.8400000333786</v>
      </c>
      <c r="S67" s="3">
        <v>25.5501228060041</v>
      </c>
      <c r="T67" s="3">
        <v>25.7904393332345</v>
      </c>
      <c r="U67" s="3">
        <v>25.0981889452253</v>
      </c>
      <c r="V67" s="3">
        <v>400.036134992327</v>
      </c>
      <c r="W67" s="3">
        <v>401.757507324219</v>
      </c>
      <c r="X67" s="3">
        <v>25.3611751283918</v>
      </c>
      <c r="Y67" s="3">
        <v>25.4172936848232</v>
      </c>
      <c r="Z67" s="3">
        <v>75.1236218043736</v>
      </c>
      <c r="AA67" s="3">
        <v>75.2899453299386</v>
      </c>
      <c r="AB67" s="3">
        <v>349.207955496652</v>
      </c>
      <c r="AC67" s="3">
        <v>-0.0069122110414485</v>
      </c>
      <c r="AD67" s="3">
        <v>0.124079281464219</v>
      </c>
      <c r="AE67" s="3">
        <v>97.3164760044643</v>
      </c>
      <c r="AF67" s="3">
        <v>-2.01859736442566</v>
      </c>
      <c r="AG67" s="3">
        <v>-0.170595958828926</v>
      </c>
      <c r="AH67" s="3">
        <v>0.0187612641602755</v>
      </c>
      <c r="AI67" s="3">
        <v>0.00428774254396558</v>
      </c>
      <c r="AJ67" s="3">
        <v>0.0208870898932219</v>
      </c>
      <c r="AK67" s="3">
        <v>0.00289586372673512</v>
      </c>
      <c r="AL67" s="3">
        <v>0.928571432828903</v>
      </c>
      <c r="AM67" s="3">
        <v>-0.219565242528915</v>
      </c>
      <c r="AN67" s="3">
        <v>2.73739147186279</v>
      </c>
      <c r="AO67" s="3">
        <v>1</v>
      </c>
      <c r="AP67" s="3">
        <v>0</v>
      </c>
      <c r="AQ67" s="3">
        <v>0.159999996423721</v>
      </c>
      <c r="AR67" s="3">
        <v>111115</v>
      </c>
      <c r="AS67" s="3">
        <v>0.582013259161086</v>
      </c>
      <c r="AT67" s="3">
        <v>3.35135554032497e-5</v>
      </c>
      <c r="AU67" s="3">
        <v>298.940439333235</v>
      </c>
      <c r="AV67" s="3">
        <v>298.700122806004</v>
      </c>
      <c r="AW67" s="3">
        <v>-0.00110595374191177</v>
      </c>
      <c r="AX67" s="3">
        <v>-0.048170591367653</v>
      </c>
      <c r="AY67" s="3">
        <v>3.33264231986881</v>
      </c>
      <c r="AZ67" s="3">
        <v>34.2454069410057</v>
      </c>
      <c r="BA67" s="3">
        <v>8.82811325618257</v>
      </c>
      <c r="BB67" s="3">
        <v>25.6702810696193</v>
      </c>
      <c r="BC67" s="3">
        <v>3.30898314371227</v>
      </c>
      <c r="BD67" s="3">
        <v>0.00368300685320215</v>
      </c>
      <c r="BE67" s="3">
        <v>2.47352145599122</v>
      </c>
      <c r="BF67" s="3">
        <v>0.835461687721047</v>
      </c>
      <c r="BG67" s="3">
        <v>0.00230230867382018</v>
      </c>
      <c r="BH67" s="3">
        <v>81.1667358664783</v>
      </c>
      <c r="BI67" s="3">
        <v>2.07600126433354</v>
      </c>
      <c r="BJ67" s="3">
        <v>73.4628331834529</v>
      </c>
      <c r="BK67" s="3">
        <v>402.240144841832</v>
      </c>
      <c r="BL67" s="3">
        <v>-0.00185432609613968</v>
      </c>
    </row>
    <row r="68" spans="1:64">
      <c r="A68" s="3" t="s">
        <v>172</v>
      </c>
      <c r="B68" s="3" t="s">
        <v>173</v>
      </c>
      <c r="C68" s="3" t="s">
        <v>68</v>
      </c>
      <c r="D68" s="3" t="s">
        <v>69</v>
      </c>
      <c r="E68" s="3" t="str">
        <f t="shared" si="4"/>
        <v>TR44-B1-Rd1</v>
      </c>
      <c r="F68" s="3" t="str">
        <f>VLOOKUP(B68,Sheet1!$A$1:$B$93,2,0)</f>
        <v>Castanopsis eyrei</v>
      </c>
      <c r="G68" s="3" t="str">
        <f t="shared" si="5"/>
        <v>2023-08-15</v>
      </c>
      <c r="H68" s="3" t="s">
        <v>70</v>
      </c>
      <c r="I68" s="3">
        <v>-0.699965291358042</v>
      </c>
      <c r="J68" s="3">
        <v>0.0026570188833765</v>
      </c>
      <c r="K68" s="3">
        <v>814.557389718089</v>
      </c>
      <c r="L68" s="3">
        <v>0.0244083500166337</v>
      </c>
      <c r="M68" s="3">
        <v>0.87188427388762</v>
      </c>
      <c r="N68" s="3">
        <v>24.9020629610334</v>
      </c>
      <c r="O68" s="3">
        <v>6</v>
      </c>
      <c r="P68" s="3">
        <v>1.4200000166893</v>
      </c>
      <c r="Q68" s="3">
        <v>1</v>
      </c>
      <c r="R68" s="3">
        <v>2.8400000333786</v>
      </c>
      <c r="S68" s="3">
        <v>25.2438915797642</v>
      </c>
      <c r="T68" s="3">
        <v>24.9020629610334</v>
      </c>
      <c r="U68" s="3">
        <v>25.1049382346017</v>
      </c>
      <c r="V68" s="3">
        <v>399.910934448242</v>
      </c>
      <c r="W68" s="3">
        <v>401.093669346401</v>
      </c>
      <c r="X68" s="3">
        <v>23.432746887207</v>
      </c>
      <c r="Y68" s="3">
        <v>23.4735930306571</v>
      </c>
      <c r="Z68" s="3">
        <v>70.8351505824498</v>
      </c>
      <c r="AA68" s="3">
        <v>70.9589571271624</v>
      </c>
      <c r="AB68" s="3">
        <v>350.124882289341</v>
      </c>
      <c r="AC68" s="3">
        <v>0.0397330713125744</v>
      </c>
      <c r="AD68" s="3">
        <v>0.112097765186003</v>
      </c>
      <c r="AE68" s="3">
        <v>97.5265873500279</v>
      </c>
      <c r="AF68" s="3">
        <v>-2.36657285690308</v>
      </c>
      <c r="AG68" s="3">
        <v>-0.206214681267738</v>
      </c>
      <c r="AH68" s="3">
        <v>0.0495849885046482</v>
      </c>
      <c r="AI68" s="3">
        <v>0.00108100648503751</v>
      </c>
      <c r="AJ68" s="3">
        <v>0.0202832296490669</v>
      </c>
      <c r="AK68" s="3">
        <v>0.00186897430103272</v>
      </c>
      <c r="AL68" s="3">
        <v>1</v>
      </c>
      <c r="AM68" s="3">
        <v>-0.219565242528915</v>
      </c>
      <c r="AN68" s="3">
        <v>2.73739147186279</v>
      </c>
      <c r="AO68" s="3">
        <v>1</v>
      </c>
      <c r="AP68" s="3">
        <v>0</v>
      </c>
      <c r="AQ68" s="3">
        <v>0.159999996423721</v>
      </c>
      <c r="AR68" s="3">
        <v>111115</v>
      </c>
      <c r="AS68" s="3">
        <v>0.583541470482236</v>
      </c>
      <c r="AT68" s="3">
        <v>2.44083500166337e-5</v>
      </c>
      <c r="AU68" s="3">
        <v>298.052062961033</v>
      </c>
      <c r="AV68" s="3">
        <v>298.393891579764</v>
      </c>
      <c r="AW68" s="3">
        <v>0.00635729126791537</v>
      </c>
      <c r="AX68" s="3">
        <v>0.0322470064186017</v>
      </c>
      <c r="AY68" s="3">
        <v>3.16118369417098</v>
      </c>
      <c r="AZ68" s="3">
        <v>32.4135580509915</v>
      </c>
      <c r="BA68" s="3">
        <v>8.9399650203344</v>
      </c>
      <c r="BB68" s="3">
        <v>25.0729772703988</v>
      </c>
      <c r="BC68" s="3">
        <v>3.19354518932359</v>
      </c>
      <c r="BD68" s="3">
        <v>0.00265453292192558</v>
      </c>
      <c r="BE68" s="3">
        <v>2.28929942028336</v>
      </c>
      <c r="BF68" s="3">
        <v>0.904245769040224</v>
      </c>
      <c r="BG68" s="3">
        <v>0.00165930624516459</v>
      </c>
      <c r="BH68" s="3">
        <v>79.4409996530625</v>
      </c>
      <c r="BI68" s="3">
        <v>2.03084496586182</v>
      </c>
      <c r="BJ68" s="3">
        <v>71.6539701032271</v>
      </c>
      <c r="BK68" s="3">
        <v>401.426399322537</v>
      </c>
      <c r="BL68" s="3">
        <v>-0.00124944599738626</v>
      </c>
    </row>
    <row r="69" spans="1:64">
      <c r="A69" s="3" t="s">
        <v>174</v>
      </c>
      <c r="B69" s="3" t="s">
        <v>175</v>
      </c>
      <c r="C69" s="3" t="s">
        <v>68</v>
      </c>
      <c r="D69" s="3" t="s">
        <v>74</v>
      </c>
      <c r="E69" s="3" t="str">
        <f t="shared" si="4"/>
        <v>TR46-B1-Rd2</v>
      </c>
      <c r="F69" s="3" t="str">
        <f>VLOOKUP(B69,Sheet1!$A$1:$B$93,2,0)</f>
        <v>Castanopsis eyrei</v>
      </c>
      <c r="G69" s="3" t="str">
        <f t="shared" si="5"/>
        <v>2023-08-15</v>
      </c>
      <c r="H69" s="3" t="s">
        <v>70</v>
      </c>
      <c r="I69" s="3">
        <v>-0.692853546629781</v>
      </c>
      <c r="J69" s="3">
        <v>0.00610750807039863</v>
      </c>
      <c r="K69" s="3">
        <v>574.124034678644</v>
      </c>
      <c r="L69" s="3">
        <v>0.0692343088275992</v>
      </c>
      <c r="M69" s="3">
        <v>1.07527069371397</v>
      </c>
      <c r="N69" s="3">
        <v>25.6890634809222</v>
      </c>
      <c r="O69" s="3">
        <v>6</v>
      </c>
      <c r="P69" s="3">
        <v>1.4200000166893</v>
      </c>
      <c r="Q69" s="3">
        <v>1</v>
      </c>
      <c r="R69" s="3">
        <v>2.8400000333786</v>
      </c>
      <c r="S69" s="3">
        <v>25.5540466308594</v>
      </c>
      <c r="T69" s="3">
        <v>25.6890634809222</v>
      </c>
      <c r="U69" s="3">
        <v>25.1014543260847</v>
      </c>
      <c r="V69" s="3">
        <v>400.051945277623</v>
      </c>
      <c r="W69" s="3">
        <v>401.191750662667</v>
      </c>
      <c r="X69" s="3">
        <v>22.8495472499303</v>
      </c>
      <c r="Y69" s="3">
        <v>22.9654756273542</v>
      </c>
      <c r="Z69" s="3">
        <v>67.7393580845424</v>
      </c>
      <c r="AA69" s="3">
        <v>68.082825251988</v>
      </c>
      <c r="AB69" s="3">
        <v>350.100736345564</v>
      </c>
      <c r="AC69" s="3">
        <v>0.0214454710450289</v>
      </c>
      <c r="AD69" s="3">
        <v>0.084203878151519</v>
      </c>
      <c r="AE69" s="3">
        <v>97.4245485578265</v>
      </c>
      <c r="AF69" s="3">
        <v>6.95323276519775</v>
      </c>
      <c r="AG69" s="3">
        <v>-0.176900967955589</v>
      </c>
      <c r="AH69" s="3">
        <v>0.0268813129514456</v>
      </c>
      <c r="AI69" s="3">
        <v>0.00124591984786093</v>
      </c>
      <c r="AJ69" s="3">
        <v>0.0257787443697453</v>
      </c>
      <c r="AK69" s="3">
        <v>0.000902899540960789</v>
      </c>
      <c r="AL69" s="3">
        <v>0.904761910438538</v>
      </c>
      <c r="AM69" s="3">
        <v>-0.219565242528915</v>
      </c>
      <c r="AN69" s="3">
        <v>2.73739147186279</v>
      </c>
      <c r="AO69" s="3">
        <v>1</v>
      </c>
      <c r="AP69" s="3">
        <v>0</v>
      </c>
      <c r="AQ69" s="3">
        <v>0.159999996423721</v>
      </c>
      <c r="AR69" s="3">
        <v>111115</v>
      </c>
      <c r="AS69" s="3">
        <v>0.583501227242606</v>
      </c>
      <c r="AT69" s="3">
        <v>6.92343088275992e-5</v>
      </c>
      <c r="AU69" s="3">
        <v>298.839063480922</v>
      </c>
      <c r="AV69" s="3">
        <v>298.704046630859</v>
      </c>
      <c r="AW69" s="3">
        <v>0.00343127529050965</v>
      </c>
      <c r="AX69" s="3">
        <v>-0.0522567283669171</v>
      </c>
      <c r="AY69" s="3">
        <v>3.31267179135513</v>
      </c>
      <c r="AZ69" s="3">
        <v>34.0024341302599</v>
      </c>
      <c r="BA69" s="3">
        <v>11.0369585029057</v>
      </c>
      <c r="BB69" s="3">
        <v>25.6215550558908</v>
      </c>
      <c r="BC69" s="3">
        <v>3.29943082162369</v>
      </c>
      <c r="BD69" s="3">
        <v>0.00609439706774179</v>
      </c>
      <c r="BE69" s="3">
        <v>2.23740109764117</v>
      </c>
      <c r="BF69" s="3">
        <v>1.06202972398252</v>
      </c>
      <c r="BG69" s="3">
        <v>0.00381017394233023</v>
      </c>
      <c r="BH69" s="3">
        <v>55.9337753410602</v>
      </c>
      <c r="BI69" s="3">
        <v>1.43104613471761</v>
      </c>
      <c r="BJ69" s="3">
        <v>66.6607130145446</v>
      </c>
      <c r="BK69" s="3">
        <v>401.521100055962</v>
      </c>
      <c r="BL69" s="3">
        <v>-0.00115028090521255</v>
      </c>
    </row>
    <row r="70" spans="1:64">
      <c r="A70" s="3" t="s">
        <v>176</v>
      </c>
      <c r="B70" s="3" t="s">
        <v>177</v>
      </c>
      <c r="C70" s="3" t="s">
        <v>68</v>
      </c>
      <c r="D70" s="3" t="s">
        <v>74</v>
      </c>
      <c r="E70" s="3" t="str">
        <f t="shared" si="4"/>
        <v>TR48-B1-Rd2</v>
      </c>
      <c r="F70" s="3" t="str">
        <f>VLOOKUP(B70,Sheet1!$A$1:$B$93,2,0)</f>
        <v>Schima superba</v>
      </c>
      <c r="G70" s="3" t="str">
        <f t="shared" si="5"/>
        <v>2023-08-15</v>
      </c>
      <c r="H70" s="3" t="s">
        <v>70</v>
      </c>
      <c r="I70" s="3">
        <v>-1.31921827843946</v>
      </c>
      <c r="J70" s="3">
        <v>0.0474831567036671</v>
      </c>
      <c r="K70" s="3">
        <v>438.237462398995</v>
      </c>
      <c r="L70" s="3">
        <v>0.603285076724271</v>
      </c>
      <c r="M70" s="3">
        <v>1.21864770766509</v>
      </c>
      <c r="N70" s="3">
        <v>26.5209330150059</v>
      </c>
      <c r="O70" s="3">
        <v>6</v>
      </c>
      <c r="P70" s="3">
        <v>1.4200000166893</v>
      </c>
      <c r="Q70" s="3">
        <v>1</v>
      </c>
      <c r="R70" s="3">
        <v>2.8400000333786</v>
      </c>
      <c r="S70" s="3">
        <v>25.8507195881435</v>
      </c>
      <c r="T70" s="3">
        <v>26.5209330150059</v>
      </c>
      <c r="U70" s="3">
        <v>25.0953144345965</v>
      </c>
      <c r="V70" s="3">
        <v>399.958600725446</v>
      </c>
      <c r="W70" s="3">
        <v>401.808652605329</v>
      </c>
      <c r="X70" s="3">
        <v>22.246913092477</v>
      </c>
      <c r="Y70" s="3">
        <v>23.2592968259539</v>
      </c>
      <c r="Z70" s="3">
        <v>64.6608276367187</v>
      </c>
      <c r="AA70" s="3">
        <v>67.6034469604492</v>
      </c>
      <c r="AB70" s="3">
        <v>349.227129255022</v>
      </c>
      <c r="AC70" s="3">
        <v>0.00274319701046417</v>
      </c>
      <c r="AD70" s="3">
        <v>0.069063499835985</v>
      </c>
      <c r="AE70" s="3">
        <v>97.2099211556571</v>
      </c>
      <c r="AF70" s="3">
        <v>-1.93884885311127</v>
      </c>
      <c r="AG70" s="3">
        <v>-0.144849598407745</v>
      </c>
      <c r="AH70" s="3">
        <v>0.0229026768356562</v>
      </c>
      <c r="AI70" s="3">
        <v>0.00109510996844619</v>
      </c>
      <c r="AJ70" s="3">
        <v>0.0196014642715454</v>
      </c>
      <c r="AK70" s="3">
        <v>0.000850267068017274</v>
      </c>
      <c r="AL70" s="3">
        <v>0.976190477609634</v>
      </c>
      <c r="AM70" s="3">
        <v>-0.219565242528915</v>
      </c>
      <c r="AN70" s="3">
        <v>2.73739147186279</v>
      </c>
      <c r="AO70" s="3">
        <v>1</v>
      </c>
      <c r="AP70" s="3">
        <v>0</v>
      </c>
      <c r="AQ70" s="3">
        <v>0.159999996423721</v>
      </c>
      <c r="AR70" s="3">
        <v>111115</v>
      </c>
      <c r="AS70" s="3">
        <v>0.582045215425037</v>
      </c>
      <c r="AT70" s="3">
        <v>0.000603285076724271</v>
      </c>
      <c r="AU70" s="3">
        <v>299.670933015006</v>
      </c>
      <c r="AV70" s="3">
        <v>299.000719588144</v>
      </c>
      <c r="AW70" s="3">
        <v>0.00043891151186383</v>
      </c>
      <c r="AX70" s="3">
        <v>-0.389676162219085</v>
      </c>
      <c r="AY70" s="3">
        <v>3.47968211944973</v>
      </c>
      <c r="AZ70" s="3">
        <v>35.7955451395792</v>
      </c>
      <c r="BA70" s="3">
        <v>12.5362483136253</v>
      </c>
      <c r="BB70" s="3">
        <v>26.1858263015747</v>
      </c>
      <c r="BC70" s="3">
        <v>3.41154051012976</v>
      </c>
      <c r="BD70" s="3">
        <v>0.0467023205241711</v>
      </c>
      <c r="BE70" s="3">
        <v>2.26103441178464</v>
      </c>
      <c r="BF70" s="3">
        <v>1.15050609834512</v>
      </c>
      <c r="BG70" s="3">
        <v>0.0292581134376741</v>
      </c>
      <c r="BH70" s="3">
        <v>42.6010288388348</v>
      </c>
      <c r="BI70" s="3">
        <v>1.09066210211877</v>
      </c>
      <c r="BJ70" s="3">
        <v>64.5060692025319</v>
      </c>
      <c r="BK70" s="3">
        <v>402.435745793696</v>
      </c>
      <c r="BL70" s="3">
        <v>-0.00211455350095008</v>
      </c>
    </row>
    <row r="71" spans="1:64">
      <c r="A71" s="3" t="s">
        <v>178</v>
      </c>
      <c r="B71" s="3" t="s">
        <v>179</v>
      </c>
      <c r="C71" s="3" t="s">
        <v>68</v>
      </c>
      <c r="D71" s="3" t="s">
        <v>74</v>
      </c>
      <c r="E71" s="3" t="str">
        <f t="shared" si="4"/>
        <v>TR49-B1-Rd2</v>
      </c>
      <c r="F71" s="3" t="str">
        <f>VLOOKUP(B71,Sheet1!$A$1:$B$93,2,0)</f>
        <v>Castanopsis eyrei</v>
      </c>
      <c r="G71" s="3" t="str">
        <f t="shared" si="5"/>
        <v>2023-08-15</v>
      </c>
      <c r="H71" s="3" t="s">
        <v>70</v>
      </c>
      <c r="I71" s="3">
        <v>-1.01170613906273</v>
      </c>
      <c r="J71" s="3">
        <v>0.00692951916373208</v>
      </c>
      <c r="K71" s="3">
        <v>627.060434830478</v>
      </c>
      <c r="L71" s="3">
        <v>0.0735057836284471</v>
      </c>
      <c r="M71" s="3">
        <v>1.0056851192775</v>
      </c>
      <c r="N71" s="3">
        <v>25.5587214061192</v>
      </c>
      <c r="O71" s="3">
        <v>6</v>
      </c>
      <c r="P71" s="3">
        <v>1.4200000166893</v>
      </c>
      <c r="Q71" s="3">
        <v>1</v>
      </c>
      <c r="R71" s="3">
        <v>2.8400000333786</v>
      </c>
      <c r="S71" s="3">
        <v>25.4539769036429</v>
      </c>
      <c r="T71" s="3">
        <v>25.5587214061192</v>
      </c>
      <c r="U71" s="3">
        <v>25.1012096405029</v>
      </c>
      <c r="V71" s="3">
        <v>399.993129185268</v>
      </c>
      <c r="W71" s="3">
        <v>401.680587768555</v>
      </c>
      <c r="X71" s="3">
        <v>23.3096577780587</v>
      </c>
      <c r="Y71" s="3">
        <v>23.4329868044172</v>
      </c>
      <c r="Z71" s="3">
        <v>69.4718437194824</v>
      </c>
      <c r="AA71" s="3">
        <v>69.8394263131278</v>
      </c>
      <c r="AB71" s="3">
        <v>349.228363037109</v>
      </c>
      <c r="AC71" s="3">
        <v>0.0204050564040829</v>
      </c>
      <c r="AD71" s="3">
        <v>0.0798329415598086</v>
      </c>
      <c r="AE71" s="3">
        <v>97.3611853463309</v>
      </c>
      <c r="AF71" s="3">
        <v>6.70658206939697</v>
      </c>
      <c r="AG71" s="3">
        <v>-0.184148505330086</v>
      </c>
      <c r="AH71" s="3">
        <v>0.0339078679680824</v>
      </c>
      <c r="AI71" s="3">
        <v>0.00103038712404668</v>
      </c>
      <c r="AJ71" s="3">
        <v>0.0194099843502045</v>
      </c>
      <c r="AK71" s="3">
        <v>0.00291942479088903</v>
      </c>
      <c r="AL71" s="3">
        <v>1</v>
      </c>
      <c r="AM71" s="3">
        <v>-0.219565242528915</v>
      </c>
      <c r="AN71" s="3">
        <v>2.73739147186279</v>
      </c>
      <c r="AO71" s="3">
        <v>1</v>
      </c>
      <c r="AP71" s="3">
        <v>0</v>
      </c>
      <c r="AQ71" s="3">
        <v>0.159999996423721</v>
      </c>
      <c r="AR71" s="3">
        <v>111115</v>
      </c>
      <c r="AS71" s="3">
        <v>0.582047271728515</v>
      </c>
      <c r="AT71" s="3">
        <v>7.35057836284471e-5</v>
      </c>
      <c r="AU71" s="3">
        <v>298.708721406119</v>
      </c>
      <c r="AV71" s="3">
        <v>298.603976903643</v>
      </c>
      <c r="AW71" s="3">
        <v>0.0032648089516791</v>
      </c>
      <c r="AX71" s="3">
        <v>-0.0504396851978728</v>
      </c>
      <c r="AY71" s="3">
        <v>3.28714849275877</v>
      </c>
      <c r="AZ71" s="3">
        <v>33.7624123742637</v>
      </c>
      <c r="BA71" s="3">
        <v>10.3294255698465</v>
      </c>
      <c r="BB71" s="3">
        <v>25.5063491548811</v>
      </c>
      <c r="BC71" s="3">
        <v>3.27694154327411</v>
      </c>
      <c r="BD71" s="3">
        <v>0.00691265115969967</v>
      </c>
      <c r="BE71" s="3">
        <v>2.28146337348127</v>
      </c>
      <c r="BF71" s="3">
        <v>0.995478169792844</v>
      </c>
      <c r="BG71" s="3">
        <v>0.00432191929946336</v>
      </c>
      <c r="BH71" s="3">
        <v>61.0513480251234</v>
      </c>
      <c r="BI71" s="3">
        <v>1.56109082513993</v>
      </c>
      <c r="BJ71" s="3">
        <v>68.5815194283886</v>
      </c>
      <c r="BK71" s="3">
        <v>402.161504413513</v>
      </c>
      <c r="BL71" s="3">
        <v>-0.00172528409415031</v>
      </c>
    </row>
    <row r="72" spans="1:64">
      <c r="A72" s="3" t="s">
        <v>180</v>
      </c>
      <c r="B72" s="3" t="s">
        <v>179</v>
      </c>
      <c r="C72" s="3" t="s">
        <v>72</v>
      </c>
      <c r="D72" s="3" t="s">
        <v>69</v>
      </c>
      <c r="E72" s="3" t="str">
        <f t="shared" si="4"/>
        <v>TR49-B2-Rd1</v>
      </c>
      <c r="F72" s="3" t="str">
        <f>VLOOKUP(B72,Sheet1!$A$1:$B$93,2,0)</f>
        <v>Castanopsis eyrei</v>
      </c>
      <c r="G72" s="3" t="str">
        <f t="shared" si="5"/>
        <v>2023-08-15</v>
      </c>
      <c r="H72" s="3" t="s">
        <v>70</v>
      </c>
      <c r="I72" s="3">
        <v>-1.03264189132793</v>
      </c>
      <c r="J72" s="3">
        <v>0.00811573403989654</v>
      </c>
      <c r="K72" s="3">
        <v>599.988432560819</v>
      </c>
      <c r="L72" s="3">
        <v>0.0594770500144798</v>
      </c>
      <c r="M72" s="3">
        <v>0.694216852549092</v>
      </c>
      <c r="N72" s="3">
        <v>25.446165231558</v>
      </c>
      <c r="O72" s="3">
        <v>6</v>
      </c>
      <c r="P72" s="3">
        <v>1.4200000166893</v>
      </c>
      <c r="Q72" s="3">
        <v>1</v>
      </c>
      <c r="R72" s="3">
        <v>2.8400000333786</v>
      </c>
      <c r="S72" s="3">
        <v>25.4139420435979</v>
      </c>
      <c r="T72" s="3">
        <v>25.446165231558</v>
      </c>
      <c r="U72" s="3">
        <v>25.1105543283316</v>
      </c>
      <c r="V72" s="3">
        <v>400.020812988281</v>
      </c>
      <c r="W72" s="3">
        <v>401.749516413762</v>
      </c>
      <c r="X72" s="3">
        <v>26.304149040809</v>
      </c>
      <c r="Y72" s="3">
        <v>26.4033844287579</v>
      </c>
      <c r="Z72" s="3">
        <v>78.5929424579327</v>
      </c>
      <c r="AA72" s="3">
        <v>78.8896267230694</v>
      </c>
      <c r="AB72" s="3">
        <v>350.116877629207</v>
      </c>
      <c r="AC72" s="3">
        <v>0.0246386230708315</v>
      </c>
      <c r="AD72" s="3">
        <v>0.121061719380892</v>
      </c>
      <c r="AE72" s="3">
        <v>97.3750076293945</v>
      </c>
      <c r="AF72" s="3">
        <v>-1.84629893302918</v>
      </c>
      <c r="AG72" s="3">
        <v>-0.197640880942345</v>
      </c>
      <c r="AH72" s="3">
        <v>0.0104401363059878</v>
      </c>
      <c r="AI72" s="3">
        <v>0.0015599662438035</v>
      </c>
      <c r="AJ72" s="3">
        <v>0.0125514250248671</v>
      </c>
      <c r="AK72" s="3">
        <v>0.00174430990591645</v>
      </c>
      <c r="AL72" s="3">
        <v>1</v>
      </c>
      <c r="AM72" s="3">
        <v>-0.219565242528915</v>
      </c>
      <c r="AN72" s="3">
        <v>2.73739147186279</v>
      </c>
      <c r="AO72" s="3">
        <v>1</v>
      </c>
      <c r="AP72" s="3">
        <v>0</v>
      </c>
      <c r="AQ72" s="3">
        <v>0.159999996423721</v>
      </c>
      <c r="AR72" s="3">
        <v>111115</v>
      </c>
      <c r="AS72" s="3">
        <v>0.583528129382011</v>
      </c>
      <c r="AT72" s="3">
        <v>5.94770500144798e-5</v>
      </c>
      <c r="AU72" s="3">
        <v>298.596165231558</v>
      </c>
      <c r="AV72" s="3">
        <v>298.563942043598</v>
      </c>
      <c r="AW72" s="3">
        <v>0.00394217960321845</v>
      </c>
      <c r="AX72" s="3">
        <v>-0.0339509516588527</v>
      </c>
      <c r="AY72" s="3">
        <v>3.26524660814255</v>
      </c>
      <c r="AZ72" s="3">
        <v>33.5326968568229</v>
      </c>
      <c r="BA72" s="3">
        <v>7.12931242806498</v>
      </c>
      <c r="BB72" s="3">
        <v>25.4300536375779</v>
      </c>
      <c r="BC72" s="3">
        <v>3.26212179120033</v>
      </c>
      <c r="BD72" s="3">
        <v>0.0080926017267563</v>
      </c>
      <c r="BE72" s="3">
        <v>2.57102975559346</v>
      </c>
      <c r="BF72" s="3">
        <v>0.691092035606877</v>
      </c>
      <c r="BG72" s="3">
        <v>0.00505994929725865</v>
      </c>
      <c r="BH72" s="3">
        <v>58.4238772078944</v>
      </c>
      <c r="BI72" s="3">
        <v>1.49343902491168</v>
      </c>
      <c r="BJ72" s="3">
        <v>78.14485436222</v>
      </c>
      <c r="BK72" s="3">
        <v>402.240384912673</v>
      </c>
      <c r="BL72" s="3">
        <v>-0.00200615111046724</v>
      </c>
    </row>
    <row r="73" spans="1:64">
      <c r="A73" s="3" t="s">
        <v>181</v>
      </c>
      <c r="B73" s="3" t="s">
        <v>179</v>
      </c>
      <c r="C73" s="3" t="s">
        <v>72</v>
      </c>
      <c r="D73" s="3" t="s">
        <v>74</v>
      </c>
      <c r="E73" s="3" t="str">
        <f t="shared" si="4"/>
        <v>TR49-B2-Rd2</v>
      </c>
      <c r="F73" s="3" t="str">
        <f>VLOOKUP(B73,Sheet1!$A$1:$B$93,2,0)</f>
        <v>Castanopsis eyrei</v>
      </c>
      <c r="G73" s="3" t="str">
        <f t="shared" si="5"/>
        <v>2023-08-15</v>
      </c>
      <c r="H73" s="3" t="s">
        <v>70</v>
      </c>
      <c r="I73" s="3">
        <v>-1.24962816794409</v>
      </c>
      <c r="J73" s="3">
        <v>0.0066532240366896</v>
      </c>
      <c r="K73" s="3">
        <v>693.995442832111</v>
      </c>
      <c r="L73" s="3">
        <v>0.0699216631727425</v>
      </c>
      <c r="M73" s="3">
        <v>0.99575828239407</v>
      </c>
      <c r="N73" s="3">
        <v>25.6490069798061</v>
      </c>
      <c r="O73" s="3">
        <v>6</v>
      </c>
      <c r="P73" s="3">
        <v>1.4200000166893</v>
      </c>
      <c r="Q73" s="3">
        <v>1</v>
      </c>
      <c r="R73" s="3">
        <v>2.8400000333786</v>
      </c>
      <c r="S73" s="3">
        <v>25.5057213647025</v>
      </c>
      <c r="T73" s="3">
        <v>25.6490069798061</v>
      </c>
      <c r="U73" s="3">
        <v>25.1190929412842</v>
      </c>
      <c r="V73" s="3">
        <v>399.962020874023</v>
      </c>
      <c r="W73" s="3">
        <v>402.060721261161</v>
      </c>
      <c r="X73" s="3">
        <v>23.6054935455322</v>
      </c>
      <c r="Y73" s="3">
        <v>23.7227768216814</v>
      </c>
      <c r="Z73" s="3">
        <v>70.1183220999581</v>
      </c>
      <c r="AA73" s="3">
        <v>70.4669467381069</v>
      </c>
      <c r="AB73" s="3">
        <v>349.220851353237</v>
      </c>
      <c r="AC73" s="3">
        <v>0.0213084329651403</v>
      </c>
      <c r="AD73" s="3">
        <v>0.0812907184341124</v>
      </c>
      <c r="AE73" s="3">
        <v>97.3347821916853</v>
      </c>
      <c r="AF73" s="3">
        <v>6.83310031890869</v>
      </c>
      <c r="AG73" s="3">
        <v>-0.182080373167992</v>
      </c>
      <c r="AH73" s="3">
        <v>0.0132663547992706</v>
      </c>
      <c r="AI73" s="3">
        <v>0.000966962135862559</v>
      </c>
      <c r="AJ73" s="3">
        <v>0.0232967920601368</v>
      </c>
      <c r="AK73" s="3">
        <v>0.00149171578232199</v>
      </c>
      <c r="AL73" s="3">
        <v>0.904761910438538</v>
      </c>
      <c r="AM73" s="3">
        <v>-0.219565242528915</v>
      </c>
      <c r="AN73" s="3">
        <v>2.73739147186279</v>
      </c>
      <c r="AO73" s="3">
        <v>1</v>
      </c>
      <c r="AP73" s="3">
        <v>0</v>
      </c>
      <c r="AQ73" s="3">
        <v>0.159999996423721</v>
      </c>
      <c r="AR73" s="3">
        <v>111115</v>
      </c>
      <c r="AS73" s="3">
        <v>0.582034752255394</v>
      </c>
      <c r="AT73" s="3">
        <v>6.99216631727425e-5</v>
      </c>
      <c r="AU73" s="3">
        <v>298.799006979806</v>
      </c>
      <c r="AV73" s="3">
        <v>298.655721364703</v>
      </c>
      <c r="AW73" s="3">
        <v>0.00340934919821755</v>
      </c>
      <c r="AX73" s="3">
        <v>-0.0536748843024248</v>
      </c>
      <c r="AY73" s="3">
        <v>3.30480959479197</v>
      </c>
      <c r="AZ73" s="3">
        <v>33.9530178407198</v>
      </c>
      <c r="BA73" s="3">
        <v>10.2302410190384</v>
      </c>
      <c r="BB73" s="3">
        <v>25.5773641722543</v>
      </c>
      <c r="BC73" s="3">
        <v>3.29078863784831</v>
      </c>
      <c r="BD73" s="3">
        <v>0.00663766809008332</v>
      </c>
      <c r="BE73" s="3">
        <v>2.3090513123979</v>
      </c>
      <c r="BF73" s="3">
        <v>0.981737325450417</v>
      </c>
      <c r="BG73" s="3">
        <v>0.00414993736084331</v>
      </c>
      <c r="BH73" s="3">
        <v>67.5498968557018</v>
      </c>
      <c r="BI73" s="3">
        <v>1.72609742303613</v>
      </c>
      <c r="BJ73" s="3">
        <v>69.0472326857392</v>
      </c>
      <c r="BK73" s="3">
        <v>402.654734643871</v>
      </c>
      <c r="BL73" s="3">
        <v>-0.00214283941028013</v>
      </c>
    </row>
    <row r="74" spans="1:64">
      <c r="A74" s="3" t="s">
        <v>182</v>
      </c>
      <c r="B74" s="3" t="s">
        <v>183</v>
      </c>
      <c r="C74" s="3" t="s">
        <v>68</v>
      </c>
      <c r="D74" s="3" t="s">
        <v>69</v>
      </c>
      <c r="E74" s="3" t="str">
        <f t="shared" si="4"/>
        <v>TR60-B1-Rd1</v>
      </c>
      <c r="F74" s="3" t="str">
        <f>VLOOKUP(B74,Sheet1!$A$1:$B$93,2,0)</f>
        <v>Daphniphyllum pentandrum</v>
      </c>
      <c r="G74" s="3" t="str">
        <f t="shared" si="5"/>
        <v>2023-08-15</v>
      </c>
      <c r="H74" s="3" t="s">
        <v>70</v>
      </c>
      <c r="I74" s="3">
        <v>-1.44910181150295</v>
      </c>
      <c r="J74" s="3">
        <v>0.0338490378115451</v>
      </c>
      <c r="K74" s="3">
        <v>466.488358190631</v>
      </c>
      <c r="L74" s="3">
        <v>0.246095153213332</v>
      </c>
      <c r="M74" s="3">
        <v>0.695279364179856</v>
      </c>
      <c r="N74" s="3">
        <v>25.3362394479605</v>
      </c>
      <c r="O74" s="3">
        <v>6</v>
      </c>
      <c r="P74" s="3">
        <v>1.4200000166893</v>
      </c>
      <c r="Q74" s="3">
        <v>1</v>
      </c>
      <c r="R74" s="3">
        <v>2.8400000333786</v>
      </c>
      <c r="S74" s="3">
        <v>25.3869900336632</v>
      </c>
      <c r="T74" s="3">
        <v>25.3362394479605</v>
      </c>
      <c r="U74" s="3">
        <v>25.1108721219576</v>
      </c>
      <c r="V74" s="3">
        <v>400.061671330379</v>
      </c>
      <c r="W74" s="3">
        <v>402.375323955829</v>
      </c>
      <c r="X74" s="3">
        <v>25.7573309678298</v>
      </c>
      <c r="Y74" s="3">
        <v>26.1680322793814</v>
      </c>
      <c r="Z74" s="3">
        <v>77.100823035607</v>
      </c>
      <c r="AA74" s="3">
        <v>78.3304097102239</v>
      </c>
      <c r="AB74" s="3">
        <v>350.116213285006</v>
      </c>
      <c r="AC74" s="3">
        <v>2.29464270747625e-5</v>
      </c>
      <c r="AD74" s="3">
        <v>0.0863896926435141</v>
      </c>
      <c r="AE74" s="3">
        <v>97.3975002582257</v>
      </c>
      <c r="AF74" s="3">
        <v>-1.94442367553711</v>
      </c>
      <c r="AG74" s="3">
        <v>-0.20543783903122</v>
      </c>
      <c r="AH74" s="3">
        <v>0.0293833464384079</v>
      </c>
      <c r="AI74" s="3">
        <v>0.000721841293852776</v>
      </c>
      <c r="AJ74" s="3">
        <v>0.0118498811498284</v>
      </c>
      <c r="AK74" s="3">
        <v>0.00134468579199165</v>
      </c>
      <c r="AL74" s="3">
        <v>1</v>
      </c>
      <c r="AM74" s="3">
        <v>-0.219565242528915</v>
      </c>
      <c r="AN74" s="3">
        <v>2.73739147186279</v>
      </c>
      <c r="AO74" s="3">
        <v>1</v>
      </c>
      <c r="AP74" s="3">
        <v>0</v>
      </c>
      <c r="AQ74" s="3">
        <v>0.159999996423721</v>
      </c>
      <c r="AR74" s="3">
        <v>111115</v>
      </c>
      <c r="AS74" s="3">
        <v>0.583527022141677</v>
      </c>
      <c r="AT74" s="3">
        <v>0.000246095153213332</v>
      </c>
      <c r="AU74" s="3">
        <v>298.48623944796</v>
      </c>
      <c r="AV74" s="3">
        <v>298.536990033663</v>
      </c>
      <c r="AW74" s="3">
        <v>3.67142824989918e-6</v>
      </c>
      <c r="AX74" s="3">
        <v>-0.116697308201068</v>
      </c>
      <c r="AY74" s="3">
        <v>3.2439802946051</v>
      </c>
      <c r="AZ74" s="3">
        <v>33.3066073624229</v>
      </c>
      <c r="BA74" s="3">
        <v>7.13857508304148</v>
      </c>
      <c r="BB74" s="3">
        <v>25.3616147408119</v>
      </c>
      <c r="BC74" s="3">
        <v>3.24887816912705</v>
      </c>
      <c r="BD74" s="3">
        <v>0.0334502725223172</v>
      </c>
      <c r="BE74" s="3">
        <v>2.54870093042524</v>
      </c>
      <c r="BF74" s="3">
        <v>0.700177238701811</v>
      </c>
      <c r="BG74" s="3">
        <v>0.020941884817388</v>
      </c>
      <c r="BH74" s="3">
        <v>45.4347997132407</v>
      </c>
      <c r="BI74" s="3">
        <v>1.15933613476333</v>
      </c>
      <c r="BJ74" s="3">
        <v>78.1704166028694</v>
      </c>
      <c r="BK74" s="3">
        <v>403.064157555314</v>
      </c>
      <c r="BL74" s="3">
        <v>-0.00281037583048703</v>
      </c>
    </row>
    <row r="75" spans="1:64">
      <c r="A75" s="3" t="s">
        <v>184</v>
      </c>
      <c r="B75" s="3" t="s">
        <v>183</v>
      </c>
      <c r="C75" s="3" t="s">
        <v>68</v>
      </c>
      <c r="D75" s="3" t="s">
        <v>74</v>
      </c>
      <c r="E75" s="3" t="str">
        <f t="shared" si="4"/>
        <v>TR60-B1-Rd2</v>
      </c>
      <c r="F75" s="3" t="str">
        <f>VLOOKUP(B75,Sheet1!$A$1:$B$93,2,0)</f>
        <v>Daphniphyllum pentandrum</v>
      </c>
      <c r="G75" s="3" t="str">
        <f t="shared" si="5"/>
        <v>2023-08-15</v>
      </c>
      <c r="H75" s="3" t="s">
        <v>70</v>
      </c>
      <c r="I75" s="3">
        <v>-1.53136149503305</v>
      </c>
      <c r="J75" s="3">
        <v>0.153269495353351</v>
      </c>
      <c r="K75" s="3">
        <v>411.686403170042</v>
      </c>
      <c r="L75" s="3">
        <v>1.49856324800402</v>
      </c>
      <c r="M75" s="3">
        <v>0.974493363543617</v>
      </c>
      <c r="N75" s="3">
        <v>24.958025932312</v>
      </c>
      <c r="O75" s="3">
        <v>6</v>
      </c>
      <c r="P75" s="3">
        <v>1.4200000166893</v>
      </c>
      <c r="Q75" s="3">
        <v>1</v>
      </c>
      <c r="R75" s="3">
        <v>2.8400000333786</v>
      </c>
      <c r="S75" s="3">
        <v>25.3348294893901</v>
      </c>
      <c r="T75" s="3">
        <v>24.958025932312</v>
      </c>
      <c r="U75" s="3">
        <v>25.1100304921468</v>
      </c>
      <c r="V75" s="3">
        <v>400.019892374674</v>
      </c>
      <c r="W75" s="3">
        <v>401.61675008138</v>
      </c>
      <c r="X75" s="3">
        <v>20.0775349934896</v>
      </c>
      <c r="Y75" s="3">
        <v>22.5938258171082</v>
      </c>
      <c r="Z75" s="3">
        <v>60.1957883834839</v>
      </c>
      <c r="AA75" s="3">
        <v>67.7401987711589</v>
      </c>
      <c r="AB75" s="3">
        <v>349.253290812174</v>
      </c>
      <c r="AC75" s="3">
        <v>0.00381943702025941</v>
      </c>
      <c r="AD75" s="3">
        <v>0.0990423460801442</v>
      </c>
      <c r="AE75" s="3">
        <v>97.2494424184163</v>
      </c>
      <c r="AF75" s="3">
        <v>-2.04127502441406</v>
      </c>
      <c r="AG75" s="3">
        <v>-0.203570365905762</v>
      </c>
      <c r="AH75" s="3">
        <v>0.0222102683037519</v>
      </c>
      <c r="AI75" s="3">
        <v>0.00299452990293503</v>
      </c>
      <c r="AJ75" s="3">
        <v>0.0165070239454508</v>
      </c>
      <c r="AK75" s="3">
        <v>0.00267011555843055</v>
      </c>
      <c r="AL75" s="3">
        <v>1</v>
      </c>
      <c r="AM75" s="3">
        <v>-0.219565242528915</v>
      </c>
      <c r="AN75" s="3">
        <v>2.73739147186279</v>
      </c>
      <c r="AO75" s="3">
        <v>1</v>
      </c>
      <c r="AP75" s="3">
        <v>0</v>
      </c>
      <c r="AQ75" s="3">
        <v>0.159999996423721</v>
      </c>
      <c r="AR75" s="3">
        <v>111115</v>
      </c>
      <c r="AS75" s="3">
        <v>0.582088818020291</v>
      </c>
      <c r="AT75" s="3">
        <v>0.00149856324800402</v>
      </c>
      <c r="AU75" s="3">
        <v>298.108025932312</v>
      </c>
      <c r="AV75" s="3">
        <v>298.48482948939</v>
      </c>
      <c r="AW75" s="3">
        <v>0.000611109909582134</v>
      </c>
      <c r="AX75" s="3">
        <v>-0.702233111585942</v>
      </c>
      <c r="AY75" s="3">
        <v>3.1717303387344</v>
      </c>
      <c r="AZ75" s="3">
        <v>32.6143806161223</v>
      </c>
      <c r="BA75" s="3">
        <v>10.0205547990141</v>
      </c>
      <c r="BB75" s="3">
        <v>25.146427710851</v>
      </c>
      <c r="BC75" s="3">
        <v>3.20754225409892</v>
      </c>
      <c r="BD75" s="3">
        <v>0.145421289712692</v>
      </c>
      <c r="BE75" s="3">
        <v>2.19723697519078</v>
      </c>
      <c r="BF75" s="3">
        <v>1.01030527890814</v>
      </c>
      <c r="BG75" s="3">
        <v>0.0915622734015684</v>
      </c>
      <c r="BH75" s="3">
        <v>40.0362731092406</v>
      </c>
      <c r="BI75" s="3">
        <v>1.02507277451417</v>
      </c>
      <c r="BJ75" s="3">
        <v>70.021351708186</v>
      </c>
      <c r="BK75" s="3">
        <v>402.34468599476</v>
      </c>
      <c r="BL75" s="3">
        <v>-0.00266506159310299</v>
      </c>
    </row>
    <row r="76" spans="1:64">
      <c r="A76" s="3" t="s">
        <v>185</v>
      </c>
      <c r="B76" s="3" t="s">
        <v>183</v>
      </c>
      <c r="C76" s="3" t="s">
        <v>72</v>
      </c>
      <c r="D76" s="3" t="s">
        <v>69</v>
      </c>
      <c r="E76" s="3" t="str">
        <f t="shared" si="4"/>
        <v>TR60-B2-Rd1</v>
      </c>
      <c r="F76" s="3" t="str">
        <f>VLOOKUP(B76,Sheet1!$A$1:$B$93,2,0)</f>
        <v>Daphniphyllum pentandrum</v>
      </c>
      <c r="G76" s="3" t="str">
        <f t="shared" si="5"/>
        <v>2023-08-15</v>
      </c>
      <c r="H76" s="3" t="s">
        <v>70</v>
      </c>
      <c r="I76" s="3">
        <v>-1.3385412023818</v>
      </c>
      <c r="J76" s="3">
        <v>0.124405650912899</v>
      </c>
      <c r="K76" s="3">
        <v>415.556462739179</v>
      </c>
      <c r="L76" s="3">
        <v>0.743741495126656</v>
      </c>
      <c r="M76" s="3">
        <v>0.589783857333277</v>
      </c>
      <c r="N76" s="3">
        <v>25.2020882826585</v>
      </c>
      <c r="O76" s="3">
        <v>6</v>
      </c>
      <c r="P76" s="3">
        <v>1.4200000166893</v>
      </c>
      <c r="Q76" s="3">
        <v>1</v>
      </c>
      <c r="R76" s="3">
        <v>2.8400000333786</v>
      </c>
      <c r="S76" s="3">
        <v>25.4025572263278</v>
      </c>
      <c r="T76" s="3">
        <v>25.2020882826585</v>
      </c>
      <c r="U76" s="3">
        <v>25.1085637899546</v>
      </c>
      <c r="V76" s="3">
        <v>399.967472956731</v>
      </c>
      <c r="W76" s="3">
        <v>401.749321570763</v>
      </c>
      <c r="X76" s="3">
        <v>25.736478805542</v>
      </c>
      <c r="Y76" s="3">
        <v>26.9766741532546</v>
      </c>
      <c r="Z76" s="3">
        <v>76.9926446767954</v>
      </c>
      <c r="AA76" s="3">
        <v>80.7039530827449</v>
      </c>
      <c r="AB76" s="3">
        <v>350.111621563251</v>
      </c>
      <c r="AC76" s="3">
        <v>0.0405073521228937</v>
      </c>
      <c r="AD76" s="3">
        <v>0.0760651285258623</v>
      </c>
      <c r="AE76" s="3">
        <v>97.4325843224159</v>
      </c>
      <c r="AF76" s="3">
        <v>-1.85721361637116</v>
      </c>
      <c r="AG76" s="3">
        <v>-0.210591301321983</v>
      </c>
      <c r="AH76" s="3">
        <v>0.0246525425463915</v>
      </c>
      <c r="AI76" s="3">
        <v>0.00139636499807239</v>
      </c>
      <c r="AJ76" s="3">
        <v>0.0155722722411156</v>
      </c>
      <c r="AK76" s="3">
        <v>0.0026814213488251</v>
      </c>
      <c r="AL76" s="3">
        <v>1</v>
      </c>
      <c r="AM76" s="3">
        <v>-0.219565242528915</v>
      </c>
      <c r="AN76" s="3">
        <v>2.73739147186279</v>
      </c>
      <c r="AO76" s="3">
        <v>1</v>
      </c>
      <c r="AP76" s="3">
        <v>0</v>
      </c>
      <c r="AQ76" s="3">
        <v>0.159999996423721</v>
      </c>
      <c r="AR76" s="3">
        <v>111115</v>
      </c>
      <c r="AS76" s="3">
        <v>0.583519369272085</v>
      </c>
      <c r="AT76" s="3">
        <v>0.000743741495126656</v>
      </c>
      <c r="AU76" s="3">
        <v>298.352088282658</v>
      </c>
      <c r="AV76" s="3">
        <v>298.552557226328</v>
      </c>
      <c r="AW76" s="3">
        <v>0.00648117619479741</v>
      </c>
      <c r="AX76" s="3">
        <v>-0.34654884192338</v>
      </c>
      <c r="AY76" s="3">
        <v>3.21819093445718</v>
      </c>
      <c r="AZ76" s="3">
        <v>33.0299248853129</v>
      </c>
      <c r="BA76" s="3">
        <v>6.05325073205835</v>
      </c>
      <c r="BB76" s="3">
        <v>25.3023227544931</v>
      </c>
      <c r="BC76" s="3">
        <v>3.23744242295556</v>
      </c>
      <c r="BD76" s="3">
        <v>0.119184308795459</v>
      </c>
      <c r="BE76" s="3">
        <v>2.62840707712391</v>
      </c>
      <c r="BF76" s="3">
        <v>0.609035345831657</v>
      </c>
      <c r="BG76" s="3">
        <v>0.0749423357922327</v>
      </c>
      <c r="BH76" s="3">
        <v>40.4887400553232</v>
      </c>
      <c r="BI76" s="3">
        <v>1.03436755012025</v>
      </c>
      <c r="BJ76" s="3">
        <v>81.8994927855793</v>
      </c>
      <c r="BK76" s="3">
        <v>402.385599951741</v>
      </c>
      <c r="BL76" s="3">
        <v>-0.00272440208024374</v>
      </c>
    </row>
    <row r="77" spans="1:64">
      <c r="A77" s="3" t="s">
        <v>186</v>
      </c>
      <c r="B77" s="3" t="s">
        <v>183</v>
      </c>
      <c r="C77" s="3" t="s">
        <v>72</v>
      </c>
      <c r="D77" s="3" t="s">
        <v>74</v>
      </c>
      <c r="E77" s="3" t="str">
        <f t="shared" si="4"/>
        <v>TR60-B2-Rd2</v>
      </c>
      <c r="F77" s="3" t="str">
        <f>VLOOKUP(B77,Sheet1!$A$1:$B$93,2,0)</f>
        <v>Daphniphyllum pentandrum</v>
      </c>
      <c r="G77" s="3" t="str">
        <f t="shared" si="5"/>
        <v>2023-08-15</v>
      </c>
      <c r="H77" s="3" t="s">
        <v>70</v>
      </c>
      <c r="I77" s="3">
        <v>-1.00984914775002</v>
      </c>
      <c r="J77" s="3">
        <v>0.117988874770819</v>
      </c>
      <c r="K77" s="3">
        <v>407.842118832201</v>
      </c>
      <c r="L77" s="3">
        <v>1.2584070943799</v>
      </c>
      <c r="M77" s="3">
        <v>1.04939132177119</v>
      </c>
      <c r="N77" s="3">
        <v>25.5360926219395</v>
      </c>
      <c r="O77" s="3">
        <v>6</v>
      </c>
      <c r="P77" s="3">
        <v>1.4200000166893</v>
      </c>
      <c r="Q77" s="3">
        <v>1</v>
      </c>
      <c r="R77" s="3">
        <v>2.8400000333786</v>
      </c>
      <c r="S77" s="3">
        <v>25.5433015823364</v>
      </c>
      <c r="T77" s="3">
        <v>25.5360926219395</v>
      </c>
      <c r="U77" s="3">
        <v>25.1169913155692</v>
      </c>
      <c r="V77" s="3">
        <v>399.935559953962</v>
      </c>
      <c r="W77" s="3">
        <v>400.804024832589</v>
      </c>
      <c r="X77" s="3">
        <v>20.8587499346052</v>
      </c>
      <c r="Y77" s="3">
        <v>22.9711741038731</v>
      </c>
      <c r="Z77" s="3">
        <v>61.7468095506941</v>
      </c>
      <c r="AA77" s="3">
        <v>68.0036010742187</v>
      </c>
      <c r="AB77" s="3">
        <v>349.219669886998</v>
      </c>
      <c r="AC77" s="3">
        <v>0.0166017489973456</v>
      </c>
      <c r="AD77" s="3">
        <v>0.103269577292459</v>
      </c>
      <c r="AE77" s="3">
        <v>97.2237761361258</v>
      </c>
      <c r="AF77" s="3">
        <v>-2.1361403465271</v>
      </c>
      <c r="AG77" s="3">
        <v>-0.193269357085228</v>
      </c>
      <c r="AH77" s="3">
        <v>0.0264912266284227</v>
      </c>
      <c r="AI77" s="3">
        <v>0.000579854589886963</v>
      </c>
      <c r="AJ77" s="3">
        <v>0.0131745459511876</v>
      </c>
      <c r="AK77" s="3">
        <v>0.00182619190309197</v>
      </c>
      <c r="AL77" s="3">
        <v>0.952380955219269</v>
      </c>
      <c r="AM77" s="3">
        <v>-0.219565242528915</v>
      </c>
      <c r="AN77" s="3">
        <v>2.73739147186279</v>
      </c>
      <c r="AO77" s="3">
        <v>1</v>
      </c>
      <c r="AP77" s="3">
        <v>0</v>
      </c>
      <c r="AQ77" s="3">
        <v>0.159999996423721</v>
      </c>
      <c r="AR77" s="3">
        <v>111115</v>
      </c>
      <c r="AS77" s="3">
        <v>0.582032783144996</v>
      </c>
      <c r="AT77" s="3">
        <v>0.0012584070943799</v>
      </c>
      <c r="AU77" s="3">
        <v>298.68609262194</v>
      </c>
      <c r="AV77" s="3">
        <v>298.693301582337</v>
      </c>
      <c r="AW77" s="3">
        <v>0.00265627978020281</v>
      </c>
      <c r="AX77" s="3">
        <v>-0.629393266054867</v>
      </c>
      <c r="AY77" s="3">
        <v>3.28273560809875</v>
      </c>
      <c r="AZ77" s="3">
        <v>33.7647409923505</v>
      </c>
      <c r="BA77" s="3">
        <v>10.7935668884774</v>
      </c>
      <c r="BB77" s="3">
        <v>25.539697102138</v>
      </c>
      <c r="BC77" s="3">
        <v>3.28343785834158</v>
      </c>
      <c r="BD77" s="3">
        <v>0.113282234908144</v>
      </c>
      <c r="BE77" s="3">
        <v>2.23334428632756</v>
      </c>
      <c r="BF77" s="3">
        <v>1.05009357201402</v>
      </c>
      <c r="BG77" s="3">
        <v>0.0712097314330599</v>
      </c>
      <c r="BH77" s="3">
        <v>39.6519506152439</v>
      </c>
      <c r="BI77" s="3">
        <v>1.01755989852682</v>
      </c>
      <c r="BJ77" s="3">
        <v>68.4120667078256</v>
      </c>
      <c r="BK77" s="3">
        <v>401.284058752814</v>
      </c>
      <c r="BL77" s="3">
        <v>-0.00172160390736433</v>
      </c>
    </row>
    <row r="78" spans="1:64">
      <c r="A78" s="3" t="s">
        <v>187</v>
      </c>
      <c r="B78" s="3" t="s">
        <v>188</v>
      </c>
      <c r="C78" s="3" t="s">
        <v>68</v>
      </c>
      <c r="D78" s="3" t="s">
        <v>69</v>
      </c>
      <c r="E78" s="3" t="str">
        <f t="shared" si="4"/>
        <v>TR61-B1-Rd1</v>
      </c>
      <c r="F78" s="3" t="str">
        <f>VLOOKUP(B78,Sheet1!$A$1:$B$93,2,0)</f>
        <v>Castanopsis eyrei</v>
      </c>
      <c r="G78" s="3" t="str">
        <f t="shared" si="5"/>
        <v>2023-08-15</v>
      </c>
      <c r="H78" s="3" t="s">
        <v>70</v>
      </c>
      <c r="I78" s="3">
        <v>-1.14461346854434</v>
      </c>
      <c r="J78" s="3">
        <v>0.00245477444737666</v>
      </c>
      <c r="K78" s="3">
        <v>1139.21691243475</v>
      </c>
      <c r="L78" s="3">
        <v>0.0241272873799428</v>
      </c>
      <c r="M78" s="3">
        <v>0.931821319726701</v>
      </c>
      <c r="N78" s="3">
        <v>25.3470211029053</v>
      </c>
      <c r="O78" s="3">
        <v>6</v>
      </c>
      <c r="P78" s="3">
        <v>1.4200000166893</v>
      </c>
      <c r="Q78" s="3">
        <v>1</v>
      </c>
      <c r="R78" s="3">
        <v>2.8400000333786</v>
      </c>
      <c r="S78" s="3">
        <v>25.382171358381</v>
      </c>
      <c r="T78" s="3">
        <v>25.3470211029053</v>
      </c>
      <c r="U78" s="3">
        <v>25.1015216282436</v>
      </c>
      <c r="V78" s="3">
        <v>399.938962663923</v>
      </c>
      <c r="W78" s="3">
        <v>401.888820103237</v>
      </c>
      <c r="X78" s="3">
        <v>23.6932185036795</v>
      </c>
      <c r="Y78" s="3">
        <v>23.7336868558611</v>
      </c>
      <c r="Z78" s="3">
        <v>71.0203148978097</v>
      </c>
      <c r="AA78" s="3">
        <v>71.1423601422991</v>
      </c>
      <c r="AB78" s="3">
        <v>349.230758666992</v>
      </c>
      <c r="AC78" s="3">
        <v>0.0105491895062317</v>
      </c>
      <c r="AD78" s="3">
        <v>0.0707885737397841</v>
      </c>
      <c r="AE78" s="3">
        <v>97.5086054120745</v>
      </c>
      <c r="AF78" s="3">
        <v>-2.19669079780579</v>
      </c>
      <c r="AG78" s="3">
        <v>-0.190212786197662</v>
      </c>
      <c r="AH78" s="3">
        <v>0.0148391621187329</v>
      </c>
      <c r="AI78" s="3">
        <v>0.000944967614486814</v>
      </c>
      <c r="AJ78" s="3">
        <v>0.0246769059449434</v>
      </c>
      <c r="AK78" s="3">
        <v>0.00163387518841773</v>
      </c>
      <c r="AL78" s="3">
        <v>1</v>
      </c>
      <c r="AM78" s="3">
        <v>-0.219565242528915</v>
      </c>
      <c r="AN78" s="3">
        <v>2.73739147186279</v>
      </c>
      <c r="AO78" s="3">
        <v>1</v>
      </c>
      <c r="AP78" s="3">
        <v>0</v>
      </c>
      <c r="AQ78" s="3">
        <v>0.159999996423721</v>
      </c>
      <c r="AR78" s="3">
        <v>111115</v>
      </c>
      <c r="AS78" s="3">
        <v>0.582051264444987</v>
      </c>
      <c r="AT78" s="3">
        <v>2.41272873799428e-5</v>
      </c>
      <c r="AU78" s="3">
        <v>298.497021102905</v>
      </c>
      <c r="AV78" s="3">
        <v>298.532171358381</v>
      </c>
      <c r="AW78" s="3">
        <v>0.00168787028327023</v>
      </c>
      <c r="AX78" s="3">
        <v>-0.00749186470946949</v>
      </c>
      <c r="AY78" s="3">
        <v>3.24606002461185</v>
      </c>
      <c r="AZ78" s="3">
        <v>33.2899851407041</v>
      </c>
      <c r="BA78" s="3">
        <v>9.55629828484297</v>
      </c>
      <c r="BB78" s="3">
        <v>25.3645962306431</v>
      </c>
      <c r="BC78" s="3">
        <v>3.24945390864041</v>
      </c>
      <c r="BD78" s="3">
        <v>0.00245264226094514</v>
      </c>
      <c r="BE78" s="3">
        <v>2.31423870488515</v>
      </c>
      <c r="BF78" s="3">
        <v>0.935215203755264</v>
      </c>
      <c r="BG78" s="3">
        <v>0.00153309283340214</v>
      </c>
      <c r="BH78" s="3">
        <v>111.083447532829</v>
      </c>
      <c r="BI78" s="3">
        <v>2.83466878314148</v>
      </c>
      <c r="BJ78" s="3">
        <v>70.4768084437896</v>
      </c>
      <c r="BK78" s="3">
        <v>402.432914527312</v>
      </c>
      <c r="BL78" s="3">
        <v>-0.00200449484510274</v>
      </c>
    </row>
    <row r="79" spans="1:64">
      <c r="A79" s="3" t="s">
        <v>189</v>
      </c>
      <c r="B79" s="3" t="s">
        <v>188</v>
      </c>
      <c r="C79" s="3" t="s">
        <v>68</v>
      </c>
      <c r="D79" s="3" t="s">
        <v>74</v>
      </c>
      <c r="E79" s="3" t="str">
        <f t="shared" si="4"/>
        <v>TR61-B1-Rd2</v>
      </c>
      <c r="F79" s="3" t="str">
        <f>VLOOKUP(B79,Sheet1!$A$1:$B$93,2,0)</f>
        <v>Castanopsis eyrei</v>
      </c>
      <c r="G79" s="3" t="str">
        <f t="shared" si="5"/>
        <v>2023-08-15</v>
      </c>
      <c r="H79" s="3" t="s">
        <v>70</v>
      </c>
      <c r="I79" s="3">
        <v>-1.2609949218209</v>
      </c>
      <c r="J79" s="3">
        <v>0.00593327986373916</v>
      </c>
      <c r="K79" s="3">
        <v>729.976177067714</v>
      </c>
      <c r="L79" s="3">
        <v>0.0832235294223691</v>
      </c>
      <c r="M79" s="3">
        <v>1.32663234333777</v>
      </c>
      <c r="N79" s="3">
        <v>26.6040116718837</v>
      </c>
      <c r="O79" s="3">
        <v>6</v>
      </c>
      <c r="P79" s="3">
        <v>1.4200000166893</v>
      </c>
      <c r="Q79" s="3">
        <v>1</v>
      </c>
      <c r="R79" s="3">
        <v>2.8400000333786</v>
      </c>
      <c r="S79" s="3">
        <v>25.8284585135324</v>
      </c>
      <c r="T79" s="3">
        <v>26.6040116718837</v>
      </c>
      <c r="U79" s="3">
        <v>25.0948059899466</v>
      </c>
      <c r="V79" s="3">
        <v>399.928320748465</v>
      </c>
      <c r="W79" s="3">
        <v>402.037394932338</v>
      </c>
      <c r="X79" s="3">
        <v>22.1827933447702</v>
      </c>
      <c r="Y79" s="3">
        <v>22.3225908279419</v>
      </c>
      <c r="Z79" s="3">
        <v>64.5640874590192</v>
      </c>
      <c r="AA79" s="3">
        <v>64.9711085728237</v>
      </c>
      <c r="AB79" s="3">
        <v>349.215619768415</v>
      </c>
      <c r="AC79" s="3">
        <v>0.0363143107720784</v>
      </c>
      <c r="AD79" s="3">
        <v>0.0970365059162889</v>
      </c>
      <c r="AE79" s="3">
        <v>97.2165772574289</v>
      </c>
      <c r="AF79" s="3">
        <v>-1.95594477653503</v>
      </c>
      <c r="AG79" s="3">
        <v>-0.134333148598671</v>
      </c>
      <c r="AH79" s="3">
        <v>0.0195855721831322</v>
      </c>
      <c r="AI79" s="3">
        <v>0.00210630428045988</v>
      </c>
      <c r="AJ79" s="3">
        <v>0.0274650081992149</v>
      </c>
      <c r="AK79" s="3">
        <v>0.00109858682844788</v>
      </c>
      <c r="AL79" s="3">
        <v>0.952380953090532</v>
      </c>
      <c r="AM79" s="3">
        <v>-0.219565242528915</v>
      </c>
      <c r="AN79" s="3">
        <v>2.73739147186279</v>
      </c>
      <c r="AO79" s="3">
        <v>1</v>
      </c>
      <c r="AP79" s="3">
        <v>0</v>
      </c>
      <c r="AQ79" s="3">
        <v>0.159999996423721</v>
      </c>
      <c r="AR79" s="3">
        <v>111115</v>
      </c>
      <c r="AS79" s="3">
        <v>0.582026032947359</v>
      </c>
      <c r="AT79" s="3">
        <v>8.32235294223691e-5</v>
      </c>
      <c r="AU79" s="3">
        <v>299.754011671884</v>
      </c>
      <c r="AV79" s="3">
        <v>298.978458513532</v>
      </c>
      <c r="AW79" s="3">
        <v>0.00581028959366244</v>
      </c>
      <c r="AX79" s="3">
        <v>-0.143268465409812</v>
      </c>
      <c r="AY79" s="3">
        <v>3.49675821912919</v>
      </c>
      <c r="AZ79" s="3">
        <v>35.9687444194668</v>
      </c>
      <c r="BA79" s="3">
        <v>13.6461535915249</v>
      </c>
      <c r="BB79" s="3">
        <v>26.216235092708</v>
      </c>
      <c r="BC79" s="3">
        <v>3.41767537286098</v>
      </c>
      <c r="BD79" s="3">
        <v>0.0059209094980788</v>
      </c>
      <c r="BE79" s="3">
        <v>2.17012587579141</v>
      </c>
      <c r="BF79" s="3">
        <v>1.24754949706957</v>
      </c>
      <c r="BG79" s="3">
        <v>0.00370167785158566</v>
      </c>
      <c r="BH79" s="3">
        <v>70.9657855734794</v>
      </c>
      <c r="BI79" s="3">
        <v>1.8156918868887</v>
      </c>
      <c r="BJ79" s="3">
        <v>61.003606954748</v>
      </c>
      <c r="BK79" s="3">
        <v>402.636811525455</v>
      </c>
      <c r="BL79" s="3">
        <v>-0.00191053192433672</v>
      </c>
    </row>
    <row r="80" spans="1:64">
      <c r="A80" s="3" t="s">
        <v>190</v>
      </c>
      <c r="B80" s="3" t="s">
        <v>191</v>
      </c>
      <c r="C80" s="3" t="s">
        <v>68</v>
      </c>
      <c r="D80" s="3" t="s">
        <v>74</v>
      </c>
      <c r="E80" s="3" t="str">
        <f t="shared" si="4"/>
        <v>TR63-B1-Rd2</v>
      </c>
      <c r="F80" s="3" t="str">
        <f>VLOOKUP(B80,Sheet1!$A$1:$B$93,2,0)</f>
        <v>Elaeocarpus decipiens</v>
      </c>
      <c r="G80" s="3" t="str">
        <f t="shared" si="5"/>
        <v>2023-08-16</v>
      </c>
      <c r="H80" s="3" t="s">
        <v>70</v>
      </c>
      <c r="I80" s="3">
        <v>-0.884050898441855</v>
      </c>
      <c r="J80" s="3">
        <v>0.0073836226255168</v>
      </c>
      <c r="K80" s="3">
        <v>584.019897064752</v>
      </c>
      <c r="L80" s="3">
        <v>0.0889506046368359</v>
      </c>
      <c r="M80" s="3">
        <v>1.14304330067929</v>
      </c>
      <c r="N80" s="3">
        <v>25.371616772243</v>
      </c>
      <c r="O80" s="3">
        <v>6</v>
      </c>
      <c r="P80" s="3">
        <v>1.4200000166893</v>
      </c>
      <c r="Q80" s="3">
        <v>1</v>
      </c>
      <c r="R80" s="3">
        <v>2.8400000333786</v>
      </c>
      <c r="S80" s="3">
        <v>25.4110532488142</v>
      </c>
      <c r="T80" s="3">
        <v>25.371616772243</v>
      </c>
      <c r="U80" s="3">
        <v>25.1194095611572</v>
      </c>
      <c r="V80" s="3">
        <v>400.076564243862</v>
      </c>
      <c r="W80" s="3">
        <v>401.53031703404</v>
      </c>
      <c r="X80" s="3">
        <v>21.5101233891078</v>
      </c>
      <c r="Y80" s="3">
        <v>21.6592525754656</v>
      </c>
      <c r="Z80" s="3">
        <v>64.2397559029715</v>
      </c>
      <c r="AA80" s="3">
        <v>64.6850951058524</v>
      </c>
      <c r="AB80" s="3">
        <v>350.128642490932</v>
      </c>
      <c r="AC80" s="3">
        <v>0.00865432593439307</v>
      </c>
      <c r="AD80" s="3">
        <v>0.103853888277497</v>
      </c>
      <c r="AE80" s="3">
        <v>97.3148640223912</v>
      </c>
      <c r="AF80" s="3">
        <v>6.92012357711792</v>
      </c>
      <c r="AG80" s="3">
        <v>-0.211920589208603</v>
      </c>
      <c r="AH80" s="3">
        <v>0.026868274435401</v>
      </c>
      <c r="AI80" s="3">
        <v>0.00209722714498639</v>
      </c>
      <c r="AJ80" s="3">
        <v>0.0169165693223476</v>
      </c>
      <c r="AK80" s="3">
        <v>0.000986866652965546</v>
      </c>
      <c r="AL80" s="3">
        <v>1</v>
      </c>
      <c r="AM80" s="3">
        <v>-0.219565242528915</v>
      </c>
      <c r="AN80" s="3">
        <v>2.73739147186279</v>
      </c>
      <c r="AO80" s="3">
        <v>1</v>
      </c>
      <c r="AP80" s="3">
        <v>0</v>
      </c>
      <c r="AQ80" s="3">
        <v>0.159999996423721</v>
      </c>
      <c r="AR80" s="3">
        <v>111115</v>
      </c>
      <c r="AS80" s="3">
        <v>0.583547737484886</v>
      </c>
      <c r="AT80" s="3">
        <v>8.89506046368359e-5</v>
      </c>
      <c r="AU80" s="3">
        <v>298.521616772243</v>
      </c>
      <c r="AV80" s="3">
        <v>298.561053248814</v>
      </c>
      <c r="AW80" s="3">
        <v>0.00138469211855261</v>
      </c>
      <c r="AX80" s="3">
        <v>-0.0394138799411431</v>
      </c>
      <c r="AY80" s="3">
        <v>3.25081052429932</v>
      </c>
      <c r="AZ80" s="3">
        <v>33.4050769621627</v>
      </c>
      <c r="BA80" s="3">
        <v>11.745824386697</v>
      </c>
      <c r="BB80" s="3">
        <v>25.3913350105286</v>
      </c>
      <c r="BC80" s="3">
        <v>3.25462341874319</v>
      </c>
      <c r="BD80" s="3">
        <v>0.00736447520632325</v>
      </c>
      <c r="BE80" s="3">
        <v>2.10776722362003</v>
      </c>
      <c r="BF80" s="3">
        <v>1.14685619512316</v>
      </c>
      <c r="BG80" s="3">
        <v>0.00460451345852906</v>
      </c>
      <c r="BH80" s="3">
        <v>56.8338172810681</v>
      </c>
      <c r="BI80" s="3">
        <v>1.45448499187245</v>
      </c>
      <c r="BJ80" s="3">
        <v>63.9364782320507</v>
      </c>
      <c r="BK80" s="3">
        <v>401.950552491389</v>
      </c>
      <c r="BL80" s="3">
        <v>-0.00140621856197588</v>
      </c>
    </row>
    <row r="81" spans="1:64">
      <c r="A81" s="3" t="s">
        <v>192</v>
      </c>
      <c r="B81" s="3" t="s">
        <v>191</v>
      </c>
      <c r="C81" s="3" t="s">
        <v>72</v>
      </c>
      <c r="D81" s="3" t="s">
        <v>69</v>
      </c>
      <c r="E81" s="3" t="str">
        <f t="shared" si="4"/>
        <v>TR63-B2-Rd1</v>
      </c>
      <c r="F81" s="3" t="str">
        <f>VLOOKUP(B81,Sheet1!$A$1:$B$93,2,0)</f>
        <v>Elaeocarpus decipiens</v>
      </c>
      <c r="G81" s="3" t="str">
        <f t="shared" si="5"/>
        <v>2023-08-16</v>
      </c>
      <c r="H81" s="3" t="s">
        <v>70</v>
      </c>
      <c r="I81" s="3">
        <v>-1.07791505920599</v>
      </c>
      <c r="J81" s="3">
        <v>0.0169507230366534</v>
      </c>
      <c r="K81" s="3">
        <v>497.023528080015</v>
      </c>
      <c r="L81" s="3">
        <v>0.163678493094345</v>
      </c>
      <c r="M81" s="3">
        <v>0.919881719088091</v>
      </c>
      <c r="N81" s="3">
        <v>25.3152830941337</v>
      </c>
      <c r="O81" s="3">
        <v>6</v>
      </c>
      <c r="P81" s="3">
        <v>1.4200000166893</v>
      </c>
      <c r="Q81" s="3">
        <v>1</v>
      </c>
      <c r="R81" s="3">
        <v>2.8400000333786</v>
      </c>
      <c r="S81" s="3">
        <v>25.36552633558</v>
      </c>
      <c r="T81" s="3">
        <v>25.3152830941337</v>
      </c>
      <c r="U81" s="3">
        <v>25.1028770719256</v>
      </c>
      <c r="V81" s="3">
        <v>399.994467599051</v>
      </c>
      <c r="W81" s="3">
        <v>401.729043143136</v>
      </c>
      <c r="X81" s="3">
        <v>23.5269994735718</v>
      </c>
      <c r="Y81" s="3">
        <v>23.800824710301</v>
      </c>
      <c r="Z81" s="3">
        <v>70.5726759774344</v>
      </c>
      <c r="AA81" s="3">
        <v>71.395261492048</v>
      </c>
      <c r="AB81" s="3">
        <v>350.112677437918</v>
      </c>
      <c r="AC81" s="3">
        <v>-0.000585719671757293</v>
      </c>
      <c r="AD81" s="3">
        <v>0.112552382584129</v>
      </c>
      <c r="AE81" s="3">
        <v>97.478018624442</v>
      </c>
      <c r="AF81" s="3">
        <v>7.03595113754272</v>
      </c>
      <c r="AG81" s="3">
        <v>-0.216073974967003</v>
      </c>
      <c r="AH81" s="3">
        <v>0.0259360913187265</v>
      </c>
      <c r="AI81" s="3">
        <v>0.00114502385258675</v>
      </c>
      <c r="AJ81" s="3">
        <v>0.0299459118396044</v>
      </c>
      <c r="AK81" s="3">
        <v>0.00106609065551311</v>
      </c>
      <c r="AL81" s="3">
        <v>0.904761910438538</v>
      </c>
      <c r="AM81" s="3">
        <v>-0.219565242528915</v>
      </c>
      <c r="AN81" s="3">
        <v>2.73739147186279</v>
      </c>
      <c r="AO81" s="3">
        <v>1</v>
      </c>
      <c r="AP81" s="3">
        <v>0</v>
      </c>
      <c r="AQ81" s="3">
        <v>0.159999996423721</v>
      </c>
      <c r="AR81" s="3">
        <v>111115</v>
      </c>
      <c r="AS81" s="3">
        <v>0.583521129063198</v>
      </c>
      <c r="AT81" s="3">
        <v>0.000163678493094345</v>
      </c>
      <c r="AU81" s="3">
        <v>298.465283094134</v>
      </c>
      <c r="AV81" s="3">
        <v>298.51552633558</v>
      </c>
      <c r="AW81" s="3">
        <v>-9.37151453864699e-5</v>
      </c>
      <c r="AX81" s="3">
        <v>-0.0754727066769607</v>
      </c>
      <c r="AY81" s="3">
        <v>3.2399389528474</v>
      </c>
      <c r="AZ81" s="3">
        <v>33.2376365435368</v>
      </c>
      <c r="BA81" s="3">
        <v>9.43681183323585</v>
      </c>
      <c r="BB81" s="3">
        <v>25.3404047148568</v>
      </c>
      <c r="BC81" s="3">
        <v>3.24478325178837</v>
      </c>
      <c r="BD81" s="3">
        <v>0.0168501211806843</v>
      </c>
      <c r="BE81" s="3">
        <v>2.32005723375931</v>
      </c>
      <c r="BF81" s="3">
        <v>0.924726018029059</v>
      </c>
      <c r="BG81" s="3">
        <v>0.0105403182008964</v>
      </c>
      <c r="BH81" s="3">
        <v>48.4488677680327</v>
      </c>
      <c r="BI81" s="3">
        <v>1.23720997893809</v>
      </c>
      <c r="BJ81" s="3">
        <v>70.94797192141</v>
      </c>
      <c r="BK81" s="3">
        <v>402.241432337793</v>
      </c>
      <c r="BL81" s="3">
        <v>-0.00190122590225343</v>
      </c>
    </row>
    <row r="82" spans="1:64">
      <c r="A82" s="3" t="s">
        <v>193</v>
      </c>
      <c r="B82" s="3" t="s">
        <v>194</v>
      </c>
      <c r="C82" s="3" t="s">
        <v>68</v>
      </c>
      <c r="D82" s="3" t="s">
        <v>69</v>
      </c>
      <c r="E82" s="3" t="str">
        <f t="shared" si="4"/>
        <v>TR66-B1-Rd1</v>
      </c>
      <c r="F82" s="3" t="str">
        <f>VLOOKUP(B82,Sheet1!$A$1:$B$93,2,0)</f>
        <v>Schima superba</v>
      </c>
      <c r="G82" s="3" t="str">
        <f t="shared" si="5"/>
        <v>2023-08-16</v>
      </c>
      <c r="H82" s="3" t="s">
        <v>70</v>
      </c>
      <c r="I82" s="3">
        <v>-0.993685110782483</v>
      </c>
      <c r="J82" s="3">
        <v>0.00978377630666044</v>
      </c>
      <c r="K82" s="3">
        <v>556.049782244695</v>
      </c>
      <c r="L82" s="3">
        <v>0.109612050362806</v>
      </c>
      <c r="M82" s="3">
        <v>1.0656000280681</v>
      </c>
      <c r="N82" s="3">
        <v>24.8155743735177</v>
      </c>
      <c r="O82" s="3">
        <v>6</v>
      </c>
      <c r="P82" s="3">
        <v>1.4200000166893</v>
      </c>
      <c r="Q82" s="3">
        <v>1</v>
      </c>
      <c r="R82" s="3">
        <v>2.8400000333786</v>
      </c>
      <c r="S82" s="3">
        <v>25.2190038136074</v>
      </c>
      <c r="T82" s="3">
        <v>24.8155743735177</v>
      </c>
      <c r="U82" s="3">
        <v>25.1047613961356</v>
      </c>
      <c r="V82" s="3">
        <v>400.055934361049</v>
      </c>
      <c r="W82" s="3">
        <v>401.683353969029</v>
      </c>
      <c r="X82" s="3">
        <v>21.164211000715</v>
      </c>
      <c r="Y82" s="3">
        <v>21.3480418069022</v>
      </c>
      <c r="Z82" s="3">
        <v>63.9895153045654</v>
      </c>
      <c r="AA82" s="3">
        <v>64.5455632890974</v>
      </c>
      <c r="AB82" s="3">
        <v>350.122107369559</v>
      </c>
      <c r="AC82" s="3">
        <v>0.0217262341840459</v>
      </c>
      <c r="AD82" s="3">
        <v>0.0862532167562417</v>
      </c>
      <c r="AE82" s="3">
        <v>97.3992696489607</v>
      </c>
      <c r="AF82" s="3">
        <v>6.78910636901855</v>
      </c>
      <c r="AG82" s="3">
        <v>-0.219899281859398</v>
      </c>
      <c r="AH82" s="3">
        <v>0.0197840370237827</v>
      </c>
      <c r="AI82" s="3">
        <v>0.00141369050834328</v>
      </c>
      <c r="AJ82" s="3">
        <v>0.0130097130313516</v>
      </c>
      <c r="AK82" s="3">
        <v>0.000968267442658544</v>
      </c>
      <c r="AL82" s="3">
        <v>0.833333341138703</v>
      </c>
      <c r="AM82" s="3">
        <v>-0.219565242528915</v>
      </c>
      <c r="AN82" s="3">
        <v>2.73739147186279</v>
      </c>
      <c r="AO82" s="3">
        <v>1</v>
      </c>
      <c r="AP82" s="3">
        <v>0</v>
      </c>
      <c r="AQ82" s="3">
        <v>0.159999996423721</v>
      </c>
      <c r="AR82" s="3">
        <v>111115</v>
      </c>
      <c r="AS82" s="3">
        <v>0.583536845615932</v>
      </c>
      <c r="AT82" s="3">
        <v>0.000109612050362806</v>
      </c>
      <c r="AU82" s="3">
        <v>297.965574373518</v>
      </c>
      <c r="AV82" s="3">
        <v>298.369003813607</v>
      </c>
      <c r="AW82" s="3">
        <v>0.00347619739174827</v>
      </c>
      <c r="AX82" s="3">
        <v>-0.00252489237521288</v>
      </c>
      <c r="AY82" s="3">
        <v>3.1448837092005</v>
      </c>
      <c r="AZ82" s="3">
        <v>32.2885758819948</v>
      </c>
      <c r="BA82" s="3">
        <v>10.9405340750926</v>
      </c>
      <c r="BB82" s="3">
        <v>25.0172890935625</v>
      </c>
      <c r="BC82" s="3">
        <v>3.18295659654943</v>
      </c>
      <c r="BD82" s="3">
        <v>0.00975018533886455</v>
      </c>
      <c r="BE82" s="3">
        <v>2.0792836811324</v>
      </c>
      <c r="BF82" s="3">
        <v>1.10367291541704</v>
      </c>
      <c r="BG82" s="3">
        <v>0.00609687489837204</v>
      </c>
      <c r="BH82" s="3">
        <v>54.1588446223602</v>
      </c>
      <c r="BI82" s="3">
        <v>1.38429862154282</v>
      </c>
      <c r="BJ82" s="3">
        <v>65.3021870995405</v>
      </c>
      <c r="BK82" s="3">
        <v>402.155704280223</v>
      </c>
      <c r="BL82" s="3">
        <v>-0.00161355022188199</v>
      </c>
    </row>
    <row r="83" spans="1:64">
      <c r="A83" s="3" t="s">
        <v>195</v>
      </c>
      <c r="B83" s="3" t="s">
        <v>194</v>
      </c>
      <c r="C83" s="3" t="s">
        <v>68</v>
      </c>
      <c r="D83" s="3" t="s">
        <v>74</v>
      </c>
      <c r="E83" s="3" t="str">
        <f t="shared" si="4"/>
        <v>TR66-B1-Rd2</v>
      </c>
      <c r="F83" s="3" t="str">
        <f>VLOOKUP(B83,Sheet1!$A$1:$B$93,2,0)</f>
        <v>Schima superba</v>
      </c>
      <c r="G83" s="3" t="str">
        <f t="shared" si="5"/>
        <v>2023-08-16</v>
      </c>
      <c r="H83" s="3" t="s">
        <v>70</v>
      </c>
      <c r="I83" s="3">
        <v>-0.856363376113515</v>
      </c>
      <c r="J83" s="3">
        <v>0.00384616305318236</v>
      </c>
      <c r="K83" s="3">
        <v>756.530453391085</v>
      </c>
      <c r="L83" s="3">
        <v>0.0552374871738305</v>
      </c>
      <c r="M83" s="3">
        <v>1.36242662541457</v>
      </c>
      <c r="N83" s="3">
        <v>24.6740184511457</v>
      </c>
      <c r="O83" s="3">
        <v>6</v>
      </c>
      <c r="P83" s="3">
        <v>1.4200000166893</v>
      </c>
      <c r="Q83" s="3">
        <v>1</v>
      </c>
      <c r="R83" s="3">
        <v>2.8400000333786</v>
      </c>
      <c r="S83" s="3">
        <v>25.1876837866647</v>
      </c>
      <c r="T83" s="3">
        <v>24.6740184511457</v>
      </c>
      <c r="U83" s="3">
        <v>25.1273311887469</v>
      </c>
      <c r="V83" s="3">
        <v>400.13979448591</v>
      </c>
      <c r="W83" s="3">
        <v>401.615319388253</v>
      </c>
      <c r="X83" s="3">
        <v>17.9760033743722</v>
      </c>
      <c r="Y83" s="3">
        <v>18.0689473833357</v>
      </c>
      <c r="Z83" s="3">
        <v>54.3262241908482</v>
      </c>
      <c r="AA83" s="3">
        <v>54.6079256875174</v>
      </c>
      <c r="AB83" s="3">
        <v>350.142501831055</v>
      </c>
      <c r="AC83" s="3">
        <v>0.0281640353745648</v>
      </c>
      <c r="AD83" s="3">
        <v>0.080838997981378</v>
      </c>
      <c r="AE83" s="3">
        <v>97.182126726423</v>
      </c>
      <c r="AF83" s="3">
        <v>6.82260370254517</v>
      </c>
      <c r="AG83" s="3">
        <v>-0.212794050574303</v>
      </c>
      <c r="AH83" s="3">
        <v>0.0253584329038858</v>
      </c>
      <c r="AI83" s="3">
        <v>0.00199645105749369</v>
      </c>
      <c r="AJ83" s="3">
        <v>0.0104009788483381</v>
      </c>
      <c r="AK83" s="3">
        <v>0.0010850306134671</v>
      </c>
      <c r="AL83" s="3">
        <v>0.928571432828903</v>
      </c>
      <c r="AM83" s="3">
        <v>-0.219565242528915</v>
      </c>
      <c r="AN83" s="3">
        <v>2.73739147186279</v>
      </c>
      <c r="AO83" s="3">
        <v>1</v>
      </c>
      <c r="AP83" s="3">
        <v>0</v>
      </c>
      <c r="AQ83" s="3">
        <v>0.159999996423721</v>
      </c>
      <c r="AR83" s="3">
        <v>111115</v>
      </c>
      <c r="AS83" s="3">
        <v>0.583570836385091</v>
      </c>
      <c r="AT83" s="3">
        <v>5.52374871738305e-5</v>
      </c>
      <c r="AU83" s="3">
        <v>297.824018451146</v>
      </c>
      <c r="AV83" s="3">
        <v>298.337683786665</v>
      </c>
      <c r="AW83" s="3">
        <v>0.00450624555920793</v>
      </c>
      <c r="AX83" s="3">
        <v>0.0390158573675841</v>
      </c>
      <c r="AY83" s="3">
        <v>3.11840536895539</v>
      </c>
      <c r="AZ83" s="3">
        <v>32.088260865252</v>
      </c>
      <c r="BA83" s="3">
        <v>14.0193134819163</v>
      </c>
      <c r="BB83" s="3">
        <v>24.9308511189052</v>
      </c>
      <c r="BC83" s="3">
        <v>3.16659473034204</v>
      </c>
      <c r="BD83" s="3">
        <v>0.00384095581724211</v>
      </c>
      <c r="BE83" s="3">
        <v>1.75597874354082</v>
      </c>
      <c r="BF83" s="3">
        <v>1.41061598680122</v>
      </c>
      <c r="BG83" s="3">
        <v>0.00240106468034666</v>
      </c>
      <c r="BH83" s="3">
        <v>73.5212522866771</v>
      </c>
      <c r="BI83" s="3">
        <v>1.88372209384162</v>
      </c>
      <c r="BJ83" s="3">
        <v>55.2469817474468</v>
      </c>
      <c r="BK83" s="3">
        <v>402.035178333554</v>
      </c>
      <c r="BL83" s="3">
        <v>-0.00121372104000484</v>
      </c>
    </row>
    <row r="84" spans="1:64">
      <c r="A84" s="3" t="s">
        <v>196</v>
      </c>
      <c r="B84" s="3" t="s">
        <v>194</v>
      </c>
      <c r="C84" s="3" t="s">
        <v>72</v>
      </c>
      <c r="D84" s="3" t="s">
        <v>69</v>
      </c>
      <c r="E84" s="3" t="str">
        <f t="shared" si="4"/>
        <v>TR66-B2-Rd1</v>
      </c>
      <c r="F84" s="3" t="str">
        <f>VLOOKUP(B84,Sheet1!$A$1:$B$93,2,0)</f>
        <v>Schima superba</v>
      </c>
      <c r="G84" s="3" t="str">
        <f t="shared" si="5"/>
        <v>2023-08-16</v>
      </c>
      <c r="H84" s="3" t="s">
        <v>70</v>
      </c>
      <c r="I84" s="3">
        <v>-0.821541760929422</v>
      </c>
      <c r="J84" s="3">
        <v>0.000426942972004049</v>
      </c>
      <c r="K84" s="3">
        <v>3812.61432843622</v>
      </c>
      <c r="L84" s="3">
        <v>0.00441585578280784</v>
      </c>
      <c r="M84" s="3">
        <v>0.977165387495032</v>
      </c>
      <c r="N84" s="3">
        <v>25.4806783994039</v>
      </c>
      <c r="O84" s="3">
        <v>6</v>
      </c>
      <c r="P84" s="3">
        <v>1.4200000166893</v>
      </c>
      <c r="Q84" s="3">
        <v>1</v>
      </c>
      <c r="R84" s="3">
        <v>2.8400000333786</v>
      </c>
      <c r="S84" s="3">
        <v>25.4322129885356</v>
      </c>
      <c r="T84" s="3">
        <v>25.4806783994039</v>
      </c>
      <c r="U84" s="3">
        <v>25.1072599093119</v>
      </c>
      <c r="V84" s="3">
        <v>399.941668192546</v>
      </c>
      <c r="W84" s="3">
        <v>401.346562703451</v>
      </c>
      <c r="X84" s="3">
        <v>23.5892327626546</v>
      </c>
      <c r="Y84" s="3">
        <v>23.5966219902039</v>
      </c>
      <c r="Z84" s="3">
        <v>70.3114827473958</v>
      </c>
      <c r="AA84" s="3">
        <v>70.33384958903</v>
      </c>
      <c r="AB84" s="3">
        <v>350.105662027995</v>
      </c>
      <c r="AC84" s="3">
        <v>0.0308126879487342</v>
      </c>
      <c r="AD84" s="3">
        <v>0.111283561214805</v>
      </c>
      <c r="AE84" s="3">
        <v>97.2505257924398</v>
      </c>
      <c r="AF84" s="3">
        <v>6.94932079315185</v>
      </c>
      <c r="AG84" s="3">
        <v>-0.216782793402672</v>
      </c>
      <c r="AH84" s="3">
        <v>0.0223149210214615</v>
      </c>
      <c r="AI84" s="3">
        <v>0.00373246590606868</v>
      </c>
      <c r="AJ84" s="3">
        <v>0.0267131421715021</v>
      </c>
      <c r="AK84" s="3">
        <v>0.00273237843066454</v>
      </c>
      <c r="AL84" s="3">
        <v>1</v>
      </c>
      <c r="AM84" s="3">
        <v>-0.219565242528915</v>
      </c>
      <c r="AN84" s="3">
        <v>2.73739147186279</v>
      </c>
      <c r="AO84" s="3">
        <v>1</v>
      </c>
      <c r="AP84" s="3">
        <v>0</v>
      </c>
      <c r="AQ84" s="3">
        <v>0.159999996423721</v>
      </c>
      <c r="AR84" s="3">
        <v>111115</v>
      </c>
      <c r="AS84" s="3">
        <v>0.583509436713325</v>
      </c>
      <c r="AT84" s="3">
        <v>4.41585578280785e-6</v>
      </c>
      <c r="AU84" s="3">
        <v>298.630678399404</v>
      </c>
      <c r="AV84" s="3">
        <v>298.582212988536</v>
      </c>
      <c r="AW84" s="3">
        <v>0.00493002996160271</v>
      </c>
      <c r="AX84" s="3">
        <v>-0.00847291247564592</v>
      </c>
      <c r="AY84" s="3">
        <v>3.27194931336802</v>
      </c>
      <c r="AZ84" s="3">
        <v>33.6445409651328</v>
      </c>
      <c r="BA84" s="3">
        <v>10.047918974929</v>
      </c>
      <c r="BB84" s="3">
        <v>25.4564456939697</v>
      </c>
      <c r="BC84" s="3">
        <v>3.26724169735385</v>
      </c>
      <c r="BD84" s="3">
        <v>0.000426870587770837</v>
      </c>
      <c r="BE84" s="3">
        <v>2.29478392587299</v>
      </c>
      <c r="BF84" s="3">
        <v>0.972457771480866</v>
      </c>
      <c r="BG84" s="3">
        <v>0.000266800619579103</v>
      </c>
      <c r="BH84" s="3">
        <v>370.779658144365</v>
      </c>
      <c r="BI84" s="3">
        <v>9.49971855262492</v>
      </c>
      <c r="BJ84" s="3">
        <v>69.2597464101589</v>
      </c>
      <c r="BK84" s="3">
        <v>401.73708431057</v>
      </c>
      <c r="BL84" s="3">
        <v>-0.00141634333056721</v>
      </c>
    </row>
    <row r="85" spans="1:64">
      <c r="A85" s="3" t="s">
        <v>197</v>
      </c>
      <c r="B85" s="3" t="s">
        <v>194</v>
      </c>
      <c r="C85" s="3" t="s">
        <v>72</v>
      </c>
      <c r="D85" s="3" t="s">
        <v>74</v>
      </c>
      <c r="E85" s="3" t="str">
        <f t="shared" si="4"/>
        <v>TR66-B2-Rd2</v>
      </c>
      <c r="F85" s="3" t="str">
        <f>VLOOKUP(B85,Sheet1!$A$1:$B$93,2,0)</f>
        <v>Schima superba</v>
      </c>
      <c r="G85" s="3" t="str">
        <f t="shared" si="5"/>
        <v>2023-08-16</v>
      </c>
      <c r="H85" s="3" t="s">
        <v>70</v>
      </c>
      <c r="I85" s="3">
        <v>-0.907557396601154</v>
      </c>
      <c r="J85" s="3">
        <v>0.00477119078118405</v>
      </c>
      <c r="K85" s="3">
        <v>694.082800862898</v>
      </c>
      <c r="L85" s="3">
        <v>0.0666106688012405</v>
      </c>
      <c r="M85" s="3">
        <v>1.32398956302263</v>
      </c>
      <c r="N85" s="3">
        <v>25.0110846928188</v>
      </c>
      <c r="O85" s="3">
        <v>6</v>
      </c>
      <c r="P85" s="3">
        <v>1.4200000166893</v>
      </c>
      <c r="Q85" s="3">
        <v>1</v>
      </c>
      <c r="R85" s="3">
        <v>2.8400000333786</v>
      </c>
      <c r="S85" s="3">
        <v>25.2937124797276</v>
      </c>
      <c r="T85" s="3">
        <v>25.0110846928188</v>
      </c>
      <c r="U85" s="3">
        <v>25.1235746656145</v>
      </c>
      <c r="V85" s="3">
        <v>399.984560285296</v>
      </c>
      <c r="W85" s="3">
        <v>401.494003295898</v>
      </c>
      <c r="X85" s="3">
        <v>19.0023536682129</v>
      </c>
      <c r="Y85" s="3">
        <v>19.1143218449184</v>
      </c>
      <c r="Z85" s="3">
        <v>57.0742977687291</v>
      </c>
      <c r="AA85" s="3">
        <v>57.4104042053223</v>
      </c>
      <c r="AB85" s="3">
        <v>350.121462140764</v>
      </c>
      <c r="AC85" s="3">
        <v>0.0315892728685867</v>
      </c>
      <c r="AD85" s="3">
        <v>0.0880168548652104</v>
      </c>
      <c r="AE85" s="3">
        <v>97.1936323983329</v>
      </c>
      <c r="AF85" s="3">
        <v>6.83582830429077</v>
      </c>
      <c r="AG85" s="3">
        <v>-0.210093051195145</v>
      </c>
      <c r="AH85" s="3">
        <v>0.0145528931170702</v>
      </c>
      <c r="AI85" s="3">
        <v>0.00393441691994667</v>
      </c>
      <c r="AJ85" s="3">
        <v>0.0154511006549001</v>
      </c>
      <c r="AK85" s="3">
        <v>0.00260889157652855</v>
      </c>
      <c r="AL85" s="3">
        <v>0.976190477609634</v>
      </c>
      <c r="AM85" s="3">
        <v>-0.219565242528915</v>
      </c>
      <c r="AN85" s="3">
        <v>2.73739147186279</v>
      </c>
      <c r="AO85" s="3">
        <v>1</v>
      </c>
      <c r="AP85" s="3">
        <v>0</v>
      </c>
      <c r="AQ85" s="3">
        <v>0.159999996423721</v>
      </c>
      <c r="AR85" s="3">
        <v>111115</v>
      </c>
      <c r="AS85" s="3">
        <v>0.583535770234607</v>
      </c>
      <c r="AT85" s="3">
        <v>6.66106688012405e-5</v>
      </c>
      <c r="AU85" s="3">
        <v>298.161084692819</v>
      </c>
      <c r="AV85" s="3">
        <v>298.443712479728</v>
      </c>
      <c r="AW85" s="3">
        <v>0.00505428354600183</v>
      </c>
      <c r="AX85" s="3">
        <v>0.00341388773380246</v>
      </c>
      <c r="AY85" s="3">
        <v>3.18177991948123</v>
      </c>
      <c r="AZ85" s="3">
        <v>32.7365058321095</v>
      </c>
      <c r="BA85" s="3">
        <v>13.6221839871911</v>
      </c>
      <c r="BB85" s="3">
        <v>25.1523985862732</v>
      </c>
      <c r="BC85" s="3">
        <v>3.20868291139754</v>
      </c>
      <c r="BD85" s="3">
        <v>0.0047631878322608</v>
      </c>
      <c r="BE85" s="3">
        <v>1.8577903564586</v>
      </c>
      <c r="BF85" s="3">
        <v>1.35089255493894</v>
      </c>
      <c r="BG85" s="3">
        <v>0.00297771037708198</v>
      </c>
      <c r="BH85" s="3">
        <v>67.460437600893</v>
      </c>
      <c r="BI85" s="3">
        <v>1.72874880641987</v>
      </c>
      <c r="BJ85" s="3">
        <v>57.35256865239</v>
      </c>
      <c r="BK85" s="3">
        <v>401.925412616677</v>
      </c>
      <c r="BL85" s="3">
        <v>-0.00129501738175869</v>
      </c>
    </row>
    <row r="86" spans="1:64">
      <c r="A86" s="3" t="s">
        <v>198</v>
      </c>
      <c r="B86" s="3" t="s">
        <v>199</v>
      </c>
      <c r="C86" s="3" t="s">
        <v>72</v>
      </c>
      <c r="D86" s="3" t="s">
        <v>69</v>
      </c>
      <c r="E86" s="3" t="str">
        <f t="shared" si="4"/>
        <v>TR67-B2-Rd1</v>
      </c>
      <c r="F86" s="3" t="str">
        <f>VLOOKUP(B86,Sheet1!$A$1:$B$93,2,0)</f>
        <v>Daphniphyllum pentandrum</v>
      </c>
      <c r="G86" s="3" t="str">
        <f t="shared" si="5"/>
        <v>2023-08-16</v>
      </c>
      <c r="H86" s="3" t="s">
        <v>70</v>
      </c>
      <c r="I86" s="3">
        <v>-0.867464468327353</v>
      </c>
      <c r="J86" s="3">
        <v>0.0706135264411544</v>
      </c>
      <c r="K86" s="3">
        <v>414.349879918131</v>
      </c>
      <c r="L86" s="3">
        <v>0.69544969220593</v>
      </c>
      <c r="M86" s="3">
        <v>0.955289125269364</v>
      </c>
      <c r="N86" s="3">
        <v>24.7980973379953</v>
      </c>
      <c r="O86" s="3">
        <v>6</v>
      </c>
      <c r="P86" s="3">
        <v>1.4200000166893</v>
      </c>
      <c r="Q86" s="3">
        <v>1</v>
      </c>
      <c r="R86" s="3">
        <v>2.8400000333786</v>
      </c>
      <c r="S86" s="3">
        <v>25.2502422332764</v>
      </c>
      <c r="T86" s="3">
        <v>24.7980973379953</v>
      </c>
      <c r="U86" s="3">
        <v>25.1021308898926</v>
      </c>
      <c r="V86" s="3">
        <v>399.825321742466</v>
      </c>
      <c r="W86" s="3">
        <v>400.834208897182</v>
      </c>
      <c r="X86" s="3">
        <v>21.3030869620187</v>
      </c>
      <c r="Y86" s="3">
        <v>22.4681307928903</v>
      </c>
      <c r="Z86" s="3">
        <v>64.2301880972726</v>
      </c>
      <c r="AA86" s="3">
        <v>67.7425776890346</v>
      </c>
      <c r="AB86" s="3">
        <v>350.110903058733</v>
      </c>
      <c r="AC86" s="3">
        <v>0.0341591989355428</v>
      </c>
      <c r="AD86" s="3">
        <v>0.10539555975369</v>
      </c>
      <c r="AE86" s="3">
        <v>97.3073725019183</v>
      </c>
      <c r="AF86" s="3">
        <v>6.81879377365112</v>
      </c>
      <c r="AG86" s="3">
        <v>-0.233670249581337</v>
      </c>
      <c r="AH86" s="3">
        <v>0.00976358447223902</v>
      </c>
      <c r="AI86" s="3">
        <v>0.000918164732865989</v>
      </c>
      <c r="AJ86" s="3">
        <v>0.0166561715304851</v>
      </c>
      <c r="AK86" s="3">
        <v>0.000623012077994645</v>
      </c>
      <c r="AL86" s="3">
        <v>0.952380953090532</v>
      </c>
      <c r="AM86" s="3">
        <v>-0.219565242528915</v>
      </c>
      <c r="AN86" s="3">
        <v>2.73739147186279</v>
      </c>
      <c r="AO86" s="3">
        <v>1</v>
      </c>
      <c r="AP86" s="3">
        <v>0</v>
      </c>
      <c r="AQ86" s="3">
        <v>0.159999996423721</v>
      </c>
      <c r="AR86" s="3">
        <v>111115</v>
      </c>
      <c r="AS86" s="3">
        <v>0.583518171764555</v>
      </c>
      <c r="AT86" s="3">
        <v>0.00069544969220593</v>
      </c>
      <c r="AU86" s="3">
        <v>297.948097337995</v>
      </c>
      <c r="AV86" s="3">
        <v>298.400242233276</v>
      </c>
      <c r="AW86" s="3">
        <v>0.00546547170752403</v>
      </c>
      <c r="AX86" s="3">
        <v>-0.289913480054532</v>
      </c>
      <c r="AY86" s="3">
        <v>3.14160389800029</v>
      </c>
      <c r="AZ86" s="3">
        <v>32.2853635098663</v>
      </c>
      <c r="BA86" s="3">
        <v>9.81723271697601</v>
      </c>
      <c r="BB86" s="3">
        <v>25.0241697856358</v>
      </c>
      <c r="BC86" s="3">
        <v>3.18426243156033</v>
      </c>
      <c r="BD86" s="3">
        <v>0.0689003872451391</v>
      </c>
      <c r="BE86" s="3">
        <v>2.18631477273093</v>
      </c>
      <c r="BF86" s="3">
        <v>0.997947658829397</v>
      </c>
      <c r="BG86" s="3">
        <v>0.0432134483596375</v>
      </c>
      <c r="BH86" s="3">
        <v>40.319298791437</v>
      </c>
      <c r="BI86" s="3">
        <v>1.03371864090197</v>
      </c>
      <c r="BJ86" s="3">
        <v>69.4949006517894</v>
      </c>
      <c r="BK86" s="3">
        <v>401.246559960026</v>
      </c>
      <c r="BL86" s="3">
        <v>-0.001502408943772</v>
      </c>
    </row>
    <row r="87" spans="1:64">
      <c r="A87" s="3" t="s">
        <v>200</v>
      </c>
      <c r="B87" s="3" t="s">
        <v>201</v>
      </c>
      <c r="C87" s="3" t="s">
        <v>68</v>
      </c>
      <c r="D87" s="3" t="s">
        <v>69</v>
      </c>
      <c r="E87" s="3" t="str">
        <f t="shared" ref="E87:E119" si="6">B87&amp;"-"&amp;C87&amp;"-"&amp;D87</f>
        <v>TR69-B1-Rd1</v>
      </c>
      <c r="F87" s="3" t="str">
        <f>VLOOKUP(B87,Sheet1!$A$1:$B$93,2,0)</f>
        <v>Schima superba</v>
      </c>
      <c r="G87" s="3" t="str">
        <f t="shared" ref="G87:G119" si="7">LEFT(A87,10)</f>
        <v>2023-08-16</v>
      </c>
      <c r="H87" s="3" t="s">
        <v>70</v>
      </c>
      <c r="I87" s="3">
        <v>-1.02512586028605</v>
      </c>
      <c r="J87" s="3">
        <v>0.00960235656065618</v>
      </c>
      <c r="K87" s="3">
        <v>563.99057054609</v>
      </c>
      <c r="L87" s="3">
        <v>0.111519097385891</v>
      </c>
      <c r="M87" s="3">
        <v>1.1036621754588</v>
      </c>
      <c r="N87" s="3">
        <v>25.0017490386963</v>
      </c>
      <c r="O87" s="3">
        <v>6</v>
      </c>
      <c r="P87" s="3">
        <v>1.4200000166893</v>
      </c>
      <c r="Q87" s="3">
        <v>1</v>
      </c>
      <c r="R87" s="3">
        <v>2.8400000333786</v>
      </c>
      <c r="S87" s="3">
        <v>25.2662788118635</v>
      </c>
      <c r="T87" s="3">
        <v>25.0017490386963</v>
      </c>
      <c r="U87" s="3">
        <v>25.1048894609724</v>
      </c>
      <c r="V87" s="3">
        <v>400.000802176339</v>
      </c>
      <c r="W87" s="3">
        <v>401.680781773159</v>
      </c>
      <c r="X87" s="3">
        <v>21.1441000529698</v>
      </c>
      <c r="Y87" s="3">
        <v>21.331132207598</v>
      </c>
      <c r="Z87" s="3">
        <v>63.708918435233</v>
      </c>
      <c r="AA87" s="3">
        <v>64.2724729265485</v>
      </c>
      <c r="AB87" s="3">
        <v>350.12247140067</v>
      </c>
      <c r="AC87" s="3">
        <v>0.0349448796062331</v>
      </c>
      <c r="AD87" s="3">
        <v>0.0804355580891882</v>
      </c>
      <c r="AE87" s="3">
        <v>97.3388132367815</v>
      </c>
      <c r="AF87" s="3">
        <v>6.83028984069824</v>
      </c>
      <c r="AG87" s="3">
        <v>-0.22024355828762</v>
      </c>
      <c r="AH87" s="3">
        <v>0.0265057682991028</v>
      </c>
      <c r="AI87" s="3">
        <v>0.00158265780191869</v>
      </c>
      <c r="AJ87" s="3">
        <v>0.0173383634537458</v>
      </c>
      <c r="AK87" s="3">
        <v>0.00192877161316574</v>
      </c>
      <c r="AL87" s="3">
        <v>0.976190477609634</v>
      </c>
      <c r="AM87" s="3">
        <v>-0.219565242528915</v>
      </c>
      <c r="AN87" s="3">
        <v>2.73739147186279</v>
      </c>
      <c r="AO87" s="3">
        <v>1</v>
      </c>
      <c r="AP87" s="3">
        <v>0</v>
      </c>
      <c r="AQ87" s="3">
        <v>0.159999996423721</v>
      </c>
      <c r="AR87" s="3">
        <v>111115</v>
      </c>
      <c r="AS87" s="3">
        <v>0.583537452334449</v>
      </c>
      <c r="AT87" s="3">
        <v>0.000111519097385891</v>
      </c>
      <c r="AU87" s="3">
        <v>298.151749038696</v>
      </c>
      <c r="AV87" s="3">
        <v>298.416278811863</v>
      </c>
      <c r="AW87" s="3">
        <v>0.00559118061202467</v>
      </c>
      <c r="AX87" s="3">
        <v>-0.0214507100423404</v>
      </c>
      <c r="AY87" s="3">
        <v>3.18000926826747</v>
      </c>
      <c r="AZ87" s="3">
        <v>32.6694888056601</v>
      </c>
      <c r="BA87" s="3">
        <v>11.3383565980621</v>
      </c>
      <c r="BB87" s="3">
        <v>25.1340139252799</v>
      </c>
      <c r="BC87" s="3">
        <v>3.20517149859691</v>
      </c>
      <c r="BD87" s="3">
        <v>0.00956999925251865</v>
      </c>
      <c r="BE87" s="3">
        <v>2.07634709280867</v>
      </c>
      <c r="BF87" s="3">
        <v>1.12882440578825</v>
      </c>
      <c r="BG87" s="3">
        <v>0.00598414824270124</v>
      </c>
      <c r="BH87" s="3">
        <v>54.8981733908198</v>
      </c>
      <c r="BI87" s="3">
        <v>1.40407630929696</v>
      </c>
      <c r="BJ87" s="3">
        <v>64.4508597947237</v>
      </c>
      <c r="BK87" s="3">
        <v>402.168077510877</v>
      </c>
      <c r="BL87" s="3">
        <v>-0.00164284326396362</v>
      </c>
    </row>
    <row r="88" spans="1:64">
      <c r="A88" s="3" t="s">
        <v>202</v>
      </c>
      <c r="B88" s="3" t="s">
        <v>203</v>
      </c>
      <c r="C88" s="3" t="s">
        <v>68</v>
      </c>
      <c r="D88" s="3" t="s">
        <v>74</v>
      </c>
      <c r="E88" s="3" t="str">
        <f t="shared" si="6"/>
        <v>TR70-B1-Rd2</v>
      </c>
      <c r="F88" s="3" t="str">
        <f>VLOOKUP(B88,Sheet1!$A$1:$B$93,2,0)</f>
        <v>Myrica rubra</v>
      </c>
      <c r="G88" s="3" t="str">
        <f t="shared" si="7"/>
        <v>2023-08-16</v>
      </c>
      <c r="H88" s="3" t="s">
        <v>70</v>
      </c>
      <c r="I88" s="3">
        <v>-0.814650375556431</v>
      </c>
      <c r="J88" s="3">
        <v>0.0238531982981053</v>
      </c>
      <c r="K88" s="3">
        <v>448.074744601017</v>
      </c>
      <c r="L88" s="3">
        <v>0.285004605088943</v>
      </c>
      <c r="M88" s="3">
        <v>1.13985453974865</v>
      </c>
      <c r="N88" s="3">
        <v>25.2884743554252</v>
      </c>
      <c r="O88" s="3">
        <v>6</v>
      </c>
      <c r="P88" s="3">
        <v>1.4200000166893</v>
      </c>
      <c r="Q88" s="3">
        <v>1</v>
      </c>
      <c r="R88" s="3">
        <v>2.8400000333786</v>
      </c>
      <c r="S88" s="3">
        <v>25.3997195107596</v>
      </c>
      <c r="T88" s="3">
        <v>25.2884743554252</v>
      </c>
      <c r="U88" s="3">
        <v>25.1035599027361</v>
      </c>
      <c r="V88" s="3">
        <v>400.004320417132</v>
      </c>
      <c r="W88" s="3">
        <v>401.204491751535</v>
      </c>
      <c r="X88" s="3">
        <v>21.0634341921125</v>
      </c>
      <c r="Y88" s="3">
        <v>21.5413487298148</v>
      </c>
      <c r="Z88" s="3">
        <v>62.9096597943987</v>
      </c>
      <c r="AA88" s="3">
        <v>64.338627406529</v>
      </c>
      <c r="AB88" s="3">
        <v>350.102763584682</v>
      </c>
      <c r="AC88" s="3">
        <v>0.0117641838899414</v>
      </c>
      <c r="AD88" s="3">
        <v>0.0951846505382231</v>
      </c>
      <c r="AE88" s="3">
        <v>97.2546048845564</v>
      </c>
      <c r="AF88" s="3">
        <v>6.94091367721558</v>
      </c>
      <c r="AG88" s="3">
        <v>-0.216564506292343</v>
      </c>
      <c r="AH88" s="3">
        <v>0.0194135960191488</v>
      </c>
      <c r="AI88" s="3">
        <v>0.00112585502211004</v>
      </c>
      <c r="AJ88" s="3">
        <v>0.0225451830774546</v>
      </c>
      <c r="AK88" s="3">
        <v>0.00159825442824513</v>
      </c>
      <c r="AL88" s="3">
        <v>0.9047619083098</v>
      </c>
      <c r="AM88" s="3">
        <v>-0.219565242528915</v>
      </c>
      <c r="AN88" s="3">
        <v>2.73739147186279</v>
      </c>
      <c r="AO88" s="3">
        <v>1</v>
      </c>
      <c r="AP88" s="3">
        <v>0</v>
      </c>
      <c r="AQ88" s="3">
        <v>0.159999996423721</v>
      </c>
      <c r="AR88" s="3">
        <v>111115</v>
      </c>
      <c r="AS88" s="3">
        <v>0.58350460597447</v>
      </c>
      <c r="AT88" s="3">
        <v>0.000285004605088943</v>
      </c>
      <c r="AU88" s="3">
        <v>298.438474355425</v>
      </c>
      <c r="AV88" s="3">
        <v>298.54971951076</v>
      </c>
      <c r="AW88" s="3">
        <v>0.00188226938031863</v>
      </c>
      <c r="AX88" s="3">
        <v>-0.128310360448853</v>
      </c>
      <c r="AY88" s="3">
        <v>3.23484989864213</v>
      </c>
      <c r="AZ88" s="3">
        <v>33.2616634618397</v>
      </c>
      <c r="BA88" s="3">
        <v>11.7203147320249</v>
      </c>
      <c r="BB88" s="3">
        <v>25.3440969330924</v>
      </c>
      <c r="BC88" s="3">
        <v>3.24551250761521</v>
      </c>
      <c r="BD88" s="3">
        <v>0.0236545057149755</v>
      </c>
      <c r="BE88" s="3">
        <v>2.09499535889349</v>
      </c>
      <c r="BF88" s="3">
        <v>1.15051714872172</v>
      </c>
      <c r="BG88" s="3">
        <v>0.0148017898719581</v>
      </c>
      <c r="BH88" s="3">
        <v>43.5773321826779</v>
      </c>
      <c r="BI88" s="3">
        <v>1.11682380786655</v>
      </c>
      <c r="BJ88" s="3">
        <v>64.0756115118693</v>
      </c>
      <c r="BK88" s="3">
        <v>401.591737524096</v>
      </c>
      <c r="BL88" s="3">
        <v>-0.00129972182623013</v>
      </c>
    </row>
    <row r="89" spans="1:64">
      <c r="A89" s="3" t="s">
        <v>204</v>
      </c>
      <c r="B89" s="3" t="s">
        <v>203</v>
      </c>
      <c r="C89" s="3" t="s">
        <v>72</v>
      </c>
      <c r="D89" s="3" t="s">
        <v>74</v>
      </c>
      <c r="E89" s="3" t="str">
        <f t="shared" si="6"/>
        <v>TR70-B2-Rd2</v>
      </c>
      <c r="F89" s="3" t="str">
        <f>VLOOKUP(B89,Sheet1!$A$1:$B$93,2,0)</f>
        <v>Myrica rubra</v>
      </c>
      <c r="G89" s="3" t="str">
        <f t="shared" si="7"/>
        <v>2023-08-16</v>
      </c>
      <c r="H89" s="3" t="s">
        <v>70</v>
      </c>
      <c r="I89" s="3">
        <v>-0.828953893211925</v>
      </c>
      <c r="J89" s="3">
        <v>0.106342791361221</v>
      </c>
      <c r="K89" s="3">
        <v>406.046188152813</v>
      </c>
      <c r="L89" s="3">
        <v>1.19008927126027</v>
      </c>
      <c r="M89" s="3">
        <v>1.09636389202334</v>
      </c>
      <c r="N89" s="3">
        <v>25.3147998537336</v>
      </c>
      <c r="O89" s="3">
        <v>6</v>
      </c>
      <c r="P89" s="3">
        <v>1.4200000166893</v>
      </c>
      <c r="Q89" s="3">
        <v>1</v>
      </c>
      <c r="R89" s="3">
        <v>2.8400000333786</v>
      </c>
      <c r="S89" s="3">
        <v>25.444488797869</v>
      </c>
      <c r="T89" s="3">
        <v>25.3147998537336</v>
      </c>
      <c r="U89" s="3">
        <v>25.121394429888</v>
      </c>
      <c r="V89" s="3">
        <v>400.024363926479</v>
      </c>
      <c r="W89" s="3">
        <v>400.62788609096</v>
      </c>
      <c r="X89" s="3">
        <v>20.0752119336809</v>
      </c>
      <c r="Y89" s="3">
        <v>22.0696773529053</v>
      </c>
      <c r="Z89" s="3">
        <v>59.7194287436349</v>
      </c>
      <c r="AA89" s="3">
        <v>65.6532930646624</v>
      </c>
      <c r="AB89" s="3">
        <v>350.116195678711</v>
      </c>
      <c r="AC89" s="3">
        <v>0.0290933842505703</v>
      </c>
      <c r="AD89" s="3">
        <v>0.097294086058225</v>
      </c>
      <c r="AE89" s="3">
        <v>97.1233907427107</v>
      </c>
      <c r="AF89" s="3">
        <v>6.93394041061401</v>
      </c>
      <c r="AG89" s="3">
        <v>-0.226612225174904</v>
      </c>
      <c r="AH89" s="3">
        <v>0.00865798536688089</v>
      </c>
      <c r="AI89" s="3">
        <v>0.00253596855327487</v>
      </c>
      <c r="AJ89" s="3">
        <v>0.0292136464267969</v>
      </c>
      <c r="AK89" s="3">
        <v>0.00168296275660396</v>
      </c>
      <c r="AL89" s="3">
        <v>0.952380955219269</v>
      </c>
      <c r="AM89" s="3">
        <v>-0.219565242528915</v>
      </c>
      <c r="AN89" s="3">
        <v>2.73739147186279</v>
      </c>
      <c r="AO89" s="3">
        <v>1</v>
      </c>
      <c r="AP89" s="3">
        <v>0</v>
      </c>
      <c r="AQ89" s="3">
        <v>0.159999996423721</v>
      </c>
      <c r="AR89" s="3">
        <v>111115</v>
      </c>
      <c r="AS89" s="3">
        <v>0.583526992797851</v>
      </c>
      <c r="AT89" s="3">
        <v>0.00119008927126026</v>
      </c>
      <c r="AU89" s="3">
        <v>298.464799853734</v>
      </c>
      <c r="AV89" s="3">
        <v>298.594488797869</v>
      </c>
      <c r="AW89" s="3">
        <v>0.00465494137604519</v>
      </c>
      <c r="AX89" s="3">
        <v>-0.579368094269085</v>
      </c>
      <c r="AY89" s="3">
        <v>3.23984579122002</v>
      </c>
      <c r="AZ89" s="3">
        <v>33.358038308191</v>
      </c>
      <c r="BA89" s="3">
        <v>11.2883609552857</v>
      </c>
      <c r="BB89" s="3">
        <v>25.3796443258013</v>
      </c>
      <c r="BC89" s="3">
        <v>3.25236249979153</v>
      </c>
      <c r="BD89" s="3">
        <v>0.102504529746883</v>
      </c>
      <c r="BE89" s="3">
        <v>2.14348189919669</v>
      </c>
      <c r="BF89" s="3">
        <v>1.10888060059485</v>
      </c>
      <c r="BG89" s="3">
        <v>0.064399461924472</v>
      </c>
      <c r="BH89" s="3">
        <v>39.4365826491443</v>
      </c>
      <c r="BI89" s="3">
        <v>1.01352452212906</v>
      </c>
      <c r="BJ89" s="3">
        <v>66.4516368738912</v>
      </c>
      <c r="BK89" s="3">
        <v>401.021931070778</v>
      </c>
      <c r="BL89" s="3">
        <v>-0.001373623607123</v>
      </c>
    </row>
    <row r="90" spans="1:64">
      <c r="A90" s="3" t="s">
        <v>205</v>
      </c>
      <c r="B90" s="3" t="s">
        <v>206</v>
      </c>
      <c r="C90" s="3" t="s">
        <v>72</v>
      </c>
      <c r="D90" s="3" t="s">
        <v>69</v>
      </c>
      <c r="E90" s="3" t="str">
        <f t="shared" si="6"/>
        <v>TR71-B2-Rd1</v>
      </c>
      <c r="F90" s="3" t="str">
        <f>VLOOKUP(B90,Sheet1!$A$1:$B$93,2,0)</f>
        <v>Castanopsis eyrei</v>
      </c>
      <c r="G90" s="3" t="str">
        <f t="shared" si="7"/>
        <v>2023-08-16</v>
      </c>
      <c r="H90" s="3" t="s">
        <v>70</v>
      </c>
      <c r="I90" s="3">
        <v>-0.716971817418463</v>
      </c>
      <c r="J90" s="3">
        <v>0.00156257645286776</v>
      </c>
      <c r="K90" s="3">
        <v>1130.68031893002</v>
      </c>
      <c r="L90" s="3">
        <v>0.0149311205433425</v>
      </c>
      <c r="M90" s="3">
        <v>0.902375167963651</v>
      </c>
      <c r="N90" s="3">
        <v>25.6890045801799</v>
      </c>
      <c r="O90" s="3">
        <v>6</v>
      </c>
      <c r="P90" s="3">
        <v>1.4200000166893</v>
      </c>
      <c r="Q90" s="3">
        <v>1</v>
      </c>
      <c r="R90" s="3">
        <v>2.8400000333786</v>
      </c>
      <c r="S90" s="3">
        <v>25.5158357620239</v>
      </c>
      <c r="T90" s="3">
        <v>25.6890045801799</v>
      </c>
      <c r="U90" s="3">
        <v>25.1080352465312</v>
      </c>
      <c r="V90" s="3">
        <v>399.981750488281</v>
      </c>
      <c r="W90" s="3">
        <v>401.200213114421</v>
      </c>
      <c r="X90" s="3">
        <v>24.7662210464478</v>
      </c>
      <c r="Y90" s="3">
        <v>24.791175365448</v>
      </c>
      <c r="Z90" s="3">
        <v>73.4363555908203</v>
      </c>
      <c r="AA90" s="3">
        <v>73.5104293823242</v>
      </c>
      <c r="AB90" s="3">
        <v>350.104136149089</v>
      </c>
      <c r="AC90" s="3">
        <v>0.0234885143193727</v>
      </c>
      <c r="AD90" s="3">
        <v>0.104216351484259</v>
      </c>
      <c r="AE90" s="3">
        <v>97.224645614624</v>
      </c>
      <c r="AF90" s="3">
        <v>7.05495738983154</v>
      </c>
      <c r="AG90" s="3">
        <v>-0.212954074144363</v>
      </c>
      <c r="AH90" s="3">
        <v>0.0405281893908978</v>
      </c>
      <c r="AI90" s="3">
        <v>0.0023404136300087</v>
      </c>
      <c r="AJ90" s="3">
        <v>0.0153654962778091</v>
      </c>
      <c r="AK90" s="3">
        <v>0.00241334619931877</v>
      </c>
      <c r="AL90" s="3">
        <v>1</v>
      </c>
      <c r="AM90" s="3">
        <v>-0.219565242528915</v>
      </c>
      <c r="AN90" s="3">
        <v>2.73739147186279</v>
      </c>
      <c r="AO90" s="3">
        <v>1</v>
      </c>
      <c r="AP90" s="3">
        <v>0</v>
      </c>
      <c r="AQ90" s="3">
        <v>0.159999996423721</v>
      </c>
      <c r="AR90" s="3">
        <v>111115</v>
      </c>
      <c r="AS90" s="3">
        <v>0.583506893581814</v>
      </c>
      <c r="AT90" s="3">
        <v>1.49311205433425e-5</v>
      </c>
      <c r="AU90" s="3">
        <v>298.83900458018</v>
      </c>
      <c r="AV90" s="3">
        <v>298.665835762024</v>
      </c>
      <c r="AW90" s="3">
        <v>0.00375816220709815</v>
      </c>
      <c r="AX90" s="3">
        <v>-0.030034573181979</v>
      </c>
      <c r="AY90" s="3">
        <v>3.31268839764651</v>
      </c>
      <c r="AZ90" s="3">
        <v>34.072516448607</v>
      </c>
      <c r="BA90" s="3">
        <v>9.281341083159</v>
      </c>
      <c r="BB90" s="3">
        <v>25.6024201711019</v>
      </c>
      <c r="BC90" s="3">
        <v>3.29569343248111</v>
      </c>
      <c r="BD90" s="3">
        <v>0.00156170964570566</v>
      </c>
      <c r="BE90" s="3">
        <v>2.41031322968286</v>
      </c>
      <c r="BF90" s="3">
        <v>0.885380202798254</v>
      </c>
      <c r="BG90" s="3">
        <v>0.000976146368475896</v>
      </c>
      <c r="BH90" s="3">
        <v>109.929963453064</v>
      </c>
      <c r="BI90" s="3">
        <v>2.81823693579687</v>
      </c>
      <c r="BJ90" s="3">
        <v>71.9506760843449</v>
      </c>
      <c r="BK90" s="3">
        <v>401.541027178554</v>
      </c>
      <c r="BL90" s="3">
        <v>-0.00128473584613341</v>
      </c>
    </row>
    <row r="91" spans="1:64">
      <c r="A91" s="3" t="s">
        <v>207</v>
      </c>
      <c r="B91" s="3" t="s">
        <v>208</v>
      </c>
      <c r="C91" s="3" t="s">
        <v>72</v>
      </c>
      <c r="D91" s="3" t="s">
        <v>69</v>
      </c>
      <c r="E91" s="3" t="str">
        <f t="shared" si="6"/>
        <v>TR72-B2-Rd1</v>
      </c>
      <c r="F91" s="3" t="str">
        <f>VLOOKUP(B91,Sheet1!$A$1:$B$93,2,0)</f>
        <v>Schima superba</v>
      </c>
      <c r="G91" s="3" t="str">
        <f t="shared" si="7"/>
        <v>2023-08-17</v>
      </c>
      <c r="H91" s="3" t="s">
        <v>70</v>
      </c>
      <c r="I91" s="3">
        <v>-1.31431356620284</v>
      </c>
      <c r="J91" s="3">
        <v>0.0105829980428137</v>
      </c>
      <c r="K91" s="3">
        <v>591.984348453198</v>
      </c>
      <c r="L91" s="3">
        <v>0.125725927388609</v>
      </c>
      <c r="M91" s="3">
        <v>1.12686323072608</v>
      </c>
      <c r="N91" s="3">
        <v>25.2905439649309</v>
      </c>
      <c r="O91" s="3">
        <v>6</v>
      </c>
      <c r="P91" s="3">
        <v>1.4200000166893</v>
      </c>
      <c r="Q91" s="3">
        <v>1</v>
      </c>
      <c r="R91" s="3">
        <v>2.8400000333786</v>
      </c>
      <c r="S91" s="3">
        <v>25.3646862847464</v>
      </c>
      <c r="T91" s="3">
        <v>25.2905439649309</v>
      </c>
      <c r="U91" s="3">
        <v>25.1180083411081</v>
      </c>
      <c r="V91" s="3">
        <v>399.95089503697</v>
      </c>
      <c r="W91" s="3">
        <v>402.116690499442</v>
      </c>
      <c r="X91" s="3">
        <v>21.4855850764683</v>
      </c>
      <c r="Y91" s="3">
        <v>21.6963762555804</v>
      </c>
      <c r="Z91" s="3">
        <v>64.2582048688616</v>
      </c>
      <c r="AA91" s="3">
        <v>64.8885236467634</v>
      </c>
      <c r="AB91" s="3">
        <v>350.104219709124</v>
      </c>
      <c r="AC91" s="3">
        <v>0.0220353909618487</v>
      </c>
      <c r="AD91" s="3">
        <v>0.105089122695582</v>
      </c>
      <c r="AE91" s="3">
        <v>97.1734760829381</v>
      </c>
      <c r="AF91" s="3">
        <v>6.69069910049438</v>
      </c>
      <c r="AG91" s="3">
        <v>-0.197221159934998</v>
      </c>
      <c r="AH91" s="3">
        <v>0.0222951248288155</v>
      </c>
      <c r="AI91" s="3">
        <v>0.0030549936927855</v>
      </c>
      <c r="AJ91" s="3">
        <v>0.0451879687607288</v>
      </c>
      <c r="AK91" s="3">
        <v>0.00440990785136819</v>
      </c>
      <c r="AL91" s="3">
        <v>0.928571430700166</v>
      </c>
      <c r="AM91" s="3">
        <v>-0.219565242528915</v>
      </c>
      <c r="AN91" s="3">
        <v>2.73739147186279</v>
      </c>
      <c r="AO91" s="3">
        <v>1</v>
      </c>
      <c r="AP91" s="3">
        <v>0</v>
      </c>
      <c r="AQ91" s="3">
        <v>0.159999996423721</v>
      </c>
      <c r="AR91" s="3">
        <v>111115</v>
      </c>
      <c r="AS91" s="3">
        <v>0.58350703284854</v>
      </c>
      <c r="AT91" s="3">
        <v>0.000125725927388609</v>
      </c>
      <c r="AU91" s="3">
        <v>298.440543964931</v>
      </c>
      <c r="AV91" s="3">
        <v>298.514686284747</v>
      </c>
      <c r="AW91" s="3">
        <v>0.0035256624750911</v>
      </c>
      <c r="AX91" s="3">
        <v>-0.0533059800213357</v>
      </c>
      <c r="AY91" s="3">
        <v>3.23517552683508</v>
      </c>
      <c r="AZ91" s="3">
        <v>33.2927837892792</v>
      </c>
      <c r="BA91" s="3">
        <v>11.5964075336989</v>
      </c>
      <c r="BB91" s="3">
        <v>25.3276151248387</v>
      </c>
      <c r="BC91" s="3">
        <v>3.24231660912539</v>
      </c>
      <c r="BD91" s="3">
        <v>0.0105437073612133</v>
      </c>
      <c r="BE91" s="3">
        <v>2.108312296109</v>
      </c>
      <c r="BF91" s="3">
        <v>1.13400431301639</v>
      </c>
      <c r="BG91" s="3">
        <v>0.00659333589508501</v>
      </c>
      <c r="BH91" s="3">
        <v>57.525176972057</v>
      </c>
      <c r="BI91" s="3">
        <v>1.47217035943651</v>
      </c>
      <c r="BJ91" s="3">
        <v>64.3165844882097</v>
      </c>
      <c r="BK91" s="3">
        <v>402.741452222512</v>
      </c>
      <c r="BL91" s="3">
        <v>-0.00209891078866222</v>
      </c>
    </row>
    <row r="92" spans="1:64">
      <c r="A92" s="3" t="s">
        <v>209</v>
      </c>
      <c r="B92" s="3" t="s">
        <v>208</v>
      </c>
      <c r="C92" s="3" t="s">
        <v>72</v>
      </c>
      <c r="D92" s="3" t="s">
        <v>74</v>
      </c>
      <c r="E92" s="3" t="str">
        <f t="shared" si="6"/>
        <v>TR72-B2-Rd2</v>
      </c>
      <c r="F92" s="3" t="str">
        <f>VLOOKUP(B92,Sheet1!$A$1:$B$93,2,0)</f>
        <v>Schima superba</v>
      </c>
      <c r="G92" s="3" t="str">
        <f t="shared" si="7"/>
        <v>2023-08-17</v>
      </c>
      <c r="H92" s="3" t="s">
        <v>70</v>
      </c>
      <c r="I92" s="3">
        <v>-0.968441962643162</v>
      </c>
      <c r="J92" s="3">
        <v>0.00833824888088993</v>
      </c>
      <c r="K92" s="3">
        <v>578.600942438218</v>
      </c>
      <c r="L92" s="3">
        <v>0.099873185820438</v>
      </c>
      <c r="M92" s="3">
        <v>1.13264293532111</v>
      </c>
      <c r="N92" s="3">
        <v>25.5171184539795</v>
      </c>
      <c r="O92" s="3">
        <v>6</v>
      </c>
      <c r="P92" s="3">
        <v>1.4200000166893</v>
      </c>
      <c r="Q92" s="3">
        <v>1</v>
      </c>
      <c r="R92" s="3">
        <v>2.8400000333786</v>
      </c>
      <c r="S92" s="3">
        <v>25.4478566305978</v>
      </c>
      <c r="T92" s="3">
        <v>25.5171184539795</v>
      </c>
      <c r="U92" s="3">
        <v>25.1015058244978</v>
      </c>
      <c r="V92" s="3">
        <v>400.04331098284</v>
      </c>
      <c r="W92" s="3">
        <v>401.634203229632</v>
      </c>
      <c r="X92" s="3">
        <v>21.9609133856637</v>
      </c>
      <c r="Y92" s="3">
        <v>22.1282799584525</v>
      </c>
      <c r="Z92" s="3">
        <v>65.2331286839077</v>
      </c>
      <c r="AA92" s="3">
        <v>65.7270932878767</v>
      </c>
      <c r="AB92" s="3">
        <v>350.116915021624</v>
      </c>
      <c r="AC92" s="3">
        <v>0.0160603364098019</v>
      </c>
      <c r="AD92" s="3">
        <v>0.10335977827864</v>
      </c>
      <c r="AE92" s="3">
        <v>96.9978588649205</v>
      </c>
      <c r="AF92" s="3">
        <v>6.42148971557617</v>
      </c>
      <c r="AG92" s="3">
        <v>-0.206405535340309</v>
      </c>
      <c r="AH92" s="3">
        <v>0.0144388880580664</v>
      </c>
      <c r="AI92" s="3">
        <v>0.00101101153995842</v>
      </c>
      <c r="AJ92" s="3">
        <v>0.0119933933019638</v>
      </c>
      <c r="AK92" s="3">
        <v>0.000926587614230812</v>
      </c>
      <c r="AL92" s="3">
        <v>0.9047619083098</v>
      </c>
      <c r="AM92" s="3">
        <v>-0.219565242528915</v>
      </c>
      <c r="AN92" s="3">
        <v>2.73739147186279</v>
      </c>
      <c r="AO92" s="3">
        <v>1</v>
      </c>
      <c r="AP92" s="3">
        <v>0</v>
      </c>
      <c r="AQ92" s="3">
        <v>0.159999996423721</v>
      </c>
      <c r="AR92" s="3">
        <v>111115</v>
      </c>
      <c r="AS92" s="3">
        <v>0.583528191702706</v>
      </c>
      <c r="AT92" s="3">
        <v>9.98731858204379e-5</v>
      </c>
      <c r="AU92" s="3">
        <v>298.66711845398</v>
      </c>
      <c r="AV92" s="3">
        <v>298.597856630598</v>
      </c>
      <c r="AW92" s="3">
        <v>0.00256965376813206</v>
      </c>
      <c r="AX92" s="3">
        <v>-0.059029858995913</v>
      </c>
      <c r="AY92" s="3">
        <v>3.27903871002992</v>
      </c>
      <c r="AZ92" s="3">
        <v>33.8052690080701</v>
      </c>
      <c r="BA92" s="3">
        <v>11.6769890496176</v>
      </c>
      <c r="BB92" s="3">
        <v>25.4824875422886</v>
      </c>
      <c r="BC92" s="3">
        <v>3.27230054398458</v>
      </c>
      <c r="BD92" s="3">
        <v>0.00831383411932577</v>
      </c>
      <c r="BE92" s="3">
        <v>2.14639577470881</v>
      </c>
      <c r="BF92" s="3">
        <v>1.12590476927578</v>
      </c>
      <c r="BG92" s="3">
        <v>0.00519833433539118</v>
      </c>
      <c r="BH92" s="3">
        <v>56.1230523957658</v>
      </c>
      <c r="BI92" s="3">
        <v>1.44061710339897</v>
      </c>
      <c r="BJ92" s="3">
        <v>64.5683095222292</v>
      </c>
      <c r="BK92" s="3">
        <v>402.094554157168</v>
      </c>
      <c r="BL92" s="3">
        <v>-0.00155510332876576</v>
      </c>
    </row>
    <row r="93" spans="1:64">
      <c r="A93" s="3" t="s">
        <v>210</v>
      </c>
      <c r="B93" s="3" t="s">
        <v>211</v>
      </c>
      <c r="C93" s="3" t="s">
        <v>68</v>
      </c>
      <c r="D93" s="3" t="s">
        <v>69</v>
      </c>
      <c r="E93" s="3" t="str">
        <f t="shared" si="6"/>
        <v>TR74-B1-Rd1</v>
      </c>
      <c r="F93" s="3" t="str">
        <f>VLOOKUP(B93,Sheet1!$A$1:$B$93,2,0)</f>
        <v>Daphniphyllum pentandrum</v>
      </c>
      <c r="G93" s="3" t="str">
        <f t="shared" si="7"/>
        <v>2023-08-17</v>
      </c>
      <c r="H93" s="3" t="s">
        <v>70</v>
      </c>
      <c r="I93" s="3">
        <v>-1.35711661947203</v>
      </c>
      <c r="J93" s="3">
        <v>0.0748020611570184</v>
      </c>
      <c r="K93" s="3">
        <v>424.752385522679</v>
      </c>
      <c r="L93" s="3">
        <v>0.737258445499752</v>
      </c>
      <c r="M93" s="3">
        <v>0.957191727879445</v>
      </c>
      <c r="N93" s="3">
        <v>24.9867286682129</v>
      </c>
      <c r="O93" s="3">
        <v>6</v>
      </c>
      <c r="P93" s="3">
        <v>1.4200000166893</v>
      </c>
      <c r="Q93" s="3">
        <v>1</v>
      </c>
      <c r="R93" s="3">
        <v>2.8400000333786</v>
      </c>
      <c r="S93" s="3">
        <v>25.306113924299</v>
      </c>
      <c r="T93" s="3">
        <v>24.9867286682129</v>
      </c>
      <c r="U93" s="3">
        <v>25.1224224908011</v>
      </c>
      <c r="V93" s="3">
        <v>399.915579659598</v>
      </c>
      <c r="W93" s="3">
        <v>401.733723231724</v>
      </c>
      <c r="X93" s="3">
        <v>21.5757420403617</v>
      </c>
      <c r="Y93" s="3">
        <v>22.8103749411447</v>
      </c>
      <c r="Z93" s="3">
        <v>64.8422110421317</v>
      </c>
      <c r="AA93" s="3">
        <v>68.5544253758022</v>
      </c>
      <c r="AB93" s="3">
        <v>350.115997314453</v>
      </c>
      <c r="AC93" s="3">
        <v>0.032191848781492</v>
      </c>
      <c r="AD93" s="3">
        <v>0.0817087111728532</v>
      </c>
      <c r="AE93" s="3">
        <v>97.3228612627302</v>
      </c>
      <c r="AF93" s="3">
        <v>6.53770303726196</v>
      </c>
      <c r="AG93" s="3">
        <v>-0.243084892630577</v>
      </c>
      <c r="AH93" s="3">
        <v>0.0250677596777678</v>
      </c>
      <c r="AI93" s="3">
        <v>0.00155921734403819</v>
      </c>
      <c r="AJ93" s="3">
        <v>0.0150715056806803</v>
      </c>
      <c r="AK93" s="3">
        <v>0.00236577494069934</v>
      </c>
      <c r="AL93" s="3">
        <v>0.976190477609634</v>
      </c>
      <c r="AM93" s="3">
        <v>-0.219565242528915</v>
      </c>
      <c r="AN93" s="3">
        <v>2.73739147186279</v>
      </c>
      <c r="AO93" s="3">
        <v>1</v>
      </c>
      <c r="AP93" s="3">
        <v>0</v>
      </c>
      <c r="AQ93" s="3">
        <v>0.159999996423721</v>
      </c>
      <c r="AR93" s="3">
        <v>111115</v>
      </c>
      <c r="AS93" s="3">
        <v>0.583526662190755</v>
      </c>
      <c r="AT93" s="3">
        <v>0.000737258445499753</v>
      </c>
      <c r="AU93" s="3">
        <v>298.136728668213</v>
      </c>
      <c r="AV93" s="3">
        <v>298.456113924299</v>
      </c>
      <c r="AW93" s="3">
        <v>0.0051506956899117</v>
      </c>
      <c r="AX93" s="3">
        <v>-0.327991799536004</v>
      </c>
      <c r="AY93" s="3">
        <v>3.17716268449265</v>
      </c>
      <c r="AZ93" s="3">
        <v>32.6455947058801</v>
      </c>
      <c r="BA93" s="3">
        <v>9.83521976473544</v>
      </c>
      <c r="BB93" s="3">
        <v>25.1464212962559</v>
      </c>
      <c r="BC93" s="3">
        <v>3.20754079590673</v>
      </c>
      <c r="BD93" s="3">
        <v>0.0728823756703496</v>
      </c>
      <c r="BE93" s="3">
        <v>2.21997095661321</v>
      </c>
      <c r="BF93" s="3">
        <v>0.987569839293526</v>
      </c>
      <c r="BG93" s="3">
        <v>0.0457201524333239</v>
      </c>
      <c r="BH93" s="3">
        <v>41.3381174580295</v>
      </c>
      <c r="BI93" s="3">
        <v>1.05729828571636</v>
      </c>
      <c r="BJ93" s="3">
        <v>69.8087601649774</v>
      </c>
      <c r="BK93" s="3">
        <v>402.378831476356</v>
      </c>
      <c r="BL93" s="3">
        <v>-0.0023544615333579</v>
      </c>
    </row>
    <row r="94" spans="1:64">
      <c r="A94" s="3" t="s">
        <v>212</v>
      </c>
      <c r="B94" s="3" t="s">
        <v>213</v>
      </c>
      <c r="C94" s="3" t="s">
        <v>68</v>
      </c>
      <c r="D94" s="3" t="s">
        <v>69</v>
      </c>
      <c r="E94" s="3" t="str">
        <f t="shared" si="6"/>
        <v>TR75-B1-Rd1</v>
      </c>
      <c r="F94" s="3" t="str">
        <f>VLOOKUP(B94,Sheet1!$A$1:$B$93,2,0)</f>
        <v>Daphniphyllum pentandrum</v>
      </c>
      <c r="G94" s="3" t="str">
        <f t="shared" si="7"/>
        <v>2023-08-17</v>
      </c>
      <c r="H94" s="3" t="s">
        <v>70</v>
      </c>
      <c r="I94" s="3">
        <v>-1.31495814933182</v>
      </c>
      <c r="J94" s="3">
        <v>0.128427924235226</v>
      </c>
      <c r="K94" s="3">
        <v>411.623500134017</v>
      </c>
      <c r="L94" s="3">
        <v>1.26514231542325</v>
      </c>
      <c r="M94" s="3">
        <v>0.972700475559597</v>
      </c>
      <c r="N94" s="3">
        <v>24.9289508547102</v>
      </c>
      <c r="O94" s="3">
        <v>6</v>
      </c>
      <c r="P94" s="3">
        <v>1.4200000166893</v>
      </c>
      <c r="Q94" s="3">
        <v>1</v>
      </c>
      <c r="R94" s="3">
        <v>2.8400000333786</v>
      </c>
      <c r="S94" s="3">
        <v>25.2879307610648</v>
      </c>
      <c r="T94" s="3">
        <v>24.9289508547102</v>
      </c>
      <c r="U94" s="3">
        <v>25.1211880275181</v>
      </c>
      <c r="V94" s="3">
        <v>399.876480102539</v>
      </c>
      <c r="W94" s="3">
        <v>401.259981427874</v>
      </c>
      <c r="X94" s="3">
        <v>20.4617373602731</v>
      </c>
      <c r="Y94" s="3">
        <v>22.5808862958636</v>
      </c>
      <c r="Z94" s="3">
        <v>61.4483495439802</v>
      </c>
      <c r="AA94" s="3">
        <v>67.8143528529576</v>
      </c>
      <c r="AB94" s="3">
        <v>350.114406040737</v>
      </c>
      <c r="AC94" s="3">
        <v>0.0466390162307237</v>
      </c>
      <c r="AD94" s="3">
        <v>0.100500730531556</v>
      </c>
      <c r="AE94" s="3">
        <v>97.1415890284947</v>
      </c>
      <c r="AF94" s="3">
        <v>6.53212833404541</v>
      </c>
      <c r="AG94" s="3">
        <v>-0.236160829663277</v>
      </c>
      <c r="AH94" s="3">
        <v>0.0241034291684627</v>
      </c>
      <c r="AI94" s="3">
        <v>0.000941950129345059</v>
      </c>
      <c r="AJ94" s="3">
        <v>0.0110316071659327</v>
      </c>
      <c r="AK94" s="3">
        <v>0.00119712378364056</v>
      </c>
      <c r="AL94" s="3">
        <v>0.928571430700166</v>
      </c>
      <c r="AM94" s="3">
        <v>-0.219565242528915</v>
      </c>
      <c r="AN94" s="3">
        <v>2.73739147186279</v>
      </c>
      <c r="AO94" s="3">
        <v>1</v>
      </c>
      <c r="AP94" s="3">
        <v>0</v>
      </c>
      <c r="AQ94" s="3">
        <v>0.159999996423721</v>
      </c>
      <c r="AR94" s="3">
        <v>111115</v>
      </c>
      <c r="AS94" s="3">
        <v>0.583524010067894</v>
      </c>
      <c r="AT94" s="3">
        <v>0.00126514231542325</v>
      </c>
      <c r="AU94" s="3">
        <v>298.07895085471</v>
      </c>
      <c r="AV94" s="3">
        <v>298.437930761065</v>
      </c>
      <c r="AW94" s="3">
        <v>0.00746224243012167</v>
      </c>
      <c r="AX94" s="3">
        <v>-0.587499495564788</v>
      </c>
      <c r="AY94" s="3">
        <v>3.16624365436491</v>
      </c>
      <c r="AZ94" s="3">
        <v>32.5941102105688</v>
      </c>
      <c r="BA94" s="3">
        <v>10.0132239147052</v>
      </c>
      <c r="BB94" s="3">
        <v>25.1084408078875</v>
      </c>
      <c r="BC94" s="3">
        <v>3.20029494414749</v>
      </c>
      <c r="BD94" s="3">
        <v>0.122871029151623</v>
      </c>
      <c r="BE94" s="3">
        <v>2.19354317880531</v>
      </c>
      <c r="BF94" s="3">
        <v>1.00675176534218</v>
      </c>
      <c r="BG94" s="3">
        <v>0.0772750313539549</v>
      </c>
      <c r="BH94" s="3">
        <v>39.985760853237</v>
      </c>
      <c r="BI94" s="3">
        <v>1.02582742041224</v>
      </c>
      <c r="BJ94" s="3">
        <v>69.7747225580872</v>
      </c>
      <c r="BK94" s="3">
        <v>401.885049554893</v>
      </c>
      <c r="BL94" s="3">
        <v>-0.00228298743261056</v>
      </c>
    </row>
    <row r="95" spans="1:64">
      <c r="A95" s="3" t="s">
        <v>214</v>
      </c>
      <c r="B95" s="3" t="s">
        <v>213</v>
      </c>
      <c r="C95" s="3" t="s">
        <v>68</v>
      </c>
      <c r="D95" s="3" t="s">
        <v>74</v>
      </c>
      <c r="E95" s="3" t="str">
        <f t="shared" si="6"/>
        <v>TR75-B1-Rd2</v>
      </c>
      <c r="F95" s="3" t="str">
        <f>VLOOKUP(B95,Sheet1!$A$1:$B$93,2,0)</f>
        <v>Daphniphyllum pentandrum</v>
      </c>
      <c r="G95" s="3" t="str">
        <f t="shared" si="7"/>
        <v>2023-08-17</v>
      </c>
      <c r="H95" s="3" t="s">
        <v>70</v>
      </c>
      <c r="I95" s="3">
        <v>-1.10454652923066</v>
      </c>
      <c r="J95" s="3">
        <v>0.0838272068017761</v>
      </c>
      <c r="K95" s="3">
        <v>416.662799971312</v>
      </c>
      <c r="L95" s="3">
        <v>0.787560052205979</v>
      </c>
      <c r="M95" s="3">
        <v>0.914156510794631</v>
      </c>
      <c r="N95" s="3">
        <v>25.1136112213135</v>
      </c>
      <c r="O95" s="3">
        <v>6</v>
      </c>
      <c r="P95" s="3">
        <v>1.4200000166893</v>
      </c>
      <c r="Q95" s="3">
        <v>1</v>
      </c>
      <c r="R95" s="3">
        <v>2.8400000333786</v>
      </c>
      <c r="S95" s="3">
        <v>25.3647936412266</v>
      </c>
      <c r="T95" s="3">
        <v>25.1136112213135</v>
      </c>
      <c r="U95" s="3">
        <v>25.1019041878837</v>
      </c>
      <c r="V95" s="3">
        <v>399.998046875</v>
      </c>
      <c r="W95" s="3">
        <v>401.349323817662</v>
      </c>
      <c r="X95" s="3">
        <v>22.1985712051392</v>
      </c>
      <c r="Y95" s="3">
        <v>23.5165651866368</v>
      </c>
      <c r="Z95" s="3">
        <v>66.4363708496094</v>
      </c>
      <c r="AA95" s="3">
        <v>70.3847988673619</v>
      </c>
      <c r="AB95" s="3">
        <v>350.095352172852</v>
      </c>
      <c r="AC95" s="3">
        <v>0.00923325010808185</v>
      </c>
      <c r="AD95" s="3">
        <v>0.116070483944246</v>
      </c>
      <c r="AE95" s="3">
        <v>97.2557945251465</v>
      </c>
      <c r="AF95" s="3">
        <v>6.61397504806519</v>
      </c>
      <c r="AG95" s="3">
        <v>-0.228497609496117</v>
      </c>
      <c r="AH95" s="3">
        <v>0.0125960586592555</v>
      </c>
      <c r="AI95" s="3">
        <v>0.000988968764431775</v>
      </c>
      <c r="AJ95" s="3">
        <v>0.0111700799316168</v>
      </c>
      <c r="AK95" s="3">
        <v>0.000919800600968301</v>
      </c>
      <c r="AL95" s="3">
        <v>0.9047619083098</v>
      </c>
      <c r="AM95" s="3">
        <v>-0.219565242528915</v>
      </c>
      <c r="AN95" s="3">
        <v>2.73739147186279</v>
      </c>
      <c r="AO95" s="3">
        <v>1</v>
      </c>
      <c r="AP95" s="3">
        <v>0</v>
      </c>
      <c r="AQ95" s="3">
        <v>0.159999996423721</v>
      </c>
      <c r="AR95" s="3">
        <v>111115</v>
      </c>
      <c r="AS95" s="3">
        <v>0.583492253621419</v>
      </c>
      <c r="AT95" s="3">
        <v>0.00078756005220598</v>
      </c>
      <c r="AU95" s="3">
        <v>298.263611221314</v>
      </c>
      <c r="AV95" s="3">
        <v>298.514793641227</v>
      </c>
      <c r="AW95" s="3">
        <v>0.00147731998427242</v>
      </c>
      <c r="AX95" s="3">
        <v>-0.362025551596072</v>
      </c>
      <c r="AY95" s="3">
        <v>3.20127874335636</v>
      </c>
      <c r="AZ95" s="3">
        <v>32.9160721418453</v>
      </c>
      <c r="BA95" s="3">
        <v>9.39950695520848</v>
      </c>
      <c r="BB95" s="3">
        <v>25.2392024312701</v>
      </c>
      <c r="BC95" s="3">
        <v>3.2253066809554</v>
      </c>
      <c r="BD95" s="3">
        <v>0.0814235054690701</v>
      </c>
      <c r="BE95" s="3">
        <v>2.28712223256173</v>
      </c>
      <c r="BF95" s="3">
        <v>0.938184448393672</v>
      </c>
      <c r="BG95" s="3">
        <v>0.0511003234378037</v>
      </c>
      <c r="BH95" s="3">
        <v>40.5228715547333</v>
      </c>
      <c r="BI95" s="3">
        <v>1.03815501913355</v>
      </c>
      <c r="BJ95" s="3">
        <v>71.4573616862513</v>
      </c>
      <c r="BK95" s="3">
        <v>401.87437233771</v>
      </c>
      <c r="BL95" s="3">
        <v>-0.00196399597371208</v>
      </c>
    </row>
    <row r="96" spans="1:64">
      <c r="A96" s="3" t="s">
        <v>215</v>
      </c>
      <c r="B96" s="3" t="s">
        <v>213</v>
      </c>
      <c r="C96" s="3" t="s">
        <v>72</v>
      </c>
      <c r="D96" s="3" t="s">
        <v>74</v>
      </c>
      <c r="E96" s="3" t="str">
        <f t="shared" si="6"/>
        <v>TR75-B2-Rd2</v>
      </c>
      <c r="F96" s="3" t="str">
        <f>VLOOKUP(B96,Sheet1!$A$1:$B$93,2,0)</f>
        <v>Daphniphyllum pentandrum</v>
      </c>
      <c r="G96" s="3" t="str">
        <f t="shared" si="7"/>
        <v>2023-08-17</v>
      </c>
      <c r="H96" s="3" t="s">
        <v>70</v>
      </c>
      <c r="I96" s="3">
        <v>-1.18272820720696</v>
      </c>
      <c r="J96" s="3">
        <v>0.150195820178422</v>
      </c>
      <c r="K96" s="3">
        <v>408.184519961843</v>
      </c>
      <c r="L96" s="3">
        <v>1.3537682047495</v>
      </c>
      <c r="M96" s="3">
        <v>0.894815357707767</v>
      </c>
      <c r="N96" s="3">
        <v>24.9975496019636</v>
      </c>
      <c r="O96" s="3">
        <v>6</v>
      </c>
      <c r="P96" s="3">
        <v>1.4200000166893</v>
      </c>
      <c r="Q96" s="3">
        <v>1</v>
      </c>
      <c r="R96" s="3">
        <v>2.8400000333786</v>
      </c>
      <c r="S96" s="3">
        <v>25.3884391784668</v>
      </c>
      <c r="T96" s="3">
        <v>24.9975496019636</v>
      </c>
      <c r="U96" s="3">
        <v>25.120981488909</v>
      </c>
      <c r="V96" s="3">
        <v>400.018186296736</v>
      </c>
      <c r="W96" s="3">
        <v>401.114430018834</v>
      </c>
      <c r="X96" s="3">
        <v>21.2799110412598</v>
      </c>
      <c r="Y96" s="3">
        <v>23.5451766422817</v>
      </c>
      <c r="Z96" s="3">
        <v>63.4450214930943</v>
      </c>
      <c r="AA96" s="3">
        <v>70.2000269208636</v>
      </c>
      <c r="AB96" s="3">
        <v>350.129409790039</v>
      </c>
      <c r="AC96" s="3">
        <v>0.00889701730609106</v>
      </c>
      <c r="AD96" s="3">
        <v>0.082937501636999</v>
      </c>
      <c r="AE96" s="3">
        <v>97.021904536656</v>
      </c>
      <c r="AF96" s="3">
        <v>6.69619083404541</v>
      </c>
      <c r="AG96" s="3">
        <v>-0.242800325155258</v>
      </c>
      <c r="AH96" s="3">
        <v>0.00978446379303932</v>
      </c>
      <c r="AI96" s="3">
        <v>0.00120376190170646</v>
      </c>
      <c r="AJ96" s="3">
        <v>0.0197636019438505</v>
      </c>
      <c r="AK96" s="3">
        <v>0.00207720464095473</v>
      </c>
      <c r="AL96" s="3">
        <v>0.952380955219269</v>
      </c>
      <c r="AM96" s="3">
        <v>-0.219565242528915</v>
      </c>
      <c r="AN96" s="3">
        <v>2.73739147186279</v>
      </c>
      <c r="AO96" s="3">
        <v>1</v>
      </c>
      <c r="AP96" s="3">
        <v>0</v>
      </c>
      <c r="AQ96" s="3">
        <v>0.159999996423721</v>
      </c>
      <c r="AR96" s="3">
        <v>111115</v>
      </c>
      <c r="AS96" s="3">
        <v>0.583549016316732</v>
      </c>
      <c r="AT96" s="3">
        <v>0.00135376820474951</v>
      </c>
      <c r="AU96" s="3">
        <v>298.147549601964</v>
      </c>
      <c r="AV96" s="3">
        <v>298.538439178467</v>
      </c>
      <c r="AW96" s="3">
        <v>0.00142352273715636</v>
      </c>
      <c r="AX96" s="3">
        <v>-0.627750265000513</v>
      </c>
      <c r="AY96" s="3">
        <v>3.17921323812521</v>
      </c>
      <c r="AZ96" s="3">
        <v>32.7679945309646</v>
      </c>
      <c r="BA96" s="3">
        <v>9.22281788868291</v>
      </c>
      <c r="BB96" s="3">
        <v>25.1929943902152</v>
      </c>
      <c r="BC96" s="3">
        <v>3.21644811291207</v>
      </c>
      <c r="BD96" s="3">
        <v>0.142651561258311</v>
      </c>
      <c r="BE96" s="3">
        <v>2.28439788041744</v>
      </c>
      <c r="BF96" s="3">
        <v>0.932050232494626</v>
      </c>
      <c r="BG96" s="3">
        <v>0.0898056665495602</v>
      </c>
      <c r="BH96" s="3">
        <v>39.6028395694427</v>
      </c>
      <c r="BI96" s="3">
        <v>1.01762608278759</v>
      </c>
      <c r="BJ96" s="3">
        <v>72.4934553250568</v>
      </c>
      <c r="BK96" s="3">
        <v>401.676642364243</v>
      </c>
      <c r="BL96" s="3">
        <v>-0.0021345492365715</v>
      </c>
    </row>
    <row r="97" spans="1:64">
      <c r="A97" s="3" t="s">
        <v>216</v>
      </c>
      <c r="B97" s="3" t="s">
        <v>217</v>
      </c>
      <c r="C97" s="3" t="s">
        <v>68</v>
      </c>
      <c r="D97" s="3" t="s">
        <v>74</v>
      </c>
      <c r="E97" s="3" t="str">
        <f t="shared" si="6"/>
        <v>TR76-B1-Rd2</v>
      </c>
      <c r="F97" s="3" t="str">
        <f>VLOOKUP(B97,Sheet1!$A$1:$B$93,2,0)</f>
        <v>Alniphyllum fortunei</v>
      </c>
      <c r="G97" s="3" t="str">
        <f t="shared" si="7"/>
        <v>2023-08-17</v>
      </c>
      <c r="H97" s="3" t="s">
        <v>70</v>
      </c>
      <c r="I97" s="3">
        <v>-1.43806422920075</v>
      </c>
      <c r="J97" s="3">
        <v>0.0963824071740203</v>
      </c>
      <c r="K97" s="3">
        <v>419.322023000175</v>
      </c>
      <c r="L97" s="3">
        <v>1.0069462278685</v>
      </c>
      <c r="M97" s="3">
        <v>1.01860860510223</v>
      </c>
      <c r="N97" s="3">
        <v>25.0296906062535</v>
      </c>
      <c r="O97" s="3">
        <v>6</v>
      </c>
      <c r="P97" s="3">
        <v>1.4200000166893</v>
      </c>
      <c r="Q97" s="3">
        <v>1</v>
      </c>
      <c r="R97" s="3">
        <v>2.8400000333786</v>
      </c>
      <c r="S97" s="3">
        <v>25.3175670078822</v>
      </c>
      <c r="T97" s="3">
        <v>25.0296906062535</v>
      </c>
      <c r="U97" s="3">
        <v>25.1173430851528</v>
      </c>
      <c r="V97" s="3">
        <v>400.045641217913</v>
      </c>
      <c r="W97" s="3">
        <v>401.816663469587</v>
      </c>
      <c r="X97" s="3">
        <v>20.6579533985683</v>
      </c>
      <c r="Y97" s="3">
        <v>22.3449863706316</v>
      </c>
      <c r="Z97" s="3">
        <v>61.8239432743618</v>
      </c>
      <c r="AA97" s="3">
        <v>66.8722588675363</v>
      </c>
      <c r="AB97" s="3">
        <v>350.122137887137</v>
      </c>
      <c r="AC97" s="3">
        <v>0.0195663674468441</v>
      </c>
      <c r="AD97" s="3">
        <v>0.0929108051849263</v>
      </c>
      <c r="AE97" s="3">
        <v>96.9665069580078</v>
      </c>
      <c r="AF97" s="3">
        <v>6.56478929519653</v>
      </c>
      <c r="AG97" s="3">
        <v>-0.220557972788811</v>
      </c>
      <c r="AH97" s="3">
        <v>0.0286766178905964</v>
      </c>
      <c r="AI97" s="3">
        <v>0.00659063318744302</v>
      </c>
      <c r="AJ97" s="3">
        <v>0.0217720810323954</v>
      </c>
      <c r="AK97" s="3">
        <v>0.00598877994343638</v>
      </c>
      <c r="AL97" s="3">
        <v>0.928571432828903</v>
      </c>
      <c r="AM97" s="3">
        <v>-0.219565242528915</v>
      </c>
      <c r="AN97" s="3">
        <v>2.73739147186279</v>
      </c>
      <c r="AO97" s="3">
        <v>1</v>
      </c>
      <c r="AP97" s="3">
        <v>0</v>
      </c>
      <c r="AQ97" s="3">
        <v>0.159999996423721</v>
      </c>
      <c r="AR97" s="3">
        <v>111115</v>
      </c>
      <c r="AS97" s="3">
        <v>0.583536896478562</v>
      </c>
      <c r="AT97" s="3">
        <v>0.0010069462278685</v>
      </c>
      <c r="AU97" s="3">
        <v>298.179690606253</v>
      </c>
      <c r="AV97" s="3">
        <v>298.467567007882</v>
      </c>
      <c r="AW97" s="3">
        <v>0.00313061872152027</v>
      </c>
      <c r="AX97" s="3">
        <v>-0.467265793524408</v>
      </c>
      <c r="AY97" s="3">
        <v>3.18532389958937</v>
      </c>
      <c r="AZ97" s="3">
        <v>32.8497333522177</v>
      </c>
      <c r="BA97" s="3">
        <v>10.5047469815861</v>
      </c>
      <c r="BB97" s="3">
        <v>25.1736288070679</v>
      </c>
      <c r="BC97" s="3">
        <v>3.21274573604347</v>
      </c>
      <c r="BD97" s="3">
        <v>0.0932185433519894</v>
      </c>
      <c r="BE97" s="3">
        <v>2.16671529448714</v>
      </c>
      <c r="BF97" s="3">
        <v>1.04603044155633</v>
      </c>
      <c r="BG97" s="3">
        <v>0.058537814831096</v>
      </c>
      <c r="BH97" s="3">
        <v>40.6601917771641</v>
      </c>
      <c r="BI97" s="3">
        <v>1.04356551853303</v>
      </c>
      <c r="BJ97" s="3">
        <v>68.1941614725039</v>
      </c>
      <c r="BK97" s="3">
        <v>402.500250331067</v>
      </c>
      <c r="BL97" s="3">
        <v>-0.0024364553165615</v>
      </c>
    </row>
    <row r="98" spans="1:64">
      <c r="A98" s="3" t="s">
        <v>218</v>
      </c>
      <c r="B98" s="3" t="s">
        <v>217</v>
      </c>
      <c r="C98" s="3" t="s">
        <v>72</v>
      </c>
      <c r="D98" s="3" t="s">
        <v>74</v>
      </c>
      <c r="E98" s="3" t="str">
        <f t="shared" si="6"/>
        <v>TR76-B2-Rd2</v>
      </c>
      <c r="F98" s="3" t="str">
        <f>VLOOKUP(B98,Sheet1!$A$1:$B$93,2,0)</f>
        <v>Alniphyllum fortunei</v>
      </c>
      <c r="G98" s="3" t="str">
        <f t="shared" si="7"/>
        <v>2023-08-17</v>
      </c>
      <c r="H98" s="3" t="s">
        <v>70</v>
      </c>
      <c r="I98" s="3">
        <v>-1.19944037025033</v>
      </c>
      <c r="J98" s="3">
        <v>0.06306456729149</v>
      </c>
      <c r="K98" s="3">
        <v>424.866877380839</v>
      </c>
      <c r="L98" s="3">
        <v>0.765908869025246</v>
      </c>
      <c r="M98" s="3">
        <v>1.17256614588828</v>
      </c>
      <c r="N98" s="3">
        <v>24.9089126586914</v>
      </c>
      <c r="O98" s="3">
        <v>6</v>
      </c>
      <c r="P98" s="3">
        <v>1.4200000166893</v>
      </c>
      <c r="Q98" s="3">
        <v>1</v>
      </c>
      <c r="R98" s="3">
        <v>2.8400000333786</v>
      </c>
      <c r="S98" s="3">
        <v>25.2590780258179</v>
      </c>
      <c r="T98" s="3">
        <v>24.9089126586914</v>
      </c>
      <c r="U98" s="3">
        <v>25.1053128923689</v>
      </c>
      <c r="V98" s="3">
        <v>399.934371948242</v>
      </c>
      <c r="W98" s="3">
        <v>401.498788016183</v>
      </c>
      <c r="X98" s="3">
        <v>19.2229133333479</v>
      </c>
      <c r="Y98" s="3">
        <v>20.5085292543684</v>
      </c>
      <c r="Z98" s="3">
        <v>57.762031010219</v>
      </c>
      <c r="AA98" s="3">
        <v>61.6254512241908</v>
      </c>
      <c r="AB98" s="3">
        <v>350.120725359236</v>
      </c>
      <c r="AC98" s="3">
        <v>0.0357221335704837</v>
      </c>
      <c r="AD98" s="3">
        <v>0.0998874024621078</v>
      </c>
      <c r="AE98" s="3">
        <v>97.0271938868931</v>
      </c>
      <c r="AF98" s="3">
        <v>6.48180913925171</v>
      </c>
      <c r="AG98" s="3">
        <v>-0.218789473176003</v>
      </c>
      <c r="AH98" s="3">
        <v>0.0151295159012079</v>
      </c>
      <c r="AI98" s="3">
        <v>0.00385273364372551</v>
      </c>
      <c r="AJ98" s="3">
        <v>0.0174921471625567</v>
      </c>
      <c r="AK98" s="3">
        <v>0.00130268919747323</v>
      </c>
      <c r="AL98" s="3">
        <v>0.833333343267441</v>
      </c>
      <c r="AM98" s="3">
        <v>-0.219565242528915</v>
      </c>
      <c r="AN98" s="3">
        <v>2.73739147186279</v>
      </c>
      <c r="AO98" s="3">
        <v>1</v>
      </c>
      <c r="AP98" s="3">
        <v>0</v>
      </c>
      <c r="AQ98" s="3">
        <v>0.159999996423721</v>
      </c>
      <c r="AR98" s="3">
        <v>111115</v>
      </c>
      <c r="AS98" s="3">
        <v>0.583534542265392</v>
      </c>
      <c r="AT98" s="3">
        <v>0.000765908869025246</v>
      </c>
      <c r="AU98" s="3">
        <v>298.058912658691</v>
      </c>
      <c r="AV98" s="3">
        <v>298.409078025818</v>
      </c>
      <c r="AW98" s="3">
        <v>0.0057155412435251</v>
      </c>
      <c r="AX98" s="3">
        <v>-0.338408498389028</v>
      </c>
      <c r="AY98" s="3">
        <v>3.16245119866978</v>
      </c>
      <c r="AZ98" s="3">
        <v>32.593452089039</v>
      </c>
      <c r="BA98" s="3">
        <v>12.0849228346706</v>
      </c>
      <c r="BB98" s="3">
        <v>25.0839953422546</v>
      </c>
      <c r="BC98" s="3">
        <v>3.19563548488032</v>
      </c>
      <c r="BD98" s="3">
        <v>0.0616945798586848</v>
      </c>
      <c r="BE98" s="3">
        <v>1.98988505278149</v>
      </c>
      <c r="BF98" s="3">
        <v>1.20575043209883</v>
      </c>
      <c r="BG98" s="3">
        <v>0.0386799005586292</v>
      </c>
      <c r="BH98" s="3">
        <v>41.2236414121661</v>
      </c>
      <c r="BI98" s="3">
        <v>1.05820193297981</v>
      </c>
      <c r="BJ98" s="3">
        <v>62.7383592998417</v>
      </c>
      <c r="BK98" s="3">
        <v>402.078908289101</v>
      </c>
      <c r="BL98" s="3">
        <v>-0.00190426055591355</v>
      </c>
    </row>
    <row r="99" spans="1:64">
      <c r="A99" s="3" t="s">
        <v>219</v>
      </c>
      <c r="B99" s="3" t="s">
        <v>220</v>
      </c>
      <c r="C99" s="3" t="s">
        <v>68</v>
      </c>
      <c r="D99" s="3" t="s">
        <v>69</v>
      </c>
      <c r="E99" s="3" t="str">
        <f t="shared" si="6"/>
        <v>TR77-B1-Rd1</v>
      </c>
      <c r="F99" s="3" t="str">
        <f>VLOOKUP(B99,Sheet1!$A$1:$B$93,2,0)</f>
        <v>Alniphyllum fortunei</v>
      </c>
      <c r="G99" s="3" t="str">
        <f t="shared" si="7"/>
        <v>2023-08-17</v>
      </c>
      <c r="H99" s="3" t="s">
        <v>70</v>
      </c>
      <c r="I99" s="3">
        <v>-1.15359893014596</v>
      </c>
      <c r="J99" s="3">
        <v>0.0920910861665542</v>
      </c>
      <c r="K99" s="3">
        <v>414.057245428309</v>
      </c>
      <c r="L99" s="3">
        <v>1.08347674725951</v>
      </c>
      <c r="M99" s="3">
        <v>1.14771469238193</v>
      </c>
      <c r="N99" s="3">
        <v>24.382390839713</v>
      </c>
      <c r="O99" s="3">
        <v>6</v>
      </c>
      <c r="P99" s="3">
        <v>1.4200000166893</v>
      </c>
      <c r="Q99" s="3">
        <v>1</v>
      </c>
      <c r="R99" s="3">
        <v>2.8400000333786</v>
      </c>
      <c r="S99" s="3">
        <v>25.1770177568708</v>
      </c>
      <c r="T99" s="3">
        <v>24.382390839713</v>
      </c>
      <c r="U99" s="3">
        <v>25.105466570173</v>
      </c>
      <c r="V99" s="3">
        <v>400.113420758929</v>
      </c>
      <c r="W99" s="3">
        <v>401.345138549805</v>
      </c>
      <c r="X99" s="3">
        <v>17.9456310272217</v>
      </c>
      <c r="Y99" s="3">
        <v>19.7656769071307</v>
      </c>
      <c r="Z99" s="3">
        <v>54.1550728934152</v>
      </c>
      <c r="AA99" s="3">
        <v>59.649630682809</v>
      </c>
      <c r="AB99" s="3">
        <v>350.121220179966</v>
      </c>
      <c r="AC99" s="3">
        <v>0.0227567250008828</v>
      </c>
      <c r="AD99" s="3">
        <v>0.0974862660680498</v>
      </c>
      <c r="AE99" s="3">
        <v>96.9742649623326</v>
      </c>
      <c r="AF99" s="3">
        <v>6.31131029129028</v>
      </c>
      <c r="AG99" s="3">
        <v>-0.232849970459938</v>
      </c>
      <c r="AH99" s="3">
        <v>0.0203982796519995</v>
      </c>
      <c r="AI99" s="3">
        <v>0.0022347210906446</v>
      </c>
      <c r="AJ99" s="3">
        <v>0.0181153900921345</v>
      </c>
      <c r="AK99" s="3">
        <v>0.00179815734736621</v>
      </c>
      <c r="AL99" s="3">
        <v>1</v>
      </c>
      <c r="AM99" s="3">
        <v>-0.219565242528915</v>
      </c>
      <c r="AN99" s="3">
        <v>2.73739147186279</v>
      </c>
      <c r="AO99" s="3">
        <v>1</v>
      </c>
      <c r="AP99" s="3">
        <v>0</v>
      </c>
      <c r="AQ99" s="3">
        <v>0.159999996423721</v>
      </c>
      <c r="AR99" s="3">
        <v>111115</v>
      </c>
      <c r="AS99" s="3">
        <v>0.583535366966611</v>
      </c>
      <c r="AT99" s="3">
        <v>0.00108347674725951</v>
      </c>
      <c r="AU99" s="3">
        <v>297.532390839713</v>
      </c>
      <c r="AV99" s="3">
        <v>298.327017756871</v>
      </c>
      <c r="AW99" s="3">
        <v>0.00364107591875686</v>
      </c>
      <c r="AX99" s="3">
        <v>-0.440503120768792</v>
      </c>
      <c r="AY99" s="3">
        <v>3.0644766825476</v>
      </c>
      <c r="AZ99" s="3">
        <v>31.6009272710314</v>
      </c>
      <c r="BA99" s="3">
        <v>11.8352503639007</v>
      </c>
      <c r="BB99" s="3">
        <v>24.7797042982919</v>
      </c>
      <c r="BC99" s="3">
        <v>3.13815741432089</v>
      </c>
      <c r="BD99" s="3">
        <v>0.0891986175963047</v>
      </c>
      <c r="BE99" s="3">
        <v>1.91676199016567</v>
      </c>
      <c r="BF99" s="3">
        <v>1.22139542415521</v>
      </c>
      <c r="BG99" s="3">
        <v>0.0560019854565395</v>
      </c>
      <c r="BH99" s="3">
        <v>40.1528969478222</v>
      </c>
      <c r="BI99" s="3">
        <v>1.03167372883748</v>
      </c>
      <c r="BJ99" s="3">
        <v>62.7683812154599</v>
      </c>
      <c r="BK99" s="3">
        <v>401.893504231985</v>
      </c>
      <c r="BL99" s="3">
        <v>-0.00180166911932902</v>
      </c>
    </row>
    <row r="100" spans="1:64">
      <c r="A100" s="3" t="s">
        <v>221</v>
      </c>
      <c r="B100" s="3" t="s">
        <v>220</v>
      </c>
      <c r="C100" s="3" t="s">
        <v>72</v>
      </c>
      <c r="D100" s="3" t="s">
        <v>74</v>
      </c>
      <c r="E100" s="3" t="str">
        <f t="shared" si="6"/>
        <v>TR77-B2-Rd2</v>
      </c>
      <c r="F100" s="3" t="str">
        <f>VLOOKUP(B100,Sheet1!$A$1:$B$93,2,0)</f>
        <v>Alniphyllum fortunei</v>
      </c>
      <c r="G100" s="3" t="str">
        <f t="shared" si="7"/>
        <v>2023-08-17</v>
      </c>
      <c r="H100" s="3" t="s">
        <v>70</v>
      </c>
      <c r="I100" s="3">
        <v>-1.30982927678151</v>
      </c>
      <c r="J100" s="3">
        <v>0.166946687590138</v>
      </c>
      <c r="K100" s="3">
        <v>408.441888083742</v>
      </c>
      <c r="L100" s="3">
        <v>1.47575011646995</v>
      </c>
      <c r="M100" s="3">
        <v>0.882126941309876</v>
      </c>
      <c r="N100" s="3">
        <v>25.1883370535714</v>
      </c>
      <c r="O100" s="3">
        <v>6</v>
      </c>
      <c r="P100" s="3">
        <v>1.4200000166893</v>
      </c>
      <c r="Q100" s="3">
        <v>1</v>
      </c>
      <c r="R100" s="3">
        <v>2.8400000333786</v>
      </c>
      <c r="S100" s="3">
        <v>25.3997274126325</v>
      </c>
      <c r="T100" s="3">
        <v>25.1883370535714</v>
      </c>
      <c r="U100" s="3">
        <v>25.0994280406407</v>
      </c>
      <c r="V100" s="3">
        <v>400.041046142578</v>
      </c>
      <c r="W100" s="3">
        <v>401.27095249721</v>
      </c>
      <c r="X100" s="3">
        <v>21.5815901075091</v>
      </c>
      <c r="Y100" s="3">
        <v>24.0498897007534</v>
      </c>
      <c r="Z100" s="3">
        <v>64.3036052158901</v>
      </c>
      <c r="AA100" s="3">
        <v>71.660266331264</v>
      </c>
      <c r="AB100" s="3">
        <v>350.101390293666</v>
      </c>
      <c r="AC100" s="3">
        <v>0.0348567514696957</v>
      </c>
      <c r="AD100" s="3">
        <v>0.104675445705652</v>
      </c>
      <c r="AE100" s="3">
        <v>97.0246135166713</v>
      </c>
      <c r="AF100" s="3">
        <v>6.5700569152832</v>
      </c>
      <c r="AG100" s="3">
        <v>-0.238818064332008</v>
      </c>
      <c r="AH100" s="3">
        <v>0.00982987973839045</v>
      </c>
      <c r="AI100" s="3">
        <v>0.00231694849207997</v>
      </c>
      <c r="AJ100" s="3">
        <v>0.0253513008356094</v>
      </c>
      <c r="AK100" s="3">
        <v>0.00193358748219907</v>
      </c>
      <c r="AL100" s="3">
        <v>0.952380955219269</v>
      </c>
      <c r="AM100" s="3">
        <v>-0.219565242528915</v>
      </c>
      <c r="AN100" s="3">
        <v>2.73739147186279</v>
      </c>
      <c r="AO100" s="3">
        <v>1</v>
      </c>
      <c r="AP100" s="3">
        <v>0</v>
      </c>
      <c r="AQ100" s="3">
        <v>0.159999996423721</v>
      </c>
      <c r="AR100" s="3">
        <v>111115</v>
      </c>
      <c r="AS100" s="3">
        <v>0.58350231715611</v>
      </c>
      <c r="AT100" s="3">
        <v>0.00147575011646995</v>
      </c>
      <c r="AU100" s="3">
        <v>298.338337053571</v>
      </c>
      <c r="AV100" s="3">
        <v>298.549727412632</v>
      </c>
      <c r="AW100" s="3">
        <v>0.00557708011049385</v>
      </c>
      <c r="AX100" s="3">
        <v>-0.711991910822899</v>
      </c>
      <c r="AY100" s="3">
        <v>3.21555819500996</v>
      </c>
      <c r="AZ100" s="3">
        <v>33.1416751499913</v>
      </c>
      <c r="BA100" s="3">
        <v>9.09178544923791</v>
      </c>
      <c r="BB100" s="3">
        <v>25.294032233102</v>
      </c>
      <c r="BC100" s="3">
        <v>3.23584625788511</v>
      </c>
      <c r="BD100" s="3">
        <v>0.157677559120063</v>
      </c>
      <c r="BE100" s="3">
        <v>2.33343125370008</v>
      </c>
      <c r="BF100" s="3">
        <v>0.902415004185033</v>
      </c>
      <c r="BG100" s="3">
        <v>0.0993413380805706</v>
      </c>
      <c r="BH100" s="3">
        <v>39.6289164532726</v>
      </c>
      <c r="BI100" s="3">
        <v>1.01787051737544</v>
      </c>
      <c r="BJ100" s="3">
        <v>73.3273598903258</v>
      </c>
      <c r="BK100" s="3">
        <v>401.893582603855</v>
      </c>
      <c r="BL100" s="3">
        <v>-0.00238986051451911</v>
      </c>
    </row>
    <row r="101" spans="1:64">
      <c r="A101" s="3" t="s">
        <v>222</v>
      </c>
      <c r="B101" s="3" t="s">
        <v>223</v>
      </c>
      <c r="C101" s="3" t="s">
        <v>68</v>
      </c>
      <c r="D101" s="3" t="s">
        <v>69</v>
      </c>
      <c r="E101" s="3" t="str">
        <f t="shared" si="6"/>
        <v>TR78-B1-Rd1</v>
      </c>
      <c r="F101" s="3" t="str">
        <f>VLOOKUP(B101,Sheet1!$A$1:$B$93,2,0)</f>
        <v>Schima superba</v>
      </c>
      <c r="G101" s="3" t="str">
        <f t="shared" si="7"/>
        <v>2023-08-17</v>
      </c>
      <c r="H101" s="3" t="s">
        <v>70</v>
      </c>
      <c r="I101" s="3">
        <v>-1.18502098350649</v>
      </c>
      <c r="J101" s="3">
        <v>0.00878481443431314</v>
      </c>
      <c r="K101" s="3">
        <v>608.185310589783</v>
      </c>
      <c r="L101" s="3">
        <v>0.109446574910533</v>
      </c>
      <c r="M101" s="3">
        <v>1.18113790486442</v>
      </c>
      <c r="N101" s="3">
        <v>25.1719150543213</v>
      </c>
      <c r="O101" s="3">
        <v>6</v>
      </c>
      <c r="P101" s="3">
        <v>1.4200000166893</v>
      </c>
      <c r="Q101" s="3">
        <v>1</v>
      </c>
      <c r="R101" s="3">
        <v>2.8400000333786</v>
      </c>
      <c r="S101" s="3">
        <v>25.3257656097412</v>
      </c>
      <c r="T101" s="3">
        <v>25.1719150543213</v>
      </c>
      <c r="U101" s="3">
        <v>25.1032342910767</v>
      </c>
      <c r="V101" s="3">
        <v>399.930509294782</v>
      </c>
      <c r="W101" s="3">
        <v>401.885934012277</v>
      </c>
      <c r="X101" s="3">
        <v>20.7283543178013</v>
      </c>
      <c r="Y101" s="3">
        <v>20.9119937079293</v>
      </c>
      <c r="Z101" s="3">
        <v>62.1058951786586</v>
      </c>
      <c r="AA101" s="3">
        <v>62.6560543605259</v>
      </c>
      <c r="AB101" s="3">
        <v>350.113780430385</v>
      </c>
      <c r="AC101" s="3">
        <v>0.0344340326597116</v>
      </c>
      <c r="AD101" s="3">
        <v>0.112835767013686</v>
      </c>
      <c r="AE101" s="3">
        <v>97.1344996861049</v>
      </c>
      <c r="AF101" s="3">
        <v>6.54108238220215</v>
      </c>
      <c r="AG101" s="3">
        <v>-0.211207747459412</v>
      </c>
      <c r="AH101" s="3">
        <v>0.0303681511431932</v>
      </c>
      <c r="AI101" s="3">
        <v>0.00202491809614003</v>
      </c>
      <c r="AJ101" s="3">
        <v>0.03431062027812</v>
      </c>
      <c r="AK101" s="3">
        <v>0.000846822222229093</v>
      </c>
      <c r="AL101" s="3">
        <v>0.9047619083098</v>
      </c>
      <c r="AM101" s="3">
        <v>-0.219565242528915</v>
      </c>
      <c r="AN101" s="3">
        <v>2.73739147186279</v>
      </c>
      <c r="AO101" s="3">
        <v>1</v>
      </c>
      <c r="AP101" s="3">
        <v>0</v>
      </c>
      <c r="AQ101" s="3">
        <v>0.159999996423721</v>
      </c>
      <c r="AR101" s="3">
        <v>111115</v>
      </c>
      <c r="AS101" s="3">
        <v>0.583522967383975</v>
      </c>
      <c r="AT101" s="3">
        <v>0.000109446574910533</v>
      </c>
      <c r="AU101" s="3">
        <v>298.321915054321</v>
      </c>
      <c r="AV101" s="3">
        <v>298.475765609741</v>
      </c>
      <c r="AW101" s="3">
        <v>0.00550944510240816</v>
      </c>
      <c r="AX101" s="3">
        <v>-0.0347694862994066</v>
      </c>
      <c r="AY101" s="3">
        <v>3.21241395129441</v>
      </c>
      <c r="AZ101" s="3">
        <v>33.0718124111984</v>
      </c>
      <c r="BA101" s="3">
        <v>12.159818703269</v>
      </c>
      <c r="BB101" s="3">
        <v>25.2488403320313</v>
      </c>
      <c r="BC101" s="3">
        <v>3.22715708182845</v>
      </c>
      <c r="BD101" s="3">
        <v>0.00875772356403933</v>
      </c>
      <c r="BE101" s="3">
        <v>2.03127604642999</v>
      </c>
      <c r="BF101" s="3">
        <v>1.19588103539846</v>
      </c>
      <c r="BG101" s="3">
        <v>0.00547600474288934</v>
      </c>
      <c r="BH101" s="3">
        <v>59.0757766443229</v>
      </c>
      <c r="BI101" s="3">
        <v>1.51332764050862</v>
      </c>
      <c r="BJ101" s="3">
        <v>62.3286437710844</v>
      </c>
      <c r="BK101" s="3">
        <v>402.449236233731</v>
      </c>
      <c r="BL101" s="3">
        <v>-0.00183527516454696</v>
      </c>
    </row>
    <row r="102" spans="1:64">
      <c r="A102" s="3" t="s">
        <v>224</v>
      </c>
      <c r="B102" s="3" t="s">
        <v>225</v>
      </c>
      <c r="C102" s="3" t="s">
        <v>68</v>
      </c>
      <c r="D102" s="3" t="s">
        <v>74</v>
      </c>
      <c r="E102" s="3" t="str">
        <f t="shared" si="6"/>
        <v>TR80-B1-Rd2</v>
      </c>
      <c r="F102" s="3" t="str">
        <f>VLOOKUP(B102,Sheet1!$A$1:$B$93,2,0)</f>
        <v>Ternstroemia gymnanthera</v>
      </c>
      <c r="G102" s="3" t="str">
        <f t="shared" si="7"/>
        <v>2023-08-17</v>
      </c>
      <c r="H102" s="3" t="s">
        <v>70</v>
      </c>
      <c r="I102" s="3">
        <v>-1.20265333075498</v>
      </c>
      <c r="J102" s="3">
        <v>0.0158325322947195</v>
      </c>
      <c r="K102" s="3">
        <v>514.296108302039</v>
      </c>
      <c r="L102" s="3">
        <v>0.209807773332985</v>
      </c>
      <c r="M102" s="3">
        <v>1.25930988263008</v>
      </c>
      <c r="N102" s="3">
        <v>24.6694077083043</v>
      </c>
      <c r="O102" s="3">
        <v>6</v>
      </c>
      <c r="P102" s="3">
        <v>1.4200000166893</v>
      </c>
      <c r="Q102" s="3">
        <v>1</v>
      </c>
      <c r="R102" s="3">
        <v>2.8400000333786</v>
      </c>
      <c r="S102" s="3">
        <v>25.1412687301636</v>
      </c>
      <c r="T102" s="3">
        <v>24.6694077083043</v>
      </c>
      <c r="U102" s="3">
        <v>25.1034915106637</v>
      </c>
      <c r="V102" s="3">
        <v>400.022615705218</v>
      </c>
      <c r="W102" s="3">
        <v>401.939082554409</v>
      </c>
      <c r="X102" s="3">
        <v>18.8064966201782</v>
      </c>
      <c r="Y102" s="3">
        <v>19.1591540745326</v>
      </c>
      <c r="Z102" s="3">
        <v>56.8938726697649</v>
      </c>
      <c r="AA102" s="3">
        <v>57.9615977151053</v>
      </c>
      <c r="AB102" s="3">
        <v>350.121100289481</v>
      </c>
      <c r="AC102" s="3">
        <v>0.0209737533129685</v>
      </c>
      <c r="AD102" s="3">
        <v>0.125137654798371</v>
      </c>
      <c r="AE102" s="3">
        <v>96.9894970485142</v>
      </c>
      <c r="AF102" s="3">
        <v>6.32228899002075</v>
      </c>
      <c r="AG102" s="3">
        <v>-0.207502648234367</v>
      </c>
      <c r="AH102" s="3">
        <v>0.0254129152745009</v>
      </c>
      <c r="AI102" s="3">
        <v>0.00906798709183931</v>
      </c>
      <c r="AJ102" s="3">
        <v>0.0130752120167017</v>
      </c>
      <c r="AK102" s="3">
        <v>0.00917511060833931</v>
      </c>
      <c r="AL102" s="3">
        <v>0.880952383790697</v>
      </c>
      <c r="AM102" s="3">
        <v>-0.219565242528915</v>
      </c>
      <c r="AN102" s="3">
        <v>2.73739147186279</v>
      </c>
      <c r="AO102" s="3">
        <v>1</v>
      </c>
      <c r="AP102" s="3">
        <v>0</v>
      </c>
      <c r="AQ102" s="3">
        <v>0.159999996423721</v>
      </c>
      <c r="AR102" s="3">
        <v>111115</v>
      </c>
      <c r="AS102" s="3">
        <v>0.583535167149135</v>
      </c>
      <c r="AT102" s="3">
        <v>0.000209807773332985</v>
      </c>
      <c r="AU102" s="3">
        <v>297.819407708304</v>
      </c>
      <c r="AV102" s="3">
        <v>298.291268730164</v>
      </c>
      <c r="AW102" s="3">
        <v>0.00335580045506698</v>
      </c>
      <c r="AX102" s="3">
        <v>-0.0439539502763967</v>
      </c>
      <c r="AY102" s="3">
        <v>3.11754658172508</v>
      </c>
      <c r="AZ102" s="3">
        <v>32.1431360051503</v>
      </c>
      <c r="BA102" s="3">
        <v>12.9839819306176</v>
      </c>
      <c r="BB102" s="3">
        <v>24.9053382192339</v>
      </c>
      <c r="BC102" s="3">
        <v>3.16177742548087</v>
      </c>
      <c r="BD102" s="3">
        <v>0.0157447380161224</v>
      </c>
      <c r="BE102" s="3">
        <v>1.858236699095</v>
      </c>
      <c r="BF102" s="3">
        <v>1.30354072638587</v>
      </c>
      <c r="BG102" s="3">
        <v>0.0098483115373013</v>
      </c>
      <c r="BH102" s="3">
        <v>49.8813208372108</v>
      </c>
      <c r="BI102" s="3">
        <v>1.27953717966472</v>
      </c>
      <c r="BJ102" s="3">
        <v>58.7720616656938</v>
      </c>
      <c r="BK102" s="3">
        <v>402.510766349281</v>
      </c>
      <c r="BL102" s="3">
        <v>-0.00175605435423941</v>
      </c>
    </row>
    <row r="103" spans="1:64">
      <c r="A103" s="3" t="s">
        <v>226</v>
      </c>
      <c r="B103" s="3" t="s">
        <v>225</v>
      </c>
      <c r="C103" s="3" t="s">
        <v>72</v>
      </c>
      <c r="D103" s="3" t="s">
        <v>69</v>
      </c>
      <c r="E103" s="3" t="str">
        <f t="shared" si="6"/>
        <v>TR80-B2-Rd1</v>
      </c>
      <c r="F103" s="3" t="str">
        <f>VLOOKUP(B103,Sheet1!$A$1:$B$93,2,0)</f>
        <v>Ternstroemia gymnanthera</v>
      </c>
      <c r="G103" s="3" t="str">
        <f t="shared" si="7"/>
        <v>2023-08-17</v>
      </c>
      <c r="H103" s="3" t="s">
        <v>70</v>
      </c>
      <c r="I103" s="3">
        <v>-1.41276337655959</v>
      </c>
      <c r="J103" s="3">
        <v>0.108710194267265</v>
      </c>
      <c r="K103" s="3">
        <v>415.523501547206</v>
      </c>
      <c r="L103" s="3">
        <v>1.20415447305437</v>
      </c>
      <c r="M103" s="3">
        <v>1.08726543599655</v>
      </c>
      <c r="N103" s="3">
        <v>25.3500836236136</v>
      </c>
      <c r="O103" s="3">
        <v>6</v>
      </c>
      <c r="P103" s="3">
        <v>1.4200000166893</v>
      </c>
      <c r="Q103" s="3">
        <v>1</v>
      </c>
      <c r="R103" s="3">
        <v>2.8400000333786</v>
      </c>
      <c r="S103" s="3">
        <v>25.4571981430054</v>
      </c>
      <c r="T103" s="3">
        <v>25.3500836236136</v>
      </c>
      <c r="U103" s="3">
        <v>25.1000228609358</v>
      </c>
      <c r="V103" s="3">
        <v>399.930956159319</v>
      </c>
      <c r="W103" s="3">
        <v>401.523496355329</v>
      </c>
      <c r="X103" s="3">
        <v>20.1891077586583</v>
      </c>
      <c r="Y103" s="3">
        <v>22.2069109507969</v>
      </c>
      <c r="Z103" s="3">
        <v>60.0829895564488</v>
      </c>
      <c r="AA103" s="3">
        <v>66.0925173078265</v>
      </c>
      <c r="AB103" s="3">
        <v>350.107803344727</v>
      </c>
      <c r="AC103" s="3">
        <v>0.026992851610495</v>
      </c>
      <c r="AD103" s="3">
        <v>0.09395799732634</v>
      </c>
      <c r="AE103" s="3">
        <v>97.2393613542829</v>
      </c>
      <c r="AF103" s="3">
        <v>6.70067834854126</v>
      </c>
      <c r="AG103" s="3">
        <v>-0.227187231183052</v>
      </c>
      <c r="AH103" s="3">
        <v>0.021835308521986</v>
      </c>
      <c r="AI103" s="3">
        <v>0.00204939022660255</v>
      </c>
      <c r="AJ103" s="3">
        <v>0.024044306948781</v>
      </c>
      <c r="AK103" s="3">
        <v>0.00272345473058522</v>
      </c>
      <c r="AL103" s="3">
        <v>1</v>
      </c>
      <c r="AM103" s="3">
        <v>-0.219565242528915</v>
      </c>
      <c r="AN103" s="3">
        <v>2.73739147186279</v>
      </c>
      <c r="AO103" s="3">
        <v>1</v>
      </c>
      <c r="AP103" s="3">
        <v>0</v>
      </c>
      <c r="AQ103" s="3">
        <v>0.159999996423721</v>
      </c>
      <c r="AR103" s="3">
        <v>111115</v>
      </c>
      <c r="AS103" s="3">
        <v>0.583513005574544</v>
      </c>
      <c r="AT103" s="3">
        <v>0.00120415447305438</v>
      </c>
      <c r="AU103" s="3">
        <v>298.500083623614</v>
      </c>
      <c r="AV103" s="3">
        <v>298.607198143005</v>
      </c>
      <c r="AW103" s="3">
        <v>0.00431885616114525</v>
      </c>
      <c r="AX103" s="3">
        <v>-0.58932957184819</v>
      </c>
      <c r="AY103" s="3">
        <v>3.2466512813578</v>
      </c>
      <c r="AZ103" s="3">
        <v>33.3882415740269</v>
      </c>
      <c r="BA103" s="3">
        <v>11.18133062323</v>
      </c>
      <c r="BB103" s="3">
        <v>25.4036408833095</v>
      </c>
      <c r="BC103" s="3">
        <v>3.25700520112974</v>
      </c>
      <c r="BD103" s="3">
        <v>0.104701903367216</v>
      </c>
      <c r="BE103" s="3">
        <v>2.15938584536126</v>
      </c>
      <c r="BF103" s="3">
        <v>1.09761935576848</v>
      </c>
      <c r="BG103" s="3">
        <v>0.0657873781789462</v>
      </c>
      <c r="BH103" s="3">
        <v>40.4052397414835</v>
      </c>
      <c r="BI103" s="3">
        <v>1.03486695118474</v>
      </c>
      <c r="BJ103" s="3">
        <v>66.8235723591271</v>
      </c>
      <c r="BK103" s="3">
        <v>402.195056403195</v>
      </c>
      <c r="BL103" s="3">
        <v>-0.00234724605463652</v>
      </c>
    </row>
    <row r="104" spans="1:64">
      <c r="A104" s="3" t="s">
        <v>227</v>
      </c>
      <c r="B104" s="3" t="s">
        <v>228</v>
      </c>
      <c r="C104" s="3" t="s">
        <v>68</v>
      </c>
      <c r="D104" s="3" t="s">
        <v>69</v>
      </c>
      <c r="E104" s="3" t="str">
        <f t="shared" si="6"/>
        <v>TR81-B1-Rd1</v>
      </c>
      <c r="F104" s="3" t="str">
        <f>VLOOKUP(B104,Sheet1!$A$1:$B$93,2,0)</f>
        <v>Daphniphyllum pentandrum</v>
      </c>
      <c r="G104" s="3" t="str">
        <f t="shared" si="7"/>
        <v>2023-08-18</v>
      </c>
      <c r="H104" s="3" t="s">
        <v>70</v>
      </c>
      <c r="I104" s="3">
        <v>-1.32229346695251</v>
      </c>
      <c r="J104" s="3">
        <v>0.0153154828119073</v>
      </c>
      <c r="K104" s="3">
        <v>533.484736365691</v>
      </c>
      <c r="L104" s="3">
        <v>0.151236005231443</v>
      </c>
      <c r="M104" s="3">
        <v>0.935786866492779</v>
      </c>
      <c r="N104" s="3">
        <v>25.8832356589181</v>
      </c>
      <c r="O104" s="3">
        <v>6</v>
      </c>
      <c r="P104" s="3">
        <v>1.4200000166893</v>
      </c>
      <c r="Q104" s="3">
        <v>1</v>
      </c>
      <c r="R104" s="3">
        <v>2.8400000333786</v>
      </c>
      <c r="S104" s="3">
        <v>25.4874796186175</v>
      </c>
      <c r="T104" s="3">
        <v>25.8832356589181</v>
      </c>
      <c r="U104" s="3">
        <v>25.0993977955409</v>
      </c>
      <c r="V104" s="3">
        <v>399.90682547433</v>
      </c>
      <c r="W104" s="3">
        <v>402.068743024554</v>
      </c>
      <c r="X104" s="3">
        <v>24.6210934775216</v>
      </c>
      <c r="Y104" s="3">
        <v>24.8738325663975</v>
      </c>
      <c r="Z104" s="3">
        <v>73.0373584202358</v>
      </c>
      <c r="AA104" s="3">
        <v>73.7876739501953</v>
      </c>
      <c r="AB104" s="3">
        <v>350.102246965681</v>
      </c>
      <c r="AC104" s="3">
        <v>0.0352890637503671</v>
      </c>
      <c r="AD104" s="3">
        <v>0.246278029467378</v>
      </c>
      <c r="AE104" s="3">
        <v>97.1011374337333</v>
      </c>
      <c r="AF104" s="3">
        <v>6.4379186630249</v>
      </c>
      <c r="AG104" s="3">
        <v>-0.208766222000122</v>
      </c>
      <c r="AH104" s="3">
        <v>0.025326069444418</v>
      </c>
      <c r="AI104" s="3">
        <v>0.00103286339435726</v>
      </c>
      <c r="AJ104" s="3">
        <v>0.0270523186773062</v>
      </c>
      <c r="AK104" s="3">
        <v>0.000697328592650592</v>
      </c>
      <c r="AL104" s="3">
        <v>0.928571430700166</v>
      </c>
      <c r="AM104" s="3">
        <v>-0.219565242528915</v>
      </c>
      <c r="AN104" s="3">
        <v>2.73739147186279</v>
      </c>
      <c r="AO104" s="3">
        <v>1</v>
      </c>
      <c r="AP104" s="3">
        <v>0</v>
      </c>
      <c r="AQ104" s="3">
        <v>0.159999996423721</v>
      </c>
      <c r="AR104" s="3">
        <v>111115</v>
      </c>
      <c r="AS104" s="3">
        <v>0.583503744942801</v>
      </c>
      <c r="AT104" s="3">
        <v>0.000151236005231443</v>
      </c>
      <c r="AU104" s="3">
        <v>299.033235658918</v>
      </c>
      <c r="AV104" s="3">
        <v>298.637479618617</v>
      </c>
      <c r="AW104" s="3">
        <v>0.00564625007385521</v>
      </c>
      <c r="AX104" s="3">
        <v>-0.127335343106891</v>
      </c>
      <c r="AY104" s="3">
        <v>3.35106430055674</v>
      </c>
      <c r="AZ104" s="3">
        <v>34.5110715515052</v>
      </c>
      <c r="BA104" s="3">
        <v>9.63723898510766</v>
      </c>
      <c r="BB104" s="3">
        <v>25.6853576387678</v>
      </c>
      <c r="BC104" s="3">
        <v>3.31195568617747</v>
      </c>
      <c r="BD104" s="3">
        <v>0.0152332919758088</v>
      </c>
      <c r="BE104" s="3">
        <v>2.41527743406396</v>
      </c>
      <c r="BF104" s="3">
        <v>0.896678252113502</v>
      </c>
      <c r="BG104" s="3">
        <v>0.0095281578433019</v>
      </c>
      <c r="BH104" s="3">
        <v>51.8019746136244</v>
      </c>
      <c r="BI104" s="3">
        <v>1.32684902137158</v>
      </c>
      <c r="BJ104" s="3">
        <v>71.3771633851353</v>
      </c>
      <c r="BK104" s="3">
        <v>402.69729801026</v>
      </c>
      <c r="BL104" s="3">
        <v>-0.00234369585281368</v>
      </c>
    </row>
    <row r="105" spans="1:64">
      <c r="A105" s="3" t="s">
        <v>229</v>
      </c>
      <c r="B105" s="3" t="s">
        <v>228</v>
      </c>
      <c r="C105" s="3" t="s">
        <v>72</v>
      </c>
      <c r="D105" s="3" t="s">
        <v>69</v>
      </c>
      <c r="E105" s="3" t="str">
        <f t="shared" si="6"/>
        <v>TR81-B2-Rd1</v>
      </c>
      <c r="F105" s="3" t="str">
        <f>VLOOKUP(B105,Sheet1!$A$1:$B$93,2,0)</f>
        <v>Daphniphyllum pentandrum</v>
      </c>
      <c r="G105" s="3" t="str">
        <f t="shared" si="7"/>
        <v>2023-08-18</v>
      </c>
      <c r="H105" s="3" t="s">
        <v>70</v>
      </c>
      <c r="I105" s="3">
        <v>-1.58883248348661</v>
      </c>
      <c r="J105" s="3">
        <v>0.0911194660109176</v>
      </c>
      <c r="K105" s="3">
        <v>424.566896066461</v>
      </c>
      <c r="L105" s="3">
        <v>0.827560042471581</v>
      </c>
      <c r="M105" s="3">
        <v>0.884988283189095</v>
      </c>
      <c r="N105" s="3">
        <v>25.4933351789202</v>
      </c>
      <c r="O105" s="3">
        <v>6</v>
      </c>
      <c r="P105" s="3">
        <v>1.4200000166893</v>
      </c>
      <c r="Q105" s="3">
        <v>1</v>
      </c>
      <c r="R105" s="3">
        <v>2.8400000333786</v>
      </c>
      <c r="S105" s="3">
        <v>25.4774243491037</v>
      </c>
      <c r="T105" s="3">
        <v>25.4933351789202</v>
      </c>
      <c r="U105" s="3">
        <v>25.0976266860962</v>
      </c>
      <c r="V105" s="3">
        <v>399.917384556362</v>
      </c>
      <c r="W105" s="3">
        <v>402.070059640067</v>
      </c>
      <c r="X105" s="3">
        <v>23.1894106183733</v>
      </c>
      <c r="Y105" s="3">
        <v>24.572818347386</v>
      </c>
      <c r="Z105" s="3">
        <v>68.9322678702218</v>
      </c>
      <c r="AA105" s="3">
        <v>73.0448275974819</v>
      </c>
      <c r="AB105" s="3">
        <v>350.102661132813</v>
      </c>
      <c r="AC105" s="3">
        <v>0.0258083203360522</v>
      </c>
      <c r="AD105" s="3">
        <v>0.11139740049839</v>
      </c>
      <c r="AE105" s="3">
        <v>97.2387052263532</v>
      </c>
      <c r="AF105" s="3">
        <v>6.63602304458618</v>
      </c>
      <c r="AG105" s="3">
        <v>-0.21517425775528</v>
      </c>
      <c r="AH105" s="3">
        <v>0.0177107788622379</v>
      </c>
      <c r="AI105" s="3">
        <v>0.00257096951827407</v>
      </c>
      <c r="AJ105" s="3">
        <v>0.0184073746204376</v>
      </c>
      <c r="AK105" s="3">
        <v>0.00181216397322714</v>
      </c>
      <c r="AL105" s="3">
        <v>1</v>
      </c>
      <c r="AM105" s="3">
        <v>-0.219565242528915</v>
      </c>
      <c r="AN105" s="3">
        <v>2.73739147186279</v>
      </c>
      <c r="AO105" s="3">
        <v>1</v>
      </c>
      <c r="AP105" s="3">
        <v>0</v>
      </c>
      <c r="AQ105" s="3">
        <v>0.159999996423721</v>
      </c>
      <c r="AR105" s="3">
        <v>111115</v>
      </c>
      <c r="AS105" s="3">
        <v>0.583504435221354</v>
      </c>
      <c r="AT105" s="3">
        <v>0.000827560042471581</v>
      </c>
      <c r="AU105" s="3">
        <v>298.64333517892</v>
      </c>
      <c r="AV105" s="3">
        <v>298.627424349104</v>
      </c>
      <c r="AW105" s="3">
        <v>0.0041293311614706</v>
      </c>
      <c r="AX105" s="3">
        <v>-0.416594257682497</v>
      </c>
      <c r="AY105" s="3">
        <v>3.27441732024802</v>
      </c>
      <c r="AZ105" s="3">
        <v>33.6740120354975</v>
      </c>
      <c r="BA105" s="3">
        <v>9.10119368811158</v>
      </c>
      <c r="BB105" s="3">
        <v>25.4853797640119</v>
      </c>
      <c r="BC105" s="3">
        <v>3.27286457959301</v>
      </c>
      <c r="BD105" s="3">
        <v>0.0882866506745562</v>
      </c>
      <c r="BE105" s="3">
        <v>2.38942903705892</v>
      </c>
      <c r="BF105" s="3">
        <v>0.883435542534089</v>
      </c>
      <c r="BG105" s="3">
        <v>0.0554268614756929</v>
      </c>
      <c r="BH105" s="3">
        <v>41.2843352358414</v>
      </c>
      <c r="BI105" s="3">
        <v>1.05595253482735</v>
      </c>
      <c r="BJ105" s="3">
        <v>73.0276365748978</v>
      </c>
      <c r="BK105" s="3">
        <v>402.825314508904</v>
      </c>
      <c r="BL105" s="3">
        <v>-0.00288034253898997</v>
      </c>
    </row>
    <row r="106" spans="1:64">
      <c r="A106" s="3" t="s">
        <v>230</v>
      </c>
      <c r="B106" s="3" t="s">
        <v>228</v>
      </c>
      <c r="C106" s="3" t="s">
        <v>72</v>
      </c>
      <c r="D106" s="3" t="s">
        <v>74</v>
      </c>
      <c r="E106" s="3" t="str">
        <f t="shared" si="6"/>
        <v>TR81-B2-Rd2</v>
      </c>
      <c r="F106" s="3" t="str">
        <f>VLOOKUP(B106,Sheet1!$A$1:$B$93,2,0)</f>
        <v>Daphniphyllum pentandrum</v>
      </c>
      <c r="G106" s="3" t="str">
        <f t="shared" si="7"/>
        <v>2023-08-18</v>
      </c>
      <c r="H106" s="3" t="s">
        <v>70</v>
      </c>
      <c r="I106" s="3">
        <v>-1.17578976494233</v>
      </c>
      <c r="J106" s="3">
        <v>0.0212898752443992</v>
      </c>
      <c r="K106" s="3">
        <v>481.219545168786</v>
      </c>
      <c r="L106" s="3">
        <v>0.284341103789069</v>
      </c>
      <c r="M106" s="3">
        <v>1.27248577784152</v>
      </c>
      <c r="N106" s="3">
        <v>25.0668559755598</v>
      </c>
      <c r="O106" s="3">
        <v>6</v>
      </c>
      <c r="P106" s="3">
        <v>1.4200000166893</v>
      </c>
      <c r="Q106" s="3">
        <v>1</v>
      </c>
      <c r="R106" s="3">
        <v>2.8400000333786</v>
      </c>
      <c r="S106" s="3">
        <v>25.2459922518049</v>
      </c>
      <c r="T106" s="3">
        <v>25.0668559755598</v>
      </c>
      <c r="U106" s="3">
        <v>25.1224410193307</v>
      </c>
      <c r="V106" s="3">
        <v>399.959339686802</v>
      </c>
      <c r="W106" s="3">
        <v>401.778608049665</v>
      </c>
      <c r="X106" s="3">
        <v>19.2899303436279</v>
      </c>
      <c r="Y106" s="3">
        <v>19.7675982883998</v>
      </c>
      <c r="Z106" s="3">
        <v>58.0633438655308</v>
      </c>
      <c r="AA106" s="3">
        <v>59.502605165754</v>
      </c>
      <c r="AB106" s="3">
        <v>350.101414271763</v>
      </c>
      <c r="AC106" s="3">
        <v>0.0295726521206754</v>
      </c>
      <c r="AD106" s="3">
        <v>0.122644816658327</v>
      </c>
      <c r="AE106" s="3">
        <v>97.1235558646066</v>
      </c>
      <c r="AF106" s="3">
        <v>6.52909803390503</v>
      </c>
      <c r="AG106" s="3">
        <v>-0.209982916712761</v>
      </c>
      <c r="AH106" s="3">
        <v>0.0228758044540882</v>
      </c>
      <c r="AI106" s="3">
        <v>0.00225597410462797</v>
      </c>
      <c r="AJ106" s="3">
        <v>0.0169829055666923</v>
      </c>
      <c r="AK106" s="3">
        <v>0.00180224457290024</v>
      </c>
      <c r="AL106" s="3">
        <v>0.976190477609634</v>
      </c>
      <c r="AM106" s="3">
        <v>-0.219565242528915</v>
      </c>
      <c r="AN106" s="3">
        <v>2.73739147186279</v>
      </c>
      <c r="AO106" s="3">
        <v>1</v>
      </c>
      <c r="AP106" s="3">
        <v>0</v>
      </c>
      <c r="AQ106" s="3">
        <v>0.159999996423721</v>
      </c>
      <c r="AR106" s="3">
        <v>111115</v>
      </c>
      <c r="AS106" s="3">
        <v>0.583502357119606</v>
      </c>
      <c r="AT106" s="3">
        <v>0.000284341103789069</v>
      </c>
      <c r="AU106" s="3">
        <v>298.21685597556</v>
      </c>
      <c r="AV106" s="3">
        <v>298.395992251805</v>
      </c>
      <c r="AW106" s="3">
        <v>0.00473162423354801</v>
      </c>
      <c r="AX106" s="3">
        <v>-0.119177618262311</v>
      </c>
      <c r="AY106" s="3">
        <v>3.19238520903421</v>
      </c>
      <c r="AZ106" s="3">
        <v>32.8693206654647</v>
      </c>
      <c r="BA106" s="3">
        <v>13.1017223770649</v>
      </c>
      <c r="BB106" s="3">
        <v>25.1564241136823</v>
      </c>
      <c r="BC106" s="3">
        <v>3.20945511815372</v>
      </c>
      <c r="BD106" s="3">
        <v>0.0211314459263114</v>
      </c>
      <c r="BE106" s="3">
        <v>1.91989943119268</v>
      </c>
      <c r="BF106" s="3">
        <v>1.28955568696104</v>
      </c>
      <c r="BG106" s="3">
        <v>0.0132212967844218</v>
      </c>
      <c r="BH106" s="3">
        <v>46.7377541765731</v>
      </c>
      <c r="BI106" s="3">
        <v>1.19772317669751</v>
      </c>
      <c r="BJ106" s="3">
        <v>59.3676526856421</v>
      </c>
      <c r="BK106" s="3">
        <v>402.337522191924</v>
      </c>
      <c r="BL106" s="3">
        <v>-0.00173496066305914</v>
      </c>
    </row>
    <row r="107" spans="1:64">
      <c r="A107" s="3" t="s">
        <v>231</v>
      </c>
      <c r="B107" s="3" t="s">
        <v>232</v>
      </c>
      <c r="C107" s="3" t="s">
        <v>68</v>
      </c>
      <c r="D107" s="3" t="s">
        <v>74</v>
      </c>
      <c r="E107" s="3" t="str">
        <f t="shared" si="6"/>
        <v>TR82-B1-Rd2</v>
      </c>
      <c r="F107" s="3" t="str">
        <f>VLOOKUP(B107,Sheet1!$A$1:$B$93,2,0)</f>
        <v>Ilex buergeri</v>
      </c>
      <c r="G107" s="3" t="str">
        <f t="shared" si="7"/>
        <v>2023-08-18</v>
      </c>
      <c r="H107" s="3" t="s">
        <v>70</v>
      </c>
      <c r="I107" s="3">
        <v>-1.03416389996254</v>
      </c>
      <c r="J107" s="3">
        <v>0.0295851183155171</v>
      </c>
      <c r="K107" s="3">
        <v>451.658375679896</v>
      </c>
      <c r="L107" s="3">
        <v>0.27652000669869</v>
      </c>
      <c r="M107" s="3">
        <v>0.890199811110392</v>
      </c>
      <c r="N107" s="3">
        <v>25.6353291102818</v>
      </c>
      <c r="O107" s="3">
        <v>6</v>
      </c>
      <c r="P107" s="3">
        <v>1.4200000166893</v>
      </c>
      <c r="Q107" s="3">
        <v>1</v>
      </c>
      <c r="R107" s="3">
        <v>2.8400000333786</v>
      </c>
      <c r="S107" s="3">
        <v>25.4787247521537</v>
      </c>
      <c r="T107" s="3">
        <v>25.6353291102818</v>
      </c>
      <c r="U107" s="3">
        <v>25.0992300851005</v>
      </c>
      <c r="V107" s="3">
        <v>400.065216064453</v>
      </c>
      <c r="W107" s="3">
        <v>401.647194998605</v>
      </c>
      <c r="X107" s="3">
        <v>24.3728485107422</v>
      </c>
      <c r="Y107" s="3">
        <v>24.8349706104824</v>
      </c>
      <c r="Z107" s="3">
        <v>72.3510251726423</v>
      </c>
      <c r="AA107" s="3">
        <v>73.7244082859584</v>
      </c>
      <c r="AB107" s="3">
        <v>350.105839320591</v>
      </c>
      <c r="AC107" s="3">
        <v>0.0313982117139468</v>
      </c>
      <c r="AD107" s="3">
        <v>0.0796274659889085</v>
      </c>
      <c r="AE107" s="3">
        <v>97.1182588849749</v>
      </c>
      <c r="AF107" s="3">
        <v>6.51054573059082</v>
      </c>
      <c r="AG107" s="3">
        <v>-0.209546998143196</v>
      </c>
      <c r="AH107" s="3">
        <v>0.0211200341582298</v>
      </c>
      <c r="AI107" s="3">
        <v>0.00429096864536405</v>
      </c>
      <c r="AJ107" s="3">
        <v>0.0193395204842091</v>
      </c>
      <c r="AK107" s="3">
        <v>0.00416841870173812</v>
      </c>
      <c r="AL107" s="3">
        <v>0.976190477609634</v>
      </c>
      <c r="AM107" s="3">
        <v>-0.219565242528915</v>
      </c>
      <c r="AN107" s="3">
        <v>2.73739147186279</v>
      </c>
      <c r="AO107" s="3">
        <v>1</v>
      </c>
      <c r="AP107" s="3">
        <v>0</v>
      </c>
      <c r="AQ107" s="3">
        <v>0.159999996423721</v>
      </c>
      <c r="AR107" s="3">
        <v>111115</v>
      </c>
      <c r="AS107" s="3">
        <v>0.583509732200986</v>
      </c>
      <c r="AT107" s="3">
        <v>0.00027652000669869</v>
      </c>
      <c r="AU107" s="3">
        <v>298.785329110282</v>
      </c>
      <c r="AV107" s="3">
        <v>298.628724752154</v>
      </c>
      <c r="AW107" s="3">
        <v>0.00502371376194274</v>
      </c>
      <c r="AX107" s="3">
        <v>-0.158867198616261</v>
      </c>
      <c r="AY107" s="3">
        <v>3.30212891635562</v>
      </c>
      <c r="AZ107" s="3">
        <v>34.0011132208424</v>
      </c>
      <c r="BA107" s="3">
        <v>9.16614261036007</v>
      </c>
      <c r="BB107" s="3">
        <v>25.5570269312177</v>
      </c>
      <c r="BC107" s="3">
        <v>3.28681783005707</v>
      </c>
      <c r="BD107" s="3">
        <v>0.0292800449631313</v>
      </c>
      <c r="BE107" s="3">
        <v>2.41192910524522</v>
      </c>
      <c r="BF107" s="3">
        <v>0.874888724811851</v>
      </c>
      <c r="BG107" s="3">
        <v>0.0183271946287451</v>
      </c>
      <c r="BH107" s="3">
        <v>43.8642746864947</v>
      </c>
      <c r="BI107" s="3">
        <v>1.12451509517149</v>
      </c>
      <c r="BJ107" s="3">
        <v>72.5109182130972</v>
      </c>
      <c r="BK107" s="3">
        <v>402.138786987528</v>
      </c>
      <c r="BL107" s="3">
        <v>-0.00186471444547209</v>
      </c>
    </row>
    <row r="108" spans="1:64">
      <c r="A108" s="3" t="s">
        <v>233</v>
      </c>
      <c r="B108" s="3" t="s">
        <v>234</v>
      </c>
      <c r="C108" s="3" t="s">
        <v>68</v>
      </c>
      <c r="D108" s="3" t="s">
        <v>69</v>
      </c>
      <c r="E108" s="3" t="str">
        <f t="shared" si="6"/>
        <v>TR85-B1-Rd1</v>
      </c>
      <c r="F108" s="3" t="str">
        <f>VLOOKUP(B108,Sheet1!$A$1:$B$93,2,0)</f>
        <v>Schima superba</v>
      </c>
      <c r="G108" s="3" t="str">
        <f t="shared" si="7"/>
        <v>2023-08-18</v>
      </c>
      <c r="H108" s="3" t="s">
        <v>70</v>
      </c>
      <c r="I108" s="3">
        <v>-1.39642805690778</v>
      </c>
      <c r="J108" s="3">
        <v>0.0258997042669452</v>
      </c>
      <c r="K108" s="3">
        <v>481.663807572396</v>
      </c>
      <c r="L108" s="3">
        <v>0.274158407424701</v>
      </c>
      <c r="M108" s="3">
        <v>1.01139415802949</v>
      </c>
      <c r="N108" s="3">
        <v>25.1833643232073</v>
      </c>
      <c r="O108" s="3">
        <v>6</v>
      </c>
      <c r="P108" s="3">
        <v>1.4200000166893</v>
      </c>
      <c r="Q108" s="3">
        <v>1</v>
      </c>
      <c r="R108" s="3">
        <v>2.8400000333786</v>
      </c>
      <c r="S108" s="3">
        <v>25.3690519332886</v>
      </c>
      <c r="T108" s="3">
        <v>25.1833643232073</v>
      </c>
      <c r="U108" s="3">
        <v>25.1028901508876</v>
      </c>
      <c r="V108" s="3">
        <v>400.007758004325</v>
      </c>
      <c r="W108" s="3">
        <v>402.211920601981</v>
      </c>
      <c r="X108" s="3">
        <v>22.181448663984</v>
      </c>
      <c r="Y108" s="3">
        <v>22.6406521115984</v>
      </c>
      <c r="Z108" s="3">
        <v>66.4115671430315</v>
      </c>
      <c r="AA108" s="3">
        <v>67.7874532427107</v>
      </c>
      <c r="AB108" s="3">
        <v>350.108047485352</v>
      </c>
      <c r="AC108" s="3">
        <v>0.00343729754344427</v>
      </c>
      <c r="AD108" s="3">
        <v>0.0896199611680848</v>
      </c>
      <c r="AE108" s="3">
        <v>97.3171920776367</v>
      </c>
      <c r="AF108" s="3">
        <v>6.4617862701416</v>
      </c>
      <c r="AG108" s="3">
        <v>-0.211028829216957</v>
      </c>
      <c r="AH108" s="3">
        <v>0.0137331150472164</v>
      </c>
      <c r="AI108" s="3">
        <v>0.0011672266991809</v>
      </c>
      <c r="AJ108" s="3">
        <v>0.0271639954298735</v>
      </c>
      <c r="AK108" s="3">
        <v>0.00110436929389834</v>
      </c>
      <c r="AL108" s="3">
        <v>0.904761910438538</v>
      </c>
      <c r="AM108" s="3">
        <v>-0.219565242528915</v>
      </c>
      <c r="AN108" s="3">
        <v>2.73739147186279</v>
      </c>
      <c r="AO108" s="3">
        <v>1</v>
      </c>
      <c r="AP108" s="3">
        <v>0</v>
      </c>
      <c r="AQ108" s="3">
        <v>0.159999996423721</v>
      </c>
      <c r="AR108" s="3">
        <v>111115</v>
      </c>
      <c r="AS108" s="3">
        <v>0.583513412475586</v>
      </c>
      <c r="AT108" s="3">
        <v>0.000274158407424701</v>
      </c>
      <c r="AU108" s="3">
        <v>298.333364323207</v>
      </c>
      <c r="AV108" s="3">
        <v>298.519051933289</v>
      </c>
      <c r="AW108" s="3">
        <v>0.00054996759465835</v>
      </c>
      <c r="AX108" s="3">
        <v>-0.113233130575634</v>
      </c>
      <c r="AY108" s="3">
        <v>3.21471884780127</v>
      </c>
      <c r="AZ108" s="3">
        <v>33.0334103488903</v>
      </c>
      <c r="BA108" s="3">
        <v>10.3927582372919</v>
      </c>
      <c r="BB108" s="3">
        <v>25.2762081282479</v>
      </c>
      <c r="BC108" s="3">
        <v>3.23244440940987</v>
      </c>
      <c r="BD108" s="3">
        <v>0.0256654560153786</v>
      </c>
      <c r="BE108" s="3">
        <v>2.20332468977178</v>
      </c>
      <c r="BF108" s="3">
        <v>1.02911971963809</v>
      </c>
      <c r="BG108" s="3">
        <v>0.0160617924245182</v>
      </c>
      <c r="BH108" s="3">
        <v>46.8741698290145</v>
      </c>
      <c r="BI108" s="3">
        <v>1.1975366983004</v>
      </c>
      <c r="BJ108" s="3">
        <v>67.9356957893913</v>
      </c>
      <c r="BK108" s="3">
        <v>402.875715621231</v>
      </c>
      <c r="BL108" s="3">
        <v>-0.00235491733390789</v>
      </c>
    </row>
    <row r="109" spans="1:64">
      <c r="A109" s="3" t="s">
        <v>235</v>
      </c>
      <c r="B109" s="3" t="s">
        <v>234</v>
      </c>
      <c r="C109" s="3" t="s">
        <v>68</v>
      </c>
      <c r="D109" s="3" t="s">
        <v>74</v>
      </c>
      <c r="E109" s="3" t="str">
        <f t="shared" si="6"/>
        <v>TR85-B1-Rd2</v>
      </c>
      <c r="F109" s="3" t="str">
        <f>VLOOKUP(B109,Sheet1!$A$1:$B$93,2,0)</f>
        <v>Schima superba</v>
      </c>
      <c r="G109" s="3" t="str">
        <f t="shared" si="7"/>
        <v>2023-08-18</v>
      </c>
      <c r="H109" s="3" t="s">
        <v>70</v>
      </c>
      <c r="I109" s="3">
        <v>-1.40457507207838</v>
      </c>
      <c r="J109" s="3">
        <v>0.00579007209885547</v>
      </c>
      <c r="K109" s="3">
        <v>779.931397987574</v>
      </c>
      <c r="L109" s="3">
        <v>0.0688100455247827</v>
      </c>
      <c r="M109" s="3">
        <v>1.12603884695481</v>
      </c>
      <c r="N109" s="3">
        <v>25.4014438901629</v>
      </c>
      <c r="O109" s="3">
        <v>6</v>
      </c>
      <c r="P109" s="3">
        <v>1.4200000166893</v>
      </c>
      <c r="Q109" s="3">
        <v>1</v>
      </c>
      <c r="R109" s="3">
        <v>2.8400000333786</v>
      </c>
      <c r="S109" s="3">
        <v>25.4003601074219</v>
      </c>
      <c r="T109" s="3">
        <v>25.4014438901629</v>
      </c>
      <c r="U109" s="3">
        <v>25.101922580174</v>
      </c>
      <c r="V109" s="3">
        <v>399.986105782645</v>
      </c>
      <c r="W109" s="3">
        <v>402.345740182059</v>
      </c>
      <c r="X109" s="3">
        <v>21.7919321060181</v>
      </c>
      <c r="Y109" s="3">
        <v>21.9072713851929</v>
      </c>
      <c r="Z109" s="3">
        <v>65.080572945731</v>
      </c>
      <c r="AA109" s="3">
        <v>65.4252896990095</v>
      </c>
      <c r="AB109" s="3">
        <v>350.111123221261</v>
      </c>
      <c r="AC109" s="3">
        <v>0.0175801084728887</v>
      </c>
      <c r="AD109" s="3">
        <v>0.115117044853313</v>
      </c>
      <c r="AE109" s="3">
        <v>97.252683367048</v>
      </c>
      <c r="AF109" s="3">
        <v>6.64555835723877</v>
      </c>
      <c r="AG109" s="3">
        <v>-0.202015399932861</v>
      </c>
      <c r="AH109" s="3">
        <v>0.0470013506710529</v>
      </c>
      <c r="AI109" s="3">
        <v>0.00183254003059119</v>
      </c>
      <c r="AJ109" s="3">
        <v>0.0491077564656734</v>
      </c>
      <c r="AK109" s="3">
        <v>0.00297360611148179</v>
      </c>
      <c r="AL109" s="3">
        <v>0.952380955219269</v>
      </c>
      <c r="AM109" s="3">
        <v>-0.219565242528915</v>
      </c>
      <c r="AN109" s="3">
        <v>2.73739147186279</v>
      </c>
      <c r="AO109" s="3">
        <v>1</v>
      </c>
      <c r="AP109" s="3">
        <v>0</v>
      </c>
      <c r="AQ109" s="3">
        <v>0.159999996423721</v>
      </c>
      <c r="AR109" s="3">
        <v>111115</v>
      </c>
      <c r="AS109" s="3">
        <v>0.583518538702102</v>
      </c>
      <c r="AT109" s="3">
        <v>6.88100455247827e-5</v>
      </c>
      <c r="AU109" s="3">
        <v>298.551443890163</v>
      </c>
      <c r="AV109" s="3">
        <v>298.550360107422</v>
      </c>
      <c r="AW109" s="3">
        <v>0.00281281729279082</v>
      </c>
      <c r="AX109" s="3">
        <v>-0.0345837602534619</v>
      </c>
      <c r="AY109" s="3">
        <v>3.25657977419883</v>
      </c>
      <c r="AZ109" s="3">
        <v>33.4857575385228</v>
      </c>
      <c r="BA109" s="3">
        <v>11.5784861533299</v>
      </c>
      <c r="BB109" s="3">
        <v>25.4009019987924</v>
      </c>
      <c r="BC109" s="3">
        <v>3.25647490046176</v>
      </c>
      <c r="BD109" s="3">
        <v>0.00577829005192083</v>
      </c>
      <c r="BE109" s="3">
        <v>2.13054092724402</v>
      </c>
      <c r="BF109" s="3">
        <v>1.12593397321774</v>
      </c>
      <c r="BG109" s="3">
        <v>0.00361248798059107</v>
      </c>
      <c r="BH109" s="3">
        <v>75.8504213601713</v>
      </c>
      <c r="BI109" s="3">
        <v>1.93846104783086</v>
      </c>
      <c r="BJ109" s="3">
        <v>64.5100622616733</v>
      </c>
      <c r="BK109" s="3">
        <v>403.013407902137</v>
      </c>
      <c r="BL109" s="3">
        <v>-0.00224830060514187</v>
      </c>
    </row>
    <row r="110" spans="1:64">
      <c r="A110" s="3" t="s">
        <v>236</v>
      </c>
      <c r="B110" s="3" t="s">
        <v>237</v>
      </c>
      <c r="C110" s="3" t="s">
        <v>68</v>
      </c>
      <c r="D110" s="3" t="s">
        <v>74</v>
      </c>
      <c r="E110" s="3" t="str">
        <f t="shared" si="6"/>
        <v>TR86-B1-Rd2</v>
      </c>
      <c r="F110" s="3" t="str">
        <f>VLOOKUP(B110,Sheet1!$A$1:$B$93,2,0)</f>
        <v>Elaeocarpus japonicus</v>
      </c>
      <c r="G110" s="3" t="str">
        <f t="shared" si="7"/>
        <v>2023-08-18</v>
      </c>
      <c r="H110" s="3" t="s">
        <v>70</v>
      </c>
      <c r="I110" s="3">
        <v>-0.950620170246439</v>
      </c>
      <c r="J110" s="3">
        <v>0.0232512292448783</v>
      </c>
      <c r="K110" s="3">
        <v>461.468281184257</v>
      </c>
      <c r="L110" s="3">
        <v>0.198448386684975</v>
      </c>
      <c r="M110" s="3">
        <v>0.810303281849085</v>
      </c>
      <c r="N110" s="3">
        <v>25.7484087262835</v>
      </c>
      <c r="O110" s="3">
        <v>6</v>
      </c>
      <c r="P110" s="3">
        <v>1.4200000166893</v>
      </c>
      <c r="Q110" s="3">
        <v>1</v>
      </c>
      <c r="R110" s="3">
        <v>2.8400000333786</v>
      </c>
      <c r="S110" s="3">
        <v>25.5567793164934</v>
      </c>
      <c r="T110" s="3">
        <v>25.7484087262835</v>
      </c>
      <c r="U110" s="3">
        <v>25.1156571252005</v>
      </c>
      <c r="V110" s="3">
        <v>400.014940534319</v>
      </c>
      <c r="W110" s="3">
        <v>401.507583618164</v>
      </c>
      <c r="X110" s="3">
        <v>25.5634039470128</v>
      </c>
      <c r="Y110" s="3">
        <v>25.8947031838553</v>
      </c>
      <c r="Z110" s="3">
        <v>75.5097067696708</v>
      </c>
      <c r="AA110" s="3">
        <v>76.4892921447754</v>
      </c>
      <c r="AB110" s="3">
        <v>350.093760899135</v>
      </c>
      <c r="AC110" s="3">
        <v>0.0477917085268668</v>
      </c>
      <c r="AD110" s="3">
        <v>0.0968536548316479</v>
      </c>
      <c r="AE110" s="3">
        <v>97.087283543178</v>
      </c>
      <c r="AF110" s="3">
        <v>6.53287696838379</v>
      </c>
      <c r="AG110" s="3">
        <v>-0.209260508418083</v>
      </c>
      <c r="AH110" s="3">
        <v>0.0280420202761889</v>
      </c>
      <c r="AI110" s="3">
        <v>0.000834461359772831</v>
      </c>
      <c r="AJ110" s="3">
        <v>0.0133178131654859</v>
      </c>
      <c r="AK110" s="3">
        <v>0.000923724903259426</v>
      </c>
      <c r="AL110" s="3">
        <v>1</v>
      </c>
      <c r="AM110" s="3">
        <v>-0.219565242528915</v>
      </c>
      <c r="AN110" s="3">
        <v>2.73739147186279</v>
      </c>
      <c r="AO110" s="3">
        <v>1</v>
      </c>
      <c r="AP110" s="3">
        <v>0</v>
      </c>
      <c r="AQ110" s="3">
        <v>0.159999996423721</v>
      </c>
      <c r="AR110" s="3">
        <v>111115</v>
      </c>
      <c r="AS110" s="3">
        <v>0.583489601498558</v>
      </c>
      <c r="AT110" s="3">
        <v>0.000198448386684975</v>
      </c>
      <c r="AU110" s="3">
        <v>298.898408726283</v>
      </c>
      <c r="AV110" s="3">
        <v>298.706779316494</v>
      </c>
      <c r="AW110" s="3">
        <v>0.00764667319338222</v>
      </c>
      <c r="AX110" s="3">
        <v>-0.124308897717013</v>
      </c>
      <c r="AY110" s="3">
        <v>3.3243496711191</v>
      </c>
      <c r="AZ110" s="3">
        <v>34.2408351612221</v>
      </c>
      <c r="BA110" s="3">
        <v>8.34613197736678</v>
      </c>
      <c r="BB110" s="3">
        <v>25.6525940213885</v>
      </c>
      <c r="BC110" s="3">
        <v>3.30551291398665</v>
      </c>
      <c r="BD110" s="3">
        <v>0.0230623761896949</v>
      </c>
      <c r="BE110" s="3">
        <v>2.51404638927002</v>
      </c>
      <c r="BF110" s="3">
        <v>0.791466524716635</v>
      </c>
      <c r="BG110" s="3">
        <v>0.0144308342198548</v>
      </c>
      <c r="BH110" s="3">
        <v>44.8027012211201</v>
      </c>
      <c r="BI110" s="3">
        <v>1.14933898575473</v>
      </c>
      <c r="BJ110" s="3">
        <v>75.0736689534459</v>
      </c>
      <c r="BK110" s="3">
        <v>401.959462919132</v>
      </c>
      <c r="BL110" s="3">
        <v>-0.00177546521741583</v>
      </c>
    </row>
    <row r="111" spans="1:64">
      <c r="A111" s="3" t="s">
        <v>238</v>
      </c>
      <c r="B111" s="3" t="s">
        <v>237</v>
      </c>
      <c r="C111" s="3" t="s">
        <v>72</v>
      </c>
      <c r="D111" s="3" t="s">
        <v>69</v>
      </c>
      <c r="E111" s="3" t="str">
        <f t="shared" si="6"/>
        <v>TR86-B2-Rd1</v>
      </c>
      <c r="F111" s="3" t="str">
        <f>VLOOKUP(B111,Sheet1!$A$1:$B$93,2,0)</f>
        <v>Elaeocarpus japonicus</v>
      </c>
      <c r="G111" s="3" t="str">
        <f t="shared" si="7"/>
        <v>2023-08-18</v>
      </c>
      <c r="H111" s="3" t="s">
        <v>70</v>
      </c>
      <c r="I111" s="3">
        <v>-1.189304526697</v>
      </c>
      <c r="J111" s="3">
        <v>0.00590374854297661</v>
      </c>
      <c r="K111" s="3">
        <v>714.395159103528</v>
      </c>
      <c r="L111" s="3">
        <v>0.0697242886737464</v>
      </c>
      <c r="M111" s="3">
        <v>1.12067830999849</v>
      </c>
      <c r="N111" s="3">
        <v>25.1232850211007</v>
      </c>
      <c r="O111" s="3">
        <v>6</v>
      </c>
      <c r="P111" s="3">
        <v>1.4200000166893</v>
      </c>
      <c r="Q111" s="3">
        <v>1</v>
      </c>
      <c r="R111" s="3">
        <v>2.8400000333786</v>
      </c>
      <c r="S111" s="3">
        <v>25.3027029037476</v>
      </c>
      <c r="T111" s="3">
        <v>25.1232850211007</v>
      </c>
      <c r="U111" s="3">
        <v>25.1221787588937</v>
      </c>
      <c r="V111" s="3">
        <v>400.013294764927</v>
      </c>
      <c r="W111" s="3">
        <v>402.003359113421</v>
      </c>
      <c r="X111" s="3">
        <v>21.2771332604544</v>
      </c>
      <c r="Y111" s="3">
        <v>21.3940627234323</v>
      </c>
      <c r="Z111" s="3">
        <v>63.9687903267997</v>
      </c>
      <c r="AA111" s="3">
        <v>64.3206040518624</v>
      </c>
      <c r="AB111" s="3">
        <v>350.122083391462</v>
      </c>
      <c r="AC111" s="3">
        <v>0.0300357592558222</v>
      </c>
      <c r="AD111" s="3">
        <v>0.136808808360781</v>
      </c>
      <c r="AE111" s="3">
        <v>97.3375500270298</v>
      </c>
      <c r="AF111" s="3">
        <v>6.52200984954834</v>
      </c>
      <c r="AG111" s="3">
        <v>-0.214402556419373</v>
      </c>
      <c r="AH111" s="3">
        <v>0.0258612353354692</v>
      </c>
      <c r="AI111" s="3">
        <v>0.000843276968225837</v>
      </c>
      <c r="AJ111" s="3">
        <v>0.0121264941990376</v>
      </c>
      <c r="AK111" s="3">
        <v>0.00107347837183625</v>
      </c>
      <c r="AL111" s="3">
        <v>0.880952383790697</v>
      </c>
      <c r="AM111" s="3">
        <v>-0.219565242528915</v>
      </c>
      <c r="AN111" s="3">
        <v>2.73739147186279</v>
      </c>
      <c r="AO111" s="3">
        <v>1</v>
      </c>
      <c r="AP111" s="3">
        <v>0</v>
      </c>
      <c r="AQ111" s="3">
        <v>0.159999996423721</v>
      </c>
      <c r="AR111" s="3">
        <v>111115</v>
      </c>
      <c r="AS111" s="3">
        <v>0.583536805652437</v>
      </c>
      <c r="AT111" s="3">
        <v>6.97242886737465e-5</v>
      </c>
      <c r="AU111" s="3">
        <v>298.273285021101</v>
      </c>
      <c r="AV111" s="3">
        <v>298.452702903748</v>
      </c>
      <c r="AW111" s="3">
        <v>0.00480572137351531</v>
      </c>
      <c r="AX111" s="3">
        <v>-0.0115526798175004</v>
      </c>
      <c r="AY111" s="3">
        <v>3.20312395879084</v>
      </c>
      <c r="AZ111" s="3">
        <v>32.9073821596385</v>
      </c>
      <c r="BA111" s="3">
        <v>11.5133194362062</v>
      </c>
      <c r="BB111" s="3">
        <v>25.2129939624241</v>
      </c>
      <c r="BC111" s="3">
        <v>3.22027960041096</v>
      </c>
      <c r="BD111" s="3">
        <v>0.00589149865428357</v>
      </c>
      <c r="BE111" s="3">
        <v>2.08244564879235</v>
      </c>
      <c r="BF111" s="3">
        <v>1.13783395161861</v>
      </c>
      <c r="BG111" s="3">
        <v>0.00368328527849523</v>
      </c>
      <c r="BH111" s="3">
        <v>69.5374733408424</v>
      </c>
      <c r="BI111" s="3">
        <v>1.77708737525742</v>
      </c>
      <c r="BJ111" s="3">
        <v>64.1111329605928</v>
      </c>
      <c r="BK111" s="3">
        <v>402.568697526157</v>
      </c>
      <c r="BL111" s="3">
        <v>-0.0018940288352351</v>
      </c>
    </row>
    <row r="112" spans="1:64">
      <c r="A112" s="3" t="s">
        <v>239</v>
      </c>
      <c r="B112" s="3" t="s">
        <v>240</v>
      </c>
      <c r="C112" s="3" t="s">
        <v>72</v>
      </c>
      <c r="D112" s="3" t="s">
        <v>69</v>
      </c>
      <c r="E112" s="3" t="str">
        <f t="shared" si="6"/>
        <v>TR89-B2-Rd1</v>
      </c>
      <c r="F112" s="3" t="str">
        <f>VLOOKUP(B112,Sheet1!$A$1:$B$93,2,0)</f>
        <v>Toxicodendron succedaneum</v>
      </c>
      <c r="G112" s="3" t="str">
        <f t="shared" si="7"/>
        <v>2023-08-18</v>
      </c>
      <c r="H112" s="3" t="s">
        <v>70</v>
      </c>
      <c r="I112" s="3">
        <v>-1.23291067325742</v>
      </c>
      <c r="J112" s="3">
        <v>0.0398714443111168</v>
      </c>
      <c r="K112" s="3">
        <v>444.421575557886</v>
      </c>
      <c r="L112" s="3">
        <v>0.436357356531201</v>
      </c>
      <c r="M112" s="3">
        <v>1.04995530598418</v>
      </c>
      <c r="N112" s="3">
        <v>25.3085283551897</v>
      </c>
      <c r="O112" s="3">
        <v>6</v>
      </c>
      <c r="P112" s="3">
        <v>1.4200000166893</v>
      </c>
      <c r="Q112" s="3">
        <v>1</v>
      </c>
      <c r="R112" s="3">
        <v>2.8400000333786</v>
      </c>
      <c r="S112" s="3">
        <v>25.4019729069301</v>
      </c>
      <c r="T112" s="3">
        <v>25.3085283551897</v>
      </c>
      <c r="U112" s="3">
        <v>25.1209472928728</v>
      </c>
      <c r="V112" s="3">
        <v>400.037861415318</v>
      </c>
      <c r="W112" s="3">
        <v>401.850250244141</v>
      </c>
      <c r="X112" s="3">
        <v>21.7578224454607</v>
      </c>
      <c r="Y112" s="3">
        <v>22.4888104030064</v>
      </c>
      <c r="Z112" s="3">
        <v>65.019599369594</v>
      </c>
      <c r="AA112" s="3">
        <v>67.2045816693987</v>
      </c>
      <c r="AB112" s="3">
        <v>350.110467093332</v>
      </c>
      <c r="AC112" s="3">
        <v>0.0335994559739317</v>
      </c>
      <c r="AD112" s="3">
        <v>0.106830354779959</v>
      </c>
      <c r="AE112" s="3">
        <v>97.3231664385114</v>
      </c>
      <c r="AF112" s="3">
        <v>6.56895351409912</v>
      </c>
      <c r="AG112" s="3">
        <v>-0.214678257703781</v>
      </c>
      <c r="AH112" s="3">
        <v>0.0201526768505573</v>
      </c>
      <c r="AI112" s="3">
        <v>0.00105615914799273</v>
      </c>
      <c r="AJ112" s="3">
        <v>0.028324156999588</v>
      </c>
      <c r="AK112" s="3">
        <v>0.001627825666219</v>
      </c>
      <c r="AL112" s="3">
        <v>0.952380955219269</v>
      </c>
      <c r="AM112" s="3">
        <v>-0.219565242528915</v>
      </c>
      <c r="AN112" s="3">
        <v>2.73739147186279</v>
      </c>
      <c r="AO112" s="3">
        <v>1</v>
      </c>
      <c r="AP112" s="3">
        <v>0</v>
      </c>
      <c r="AQ112" s="3">
        <v>0.159999996423721</v>
      </c>
      <c r="AR112" s="3">
        <v>111115</v>
      </c>
      <c r="AS112" s="3">
        <v>0.583517445155552</v>
      </c>
      <c r="AT112" s="3">
        <v>0.000436357356531201</v>
      </c>
      <c r="AU112" s="3">
        <v>298.45852835519</v>
      </c>
      <c r="AV112" s="3">
        <v>298.55197290693</v>
      </c>
      <c r="AW112" s="3">
        <v>0.00537591283566806</v>
      </c>
      <c r="AX112" s="3">
        <v>-0.20641564928702</v>
      </c>
      <c r="AY112" s="3">
        <v>3.2386375427526</v>
      </c>
      <c r="AZ112" s="3">
        <v>33.2771493526348</v>
      </c>
      <c r="BA112" s="3">
        <v>10.7883389496284</v>
      </c>
      <c r="BB112" s="3">
        <v>25.3552506310599</v>
      </c>
      <c r="BC112" s="3">
        <v>3.2476487948825</v>
      </c>
      <c r="BD112" s="3">
        <v>0.039319420346382</v>
      </c>
      <c r="BE112" s="3">
        <v>2.18868223676842</v>
      </c>
      <c r="BF112" s="3">
        <v>1.05896655811408</v>
      </c>
      <c r="BG112" s="3">
        <v>0.0246236444847499</v>
      </c>
      <c r="BH112" s="3">
        <v>43.2525149251935</v>
      </c>
      <c r="BI112" s="3">
        <v>1.10593824950395</v>
      </c>
      <c r="BJ112" s="3">
        <v>67.1121763215256</v>
      </c>
      <c r="BK112" s="3">
        <v>402.436316930526</v>
      </c>
      <c r="BL112" s="3">
        <v>-0.00205605884715057</v>
      </c>
    </row>
    <row r="113" spans="1:64">
      <c r="A113" s="3" t="s">
        <v>241</v>
      </c>
      <c r="B113" s="3" t="s">
        <v>242</v>
      </c>
      <c r="C113" s="3" t="s">
        <v>243</v>
      </c>
      <c r="D113" s="3" t="s">
        <v>69</v>
      </c>
      <c r="E113" s="3" t="str">
        <f t="shared" si="6"/>
        <v>TR47-B3-Rd1</v>
      </c>
      <c r="F113" s="3" t="str">
        <f>VLOOKUP(B113,Sheet1!$A$1:$B$93,2,0)</f>
        <v>Castanopsis carlesii</v>
      </c>
      <c r="G113" s="3" t="str">
        <f t="shared" si="7"/>
        <v>2023-08-19</v>
      </c>
      <c r="H113" s="3" t="s">
        <v>70</v>
      </c>
      <c r="I113" s="3">
        <v>-0.680937413418977</v>
      </c>
      <c r="J113" s="3">
        <v>0.00518825693391343</v>
      </c>
      <c r="K113" s="3">
        <v>602.15757213458</v>
      </c>
      <c r="L113" s="3">
        <v>0.0603043790125113</v>
      </c>
      <c r="M113" s="3">
        <v>1.10320668235704</v>
      </c>
      <c r="N113" s="3">
        <v>25.7705658503941</v>
      </c>
      <c r="O113" s="3">
        <v>6</v>
      </c>
      <c r="P113" s="3">
        <v>1.4200000166893</v>
      </c>
      <c r="Q113" s="3">
        <v>1</v>
      </c>
      <c r="R113" s="3">
        <v>2.8400000333786</v>
      </c>
      <c r="S113" s="3">
        <v>25.4457334790911</v>
      </c>
      <c r="T113" s="3">
        <v>25.7705658503941</v>
      </c>
      <c r="U113" s="3">
        <v>25.1184230531965</v>
      </c>
      <c r="V113" s="3">
        <v>400.048355102539</v>
      </c>
      <c r="W113" s="3">
        <v>401.173886980329</v>
      </c>
      <c r="X113" s="3">
        <v>22.7226574761527</v>
      </c>
      <c r="Y113" s="3">
        <v>22.823648588998</v>
      </c>
      <c r="Z113" s="3">
        <v>67.8580414908273</v>
      </c>
      <c r="AA113" s="3">
        <v>68.1598374502999</v>
      </c>
      <c r="AB113" s="3">
        <v>350.098565237863</v>
      </c>
      <c r="AC113" s="3">
        <v>0.0539917317884309</v>
      </c>
      <c r="AD113" s="3">
        <v>0.0880607196262905</v>
      </c>
      <c r="AE113" s="3">
        <v>97.5109481811523</v>
      </c>
      <c r="AF113" s="3">
        <v>6.69412088394165</v>
      </c>
      <c r="AG113" s="3">
        <v>-0.199292674660683</v>
      </c>
      <c r="AH113" s="3">
        <v>0.0135826133191586</v>
      </c>
      <c r="AI113" s="3">
        <v>0.00144154485315085</v>
      </c>
      <c r="AJ113" s="3">
        <v>0.0263931564986706</v>
      </c>
      <c r="AK113" s="3">
        <v>0.00142992415931076</v>
      </c>
      <c r="AL113" s="3">
        <v>0.928571430700166</v>
      </c>
      <c r="AM113" s="3">
        <v>-0.219565242528915</v>
      </c>
      <c r="AN113" s="3">
        <v>2.73739147186279</v>
      </c>
      <c r="AO113" s="3">
        <v>1</v>
      </c>
      <c r="AP113" s="3">
        <v>0</v>
      </c>
      <c r="AQ113" s="3">
        <v>0.159999996423721</v>
      </c>
      <c r="AR113" s="3">
        <v>111115</v>
      </c>
      <c r="AS113" s="3">
        <v>0.583497608729771</v>
      </c>
      <c r="AT113" s="3">
        <v>6.03043790125113e-5</v>
      </c>
      <c r="AU113" s="3">
        <v>298.920565850394</v>
      </c>
      <c r="AV113" s="3">
        <v>298.595733479091</v>
      </c>
      <c r="AW113" s="3">
        <v>0.00863867689305946</v>
      </c>
      <c r="AX113" s="3">
        <v>-0.0724896182161986</v>
      </c>
      <c r="AY113" s="3">
        <v>3.32876229541845</v>
      </c>
      <c r="AZ113" s="3">
        <v>34.1373181530795</v>
      </c>
      <c r="BA113" s="3">
        <v>11.3136695640815</v>
      </c>
      <c r="BB113" s="3">
        <v>25.6081496647426</v>
      </c>
      <c r="BC113" s="3">
        <v>3.29681860111039</v>
      </c>
      <c r="BD113" s="3">
        <v>0.00517879540690774</v>
      </c>
      <c r="BE113" s="3">
        <v>2.22555561306141</v>
      </c>
      <c r="BF113" s="3">
        <v>1.07126298804898</v>
      </c>
      <c r="BG113" s="3">
        <v>0.00323759586058392</v>
      </c>
      <c r="BH113" s="3">
        <v>58.7169570527893</v>
      </c>
      <c r="BI113" s="3">
        <v>1.50098917685467</v>
      </c>
      <c r="BJ113" s="3">
        <v>65.9510190802544</v>
      </c>
      <c r="BK113" s="3">
        <v>401.497572014594</v>
      </c>
      <c r="BL113" s="3">
        <v>-0.00111855620161887</v>
      </c>
    </row>
    <row r="114" spans="1:64">
      <c r="A114" s="3" t="s">
        <v>244</v>
      </c>
      <c r="B114" s="3" t="s">
        <v>245</v>
      </c>
      <c r="C114" s="3" t="s">
        <v>72</v>
      </c>
      <c r="D114" s="3" t="s">
        <v>69</v>
      </c>
      <c r="E114" s="3" t="str">
        <f t="shared" si="6"/>
        <v>TR91-B2-Rd1</v>
      </c>
      <c r="F114" s="3" t="str">
        <f>VLOOKUP(B114,Sheet1!$A$1:$B$93,2,0)</f>
        <v>Ternstroemia gymnanthera</v>
      </c>
      <c r="G114" s="3" t="str">
        <f t="shared" si="7"/>
        <v>2023-08-19</v>
      </c>
      <c r="H114" s="3" t="s">
        <v>70</v>
      </c>
      <c r="I114" s="3">
        <v>-1.18285781622766</v>
      </c>
      <c r="J114" s="3">
        <v>0.0265642702639558</v>
      </c>
      <c r="K114" s="3">
        <v>465.082745878576</v>
      </c>
      <c r="L114" s="3">
        <v>0.325260508412765</v>
      </c>
      <c r="M114" s="3">
        <v>1.17398317609005</v>
      </c>
      <c r="N114" s="3">
        <v>24.8820620945522</v>
      </c>
      <c r="O114" s="3">
        <v>6</v>
      </c>
      <c r="P114" s="3">
        <v>1.4200000166893</v>
      </c>
      <c r="Q114" s="3">
        <v>1</v>
      </c>
      <c r="R114" s="3">
        <v>2.8400000333786</v>
      </c>
      <c r="S114" s="3">
        <v>25.2175272532872</v>
      </c>
      <c r="T114" s="3">
        <v>24.8820620945522</v>
      </c>
      <c r="U114" s="3">
        <v>25.1053563526699</v>
      </c>
      <c r="V114" s="3">
        <v>400.024651663644</v>
      </c>
      <c r="W114" s="3">
        <v>401.827850341797</v>
      </c>
      <c r="X114" s="3">
        <v>19.7837441308158</v>
      </c>
      <c r="Y114" s="3">
        <v>20.3298454284668</v>
      </c>
      <c r="Z114" s="3">
        <v>59.9247008732387</v>
      </c>
      <c r="AA114" s="3">
        <v>61.5794040134975</v>
      </c>
      <c r="AB114" s="3">
        <v>350.09767804827</v>
      </c>
      <c r="AC114" s="3">
        <v>0.019041005987674</v>
      </c>
      <c r="AD114" s="3">
        <v>0.0802800876221487</v>
      </c>
      <c r="AE114" s="3">
        <v>97.5612842014858</v>
      </c>
      <c r="AF114" s="3">
        <v>6.55555629730225</v>
      </c>
      <c r="AG114" s="3">
        <v>-0.210487440228462</v>
      </c>
      <c r="AH114" s="3">
        <v>0.0249466244131327</v>
      </c>
      <c r="AI114" s="3">
        <v>0.000505108968354762</v>
      </c>
      <c r="AJ114" s="3">
        <v>0.025163184851408</v>
      </c>
      <c r="AK114" s="3">
        <v>0.000966749212238938</v>
      </c>
      <c r="AL114" s="3">
        <v>0.952380955219269</v>
      </c>
      <c r="AM114" s="3">
        <v>-0.219565242528915</v>
      </c>
      <c r="AN114" s="3">
        <v>2.73739147186279</v>
      </c>
      <c r="AO114" s="3">
        <v>1</v>
      </c>
      <c r="AP114" s="3">
        <v>0</v>
      </c>
      <c r="AQ114" s="3">
        <v>0.159999996423721</v>
      </c>
      <c r="AR114" s="3">
        <v>111115</v>
      </c>
      <c r="AS114" s="3">
        <v>0.58349613008045</v>
      </c>
      <c r="AT114" s="3">
        <v>0.000325260508412765</v>
      </c>
      <c r="AU114" s="3">
        <v>298.032062094552</v>
      </c>
      <c r="AV114" s="3">
        <v>298.367527253287</v>
      </c>
      <c r="AW114" s="3">
        <v>0.0030465608899319</v>
      </c>
      <c r="AX114" s="3">
        <v>-0.119456710076777</v>
      </c>
      <c r="AY114" s="3">
        <v>3.15738898021382</v>
      </c>
      <c r="AZ114" s="3">
        <v>32.3631348160443</v>
      </c>
      <c r="BA114" s="3">
        <v>12.0332893875775</v>
      </c>
      <c r="BB114" s="3">
        <v>25.0497946739197</v>
      </c>
      <c r="BC114" s="3">
        <v>3.1891294962952</v>
      </c>
      <c r="BD114" s="3">
        <v>0.0263180910244251</v>
      </c>
      <c r="BE114" s="3">
        <v>1.98340580412378</v>
      </c>
      <c r="BF114" s="3">
        <v>1.20572369217142</v>
      </c>
      <c r="BG114" s="3">
        <v>0.0164707488086007</v>
      </c>
      <c r="BH114" s="3">
        <v>45.3740699789524</v>
      </c>
      <c r="BI114" s="3">
        <v>1.15741784410351</v>
      </c>
      <c r="BJ114" s="3">
        <v>62.1656593971648</v>
      </c>
      <c r="BK114" s="3">
        <v>402.390124297128</v>
      </c>
      <c r="BL114" s="3">
        <v>-0.00182742537621771</v>
      </c>
    </row>
    <row r="115" spans="1:64">
      <c r="A115" s="3" t="s">
        <v>246</v>
      </c>
      <c r="B115" s="3" t="s">
        <v>247</v>
      </c>
      <c r="C115" s="3" t="s">
        <v>68</v>
      </c>
      <c r="D115" s="3" t="s">
        <v>69</v>
      </c>
      <c r="E115" s="3" t="str">
        <f t="shared" si="6"/>
        <v>TR92-B1-Rd1</v>
      </c>
      <c r="F115" s="3" t="str">
        <f>VLOOKUP(B115,Sheet1!$A$1:$B$93,2,0)</f>
        <v>Schima superba</v>
      </c>
      <c r="G115" s="3" t="str">
        <f t="shared" si="7"/>
        <v>2023-08-19</v>
      </c>
      <c r="H115" s="3" t="s">
        <v>70</v>
      </c>
      <c r="I115" s="3">
        <v>-1.12774350058972</v>
      </c>
      <c r="J115" s="3">
        <v>0.00811709800656301</v>
      </c>
      <c r="K115" s="3">
        <v>614.533301132949</v>
      </c>
      <c r="L115" s="3">
        <v>0.100444116282013</v>
      </c>
      <c r="M115" s="3">
        <v>1.17839277677137</v>
      </c>
      <c r="N115" s="3">
        <v>24.972537449428</v>
      </c>
      <c r="O115" s="3">
        <v>6</v>
      </c>
      <c r="P115" s="3">
        <v>1.4200000166893</v>
      </c>
      <c r="Q115" s="3">
        <v>1</v>
      </c>
      <c r="R115" s="3">
        <v>2.8400000333786</v>
      </c>
      <c r="S115" s="3">
        <v>25.2392677579607</v>
      </c>
      <c r="T115" s="3">
        <v>24.972537449428</v>
      </c>
      <c r="U115" s="3">
        <v>25.1052540370396</v>
      </c>
      <c r="V115" s="3">
        <v>399.917129516602</v>
      </c>
      <c r="W115" s="3">
        <v>401.780567714146</v>
      </c>
      <c r="X115" s="3">
        <v>20.2950804574149</v>
      </c>
      <c r="Y115" s="3">
        <v>20.463687488011</v>
      </c>
      <c r="Z115" s="3">
        <v>61.3769018990653</v>
      </c>
      <c r="AA115" s="3">
        <v>61.8873182024275</v>
      </c>
      <c r="AB115" s="3">
        <v>350.123070853097</v>
      </c>
      <c r="AC115" s="3">
        <v>0.0276302455126175</v>
      </c>
      <c r="AD115" s="3">
        <v>0.118375615882022</v>
      </c>
      <c r="AE115" s="3">
        <v>97.542660849435</v>
      </c>
      <c r="AF115" s="3">
        <v>6.55555629730225</v>
      </c>
      <c r="AG115" s="3">
        <v>-0.210487440228462</v>
      </c>
      <c r="AH115" s="3">
        <v>0.0249466244131327</v>
      </c>
      <c r="AI115" s="3">
        <v>0.000505108968354762</v>
      </c>
      <c r="AJ115" s="3">
        <v>0.025163184851408</v>
      </c>
      <c r="AK115" s="3">
        <v>0.000966749212238938</v>
      </c>
      <c r="AL115" s="3">
        <v>1</v>
      </c>
      <c r="AM115" s="3">
        <v>-0.219565242528915</v>
      </c>
      <c r="AN115" s="3">
        <v>2.73739147186279</v>
      </c>
      <c r="AO115" s="3">
        <v>1</v>
      </c>
      <c r="AP115" s="3">
        <v>0</v>
      </c>
      <c r="AQ115" s="3">
        <v>0.159999996423721</v>
      </c>
      <c r="AR115" s="3">
        <v>111115</v>
      </c>
      <c r="AS115" s="3">
        <v>0.583538451421828</v>
      </c>
      <c r="AT115" s="3">
        <v>0.000100444116282013</v>
      </c>
      <c r="AU115" s="3">
        <v>298.122537449428</v>
      </c>
      <c r="AV115" s="3">
        <v>298.389267757961</v>
      </c>
      <c r="AW115" s="3">
        <v>0.00442083918320534</v>
      </c>
      <c r="AX115" s="3">
        <v>-0.0156367610757168</v>
      </c>
      <c r="AY115" s="3">
        <v>3.17447531155522</v>
      </c>
      <c r="AZ115" s="3">
        <v>32.5444813653063</v>
      </c>
      <c r="BA115" s="3">
        <v>12.0807938772953</v>
      </c>
      <c r="BB115" s="3">
        <v>25.1059026036944</v>
      </c>
      <c r="BC115" s="3">
        <v>3.19980906620886</v>
      </c>
      <c r="BD115" s="3">
        <v>0.0080939613133999</v>
      </c>
      <c r="BE115" s="3">
        <v>1.99608253478385</v>
      </c>
      <c r="BF115" s="3">
        <v>1.20372653142501</v>
      </c>
      <c r="BG115" s="3">
        <v>0.00506079943210265</v>
      </c>
      <c r="BH115" s="3">
        <v>59.9432099797091</v>
      </c>
      <c r="BI115" s="3">
        <v>1.52952352473053</v>
      </c>
      <c r="BJ115" s="3">
        <v>61.9771683814527</v>
      </c>
      <c r="BK115" s="3">
        <v>402.316642963408</v>
      </c>
      <c r="BL115" s="3">
        <v>-0.00173728601156024</v>
      </c>
    </row>
    <row r="116" spans="1:64">
      <c r="A116" s="3" t="s">
        <v>248</v>
      </c>
      <c r="B116" s="3" t="s">
        <v>159</v>
      </c>
      <c r="C116" s="3" t="s">
        <v>243</v>
      </c>
      <c r="D116" s="3" t="s">
        <v>69</v>
      </c>
      <c r="E116" s="3" t="str">
        <f t="shared" si="6"/>
        <v>TR40-B3-Rd1</v>
      </c>
      <c r="F116" s="3" t="str">
        <f>VLOOKUP(B116,Sheet1!$A$1:$B$93,2,0)</f>
        <v>Quercus serrata</v>
      </c>
      <c r="G116" s="3" t="str">
        <f t="shared" si="7"/>
        <v>2023-08-19</v>
      </c>
      <c r="H116" s="3" t="s">
        <v>70</v>
      </c>
      <c r="I116" s="3">
        <v>-1.24928189755893</v>
      </c>
      <c r="J116" s="3">
        <v>0.0101241815929649</v>
      </c>
      <c r="K116" s="3">
        <v>589.892116029458</v>
      </c>
      <c r="L116" s="3">
        <v>0.132808417479047</v>
      </c>
      <c r="M116" s="3">
        <v>1.24784234153723</v>
      </c>
      <c r="N116" s="3">
        <v>24.9766649518694</v>
      </c>
      <c r="O116" s="3">
        <v>6</v>
      </c>
      <c r="P116" s="3">
        <v>1.4200000166893</v>
      </c>
      <c r="Q116" s="3">
        <v>1</v>
      </c>
      <c r="R116" s="3">
        <v>2.8400000333786</v>
      </c>
      <c r="S116" s="3">
        <v>25.2464412961687</v>
      </c>
      <c r="T116" s="3">
        <v>24.9766649518694</v>
      </c>
      <c r="U116" s="3">
        <v>25.1057934079851</v>
      </c>
      <c r="V116" s="3">
        <v>400.246706281389</v>
      </c>
      <c r="W116" s="3">
        <v>402.301208496094</v>
      </c>
      <c r="X116" s="3">
        <v>19.5775713239397</v>
      </c>
      <c r="Y116" s="3">
        <v>19.8012215750558</v>
      </c>
      <c r="Z116" s="3">
        <v>59.0579972948347</v>
      </c>
      <c r="AA116" s="3">
        <v>59.7326205117362</v>
      </c>
      <c r="AB116" s="3">
        <v>349.238076346261</v>
      </c>
      <c r="AC116" s="3">
        <v>0.0204370830906555</v>
      </c>
      <c r="AD116" s="3">
        <v>0.179728965141944</v>
      </c>
      <c r="AE116" s="3">
        <v>97.3381620134626</v>
      </c>
      <c r="AF116" s="3">
        <v>-2.29018998146057</v>
      </c>
      <c r="AG116" s="3">
        <v>-0.175355449318886</v>
      </c>
      <c r="AH116" s="3">
        <v>0.0513330362737179</v>
      </c>
      <c r="AI116" s="3">
        <v>0.000773962878156453</v>
      </c>
      <c r="AJ116" s="3">
        <v>0.0370570383965969</v>
      </c>
      <c r="AK116" s="3">
        <v>0.000491622369736433</v>
      </c>
      <c r="AL116" s="3">
        <v>0.809523820877075</v>
      </c>
      <c r="AM116" s="3">
        <v>-0.219565242528915</v>
      </c>
      <c r="AN116" s="3">
        <v>2.73739147186279</v>
      </c>
      <c r="AO116" s="3">
        <v>1</v>
      </c>
      <c r="AP116" s="3">
        <v>0</v>
      </c>
      <c r="AQ116" s="3">
        <v>0.159999996423721</v>
      </c>
      <c r="AR116" s="3">
        <v>111115</v>
      </c>
      <c r="AS116" s="3">
        <v>0.582063460577102</v>
      </c>
      <c r="AT116" s="3">
        <v>0.000132808417479047</v>
      </c>
      <c r="AU116" s="3">
        <v>298.126664951869</v>
      </c>
      <c r="AV116" s="3">
        <v>298.396441296169</v>
      </c>
      <c r="AW116" s="3">
        <v>0.00326993322141618</v>
      </c>
      <c r="AX116" s="3">
        <v>-0.0314757684640188</v>
      </c>
      <c r="AY116" s="3">
        <v>3.17525685387095</v>
      </c>
      <c r="AZ116" s="3">
        <v>32.6208835963627</v>
      </c>
      <c r="BA116" s="3">
        <v>12.8196620213069</v>
      </c>
      <c r="BB116" s="3">
        <v>25.1115531240191</v>
      </c>
      <c r="BC116" s="3">
        <v>3.20088631634363</v>
      </c>
      <c r="BD116" s="3">
        <v>0.0100882173172951</v>
      </c>
      <c r="BE116" s="3">
        <v>1.92741451233372</v>
      </c>
      <c r="BF116" s="3">
        <v>1.2734718040099</v>
      </c>
      <c r="BG116" s="3">
        <v>0.00630835715519837</v>
      </c>
      <c r="BH116" s="3">
        <v>57.4190135281108</v>
      </c>
      <c r="BI116" s="3">
        <v>1.46629296773459</v>
      </c>
      <c r="BJ116" s="3">
        <v>59.7866306510959</v>
      </c>
      <c r="BK116" s="3">
        <v>402.895057278447</v>
      </c>
      <c r="BL116" s="3">
        <v>-0.00185380213595377</v>
      </c>
    </row>
    <row r="117" spans="1:64">
      <c r="A117" s="3" t="s">
        <v>249</v>
      </c>
      <c r="B117" s="3" t="s">
        <v>250</v>
      </c>
      <c r="C117" s="3" t="s">
        <v>68</v>
      </c>
      <c r="D117" s="3" t="s">
        <v>74</v>
      </c>
      <c r="E117" s="3" t="str">
        <f t="shared" si="6"/>
        <v>TR93-B1-Rd2</v>
      </c>
      <c r="F117" s="3" t="str">
        <f>VLOOKUP(B117,Sheet1!$A$1:$B$93,2,0)</f>
        <v>Daphniphyllum pentandrum</v>
      </c>
      <c r="G117" s="3" t="str">
        <f t="shared" si="7"/>
        <v>2023-08-19</v>
      </c>
      <c r="H117" s="3" t="s">
        <v>70</v>
      </c>
      <c r="I117" s="3">
        <v>-1.27077846283558</v>
      </c>
      <c r="J117" s="3">
        <v>0.129165060827624</v>
      </c>
      <c r="K117" s="3">
        <v>412.436840957115</v>
      </c>
      <c r="L117" s="3">
        <v>1.03157146733024</v>
      </c>
      <c r="M117" s="3">
        <v>0.789026718138404</v>
      </c>
      <c r="N117" s="3">
        <v>25.6453662599836</v>
      </c>
      <c r="O117" s="3">
        <v>6</v>
      </c>
      <c r="P117" s="3">
        <v>1.4200000166893</v>
      </c>
      <c r="Q117" s="3">
        <v>1</v>
      </c>
      <c r="R117" s="3">
        <v>2.8400000333786</v>
      </c>
      <c r="S117" s="3">
        <v>25.4903721128191</v>
      </c>
      <c r="T117" s="3">
        <v>25.6453662599836</v>
      </c>
      <c r="U117" s="3">
        <v>25.0989642824445</v>
      </c>
      <c r="V117" s="3">
        <v>400.017763410296</v>
      </c>
      <c r="W117" s="3">
        <v>401.485763549805</v>
      </c>
      <c r="X117" s="3">
        <v>24.1000321252005</v>
      </c>
      <c r="Y117" s="3">
        <v>25.8222064971924</v>
      </c>
      <c r="Z117" s="3">
        <v>71.6999664306641</v>
      </c>
      <c r="AA117" s="3">
        <v>76.82434626988</v>
      </c>
      <c r="AB117" s="3">
        <v>350.115761893136</v>
      </c>
      <c r="AC117" s="3">
        <v>0.0327698897038187</v>
      </c>
      <c r="AD117" s="3">
        <v>0.0939247589558363</v>
      </c>
      <c r="AE117" s="3">
        <v>97.399666922433</v>
      </c>
      <c r="AF117" s="3">
        <v>6.79628372192383</v>
      </c>
      <c r="AG117" s="3">
        <v>-0.217687994241715</v>
      </c>
      <c r="AH117" s="3">
        <v>0.0160060208290815</v>
      </c>
      <c r="AI117" s="3">
        <v>0.00068326637847349</v>
      </c>
      <c r="AJ117" s="3">
        <v>0.0118565699085593</v>
      </c>
      <c r="AK117" s="3">
        <v>0.000641613150946796</v>
      </c>
      <c r="AL117" s="3">
        <v>0.928571432828903</v>
      </c>
      <c r="AM117" s="3">
        <v>-0.219565242528915</v>
      </c>
      <c r="AN117" s="3">
        <v>2.73739147186279</v>
      </c>
      <c r="AO117" s="3">
        <v>1</v>
      </c>
      <c r="AP117" s="3">
        <v>0</v>
      </c>
      <c r="AQ117" s="3">
        <v>0.159999996423721</v>
      </c>
      <c r="AR117" s="3">
        <v>111115</v>
      </c>
      <c r="AS117" s="3">
        <v>0.583526269821893</v>
      </c>
      <c r="AT117" s="3">
        <v>0.00103157146733025</v>
      </c>
      <c r="AU117" s="3">
        <v>298.795366259984</v>
      </c>
      <c r="AV117" s="3">
        <v>298.640372112819</v>
      </c>
      <c r="AW117" s="3">
        <v>0.00524318223541674</v>
      </c>
      <c r="AX117" s="3">
        <v>-0.536822954388097</v>
      </c>
      <c r="AY117" s="3">
        <v>3.30410103089421</v>
      </c>
      <c r="AZ117" s="3">
        <v>33.9231248638185</v>
      </c>
      <c r="BA117" s="3">
        <v>8.10091836662609</v>
      </c>
      <c r="BB117" s="3">
        <v>25.5678691864014</v>
      </c>
      <c r="BC117" s="3">
        <v>3.2889356512113</v>
      </c>
      <c r="BD117" s="3">
        <v>0.123545601174226</v>
      </c>
      <c r="BE117" s="3">
        <v>2.51507431275581</v>
      </c>
      <c r="BF117" s="3">
        <v>0.773861338455494</v>
      </c>
      <c r="BG117" s="3">
        <v>0.0777019464406186</v>
      </c>
      <c r="BH117" s="3">
        <v>40.1712110619268</v>
      </c>
      <c r="BI117" s="3">
        <v>1.02727632618149</v>
      </c>
      <c r="BJ117" s="3">
        <v>76.4554843700683</v>
      </c>
      <c r="BK117" s="3">
        <v>402.089830769757</v>
      </c>
      <c r="BL117" s="3">
        <v>-0.0024163704795285</v>
      </c>
    </row>
    <row r="118" spans="1:64">
      <c r="A118" s="3" t="s">
        <v>251</v>
      </c>
      <c r="B118" s="3" t="s">
        <v>250</v>
      </c>
      <c r="C118" s="3" t="s">
        <v>72</v>
      </c>
      <c r="D118" s="3" t="s">
        <v>74</v>
      </c>
      <c r="E118" s="3" t="str">
        <f t="shared" si="6"/>
        <v>TR93-B2-Rd2</v>
      </c>
      <c r="F118" s="3" t="str">
        <f>VLOOKUP(B118,Sheet1!$A$1:$B$93,2,0)</f>
        <v>Daphniphyllum pentandrum</v>
      </c>
      <c r="G118" s="3" t="str">
        <f t="shared" si="7"/>
        <v>2023-08-19</v>
      </c>
      <c r="H118" s="3" t="s">
        <v>70</v>
      </c>
      <c r="I118" s="3">
        <v>-1.4765060388247</v>
      </c>
      <c r="J118" s="3">
        <v>0.0986102727636274</v>
      </c>
      <c r="K118" s="3">
        <v>419.67602669593</v>
      </c>
      <c r="L118" s="3">
        <v>0.894470516990237</v>
      </c>
      <c r="M118" s="3">
        <v>0.889175255609625</v>
      </c>
      <c r="N118" s="3">
        <v>25.231228692191</v>
      </c>
      <c r="O118" s="3">
        <v>6</v>
      </c>
      <c r="P118" s="3">
        <v>1.4200000166893</v>
      </c>
      <c r="Q118" s="3">
        <v>1</v>
      </c>
      <c r="R118" s="3">
        <v>2.8400000333786</v>
      </c>
      <c r="S118" s="3">
        <v>25.3809264046805</v>
      </c>
      <c r="T118" s="3">
        <v>25.231228692191</v>
      </c>
      <c r="U118" s="3">
        <v>25.1272989000593</v>
      </c>
      <c r="V118" s="3">
        <v>399.924601963588</v>
      </c>
      <c r="W118" s="3">
        <v>401.774302891323</v>
      </c>
      <c r="X118" s="3">
        <v>22.4444650922503</v>
      </c>
      <c r="Y118" s="3">
        <v>23.9406517573765</v>
      </c>
      <c r="Z118" s="3">
        <v>67.2901769365583</v>
      </c>
      <c r="AA118" s="3">
        <v>71.7768756321498</v>
      </c>
      <c r="AB118" s="3">
        <v>350.112627301897</v>
      </c>
      <c r="AC118" s="3">
        <v>0.0252866156099896</v>
      </c>
      <c r="AD118" s="3">
        <v>0.134432365319558</v>
      </c>
      <c r="AE118" s="3">
        <v>97.5161982945034</v>
      </c>
      <c r="AF118" s="3">
        <v>6.59600973129272</v>
      </c>
      <c r="AG118" s="3">
        <v>-0.22511999309063</v>
      </c>
      <c r="AH118" s="3">
        <v>0.0197624042630196</v>
      </c>
      <c r="AI118" s="3">
        <v>0.000900815881323069</v>
      </c>
      <c r="AJ118" s="3">
        <v>0.0263221301138401</v>
      </c>
      <c r="AK118" s="3">
        <v>0.000889884773641825</v>
      </c>
      <c r="AL118" s="3">
        <v>0.857142861400332</v>
      </c>
      <c r="AM118" s="3">
        <v>-0.219565242528915</v>
      </c>
      <c r="AN118" s="3">
        <v>2.73739147186279</v>
      </c>
      <c r="AO118" s="3">
        <v>1</v>
      </c>
      <c r="AP118" s="3">
        <v>0</v>
      </c>
      <c r="AQ118" s="3">
        <v>0.159999996423721</v>
      </c>
      <c r="AR118" s="3">
        <v>111115</v>
      </c>
      <c r="AS118" s="3">
        <v>0.583521045503162</v>
      </c>
      <c r="AT118" s="3">
        <v>0.000894470516990237</v>
      </c>
      <c r="AU118" s="3">
        <v>298.381228692191</v>
      </c>
      <c r="AV118" s="3">
        <v>298.53092640468</v>
      </c>
      <c r="AW118" s="3">
        <v>0.00404585840716636</v>
      </c>
      <c r="AX118" s="3">
        <v>-0.428705138211595</v>
      </c>
      <c r="AY118" s="3">
        <v>3.22377659834622</v>
      </c>
      <c r="AZ118" s="3">
        <v>33.0588830955331</v>
      </c>
      <c r="BA118" s="3">
        <v>9.11823133815659</v>
      </c>
      <c r="BB118" s="3">
        <v>25.3060775484358</v>
      </c>
      <c r="BC118" s="3">
        <v>3.23816544582136</v>
      </c>
      <c r="BD118" s="3">
        <v>0.0953012189524203</v>
      </c>
      <c r="BE118" s="3">
        <v>2.33460134273659</v>
      </c>
      <c r="BF118" s="3">
        <v>0.90356410308477</v>
      </c>
      <c r="BG118" s="3">
        <v>0.059851975929518</v>
      </c>
      <c r="BH118" s="3">
        <v>40.9252100814876</v>
      </c>
      <c r="BI118" s="3">
        <v>1.04455609986065</v>
      </c>
      <c r="BJ118" s="3">
        <v>72.5617909887273</v>
      </c>
      <c r="BK118" s="3">
        <v>402.458199145582</v>
      </c>
      <c r="BL118" s="3">
        <v>-0.00259388832496614</v>
      </c>
    </row>
    <row r="119" spans="1:64">
      <c r="A119" s="3" t="s">
        <v>252</v>
      </c>
      <c r="B119" s="3" t="s">
        <v>159</v>
      </c>
      <c r="C119" s="3" t="s">
        <v>243</v>
      </c>
      <c r="D119" s="3" t="s">
        <v>74</v>
      </c>
      <c r="E119" s="3" t="str">
        <f t="shared" si="6"/>
        <v>TR40-B3-Rd2</v>
      </c>
      <c r="F119" s="3" t="str">
        <f>VLOOKUP(B119,Sheet1!$A$1:$B$93,2,0)</f>
        <v>Quercus serrata</v>
      </c>
      <c r="G119" s="3" t="str">
        <f t="shared" si="7"/>
        <v>2023-08-19</v>
      </c>
      <c r="H119" s="3" t="s">
        <v>70</v>
      </c>
      <c r="I119" s="3">
        <v>-1.23783973129842</v>
      </c>
      <c r="J119" s="3">
        <v>0.0192728136557384</v>
      </c>
      <c r="K119" s="3">
        <v>499.477418802157</v>
      </c>
      <c r="L119" s="3">
        <v>0.211092920904195</v>
      </c>
      <c r="M119" s="3">
        <v>1.0210683440295</v>
      </c>
      <c r="N119" s="3">
        <v>25.6818618774414</v>
      </c>
      <c r="O119" s="3">
        <v>6</v>
      </c>
      <c r="P119" s="3">
        <v>1.4200000166893</v>
      </c>
      <c r="Q119" s="3">
        <v>1</v>
      </c>
      <c r="R119" s="3">
        <v>2.8400000333786</v>
      </c>
      <c r="S119" s="3">
        <v>25.5845814432416</v>
      </c>
      <c r="T119" s="3">
        <v>25.6818618774414</v>
      </c>
      <c r="U119" s="3">
        <v>25.0986398288182</v>
      </c>
      <c r="V119" s="3">
        <v>400.052987234933</v>
      </c>
      <c r="W119" s="3">
        <v>402.033983503069</v>
      </c>
      <c r="X119" s="3">
        <v>23.1963364056178</v>
      </c>
      <c r="Y119" s="3">
        <v>23.5506854057313</v>
      </c>
      <c r="Z119" s="3">
        <v>68.5064486094884</v>
      </c>
      <c r="AA119" s="3">
        <v>69.5537208829607</v>
      </c>
      <c r="AB119" s="3">
        <v>349.213168552944</v>
      </c>
      <c r="AC119" s="3">
        <v>0.0200446072350522</v>
      </c>
      <c r="AD119" s="3">
        <v>0.093878671659955</v>
      </c>
      <c r="AE119" s="3">
        <v>97.2412133898054</v>
      </c>
      <c r="AF119" s="3">
        <v>-2.14343774318696</v>
      </c>
      <c r="AG119" s="3">
        <v>-0.169702649116517</v>
      </c>
      <c r="AH119" s="3">
        <v>0.0274191722273827</v>
      </c>
      <c r="AI119" s="3">
        <v>0.000990655476925896</v>
      </c>
      <c r="AJ119" s="3">
        <v>0.0216996250674128</v>
      </c>
      <c r="AK119" s="3">
        <v>0.00130315750720911</v>
      </c>
      <c r="AL119" s="3">
        <v>0.976190476545266</v>
      </c>
      <c r="AM119" s="3">
        <v>-0.219565242528915</v>
      </c>
      <c r="AN119" s="3">
        <v>2.73739147186279</v>
      </c>
      <c r="AO119" s="3">
        <v>1</v>
      </c>
      <c r="AP119" s="3">
        <v>0</v>
      </c>
      <c r="AQ119" s="3">
        <v>0.159999996423721</v>
      </c>
      <c r="AR119" s="3">
        <v>111115</v>
      </c>
      <c r="AS119" s="3">
        <v>0.582021947588239</v>
      </c>
      <c r="AT119" s="3">
        <v>0.000211092920904194</v>
      </c>
      <c r="AU119" s="3">
        <v>298.831861877441</v>
      </c>
      <c r="AV119" s="3">
        <v>298.734581443241</v>
      </c>
      <c r="AW119" s="3">
        <v>0.00320713708592326</v>
      </c>
      <c r="AX119" s="3">
        <v>-0.118383439240116</v>
      </c>
      <c r="AY119" s="3">
        <v>3.31126145967051</v>
      </c>
      <c r="AZ119" s="3">
        <v>34.0520214922705</v>
      </c>
      <c r="BA119" s="3">
        <v>10.5013360865393</v>
      </c>
      <c r="BB119" s="3">
        <v>25.6332216603415</v>
      </c>
      <c r="BC119" s="3">
        <v>3.3017200873997</v>
      </c>
      <c r="BD119" s="3">
        <v>0.0191413169600287</v>
      </c>
      <c r="BE119" s="3">
        <v>2.29019311564101</v>
      </c>
      <c r="BF119" s="3">
        <v>1.01152697175869</v>
      </c>
      <c r="BG119" s="3">
        <v>0.0119750673526818</v>
      </c>
      <c r="BH119" s="3">
        <v>48.5706732417192</v>
      </c>
      <c r="BI119" s="3">
        <v>1.24236141874961</v>
      </c>
      <c r="BJ119" s="3">
        <v>68.4651984078338</v>
      </c>
      <c r="BK119" s="3">
        <v>402.622393227581</v>
      </c>
      <c r="BL119" s="3">
        <v>-0.00211323880901673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97"/>
  <sheetViews>
    <sheetView workbookViewId="0">
      <selection activeCell="A1" sqref="A1:A3"/>
    </sheetView>
  </sheetViews>
  <sheetFormatPr defaultColWidth="9" defaultRowHeight="14.4"/>
  <cols>
    <col min="1" max="1" width="25.1111111111111" customWidth="1"/>
    <col min="2" max="4" width="14.5555555555556" customWidth="1"/>
    <col min="5" max="5" width="14.4444444444444" customWidth="1"/>
    <col min="6" max="7" width="14" customWidth="1"/>
    <col min="9" max="9" width="12.7777777777778"/>
    <col min="10" max="10" width="13.8888888888889"/>
    <col min="11" max="11" width="12.7777777777778"/>
    <col min="12" max="13" width="13.8888888888889"/>
    <col min="14" max="14" width="12.7777777777778"/>
    <col min="15" max="15" width="13.8888888888889"/>
    <col min="16" max="16" width="12.7777777777778"/>
    <col min="17" max="18" width="13.8888888888889"/>
    <col min="20" max="26" width="12.7777777777778"/>
    <col min="27" max="30" width="13.8888888888889"/>
    <col min="31" max="32" width="12.7777777777778"/>
    <col min="35" max="35" width="12.7777777777778"/>
    <col min="44" max="44" width="11.6666666666667"/>
    <col min="45" max="55" width="12.7777777777778"/>
    <col min="59" max="59" width="12.7777777777778"/>
    <col min="60" max="60" width="13.8888888888889"/>
    <col min="61" max="71" width="12.7777777777778"/>
    <col min="75" max="76" width="12.7777777777778"/>
    <col min="77" max="77" width="11.6666666666667"/>
    <col min="79" max="80" width="11.6666666666667"/>
    <col min="84" max="84" width="10.5555555555556"/>
    <col min="90" max="90" width="12.7777777777778"/>
    <col min="91" max="91" width="13.8888888888889"/>
    <col min="92" max="93" width="12.7777777777778"/>
    <col min="94" max="95" width="13.8888888888889"/>
    <col min="96" max="98" width="12.7777777777778"/>
    <col min="103" max="103" width="13.8888888888889"/>
    <col min="104" max="104" width="12.7777777777778"/>
    <col min="105" max="105" width="13.8888888888889"/>
    <col min="106" max="106" width="12.7777777777778"/>
    <col min="107" max="107" width="13.8888888888889"/>
    <col min="108" max="108" width="11.6666666666667"/>
    <col min="109" max="109" width="13.8888888888889"/>
    <col min="110" max="111" width="12.7777777777778"/>
    <col min="112" max="112" width="13.8888888888889"/>
    <col min="117" max="118" width="12.7777777777778"/>
    <col min="120" max="129" width="12.7777777777778"/>
    <col min="132" max="134" width="12.7777777777778"/>
  </cols>
  <sheetData>
    <row r="1" s="1" customFormat="1" spans="1:1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253</v>
      </c>
      <c r="J1" s="4" t="s">
        <v>253</v>
      </c>
      <c r="K1" s="4" t="s">
        <v>253</v>
      </c>
      <c r="L1" s="4" t="s">
        <v>253</v>
      </c>
      <c r="M1" s="4" t="s">
        <v>253</v>
      </c>
      <c r="N1" s="4" t="s">
        <v>253</v>
      </c>
      <c r="O1" s="4" t="s">
        <v>253</v>
      </c>
      <c r="P1" s="4" t="s">
        <v>253</v>
      </c>
      <c r="Q1" s="4" t="s">
        <v>253</v>
      </c>
      <c r="R1" s="4" t="s">
        <v>253</v>
      </c>
      <c r="S1" s="4" t="s">
        <v>253</v>
      </c>
      <c r="T1" s="4" t="s">
        <v>253</v>
      </c>
      <c r="U1" s="4" t="s">
        <v>253</v>
      </c>
      <c r="V1" s="4" t="s">
        <v>253</v>
      </c>
      <c r="W1" s="4" t="s">
        <v>253</v>
      </c>
      <c r="X1" s="4" t="s">
        <v>253</v>
      </c>
      <c r="Y1" s="4" t="s">
        <v>253</v>
      </c>
      <c r="Z1" s="4" t="s">
        <v>253</v>
      </c>
      <c r="AA1" s="4" t="s">
        <v>253</v>
      </c>
      <c r="AB1" s="4" t="s">
        <v>253</v>
      </c>
      <c r="AC1" s="4" t="s">
        <v>253</v>
      </c>
      <c r="AD1" s="4" t="s">
        <v>253</v>
      </c>
      <c r="AE1" s="4" t="s">
        <v>254</v>
      </c>
      <c r="AF1" s="4" t="s">
        <v>254</v>
      </c>
      <c r="AG1" s="4" t="s">
        <v>254</v>
      </c>
      <c r="AH1" s="4" t="s">
        <v>254</v>
      </c>
      <c r="AI1" s="4" t="s">
        <v>254</v>
      </c>
      <c r="AJ1" s="4" t="s">
        <v>255</v>
      </c>
      <c r="AK1" s="4" t="s">
        <v>255</v>
      </c>
      <c r="AL1" s="4" t="s">
        <v>255</v>
      </c>
      <c r="AM1" s="4" t="s">
        <v>255</v>
      </c>
      <c r="AN1" s="4" t="s">
        <v>256</v>
      </c>
      <c r="AO1" s="4" t="s">
        <v>256</v>
      </c>
      <c r="AP1" s="4" t="s">
        <v>256</v>
      </c>
      <c r="AQ1" s="4" t="s">
        <v>256</v>
      </c>
      <c r="AR1" s="4" t="s">
        <v>257</v>
      </c>
      <c r="AS1" s="4" t="s">
        <v>257</v>
      </c>
      <c r="AT1" s="4" t="s">
        <v>257</v>
      </c>
      <c r="AU1" s="4" t="s">
        <v>257</v>
      </c>
      <c r="AV1" s="4" t="s">
        <v>257</v>
      </c>
      <c r="AW1" s="4" t="s">
        <v>257</v>
      </c>
      <c r="AX1" s="4" t="s">
        <v>257</v>
      </c>
      <c r="AY1" s="4" t="s">
        <v>257</v>
      </c>
      <c r="AZ1" s="4" t="s">
        <v>257</v>
      </c>
      <c r="BA1" s="4" t="s">
        <v>257</v>
      </c>
      <c r="BB1" s="4" t="s">
        <v>257</v>
      </c>
      <c r="BC1" s="4" t="s">
        <v>257</v>
      </c>
      <c r="BD1" s="4" t="s">
        <v>257</v>
      </c>
      <c r="BE1" s="4" t="s">
        <v>257</v>
      </c>
      <c r="BF1" s="4" t="s">
        <v>257</v>
      </c>
      <c r="BG1" s="4" t="s">
        <v>257</v>
      </c>
      <c r="BH1" s="4" t="s">
        <v>257</v>
      </c>
      <c r="BI1" s="4" t="s">
        <v>257</v>
      </c>
      <c r="BJ1" s="4" t="s">
        <v>258</v>
      </c>
      <c r="BK1" s="4" t="s">
        <v>258</v>
      </c>
      <c r="BL1" s="4" t="s">
        <v>258</v>
      </c>
      <c r="BM1" s="4" t="s">
        <v>258</v>
      </c>
      <c r="BN1" s="4" t="s">
        <v>258</v>
      </c>
      <c r="BO1" s="4" t="s">
        <v>258</v>
      </c>
      <c r="BP1" s="4" t="s">
        <v>258</v>
      </c>
      <c r="BQ1" s="4" t="s">
        <v>258</v>
      </c>
      <c r="BR1" s="4" t="s">
        <v>258</v>
      </c>
      <c r="BS1" s="4" t="s">
        <v>258</v>
      </c>
      <c r="BT1" s="4" t="s">
        <v>259</v>
      </c>
      <c r="BU1" s="4" t="s">
        <v>259</v>
      </c>
      <c r="BV1" s="4" t="s">
        <v>259</v>
      </c>
      <c r="BW1" s="4" t="s">
        <v>259</v>
      </c>
      <c r="BX1" s="4" t="s">
        <v>259</v>
      </c>
      <c r="BY1" s="4" t="s">
        <v>260</v>
      </c>
      <c r="BZ1" s="4" t="s">
        <v>260</v>
      </c>
      <c r="CA1" s="4" t="s">
        <v>260</v>
      </c>
      <c r="CB1" s="4" t="s">
        <v>260</v>
      </c>
      <c r="CC1" s="4" t="s">
        <v>260</v>
      </c>
      <c r="CD1" s="4" t="s">
        <v>260</v>
      </c>
      <c r="CE1" s="4" t="s">
        <v>260</v>
      </c>
      <c r="CF1" s="4" t="s">
        <v>260</v>
      </c>
      <c r="CG1" s="4" t="s">
        <v>260</v>
      </c>
      <c r="CH1" s="4" t="s">
        <v>260</v>
      </c>
      <c r="CI1" s="4" t="s">
        <v>260</v>
      </c>
      <c r="CJ1" s="4" t="s">
        <v>260</v>
      </c>
      <c r="CK1" s="4" t="s">
        <v>260</v>
      </c>
      <c r="CL1" s="4" t="s">
        <v>261</v>
      </c>
      <c r="CM1" s="4" t="s">
        <v>261</v>
      </c>
      <c r="CN1" s="4" t="s">
        <v>261</v>
      </c>
      <c r="CO1" s="4" t="s">
        <v>261</v>
      </c>
      <c r="CP1" s="4" t="s">
        <v>261</v>
      </c>
      <c r="CQ1" s="4" t="s">
        <v>261</v>
      </c>
      <c r="CR1" s="4" t="s">
        <v>261</v>
      </c>
      <c r="CS1" s="4" t="s">
        <v>261</v>
      </c>
      <c r="CT1" s="4" t="s">
        <v>261</v>
      </c>
      <c r="CU1" s="4" t="s">
        <v>261</v>
      </c>
      <c r="CV1" s="4" t="s">
        <v>261</v>
      </c>
      <c r="CW1" s="4" t="s">
        <v>262</v>
      </c>
      <c r="CX1" s="4" t="s">
        <v>262</v>
      </c>
      <c r="CY1" s="4" t="s">
        <v>262</v>
      </c>
      <c r="CZ1" s="4" t="s">
        <v>262</v>
      </c>
      <c r="DA1" s="4" t="s">
        <v>262</v>
      </c>
      <c r="DB1" s="4" t="s">
        <v>262</v>
      </c>
      <c r="DC1" s="4" t="s">
        <v>262</v>
      </c>
      <c r="DD1" s="4" t="s">
        <v>262</v>
      </c>
      <c r="DE1" s="4" t="s">
        <v>262</v>
      </c>
      <c r="DF1" s="4" t="s">
        <v>262</v>
      </c>
      <c r="DG1" s="4" t="s">
        <v>262</v>
      </c>
      <c r="DH1" s="4" t="s">
        <v>262</v>
      </c>
      <c r="DI1" s="4" t="s">
        <v>262</v>
      </c>
      <c r="DJ1" s="4" t="s">
        <v>262</v>
      </c>
      <c r="DK1" s="4" t="s">
        <v>262</v>
      </c>
      <c r="DL1" s="4" t="s">
        <v>262</v>
      </c>
      <c r="DM1" s="4" t="s">
        <v>262</v>
      </c>
      <c r="DN1" s="4" t="s">
        <v>262</v>
      </c>
      <c r="DO1" s="4" t="s">
        <v>43</v>
      </c>
      <c r="DP1" s="4" t="s">
        <v>43</v>
      </c>
      <c r="DQ1" s="4" t="s">
        <v>43</v>
      </c>
      <c r="DR1" s="4" t="s">
        <v>43</v>
      </c>
      <c r="DS1" s="4" t="s">
        <v>43</v>
      </c>
      <c r="DT1" s="4" t="s">
        <v>43</v>
      </c>
      <c r="DU1" s="4" t="s">
        <v>43</v>
      </c>
      <c r="DV1" s="4" t="s">
        <v>43</v>
      </c>
      <c r="DW1" s="4" t="s">
        <v>43</v>
      </c>
      <c r="DX1" s="4" t="s">
        <v>43</v>
      </c>
      <c r="DY1" s="4" t="s">
        <v>43</v>
      </c>
      <c r="DZ1" s="4" t="s">
        <v>43</v>
      </c>
      <c r="EA1" s="4" t="s">
        <v>43</v>
      </c>
      <c r="EB1" s="4" t="s">
        <v>43</v>
      </c>
      <c r="EC1" s="4" t="s">
        <v>43</v>
      </c>
      <c r="ED1" s="4" t="s">
        <v>43</v>
      </c>
    </row>
    <row r="2" s="1" customFormat="1" spans="1:134">
      <c r="A2" s="2"/>
      <c r="B2" s="2"/>
      <c r="C2" s="2"/>
      <c r="D2" s="2"/>
      <c r="E2" s="2"/>
      <c r="F2" s="2"/>
      <c r="G2" s="2"/>
      <c r="H2" s="2"/>
      <c r="I2" s="4" t="s">
        <v>263</v>
      </c>
      <c r="J2" s="4" t="s">
        <v>264</v>
      </c>
      <c r="K2" s="4" t="s">
        <v>265</v>
      </c>
      <c r="L2" s="4" t="s">
        <v>10</v>
      </c>
      <c r="M2" s="4" t="s">
        <v>266</v>
      </c>
      <c r="N2" s="4" t="s">
        <v>267</v>
      </c>
      <c r="O2" s="4" t="s">
        <v>268</v>
      </c>
      <c r="P2" s="4" t="s">
        <v>269</v>
      </c>
      <c r="Q2" s="4" t="s">
        <v>270</v>
      </c>
      <c r="R2" s="4" t="s">
        <v>271</v>
      </c>
      <c r="S2" s="4" t="s">
        <v>272</v>
      </c>
      <c r="T2" s="4" t="s">
        <v>273</v>
      </c>
      <c r="U2" s="4" t="s">
        <v>274</v>
      </c>
      <c r="V2" s="4" t="s">
        <v>275</v>
      </c>
      <c r="W2" s="4" t="s">
        <v>276</v>
      </c>
      <c r="X2" s="4" t="s">
        <v>277</v>
      </c>
      <c r="Y2" s="4" t="s">
        <v>278</v>
      </c>
      <c r="Z2" s="4" t="s">
        <v>279</v>
      </c>
      <c r="AA2" s="4" t="s">
        <v>280</v>
      </c>
      <c r="AB2" s="4" t="s">
        <v>281</v>
      </c>
      <c r="AC2" s="4" t="s">
        <v>282</v>
      </c>
      <c r="AD2" s="4" t="s">
        <v>283</v>
      </c>
      <c r="AE2" s="4" t="s">
        <v>254</v>
      </c>
      <c r="AF2" s="4" t="s">
        <v>284</v>
      </c>
      <c r="AG2" s="4" t="s">
        <v>285</v>
      </c>
      <c r="AH2" s="4" t="s">
        <v>286</v>
      </c>
      <c r="AI2" s="4" t="s">
        <v>287</v>
      </c>
      <c r="AJ2" s="4" t="s">
        <v>288</v>
      </c>
      <c r="AK2" s="4" t="s">
        <v>289</v>
      </c>
      <c r="AL2" s="4" t="s">
        <v>290</v>
      </c>
      <c r="AM2" s="4" t="s">
        <v>291</v>
      </c>
      <c r="AN2" s="4" t="s">
        <v>292</v>
      </c>
      <c r="AO2" s="4" t="s">
        <v>293</v>
      </c>
      <c r="AP2" s="4" t="s">
        <v>294</v>
      </c>
      <c r="AQ2" s="4" t="s">
        <v>295</v>
      </c>
      <c r="AR2" s="4" t="s">
        <v>296</v>
      </c>
      <c r="AS2" s="4" t="s">
        <v>297</v>
      </c>
      <c r="AT2" s="4" t="s">
        <v>298</v>
      </c>
      <c r="AU2" s="4" t="s">
        <v>299</v>
      </c>
      <c r="AV2" s="4" t="s">
        <v>300</v>
      </c>
      <c r="AW2" s="4" t="s">
        <v>301</v>
      </c>
      <c r="AX2" s="4" t="s">
        <v>302</v>
      </c>
      <c r="AY2" s="4" t="s">
        <v>27</v>
      </c>
      <c r="AZ2" s="4" t="s">
        <v>303</v>
      </c>
      <c r="BA2" s="4" t="s">
        <v>304</v>
      </c>
      <c r="BB2" s="4" t="s">
        <v>18</v>
      </c>
      <c r="BC2" s="4" t="s">
        <v>19</v>
      </c>
      <c r="BD2" s="4" t="s">
        <v>305</v>
      </c>
      <c r="BE2" s="4" t="s">
        <v>306</v>
      </c>
      <c r="BF2" s="4" t="s">
        <v>307</v>
      </c>
      <c r="BG2" s="4" t="s">
        <v>308</v>
      </c>
      <c r="BH2" s="4" t="s">
        <v>309</v>
      </c>
      <c r="BI2" s="4" t="s">
        <v>310</v>
      </c>
      <c r="BJ2" s="4" t="s">
        <v>311</v>
      </c>
      <c r="BK2" s="4" t="s">
        <v>312</v>
      </c>
      <c r="BL2" s="4" t="s">
        <v>313</v>
      </c>
      <c r="BM2" s="4" t="s">
        <v>314</v>
      </c>
      <c r="BN2" s="4" t="s">
        <v>315</v>
      </c>
      <c r="BO2" s="4" t="s">
        <v>316</v>
      </c>
      <c r="BP2" s="4" t="s">
        <v>317</v>
      </c>
      <c r="BQ2" s="4" t="s">
        <v>318</v>
      </c>
      <c r="BR2" s="4" t="s">
        <v>319</v>
      </c>
      <c r="BS2" s="4" t="s">
        <v>320</v>
      </c>
      <c r="BT2" s="4" t="s">
        <v>321</v>
      </c>
      <c r="BU2" s="4" t="s">
        <v>322</v>
      </c>
      <c r="BV2" s="4" t="s">
        <v>323</v>
      </c>
      <c r="BW2" s="4" t="s">
        <v>324</v>
      </c>
      <c r="BX2" s="4" t="s">
        <v>325</v>
      </c>
      <c r="BY2" s="4" t="s">
        <v>326</v>
      </c>
      <c r="BZ2" s="4" t="s">
        <v>327</v>
      </c>
      <c r="CA2" s="4" t="s">
        <v>328</v>
      </c>
      <c r="CB2" s="4" t="s">
        <v>329</v>
      </c>
      <c r="CC2" s="4" t="s">
        <v>330</v>
      </c>
      <c r="CD2" s="4" t="s">
        <v>331</v>
      </c>
      <c r="CE2" s="4" t="s">
        <v>332</v>
      </c>
      <c r="CF2" s="4" t="s">
        <v>333</v>
      </c>
      <c r="CG2" s="4" t="s">
        <v>334</v>
      </c>
      <c r="CH2" s="4" t="s">
        <v>335</v>
      </c>
      <c r="CI2" s="4" t="s">
        <v>336</v>
      </c>
      <c r="CJ2" s="4" t="s">
        <v>337</v>
      </c>
      <c r="CK2" s="4" t="s">
        <v>338</v>
      </c>
      <c r="CL2" s="4" t="s">
        <v>339</v>
      </c>
      <c r="CM2" s="4" t="s">
        <v>340</v>
      </c>
      <c r="CN2" s="4" t="s">
        <v>341</v>
      </c>
      <c r="CO2" s="4" t="s">
        <v>342</v>
      </c>
      <c r="CP2" s="4" t="s">
        <v>343</v>
      </c>
      <c r="CQ2" s="4" t="s">
        <v>344</v>
      </c>
      <c r="CR2" s="4" t="s">
        <v>345</v>
      </c>
      <c r="CS2" s="4" t="s">
        <v>346</v>
      </c>
      <c r="CT2" s="4" t="s">
        <v>347</v>
      </c>
      <c r="CU2" s="4" t="s">
        <v>348</v>
      </c>
      <c r="CV2" s="4" t="s">
        <v>349</v>
      </c>
      <c r="CW2" s="4" t="s">
        <v>350</v>
      </c>
      <c r="CX2" s="4" t="s">
        <v>351</v>
      </c>
      <c r="CY2" s="4" t="s">
        <v>352</v>
      </c>
      <c r="CZ2" s="4" t="s">
        <v>353</v>
      </c>
      <c r="DA2" s="4" t="s">
        <v>354</v>
      </c>
      <c r="DB2" s="4" t="s">
        <v>355</v>
      </c>
      <c r="DC2" s="4" t="s">
        <v>356</v>
      </c>
      <c r="DD2" s="4" t="s">
        <v>357</v>
      </c>
      <c r="DE2" s="4" t="s">
        <v>358</v>
      </c>
      <c r="DF2" s="4" t="s">
        <v>359</v>
      </c>
      <c r="DG2" s="4" t="s">
        <v>360</v>
      </c>
      <c r="DH2" s="4" t="s">
        <v>361</v>
      </c>
      <c r="DI2" s="4" t="s">
        <v>362</v>
      </c>
      <c r="DJ2" s="4" t="s">
        <v>363</v>
      </c>
      <c r="DK2" s="4" t="s">
        <v>364</v>
      </c>
      <c r="DL2" s="4" t="s">
        <v>365</v>
      </c>
      <c r="DM2" s="4" t="s">
        <v>366</v>
      </c>
      <c r="DN2" s="4" t="s">
        <v>367</v>
      </c>
      <c r="DO2" s="4" t="s">
        <v>368</v>
      </c>
      <c r="DP2" s="4" t="s">
        <v>369</v>
      </c>
      <c r="DQ2" s="4" t="s">
        <v>370</v>
      </c>
      <c r="DR2" s="4" t="s">
        <v>371</v>
      </c>
      <c r="DS2" s="4" t="s">
        <v>372</v>
      </c>
      <c r="DT2" s="4" t="s">
        <v>373</v>
      </c>
      <c r="DU2" s="4" t="s">
        <v>374</v>
      </c>
      <c r="DV2" s="4" t="s">
        <v>375</v>
      </c>
      <c r="DW2" s="4" t="s">
        <v>376</v>
      </c>
      <c r="DX2" s="4" t="s">
        <v>377</v>
      </c>
      <c r="DY2" s="4" t="s">
        <v>378</v>
      </c>
      <c r="DZ2" s="4" t="s">
        <v>379</v>
      </c>
      <c r="EA2" s="4" t="s">
        <v>380</v>
      </c>
      <c r="EB2" s="4" t="s">
        <v>381</v>
      </c>
      <c r="EC2" s="4" t="s">
        <v>382</v>
      </c>
      <c r="ED2" s="4" t="s">
        <v>383</v>
      </c>
    </row>
    <row r="3" s="1" customFormat="1" spans="1:134">
      <c r="A3" s="2"/>
      <c r="B3" s="2"/>
      <c r="C3" s="2"/>
      <c r="D3" s="2"/>
      <c r="E3" s="2"/>
      <c r="F3" s="2"/>
      <c r="G3" s="2"/>
      <c r="H3" s="2"/>
      <c r="I3" s="4" t="s">
        <v>384</v>
      </c>
      <c r="J3" s="4" t="s">
        <v>385</v>
      </c>
      <c r="K3" s="4" t="s">
        <v>386</v>
      </c>
      <c r="L3" s="4" t="s">
        <v>386</v>
      </c>
      <c r="M3" s="4" t="s">
        <v>303</v>
      </c>
      <c r="N3" s="4" t="s">
        <v>303</v>
      </c>
      <c r="O3" s="4" t="s">
        <v>384</v>
      </c>
      <c r="P3" s="4" t="s">
        <v>384</v>
      </c>
      <c r="Q3" s="4" t="s">
        <v>384</v>
      </c>
      <c r="R3" s="4" t="s">
        <v>384</v>
      </c>
      <c r="S3" s="4" t="s">
        <v>387</v>
      </c>
      <c r="T3" s="4" t="s">
        <v>388</v>
      </c>
      <c r="U3" s="4" t="s">
        <v>388</v>
      </c>
      <c r="V3" s="4" t="s">
        <v>389</v>
      </c>
      <c r="W3" s="4" t="s">
        <v>390</v>
      </c>
      <c r="X3" s="4" t="s">
        <v>389</v>
      </c>
      <c r="Y3" s="4" t="s">
        <v>389</v>
      </c>
      <c r="Z3" s="4" t="s">
        <v>389</v>
      </c>
      <c r="AA3" s="4" t="s">
        <v>387</v>
      </c>
      <c r="AB3" s="4" t="s">
        <v>387</v>
      </c>
      <c r="AC3" s="4" t="s">
        <v>387</v>
      </c>
      <c r="AD3" s="4" t="s">
        <v>387</v>
      </c>
      <c r="AE3" s="4" t="s">
        <v>391</v>
      </c>
      <c r="AF3" s="4" t="s">
        <v>390</v>
      </c>
      <c r="AG3" s="4"/>
      <c r="AH3" s="4" t="s">
        <v>390</v>
      </c>
      <c r="AI3" s="4" t="s">
        <v>391</v>
      </c>
      <c r="AJ3" s="4" t="s">
        <v>385</v>
      </c>
      <c r="AK3" s="4" t="s">
        <v>385</v>
      </c>
      <c r="AL3" s="4"/>
      <c r="AM3" s="4" t="s">
        <v>392</v>
      </c>
      <c r="AN3" s="4" t="s">
        <v>393</v>
      </c>
      <c r="AO3" s="4"/>
      <c r="AP3" s="4"/>
      <c r="AQ3" s="4" t="s">
        <v>384</v>
      </c>
      <c r="AR3" s="4" t="s">
        <v>394</v>
      </c>
      <c r="AS3" s="4" t="s">
        <v>386</v>
      </c>
      <c r="AT3" s="4" t="s">
        <v>386</v>
      </c>
      <c r="AU3" s="4" t="s">
        <v>395</v>
      </c>
      <c r="AV3" s="4" t="s">
        <v>395</v>
      </c>
      <c r="AW3" s="4" t="s">
        <v>386</v>
      </c>
      <c r="AX3" s="4" t="s">
        <v>395</v>
      </c>
      <c r="AY3" s="4" t="s">
        <v>391</v>
      </c>
      <c r="AZ3" s="4" t="s">
        <v>389</v>
      </c>
      <c r="BA3" s="4" t="s">
        <v>389</v>
      </c>
      <c r="BB3" s="4" t="s">
        <v>388</v>
      </c>
      <c r="BC3" s="4" t="s">
        <v>388</v>
      </c>
      <c r="BD3" s="4" t="s">
        <v>388</v>
      </c>
      <c r="BE3" s="4" t="s">
        <v>388</v>
      </c>
      <c r="BF3" s="4" t="s">
        <v>388</v>
      </c>
      <c r="BG3" s="4" t="s">
        <v>396</v>
      </c>
      <c r="BH3" s="4" t="s">
        <v>385</v>
      </c>
      <c r="BI3" s="4" t="s">
        <v>385</v>
      </c>
      <c r="BJ3" s="4" t="s">
        <v>386</v>
      </c>
      <c r="BK3" s="4" t="s">
        <v>386</v>
      </c>
      <c r="BL3" s="4" t="s">
        <v>386</v>
      </c>
      <c r="BM3" s="4" t="s">
        <v>395</v>
      </c>
      <c r="BN3" s="4" t="s">
        <v>386</v>
      </c>
      <c r="BO3" s="4" t="s">
        <v>395</v>
      </c>
      <c r="BP3" s="4" t="s">
        <v>389</v>
      </c>
      <c r="BQ3" s="4" t="s">
        <v>389</v>
      </c>
      <c r="BR3" s="4" t="s">
        <v>388</v>
      </c>
      <c r="BS3" s="4" t="s">
        <v>388</v>
      </c>
      <c r="BT3" s="4" t="s">
        <v>385</v>
      </c>
      <c r="BU3" s="4"/>
      <c r="BV3" s="4"/>
      <c r="BW3" s="4" t="s">
        <v>388</v>
      </c>
      <c r="BX3" s="4"/>
      <c r="BY3" s="4" t="s">
        <v>397</v>
      </c>
      <c r="BZ3" s="4"/>
      <c r="CA3" s="4" t="s">
        <v>394</v>
      </c>
      <c r="CB3" s="4" t="s">
        <v>394</v>
      </c>
      <c r="CC3" s="4"/>
      <c r="CD3" s="4" t="s">
        <v>398</v>
      </c>
      <c r="CE3" s="4" t="s">
        <v>399</v>
      </c>
      <c r="CF3" s="4" t="s">
        <v>398</v>
      </c>
      <c r="CG3" s="4" t="s">
        <v>399</v>
      </c>
      <c r="CH3" s="4" t="s">
        <v>398</v>
      </c>
      <c r="CI3" s="4" t="s">
        <v>399</v>
      </c>
      <c r="CJ3" s="4" t="s">
        <v>390</v>
      </c>
      <c r="CK3" s="4" t="s">
        <v>390</v>
      </c>
      <c r="CL3" s="4" t="s">
        <v>386</v>
      </c>
      <c r="CM3" s="4" t="s">
        <v>400</v>
      </c>
      <c r="CN3" s="4" t="s">
        <v>386</v>
      </c>
      <c r="CO3" s="4"/>
      <c r="CP3" s="4" t="s">
        <v>395</v>
      </c>
      <c r="CQ3" s="4" t="s">
        <v>401</v>
      </c>
      <c r="CR3" s="4" t="s">
        <v>395</v>
      </c>
      <c r="CS3" s="4"/>
      <c r="CT3" s="4"/>
      <c r="CU3" s="4"/>
      <c r="CV3" s="4"/>
      <c r="CW3" s="4" t="s">
        <v>390</v>
      </c>
      <c r="CX3" s="4" t="s">
        <v>390</v>
      </c>
      <c r="CY3" s="4" t="s">
        <v>398</v>
      </c>
      <c r="CZ3" s="4" t="s">
        <v>399</v>
      </c>
      <c r="DA3" s="4" t="s">
        <v>399</v>
      </c>
      <c r="DB3" s="4"/>
      <c r="DC3" s="4"/>
      <c r="DD3" s="4"/>
      <c r="DE3" s="4" t="s">
        <v>399</v>
      </c>
      <c r="DF3" s="4"/>
      <c r="DG3" s="4"/>
      <c r="DH3" s="4"/>
      <c r="DI3" s="4" t="s">
        <v>386</v>
      </c>
      <c r="DJ3" s="4" t="s">
        <v>386</v>
      </c>
      <c r="DK3" s="4" t="s">
        <v>395</v>
      </c>
      <c r="DL3" s="4" t="s">
        <v>395</v>
      </c>
      <c r="DM3" s="4" t="s">
        <v>402</v>
      </c>
      <c r="DN3" s="4" t="s">
        <v>402</v>
      </c>
      <c r="DO3" s="4"/>
      <c r="DP3" s="4" t="s">
        <v>391</v>
      </c>
      <c r="DQ3" s="4" t="s">
        <v>391</v>
      </c>
      <c r="DR3" s="4" t="s">
        <v>388</v>
      </c>
      <c r="DS3" s="4" t="s">
        <v>388</v>
      </c>
      <c r="DT3" s="4" t="s">
        <v>388</v>
      </c>
      <c r="DU3" s="4" t="s">
        <v>388</v>
      </c>
      <c r="DV3" s="4" t="s">
        <v>388</v>
      </c>
      <c r="DW3" s="4" t="s">
        <v>390</v>
      </c>
      <c r="DX3" s="4" t="s">
        <v>390</v>
      </c>
      <c r="DY3" s="4" t="s">
        <v>390</v>
      </c>
      <c r="DZ3" s="4" t="s">
        <v>388</v>
      </c>
      <c r="EA3" s="4" t="s">
        <v>386</v>
      </c>
      <c r="EB3" s="4" t="s">
        <v>395</v>
      </c>
      <c r="EC3" s="4" t="s">
        <v>390</v>
      </c>
      <c r="ED3" s="4" t="s">
        <v>390</v>
      </c>
    </row>
    <row r="4" spans="1:134">
      <c r="A4" s="3" t="s">
        <v>403</v>
      </c>
      <c r="B4" s="3" t="s">
        <v>404</v>
      </c>
      <c r="C4" s="3" t="s">
        <v>68</v>
      </c>
      <c r="D4" s="3" t="s">
        <v>69</v>
      </c>
      <c r="E4" s="3" t="str">
        <f>MID(A4,12,15)</f>
        <v>TR2-B1-Rd1</v>
      </c>
      <c r="F4" s="3" t="str">
        <f>VLOOKUP(B4,Sheet1!$A$1:$B$93,2,0)</f>
        <v>Schima superba</v>
      </c>
      <c r="G4" s="3" t="str">
        <f>LEFT(A4,10)</f>
        <v>2023-08-08</v>
      </c>
      <c r="H4" s="3" t="s">
        <v>405</v>
      </c>
      <c r="I4" s="3">
        <v>0.000178226247986416</v>
      </c>
      <c r="J4" s="3">
        <v>-1.2265010768847</v>
      </c>
      <c r="K4" s="3">
        <v>400.993269489676</v>
      </c>
      <c r="L4" s="3">
        <v>509.161816701844</v>
      </c>
      <c r="M4" s="3">
        <v>49.6024356369266</v>
      </c>
      <c r="N4" s="3">
        <v>39.064680921783</v>
      </c>
      <c r="O4" s="3">
        <v>0.0169844933240215</v>
      </c>
      <c r="P4" s="3">
        <v>3.99341064954273</v>
      </c>
      <c r="Q4" s="3">
        <v>0.0169444557684685</v>
      </c>
      <c r="R4" s="3">
        <v>0.0105938741354243</v>
      </c>
      <c r="S4" s="3">
        <v>0</v>
      </c>
      <c r="T4" s="3">
        <v>26.1228035464586</v>
      </c>
      <c r="U4" s="3">
        <v>26.0641512944338</v>
      </c>
      <c r="V4" s="3">
        <v>3.38708881264111</v>
      </c>
      <c r="W4" s="3">
        <v>70.2564556971883</v>
      </c>
      <c r="X4" s="3">
        <v>2.39281175709383</v>
      </c>
      <c r="Y4" s="3">
        <v>3.40582518407807</v>
      </c>
      <c r="Z4" s="3">
        <v>0.994277055547276</v>
      </c>
      <c r="AA4" s="3">
        <v>-7.85977753620096</v>
      </c>
      <c r="AB4" s="3">
        <v>20.0874260621059</v>
      </c>
      <c r="AC4" s="3">
        <v>1.07593897964821</v>
      </c>
      <c r="AD4" s="3">
        <v>13.3035875055531</v>
      </c>
      <c r="AE4" s="3">
        <v>0.666666666666667</v>
      </c>
      <c r="AF4" s="3">
        <v>0</v>
      </c>
      <c r="AG4" s="3">
        <v>1</v>
      </c>
      <c r="AH4" s="3">
        <v>0</v>
      </c>
      <c r="AI4" s="3">
        <v>51646.3862800163</v>
      </c>
      <c r="AJ4" s="3">
        <v>0</v>
      </c>
      <c r="AK4" s="3">
        <v>0</v>
      </c>
      <c r="AL4" s="3">
        <v>0</v>
      </c>
      <c r="AM4" s="3">
        <v>0</v>
      </c>
      <c r="AN4" s="3">
        <v>3</v>
      </c>
      <c r="AO4" s="3">
        <v>0.5</v>
      </c>
      <c r="AP4" s="3" t="e">
        <v>#DIV/0!</v>
      </c>
      <c r="AQ4" s="3">
        <v>2</v>
      </c>
      <c r="AR4" s="3">
        <v>1543608145.55787</v>
      </c>
      <c r="AS4" s="3">
        <v>400.993269489676</v>
      </c>
      <c r="AT4" s="3">
        <v>400.003390722876</v>
      </c>
      <c r="AU4" s="3">
        <v>24.5618647110472</v>
      </c>
      <c r="AV4" s="3">
        <v>24.4128739509214</v>
      </c>
      <c r="AW4" s="3">
        <v>402.414620693456</v>
      </c>
      <c r="AX4" s="3">
        <v>23.8909513415663</v>
      </c>
      <c r="AY4" s="3">
        <v>350.052824218513</v>
      </c>
      <c r="AZ4" s="3">
        <v>97.4029829925728</v>
      </c>
      <c r="BA4" s="3">
        <v>0.0168090861094007</v>
      </c>
      <c r="BB4" s="3">
        <v>26.1574540716414</v>
      </c>
      <c r="BC4" s="3">
        <v>26.0641512944338</v>
      </c>
      <c r="BD4" s="3">
        <v>999.9</v>
      </c>
      <c r="BE4" s="3">
        <v>0</v>
      </c>
      <c r="BF4" s="3">
        <v>0</v>
      </c>
      <c r="BG4" s="3">
        <v>9999.47285699081</v>
      </c>
      <c r="BH4" s="3">
        <v>-0.820939918164264</v>
      </c>
      <c r="BI4" s="3">
        <v>0.282694429092167</v>
      </c>
      <c r="BJ4" s="3">
        <v>0.989799421632686</v>
      </c>
      <c r="BK4" s="3">
        <v>411.090347153804</v>
      </c>
      <c r="BL4" s="3">
        <v>410.013032445418</v>
      </c>
      <c r="BM4" s="3">
        <v>0.14899128418628</v>
      </c>
      <c r="BN4" s="3">
        <v>400.003390722876</v>
      </c>
      <c r="BO4" s="3">
        <v>24.4128739509214</v>
      </c>
      <c r="BP4" s="3">
        <v>2.39239933438621</v>
      </c>
      <c r="BQ4" s="3">
        <v>2.37788663000593</v>
      </c>
      <c r="BR4" s="3">
        <v>20.3124191122362</v>
      </c>
      <c r="BS4" s="3">
        <v>20.213960402983</v>
      </c>
      <c r="BT4" s="3">
        <v>0</v>
      </c>
      <c r="BU4" s="3">
        <v>0</v>
      </c>
      <c r="BV4" s="3">
        <v>0</v>
      </c>
      <c r="BW4" s="3">
        <v>28.9959216159612</v>
      </c>
      <c r="BX4" s="3">
        <v>0.954260590996169</v>
      </c>
      <c r="BY4" s="3">
        <v>1543607988</v>
      </c>
      <c r="BZ4" s="3" t="e">
        <v>#DIV/0!</v>
      </c>
      <c r="CA4" s="3">
        <v>1543607987</v>
      </c>
      <c r="CB4" s="3">
        <v>1543607988</v>
      </c>
      <c r="CC4" s="3">
        <v>38</v>
      </c>
      <c r="CD4" s="3">
        <v>0.221</v>
      </c>
      <c r="CE4" s="3">
        <v>0.023</v>
      </c>
      <c r="CF4" s="3">
        <v>-1.42</v>
      </c>
      <c r="CG4" s="3">
        <v>0.67</v>
      </c>
      <c r="CH4" s="3">
        <v>400</v>
      </c>
      <c r="CI4" s="3">
        <v>25</v>
      </c>
      <c r="CJ4" s="3">
        <v>1.42</v>
      </c>
      <c r="CK4" s="3">
        <v>0.58</v>
      </c>
      <c r="CL4" s="3">
        <v>0.987365552083333</v>
      </c>
      <c r="CM4" s="3">
        <v>-0.0042470872420283</v>
      </c>
      <c r="CN4" s="3">
        <v>0.120108771234682</v>
      </c>
      <c r="CO4" s="3">
        <v>0.416666666666667</v>
      </c>
      <c r="CP4" s="3">
        <v>0.149427791666667</v>
      </c>
      <c r="CQ4" s="3">
        <v>-0.00730554596622916</v>
      </c>
      <c r="CR4" s="3">
        <v>0.00296380491708709</v>
      </c>
      <c r="CS4" s="3">
        <v>1</v>
      </c>
      <c r="CT4" s="3">
        <v>1.41666666666667</v>
      </c>
      <c r="CU4" s="3">
        <v>2</v>
      </c>
      <c r="CV4" s="3" t="e">
        <v>#DIV/0!</v>
      </c>
      <c r="CW4" s="3">
        <v>100</v>
      </c>
      <c r="CX4" s="3">
        <v>100</v>
      </c>
      <c r="CY4" s="3">
        <v>-1.4215</v>
      </c>
      <c r="CZ4" s="3">
        <v>0.670808333333333</v>
      </c>
      <c r="DA4" s="3">
        <v>-1.22623677746998</v>
      </c>
      <c r="DB4" s="3">
        <v>0.000607280511662848</v>
      </c>
      <c r="DC4" s="3">
        <v>-3.29847730207135e-6</v>
      </c>
      <c r="DD4" s="3">
        <v>1.45089541195219e-9</v>
      </c>
      <c r="DE4" s="3">
        <v>-0.00515028482764439</v>
      </c>
      <c r="DF4" s="3">
        <v>0.00754627571538832</v>
      </c>
      <c r="DG4" s="3">
        <v>0.00101192271049505</v>
      </c>
      <c r="DH4" s="3">
        <v>-5.99912688698041e-6</v>
      </c>
      <c r="DI4" s="3">
        <v>3</v>
      </c>
      <c r="DJ4" s="3">
        <v>1567</v>
      </c>
      <c r="DK4" s="3">
        <v>2</v>
      </c>
      <c r="DL4" s="3">
        <v>29</v>
      </c>
      <c r="DM4" s="3">
        <v>2.76666666666667</v>
      </c>
      <c r="DN4" s="3">
        <v>2.75</v>
      </c>
      <c r="DO4" s="3">
        <v>3</v>
      </c>
      <c r="DP4" s="3">
        <v>325.895416666667</v>
      </c>
      <c r="DQ4" s="3">
        <v>632.041583333333</v>
      </c>
      <c r="DR4" s="3">
        <v>24.9992333333333</v>
      </c>
      <c r="DS4" s="3">
        <v>35.11385</v>
      </c>
      <c r="DT4" s="3">
        <v>29.9998</v>
      </c>
      <c r="DU4" s="3">
        <v>35.5462583333333</v>
      </c>
      <c r="DV4" s="3">
        <v>35.5632166666667</v>
      </c>
      <c r="DW4" s="3">
        <v>20.4101333333333</v>
      </c>
      <c r="DX4" s="3">
        <v>36.6989</v>
      </c>
      <c r="DY4" s="3">
        <v>0</v>
      </c>
      <c r="DZ4" s="3">
        <v>25</v>
      </c>
      <c r="EA4" s="3">
        <v>400</v>
      </c>
      <c r="EB4" s="3">
        <v>24.4277416666667</v>
      </c>
      <c r="EC4" s="3">
        <v>98.0741083333333</v>
      </c>
      <c r="ED4" s="3">
        <v>100.516666666667</v>
      </c>
    </row>
    <row r="5" spans="1:134">
      <c r="A5" s="3" t="s">
        <v>406</v>
      </c>
      <c r="B5" s="3" t="s">
        <v>404</v>
      </c>
      <c r="C5" s="3" t="s">
        <v>72</v>
      </c>
      <c r="D5" s="3" t="s">
        <v>74</v>
      </c>
      <c r="E5" s="3" t="str">
        <f t="shared" ref="E5:E35" si="0">MID(A5,12,15)</f>
        <v>TR2-B2-Rd2</v>
      </c>
      <c r="F5" s="3" t="str">
        <f>VLOOKUP(B5,Sheet1!$A$1:$B$93,2,0)</f>
        <v>Schima superba</v>
      </c>
      <c r="G5" s="3" t="str">
        <f>LEFT(A5,10)</f>
        <v>2023-08-08</v>
      </c>
      <c r="H5" s="3" t="s">
        <v>405</v>
      </c>
      <c r="I5" s="3">
        <v>5.02206799131526e-5</v>
      </c>
      <c r="J5" s="3">
        <v>-1.2283422188927</v>
      </c>
      <c r="K5" s="3">
        <v>401.025906818251</v>
      </c>
      <c r="L5" s="3">
        <v>827.950038853321</v>
      </c>
      <c r="M5" s="3">
        <v>80.5817053768791</v>
      </c>
      <c r="N5" s="3">
        <v>39.0305270574009</v>
      </c>
      <c r="O5" s="3">
        <v>0.00481086542332378</v>
      </c>
      <c r="P5" s="3">
        <v>3.99069297605649</v>
      </c>
      <c r="Q5" s="3">
        <v>0.0048074160182117</v>
      </c>
      <c r="R5" s="3">
        <v>0.00300494469950606</v>
      </c>
      <c r="S5" s="3">
        <v>0</v>
      </c>
      <c r="T5" s="3">
        <v>26.0132703715207</v>
      </c>
      <c r="U5" s="3">
        <v>25.9848914959155</v>
      </c>
      <c r="V5" s="3">
        <v>3.37124302123336</v>
      </c>
      <c r="W5" s="3">
        <v>70.61272459143</v>
      </c>
      <c r="X5" s="3">
        <v>2.38590614595269</v>
      </c>
      <c r="Y5" s="3">
        <v>3.37886172766904</v>
      </c>
      <c r="Z5" s="3">
        <v>0.985336875280669</v>
      </c>
      <c r="AA5" s="3">
        <v>-2.21473198417003</v>
      </c>
      <c r="AB5" s="3">
        <v>8.20782051236572</v>
      </c>
      <c r="AC5" s="3">
        <v>0.439458843644812</v>
      </c>
      <c r="AD5" s="3">
        <v>6.4325473718405</v>
      </c>
      <c r="AE5" s="3">
        <v>0</v>
      </c>
      <c r="AF5" s="3">
        <v>0</v>
      </c>
      <c r="AG5" s="3">
        <v>1</v>
      </c>
      <c r="AH5" s="3">
        <v>0</v>
      </c>
      <c r="AI5" s="3">
        <v>51619.8574332145</v>
      </c>
      <c r="AJ5" s="3">
        <v>0</v>
      </c>
      <c r="AK5" s="3">
        <v>0</v>
      </c>
      <c r="AL5" s="3">
        <v>0</v>
      </c>
      <c r="AM5" s="3">
        <v>0</v>
      </c>
      <c r="AN5" s="3">
        <v>3</v>
      </c>
      <c r="AO5" s="3">
        <v>0.5</v>
      </c>
      <c r="AP5" s="3" t="e">
        <v>#DIV/0!</v>
      </c>
      <c r="AQ5" s="3">
        <v>2</v>
      </c>
      <c r="AR5" s="3">
        <v>1543636292.81204</v>
      </c>
      <c r="AS5" s="3">
        <v>401.025906818251</v>
      </c>
      <c r="AT5" s="3">
        <v>399.990404369543</v>
      </c>
      <c r="AU5" s="3">
        <v>24.5144053928969</v>
      </c>
      <c r="AV5" s="3">
        <v>24.4724182815562</v>
      </c>
      <c r="AW5" s="3">
        <v>402.936394472327</v>
      </c>
      <c r="AX5" s="3">
        <v>23.8125143794153</v>
      </c>
      <c r="AY5" s="3">
        <v>350.033900443958</v>
      </c>
      <c r="AZ5" s="3">
        <v>97.3116853157315</v>
      </c>
      <c r="BA5" s="3">
        <v>0.0150120101366304</v>
      </c>
      <c r="BB5" s="3">
        <v>26.0230412147266</v>
      </c>
      <c r="BC5" s="3">
        <v>25.9848914959155</v>
      </c>
      <c r="BD5" s="3">
        <v>999.9</v>
      </c>
      <c r="BE5" s="3">
        <v>0</v>
      </c>
      <c r="BF5" s="3">
        <v>0</v>
      </c>
      <c r="BG5" s="3">
        <v>9999.20761396162</v>
      </c>
      <c r="BH5" s="3">
        <v>-0.831000436330147</v>
      </c>
      <c r="BI5" s="3">
        <v>0.269901376092484</v>
      </c>
      <c r="BJ5" s="3">
        <v>1.03552750850605</v>
      </c>
      <c r="BK5" s="3">
        <v>411.103914970681</v>
      </c>
      <c r="BL5" s="3">
        <v>410.024692179778</v>
      </c>
      <c r="BM5" s="3">
        <v>0.0419875585352405</v>
      </c>
      <c r="BN5" s="3">
        <v>399.990404369543</v>
      </c>
      <c r="BO5" s="3">
        <v>24.4724182815562</v>
      </c>
      <c r="BP5" s="3">
        <v>2.38553827009802</v>
      </c>
      <c r="BQ5" s="3">
        <v>2.38145248424665</v>
      </c>
      <c r="BR5" s="3">
        <v>20.2659013529142</v>
      </c>
      <c r="BS5" s="3">
        <v>20.2381459548798</v>
      </c>
      <c r="BT5" s="3">
        <v>0</v>
      </c>
      <c r="BU5" s="3">
        <v>0</v>
      </c>
      <c r="BV5" s="3">
        <v>0</v>
      </c>
      <c r="BW5" s="3">
        <v>28</v>
      </c>
      <c r="BX5" s="3">
        <v>0.786837104743684</v>
      </c>
      <c r="BY5" s="3">
        <v>1543636043.5</v>
      </c>
      <c r="BZ5" s="3" t="e">
        <v>#DIV/0!</v>
      </c>
      <c r="CA5" s="3">
        <v>1543636039.5</v>
      </c>
      <c r="CB5" s="3">
        <v>1543636043.5</v>
      </c>
      <c r="CC5" s="3">
        <v>120</v>
      </c>
      <c r="CD5" s="3">
        <v>0.095</v>
      </c>
      <c r="CE5" s="3">
        <v>-0.008</v>
      </c>
      <c r="CF5" s="3">
        <v>-1.909</v>
      </c>
      <c r="CG5" s="3">
        <v>0.694</v>
      </c>
      <c r="CH5" s="3">
        <v>400</v>
      </c>
      <c r="CI5" s="3">
        <v>24</v>
      </c>
      <c r="CJ5" s="3">
        <v>1.72</v>
      </c>
      <c r="CK5" s="3">
        <v>0.54</v>
      </c>
      <c r="CL5" s="3">
        <v>1.03537941666667</v>
      </c>
      <c r="CM5" s="3">
        <v>0.022025906191368</v>
      </c>
      <c r="CN5" s="3">
        <v>0.11181104035663</v>
      </c>
      <c r="CO5" s="3">
        <v>0.5</v>
      </c>
      <c r="CP5" s="3">
        <v>0.0436239847916667</v>
      </c>
      <c r="CQ5" s="3">
        <v>-0.038785631238274</v>
      </c>
      <c r="CR5" s="3">
        <v>0.00467333944346109</v>
      </c>
      <c r="CS5" s="3">
        <v>1</v>
      </c>
      <c r="CT5" s="3">
        <v>1.5</v>
      </c>
      <c r="CU5" s="3">
        <v>2</v>
      </c>
      <c r="CV5" s="3" t="e">
        <v>#DIV/0!</v>
      </c>
      <c r="CW5" s="3">
        <v>100</v>
      </c>
      <c r="CX5" s="3">
        <v>100</v>
      </c>
      <c r="CY5" s="3">
        <v>-1.9105</v>
      </c>
      <c r="CZ5" s="3">
        <v>0.702916666666667</v>
      </c>
      <c r="DA5" s="3">
        <v>-1.7145109307847</v>
      </c>
      <c r="DB5" s="3">
        <v>0.000607280511662848</v>
      </c>
      <c r="DC5" s="3">
        <v>-3.29847730207135e-6</v>
      </c>
      <c r="DD5" s="3">
        <v>1.45089541195219e-9</v>
      </c>
      <c r="DE5" s="3">
        <v>0.0293978453697099</v>
      </c>
      <c r="DF5" s="3">
        <v>0.00754627571538832</v>
      </c>
      <c r="DG5" s="3">
        <v>0.00101192271049505</v>
      </c>
      <c r="DH5" s="3">
        <v>-5.99912688698041e-6</v>
      </c>
      <c r="DI5" s="3">
        <v>3</v>
      </c>
      <c r="DJ5" s="3">
        <v>1567</v>
      </c>
      <c r="DK5" s="3">
        <v>2</v>
      </c>
      <c r="DL5" s="3">
        <v>29</v>
      </c>
      <c r="DM5" s="3">
        <v>4.35</v>
      </c>
      <c r="DN5" s="3">
        <v>4.28333333333333</v>
      </c>
      <c r="DO5" s="3">
        <v>3</v>
      </c>
      <c r="DP5" s="3">
        <v>326.795666666667</v>
      </c>
      <c r="DQ5" s="3">
        <v>657.564416666667</v>
      </c>
      <c r="DR5" s="3">
        <v>25.0002083333333</v>
      </c>
      <c r="DS5" s="3">
        <v>33.6351916666667</v>
      </c>
      <c r="DT5" s="3">
        <v>30.0001</v>
      </c>
      <c r="DU5" s="3">
        <v>33.967375</v>
      </c>
      <c r="DV5" s="3">
        <v>33.9655583333333</v>
      </c>
      <c r="DW5" s="3">
        <v>20.3951833333333</v>
      </c>
      <c r="DX5" s="3">
        <v>100</v>
      </c>
      <c r="DY5" s="3">
        <v>0</v>
      </c>
      <c r="DZ5" s="3">
        <v>25</v>
      </c>
      <c r="EA5" s="3">
        <v>400</v>
      </c>
      <c r="EB5" s="3">
        <v>23.7936</v>
      </c>
      <c r="EC5" s="3">
        <v>98.3625583333333</v>
      </c>
      <c r="ED5" s="3">
        <v>100.707666666667</v>
      </c>
    </row>
    <row r="6" spans="1:134">
      <c r="A6" s="3" t="s">
        <v>407</v>
      </c>
      <c r="B6" s="3" t="s">
        <v>76</v>
      </c>
      <c r="C6" s="3" t="s">
        <v>72</v>
      </c>
      <c r="D6" s="3" t="s">
        <v>69</v>
      </c>
      <c r="E6" s="3" t="str">
        <f t="shared" si="0"/>
        <v>TR3-B2-Rd1</v>
      </c>
      <c r="F6" s="3" t="str">
        <f>VLOOKUP(B6,Sheet1!$A$1:$B$93,2,0)</f>
        <v>Schima superba</v>
      </c>
      <c r="G6" s="3" t="str">
        <f t="shared" ref="G6:G36" si="1">LEFT(A6,10)</f>
        <v>2023-08-08</v>
      </c>
      <c r="H6" s="3" t="s">
        <v>405</v>
      </c>
      <c r="I6" s="3">
        <v>0.000441949770219071</v>
      </c>
      <c r="J6" s="3">
        <v>-1.47595760055648</v>
      </c>
      <c r="K6" s="3">
        <v>401.108010702122</v>
      </c>
      <c r="L6" s="3">
        <v>449.680934283031</v>
      </c>
      <c r="M6" s="3">
        <v>43.7687384174662</v>
      </c>
      <c r="N6" s="3">
        <v>39.040996165745</v>
      </c>
      <c r="O6" s="3">
        <v>0.0426418684353847</v>
      </c>
      <c r="P6" s="3">
        <v>3.99105308381707</v>
      </c>
      <c r="Q6" s="3">
        <v>0.0423903633876757</v>
      </c>
      <c r="R6" s="3">
        <v>0.0265164499856256</v>
      </c>
      <c r="S6" s="3">
        <v>0</v>
      </c>
      <c r="T6" s="3">
        <v>25.6336962391056</v>
      </c>
      <c r="U6" s="3">
        <v>25.6892390235206</v>
      </c>
      <c r="V6" s="3">
        <v>3.31270609837008</v>
      </c>
      <c r="W6" s="3">
        <v>70.1282182193791</v>
      </c>
      <c r="X6" s="3">
        <v>2.32734042563896</v>
      </c>
      <c r="Y6" s="3">
        <v>3.31869322182141</v>
      </c>
      <c r="Z6" s="3">
        <v>0.985365672731116</v>
      </c>
      <c r="AA6" s="3">
        <v>-19.4899848666611</v>
      </c>
      <c r="AB6" s="3">
        <v>6.55143653021898</v>
      </c>
      <c r="AC6" s="3">
        <v>0.349686432083645</v>
      </c>
      <c r="AD6" s="3">
        <v>-12.5888619043584</v>
      </c>
      <c r="AE6" s="3">
        <v>0</v>
      </c>
      <c r="AF6" s="3">
        <v>0</v>
      </c>
      <c r="AG6" s="3">
        <v>1</v>
      </c>
      <c r="AH6" s="3">
        <v>0</v>
      </c>
      <c r="AI6" s="3">
        <v>51678.7311780535</v>
      </c>
      <c r="AJ6" s="3">
        <v>0</v>
      </c>
      <c r="AK6" s="3">
        <v>0</v>
      </c>
      <c r="AL6" s="3">
        <v>0</v>
      </c>
      <c r="AM6" s="3">
        <v>0</v>
      </c>
      <c r="AN6" s="3">
        <v>3</v>
      </c>
      <c r="AO6" s="3">
        <v>0.5</v>
      </c>
      <c r="AP6" s="3" t="e">
        <v>#DIV/0!</v>
      </c>
      <c r="AQ6" s="3">
        <v>2</v>
      </c>
      <c r="AR6" s="3">
        <v>1543613888.33287</v>
      </c>
      <c r="AS6" s="3">
        <v>401.108010702122</v>
      </c>
      <c r="AT6" s="3">
        <v>399.994963912455</v>
      </c>
      <c r="AU6" s="3">
        <v>23.9111441789059</v>
      </c>
      <c r="AV6" s="3">
        <v>23.5414260004257</v>
      </c>
      <c r="AW6" s="3">
        <v>402.446402283647</v>
      </c>
      <c r="AX6" s="3">
        <v>23.2242724345466</v>
      </c>
      <c r="AY6" s="3">
        <v>350.036008147084</v>
      </c>
      <c r="AZ6" s="3">
        <v>97.3171580747127</v>
      </c>
      <c r="BA6" s="3">
        <v>0.0157176795240376</v>
      </c>
      <c r="BB6" s="3">
        <v>25.7196869268078</v>
      </c>
      <c r="BC6" s="3">
        <v>25.6892390235206</v>
      </c>
      <c r="BD6" s="3">
        <v>999.9</v>
      </c>
      <c r="BE6" s="3">
        <v>0</v>
      </c>
      <c r="BF6" s="3">
        <v>0</v>
      </c>
      <c r="BG6" s="3">
        <v>9999.92329562732</v>
      </c>
      <c r="BH6" s="3">
        <v>-0.813158202805145</v>
      </c>
      <c r="BI6" s="3">
        <v>0.25871384514231</v>
      </c>
      <c r="BJ6" s="3">
        <v>1.11307520530849</v>
      </c>
      <c r="BK6" s="3">
        <v>410.933904756583</v>
      </c>
      <c r="BL6" s="3">
        <v>409.63842161102</v>
      </c>
      <c r="BM6" s="3">
        <v>0.369722345713982</v>
      </c>
      <c r="BN6" s="3">
        <v>399.994963912455</v>
      </c>
      <c r="BO6" s="3">
        <v>23.5414260004257</v>
      </c>
      <c r="BP6" s="3">
        <v>2.32696475115551</v>
      </c>
      <c r="BQ6" s="3">
        <v>2.29098411038892</v>
      </c>
      <c r="BR6" s="3">
        <v>19.8642870038922</v>
      </c>
      <c r="BS6" s="3">
        <v>19.6131512624673</v>
      </c>
      <c r="BT6" s="3">
        <v>0</v>
      </c>
      <c r="BU6" s="3">
        <v>0</v>
      </c>
      <c r="BV6" s="3">
        <v>0</v>
      </c>
      <c r="BW6" s="3">
        <v>27</v>
      </c>
      <c r="BX6" s="3">
        <v>0.875673110892933</v>
      </c>
      <c r="BY6" s="3">
        <v>1543613538.5</v>
      </c>
      <c r="BZ6" s="3" t="e">
        <v>#DIV/0!</v>
      </c>
      <c r="CA6" s="3">
        <v>1543613538.5</v>
      </c>
      <c r="CB6" s="3">
        <v>1543613536</v>
      </c>
      <c r="CC6" s="3">
        <v>58</v>
      </c>
      <c r="CD6" s="3">
        <v>0.035</v>
      </c>
      <c r="CE6" s="3">
        <v>-0.002</v>
      </c>
      <c r="CF6" s="3">
        <v>-1.337</v>
      </c>
      <c r="CG6" s="3">
        <v>0.675</v>
      </c>
      <c r="CH6" s="3">
        <v>400</v>
      </c>
      <c r="CI6" s="3">
        <v>24</v>
      </c>
      <c r="CJ6" s="3">
        <v>1.41</v>
      </c>
      <c r="CK6" s="3">
        <v>0.45</v>
      </c>
      <c r="CL6" s="3">
        <v>1.10705230691057</v>
      </c>
      <c r="CM6" s="3">
        <v>0.00437610278745621</v>
      </c>
      <c r="CN6" s="3">
        <v>0.0957396615828719</v>
      </c>
      <c r="CO6" s="3">
        <v>0.583333333333333</v>
      </c>
      <c r="CP6" s="3">
        <v>0.369814302845529</v>
      </c>
      <c r="CQ6" s="3">
        <v>-0.0024280104529616</v>
      </c>
      <c r="CR6" s="3">
        <v>0.00265025246479345</v>
      </c>
      <c r="CS6" s="3">
        <v>1</v>
      </c>
      <c r="CT6" s="3">
        <v>1.58333333333333</v>
      </c>
      <c r="CU6" s="3">
        <v>2</v>
      </c>
      <c r="CV6" s="3" t="e">
        <v>#DIV/0!</v>
      </c>
      <c r="CW6" s="3">
        <v>100</v>
      </c>
      <c r="CX6" s="3">
        <v>100</v>
      </c>
      <c r="CY6" s="3">
        <v>-1.33833333333333</v>
      </c>
      <c r="CZ6" s="3">
        <v>0.686833333333333</v>
      </c>
      <c r="DA6" s="3">
        <v>-1.14310204927576</v>
      </c>
      <c r="DB6" s="3">
        <v>0.000607280511662848</v>
      </c>
      <c r="DC6" s="3">
        <v>-3.29847730207135e-6</v>
      </c>
      <c r="DD6" s="3">
        <v>1.45089541195219e-9</v>
      </c>
      <c r="DE6" s="3">
        <v>0.0409683072620927</v>
      </c>
      <c r="DF6" s="3">
        <v>0.00754627571538832</v>
      </c>
      <c r="DG6" s="3">
        <v>0.00101192271049505</v>
      </c>
      <c r="DH6" s="3">
        <v>-5.99912688698041e-6</v>
      </c>
      <c r="DI6" s="3">
        <v>3</v>
      </c>
      <c r="DJ6" s="3">
        <v>1567</v>
      </c>
      <c r="DK6" s="3">
        <v>2</v>
      </c>
      <c r="DL6" s="3">
        <v>29</v>
      </c>
      <c r="DM6" s="3">
        <v>5.95833333333333</v>
      </c>
      <c r="DN6" s="3">
        <v>6</v>
      </c>
      <c r="DO6" s="3">
        <v>3</v>
      </c>
      <c r="DP6" s="3">
        <v>327.213583333333</v>
      </c>
      <c r="DQ6" s="3">
        <v>655.537833333333</v>
      </c>
      <c r="DR6" s="3">
        <v>24.999925</v>
      </c>
      <c r="DS6" s="3">
        <v>33.032175</v>
      </c>
      <c r="DT6" s="3">
        <v>30.0001916666667</v>
      </c>
      <c r="DU6" s="3">
        <v>33.3456</v>
      </c>
      <c r="DV6" s="3">
        <v>33.34215</v>
      </c>
      <c r="DW6" s="3">
        <v>20.4873333333333</v>
      </c>
      <c r="DX6" s="3">
        <v>26.4363</v>
      </c>
      <c r="DY6" s="3">
        <v>0</v>
      </c>
      <c r="DZ6" s="3">
        <v>25</v>
      </c>
      <c r="EA6" s="3">
        <v>400</v>
      </c>
      <c r="EB6" s="3">
        <v>23.5247</v>
      </c>
      <c r="EC6" s="3">
        <v>98.46685</v>
      </c>
      <c r="ED6" s="3">
        <v>100.878416666667</v>
      </c>
    </row>
    <row r="7" spans="1:134">
      <c r="A7" s="3" t="s">
        <v>408</v>
      </c>
      <c r="B7" s="3" t="s">
        <v>409</v>
      </c>
      <c r="C7" s="3" t="s">
        <v>72</v>
      </c>
      <c r="D7" s="3" t="s">
        <v>74</v>
      </c>
      <c r="E7" s="3" t="str">
        <f t="shared" si="0"/>
        <v>TR4-B2-Rd2</v>
      </c>
      <c r="F7" s="3" t="str">
        <f>VLOOKUP(B7,Sheet1!$A$1:$B$93,2,0)</f>
        <v>Ternstroemia gymnanthera</v>
      </c>
      <c r="G7" s="3" t="str">
        <f t="shared" si="1"/>
        <v>2023-08-08</v>
      </c>
      <c r="H7" s="3" t="s">
        <v>405</v>
      </c>
      <c r="I7" s="3">
        <v>0.000109057190626279</v>
      </c>
      <c r="J7" s="3">
        <v>-1.7761320387332</v>
      </c>
      <c r="K7" s="3">
        <v>401.485899541786</v>
      </c>
      <c r="L7" s="3">
        <v>671.208097975236</v>
      </c>
      <c r="M7" s="3">
        <v>65.2296242165978</v>
      </c>
      <c r="N7" s="3">
        <v>39.0174068277703</v>
      </c>
      <c r="O7" s="3">
        <v>0.0105021583412273</v>
      </c>
      <c r="P7" s="3">
        <v>3.98636371422732</v>
      </c>
      <c r="Q7" s="3">
        <v>0.0104863032848732</v>
      </c>
      <c r="R7" s="3">
        <v>0.00655536196914925</v>
      </c>
      <c r="S7" s="3">
        <v>0</v>
      </c>
      <c r="T7" s="3">
        <v>25.8457960457424</v>
      </c>
      <c r="U7" s="3">
        <v>25.7588327641099</v>
      </c>
      <c r="V7" s="3">
        <v>3.32640464031398</v>
      </c>
      <c r="W7" s="3">
        <v>70.0507721327485</v>
      </c>
      <c r="X7" s="3">
        <v>2.3451607957537</v>
      </c>
      <c r="Y7" s="3">
        <v>3.34780150817065</v>
      </c>
      <c r="Z7" s="3">
        <v>0.981243844560274</v>
      </c>
      <c r="AA7" s="3">
        <v>-4.80942210661889</v>
      </c>
      <c r="AB7" s="3">
        <v>23.254745557058</v>
      </c>
      <c r="AC7" s="3">
        <v>1.24406548255391</v>
      </c>
      <c r="AD7" s="3">
        <v>19.689388932993</v>
      </c>
      <c r="AE7" s="3">
        <v>0</v>
      </c>
      <c r="AF7" s="3">
        <v>0</v>
      </c>
      <c r="AG7" s="3">
        <v>1</v>
      </c>
      <c r="AH7" s="3">
        <v>0</v>
      </c>
      <c r="AI7" s="3">
        <v>51567.6152025488</v>
      </c>
      <c r="AJ7" s="3">
        <v>0</v>
      </c>
      <c r="AK7" s="3">
        <v>0</v>
      </c>
      <c r="AL7" s="3">
        <v>0</v>
      </c>
      <c r="AM7" s="3">
        <v>0</v>
      </c>
      <c r="AN7" s="3">
        <v>3</v>
      </c>
      <c r="AO7" s="3">
        <v>0.5</v>
      </c>
      <c r="AP7" s="3" t="e">
        <v>#DIV/0!</v>
      </c>
      <c r="AQ7" s="3">
        <v>2</v>
      </c>
      <c r="AR7" s="3">
        <v>1543622720.54449</v>
      </c>
      <c r="AS7" s="3">
        <v>401.485899541786</v>
      </c>
      <c r="AT7" s="3">
        <v>400.001255788049</v>
      </c>
      <c r="AU7" s="3">
        <v>24.1315112888503</v>
      </c>
      <c r="AV7" s="3">
        <v>24.0403041605554</v>
      </c>
      <c r="AW7" s="3">
        <v>402.965456005092</v>
      </c>
      <c r="AX7" s="3">
        <v>23.4211015815162</v>
      </c>
      <c r="AY7" s="3">
        <v>350.053184350197</v>
      </c>
      <c r="AZ7" s="3">
        <v>97.1676399156749</v>
      </c>
      <c r="BA7" s="3">
        <v>0.014868576319829</v>
      </c>
      <c r="BB7" s="3">
        <v>25.8670380832921</v>
      </c>
      <c r="BC7" s="3">
        <v>25.7588327641099</v>
      </c>
      <c r="BD7" s="3">
        <v>999.9</v>
      </c>
      <c r="BE7" s="3">
        <v>0</v>
      </c>
      <c r="BF7" s="3">
        <v>0</v>
      </c>
      <c r="BG7" s="3">
        <v>9998.65453517701</v>
      </c>
      <c r="BH7" s="3">
        <v>-0.829569927213283</v>
      </c>
      <c r="BI7" s="3">
        <v>0.257992338228145</v>
      </c>
      <c r="BJ7" s="3">
        <v>1.48465017229729</v>
      </c>
      <c r="BK7" s="3">
        <v>411.413993874846</v>
      </c>
      <c r="BL7" s="3">
        <v>409.854277476955</v>
      </c>
      <c r="BM7" s="3">
        <v>0.0912097281872897</v>
      </c>
      <c r="BN7" s="3">
        <v>400.001255788049</v>
      </c>
      <c r="BO7" s="3">
        <v>24.0403041605554</v>
      </c>
      <c r="BP7" s="3">
        <v>2.3448025236872</v>
      </c>
      <c r="BQ7" s="3">
        <v>2.33593920555396</v>
      </c>
      <c r="BR7" s="3">
        <v>19.9875296790625</v>
      </c>
      <c r="BS7" s="3">
        <v>19.9263934221506</v>
      </c>
      <c r="BT7" s="3">
        <v>0</v>
      </c>
      <c r="BU7" s="3">
        <v>0</v>
      </c>
      <c r="BV7" s="3">
        <v>0</v>
      </c>
      <c r="BW7" s="3">
        <v>27.9126155302734</v>
      </c>
      <c r="BX7" s="3">
        <v>0.91997368672568</v>
      </c>
      <c r="BY7" s="3">
        <v>1543622086.6</v>
      </c>
      <c r="BZ7" s="3" t="e">
        <v>#DIV/0!</v>
      </c>
      <c r="CA7" s="3">
        <v>1543622086.6</v>
      </c>
      <c r="CB7" s="3">
        <v>1543622082.6</v>
      </c>
      <c r="CC7" s="3">
        <v>78</v>
      </c>
      <c r="CD7" s="3">
        <v>0.048</v>
      </c>
      <c r="CE7" s="3">
        <v>0.001</v>
      </c>
      <c r="CF7" s="3">
        <v>-1.478</v>
      </c>
      <c r="CG7" s="3">
        <v>0.71</v>
      </c>
      <c r="CH7" s="3">
        <v>400</v>
      </c>
      <c r="CI7" s="3">
        <v>24</v>
      </c>
      <c r="CJ7" s="3">
        <v>1.59</v>
      </c>
      <c r="CK7" s="3">
        <v>0.42</v>
      </c>
      <c r="CL7" s="3">
        <v>1.4834020188734</v>
      </c>
      <c r="CM7" s="3">
        <v>0.0209401123737448</v>
      </c>
      <c r="CN7" s="3">
        <v>0.115015509700358</v>
      </c>
      <c r="CO7" s="3">
        <v>0.380952380952381</v>
      </c>
      <c r="CP7" s="3">
        <v>0.0942237009465738</v>
      </c>
      <c r="CQ7" s="3">
        <v>-0.0356946266039591</v>
      </c>
      <c r="CR7" s="3">
        <v>0.006681559860992</v>
      </c>
      <c r="CS7" s="3">
        <v>0.857142857142857</v>
      </c>
      <c r="CT7" s="3">
        <v>1.23809523809524</v>
      </c>
      <c r="CU7" s="3">
        <v>2</v>
      </c>
      <c r="CV7" s="3" t="e">
        <v>#DIV/0!</v>
      </c>
      <c r="CW7" s="3">
        <v>100</v>
      </c>
      <c r="CX7" s="3">
        <v>100</v>
      </c>
      <c r="CY7" s="3">
        <v>-1.47942857142857</v>
      </c>
      <c r="CZ7" s="3">
        <v>0.710447619047619</v>
      </c>
      <c r="DA7" s="3">
        <v>-1.28352416766358</v>
      </c>
      <c r="DB7" s="3">
        <v>0.000607280511662848</v>
      </c>
      <c r="DC7" s="3">
        <v>-3.29847730207135e-6</v>
      </c>
      <c r="DD7" s="3">
        <v>1.45089541195219e-9</v>
      </c>
      <c r="DE7" s="3">
        <v>0.0556560704836044</v>
      </c>
      <c r="DF7" s="3">
        <v>0.00754627571538832</v>
      </c>
      <c r="DG7" s="3">
        <v>0.00101192271049505</v>
      </c>
      <c r="DH7" s="3">
        <v>-5.99912688698041e-6</v>
      </c>
      <c r="DI7" s="3">
        <v>3</v>
      </c>
      <c r="DJ7" s="3">
        <v>1567</v>
      </c>
      <c r="DK7" s="3">
        <v>2</v>
      </c>
      <c r="DL7" s="3">
        <v>29</v>
      </c>
      <c r="DM7" s="3">
        <v>10.6761904761905</v>
      </c>
      <c r="DN7" s="3">
        <v>10.7619047619048</v>
      </c>
      <c r="DO7" s="3">
        <v>3</v>
      </c>
      <c r="DP7" s="3">
        <v>327.421238095238</v>
      </c>
      <c r="DQ7" s="3">
        <v>659.585333333333</v>
      </c>
      <c r="DR7" s="3">
        <v>24.9998238095238</v>
      </c>
      <c r="DS7" s="3">
        <v>32.4048761904762</v>
      </c>
      <c r="DT7" s="3">
        <v>30.0003904761905</v>
      </c>
      <c r="DU7" s="3">
        <v>32.6915476190476</v>
      </c>
      <c r="DV7" s="3">
        <v>32.6819952380952</v>
      </c>
      <c r="DW7" s="3">
        <v>20.4317428571429</v>
      </c>
      <c r="DX7" s="3">
        <v>28.9368</v>
      </c>
      <c r="DY7" s="3">
        <v>15.6857095238095</v>
      </c>
      <c r="DZ7" s="3">
        <v>25</v>
      </c>
      <c r="EA7" s="3">
        <v>400</v>
      </c>
      <c r="EB7" s="3">
        <v>24.0329571428572</v>
      </c>
      <c r="EC7" s="3">
        <v>98.5720666666667</v>
      </c>
      <c r="ED7" s="3">
        <v>100.94880952381</v>
      </c>
    </row>
    <row r="8" spans="1:134">
      <c r="A8" s="3" t="s">
        <v>410</v>
      </c>
      <c r="B8" s="3" t="s">
        <v>78</v>
      </c>
      <c r="C8" s="3" t="s">
        <v>68</v>
      </c>
      <c r="D8" s="3" t="s">
        <v>74</v>
      </c>
      <c r="E8" s="3" t="str">
        <f t="shared" si="0"/>
        <v>TR5-B1-Rd2</v>
      </c>
      <c r="F8" s="3" t="str">
        <f>VLOOKUP(B8,Sheet1!$A$1:$B$93,2,0)</f>
        <v>Schima superba</v>
      </c>
      <c r="G8" s="3" t="str">
        <f t="shared" si="1"/>
        <v>2023-08-08</v>
      </c>
      <c r="H8" s="3" t="s">
        <v>405</v>
      </c>
      <c r="I8" s="3">
        <v>2.90941125475102e-6</v>
      </c>
      <c r="J8" s="3">
        <v>-0.868760173938395</v>
      </c>
      <c r="K8" s="3">
        <v>400.729265107493</v>
      </c>
      <c r="L8" s="3">
        <v>416.478997509366</v>
      </c>
      <c r="M8" s="3">
        <v>40.578681136575</v>
      </c>
      <c r="N8" s="3">
        <v>39.0440633050407</v>
      </c>
      <c r="O8" s="3">
        <v>0.000267614024032476</v>
      </c>
      <c r="P8" s="3">
        <v>3.9940972895785</v>
      </c>
      <c r="Q8" s="3">
        <v>0.00026434597765681</v>
      </c>
      <c r="R8" s="3">
        <v>0.000165509815746456</v>
      </c>
      <c r="S8" s="3">
        <v>0</v>
      </c>
      <c r="T8" s="3">
        <v>26.2192608841677</v>
      </c>
      <c r="U8" s="3">
        <v>26.1405294193578</v>
      </c>
      <c r="V8" s="3">
        <v>3.40241983473049</v>
      </c>
      <c r="W8" s="3">
        <v>70.1668657947766</v>
      </c>
      <c r="X8" s="3">
        <v>2.39858279912268</v>
      </c>
      <c r="Y8" s="3">
        <v>3.41840056547966</v>
      </c>
      <c r="Z8" s="3">
        <v>1.00383703560781</v>
      </c>
      <c r="AA8" s="3">
        <v>-0.12830503633452</v>
      </c>
      <c r="AB8" s="3">
        <v>17.0748020433221</v>
      </c>
      <c r="AC8" s="3">
        <v>0.915052663898414</v>
      </c>
      <c r="AD8" s="3">
        <v>17.861549670886</v>
      </c>
      <c r="AE8" s="3">
        <v>0.166666666666667</v>
      </c>
      <c r="AF8" s="3">
        <v>0</v>
      </c>
      <c r="AG8" s="3">
        <v>1</v>
      </c>
      <c r="AH8" s="3">
        <v>0</v>
      </c>
      <c r="AI8" s="3">
        <v>51648.0088328777</v>
      </c>
      <c r="AJ8" s="3">
        <v>0</v>
      </c>
      <c r="AK8" s="3">
        <v>0</v>
      </c>
      <c r="AL8" s="3">
        <v>0</v>
      </c>
      <c r="AM8" s="3">
        <v>0</v>
      </c>
      <c r="AN8" s="3">
        <v>3</v>
      </c>
      <c r="AO8" s="3">
        <v>0.5</v>
      </c>
      <c r="AP8" s="3" t="e">
        <v>#DIV/0!</v>
      </c>
      <c r="AQ8" s="3">
        <v>2</v>
      </c>
      <c r="AR8" s="3">
        <v>1543639729.33287</v>
      </c>
      <c r="AS8" s="3">
        <v>400.729265107493</v>
      </c>
      <c r="AT8" s="3">
        <v>399.985714820896</v>
      </c>
      <c r="AU8" s="3">
        <v>24.6178865143222</v>
      </c>
      <c r="AV8" s="3">
        <v>24.6154569967463</v>
      </c>
      <c r="AW8" s="3">
        <v>402.778564500091</v>
      </c>
      <c r="AX8" s="3">
        <v>23.9359025643891</v>
      </c>
      <c r="AY8" s="3">
        <v>350.047855626254</v>
      </c>
      <c r="AZ8" s="3">
        <v>97.4178552394636</v>
      </c>
      <c r="BA8" s="3">
        <v>0.0146676741645381</v>
      </c>
      <c r="BB8" s="3">
        <v>26.2198253605638</v>
      </c>
      <c r="BC8" s="3">
        <v>26.1405294193578</v>
      </c>
      <c r="BD8" s="3">
        <v>999.9</v>
      </c>
      <c r="BE8" s="3">
        <v>0</v>
      </c>
      <c r="BF8" s="3">
        <v>0</v>
      </c>
      <c r="BG8" s="3">
        <v>10000.3822637293</v>
      </c>
      <c r="BH8" s="3">
        <v>-0.822948863412242</v>
      </c>
      <c r="BI8" s="3">
        <v>0.283484</v>
      </c>
      <c r="BJ8" s="3">
        <v>0.743541999664751</v>
      </c>
      <c r="BK8" s="3">
        <v>410.843355969105</v>
      </c>
      <c r="BL8" s="3">
        <v>410.079998099495</v>
      </c>
      <c r="BM8" s="3">
        <v>0.00243435952837074</v>
      </c>
      <c r="BN8" s="3">
        <v>399.985714820896</v>
      </c>
      <c r="BO8" s="3">
        <v>24.6154569967463</v>
      </c>
      <c r="BP8" s="3">
        <v>2.39822159719942</v>
      </c>
      <c r="BQ8" s="3">
        <v>2.39798461802135</v>
      </c>
      <c r="BR8" s="3">
        <v>20.3517599464058</v>
      </c>
      <c r="BS8" s="3">
        <v>20.3501151811561</v>
      </c>
      <c r="BT8" s="3">
        <v>0</v>
      </c>
      <c r="BU8" s="3">
        <v>0</v>
      </c>
      <c r="BV8" s="3">
        <v>0</v>
      </c>
      <c r="BW8" s="3">
        <v>29</v>
      </c>
      <c r="BX8" s="3">
        <v>0.877399772263273</v>
      </c>
      <c r="BY8" s="3">
        <v>1543639628.5</v>
      </c>
      <c r="BZ8" s="3" t="e">
        <v>#DIV/0!</v>
      </c>
      <c r="CA8" s="3">
        <v>1543639628.5</v>
      </c>
      <c r="CB8" s="3">
        <v>1543639627.5</v>
      </c>
      <c r="CC8" s="3">
        <v>123</v>
      </c>
      <c r="CD8" s="3">
        <v>-0.006</v>
      </c>
      <c r="CE8" s="3">
        <v>0.026</v>
      </c>
      <c r="CF8" s="3">
        <v>-2.048</v>
      </c>
      <c r="CG8" s="3">
        <v>0.685</v>
      </c>
      <c r="CH8" s="3">
        <v>400</v>
      </c>
      <c r="CI8" s="3">
        <v>25</v>
      </c>
      <c r="CJ8" s="3">
        <v>1.53</v>
      </c>
      <c r="CK8" s="3">
        <v>0.44</v>
      </c>
      <c r="CL8" s="3">
        <v>0.742049320833333</v>
      </c>
      <c r="CM8" s="3">
        <v>0.0106334878048774</v>
      </c>
      <c r="CN8" s="3">
        <v>0.137363098882457</v>
      </c>
      <c r="CO8" s="3">
        <v>0.166666666666667</v>
      </c>
      <c r="CP8" s="3">
        <v>0.00480164308333333</v>
      </c>
      <c r="CQ8" s="3">
        <v>-0.0533932001313321</v>
      </c>
      <c r="CR8" s="3">
        <v>0.0247413795102532</v>
      </c>
      <c r="CS8" s="3">
        <v>0.416666666666667</v>
      </c>
      <c r="CT8" s="3">
        <v>0.583333333333333</v>
      </c>
      <c r="CU8" s="3">
        <v>2</v>
      </c>
      <c r="CV8" s="3" t="e">
        <v>#DIV/0!</v>
      </c>
      <c r="CW8" s="3">
        <v>100</v>
      </c>
      <c r="CX8" s="3">
        <v>100</v>
      </c>
      <c r="CY8" s="3">
        <v>-2.04941666666667</v>
      </c>
      <c r="CZ8" s="3">
        <v>0.682291666666667</v>
      </c>
      <c r="DA8" s="3">
        <v>-1.8536350363496</v>
      </c>
      <c r="DB8" s="3">
        <v>0.000607280511662848</v>
      </c>
      <c r="DC8" s="3">
        <v>-3.29847730207135e-6</v>
      </c>
      <c r="DD8" s="3">
        <v>1.45089541195219e-9</v>
      </c>
      <c r="DE8" s="3">
        <v>0.00386716167681407</v>
      </c>
      <c r="DF8" s="3">
        <v>0.00754627571538832</v>
      </c>
      <c r="DG8" s="3">
        <v>0.00101192271049505</v>
      </c>
      <c r="DH8" s="3">
        <v>-5.99912688698041e-6</v>
      </c>
      <c r="DI8" s="3">
        <v>3</v>
      </c>
      <c r="DJ8" s="3">
        <v>1567</v>
      </c>
      <c r="DK8" s="3">
        <v>2</v>
      </c>
      <c r="DL8" s="3">
        <v>29</v>
      </c>
      <c r="DM8" s="3">
        <v>1.81666666666667</v>
      </c>
      <c r="DN8" s="3">
        <v>1.81666666666667</v>
      </c>
      <c r="DO8" s="3">
        <v>3</v>
      </c>
      <c r="DP8" s="3">
        <v>326.351</v>
      </c>
      <c r="DQ8" s="3">
        <v>652.58075</v>
      </c>
      <c r="DR8" s="3">
        <v>24.9992333333333</v>
      </c>
      <c r="DS8" s="3">
        <v>34.7057083333333</v>
      </c>
      <c r="DT8" s="3">
        <v>29.9998666666667</v>
      </c>
      <c r="DU8" s="3">
        <v>35.10545</v>
      </c>
      <c r="DV8" s="3">
        <v>35.1219083333333</v>
      </c>
      <c r="DW8" s="3">
        <v>20.488475</v>
      </c>
      <c r="DX8" s="3">
        <v>18.2522</v>
      </c>
      <c r="DY8" s="3">
        <v>0</v>
      </c>
      <c r="DZ8" s="3">
        <v>25</v>
      </c>
      <c r="EA8" s="3">
        <v>400</v>
      </c>
      <c r="EB8" s="3">
        <v>24.61505</v>
      </c>
      <c r="EC8" s="3">
        <v>98.1956416666666</v>
      </c>
      <c r="ED8" s="3">
        <v>100.526833333333</v>
      </c>
    </row>
    <row r="9" spans="1:134">
      <c r="A9" s="3" t="s">
        <v>411</v>
      </c>
      <c r="B9" s="3" t="s">
        <v>412</v>
      </c>
      <c r="C9" s="3" t="s">
        <v>68</v>
      </c>
      <c r="D9" s="3" t="s">
        <v>74</v>
      </c>
      <c r="E9" s="3" t="str">
        <f t="shared" si="0"/>
        <v>TR6-B1-Rd2</v>
      </c>
      <c r="F9" s="3" t="str">
        <f>VLOOKUP(B9,Sheet1!$A$1:$B$93,2,0)</f>
        <v>Schima superba</v>
      </c>
      <c r="G9" s="3" t="str">
        <f t="shared" si="1"/>
        <v>2023-08-08</v>
      </c>
      <c r="H9" s="3" t="s">
        <v>405</v>
      </c>
      <c r="I9" s="3">
        <v>5.9600369678115e-5</v>
      </c>
      <c r="J9" s="3">
        <v>-1.24389375982858</v>
      </c>
      <c r="K9" s="3">
        <v>401.038445602953</v>
      </c>
      <c r="L9" s="3">
        <v>760.735858046425</v>
      </c>
      <c r="M9" s="3">
        <v>73.9967190408593</v>
      </c>
      <c r="N9" s="3">
        <v>39.0089476343487</v>
      </c>
      <c r="O9" s="3">
        <v>0.00552178242289538</v>
      </c>
      <c r="P9" s="3">
        <v>3.98927607211031</v>
      </c>
      <c r="Q9" s="3">
        <v>0.00551743429989181</v>
      </c>
      <c r="R9" s="3">
        <v>0.00344878679794355</v>
      </c>
      <c r="S9" s="3">
        <v>0</v>
      </c>
      <c r="T9" s="3">
        <v>26.0602539386019</v>
      </c>
      <c r="U9" s="3">
        <v>26.0602706292216</v>
      </c>
      <c r="V9" s="3">
        <v>3.38631122967865</v>
      </c>
      <c r="W9" s="3">
        <v>69.8425558427908</v>
      </c>
      <c r="X9" s="3">
        <v>2.36670695571531</v>
      </c>
      <c r="Y9" s="3">
        <v>3.38863180101361</v>
      </c>
      <c r="Z9" s="3">
        <v>1.01960427396334</v>
      </c>
      <c r="AA9" s="3">
        <v>-2.62837630280487</v>
      </c>
      <c r="AB9" s="3">
        <v>2.49107276562031</v>
      </c>
      <c r="AC9" s="3">
        <v>0.133507980363454</v>
      </c>
      <c r="AD9" s="3">
        <v>-0.00379555682110146</v>
      </c>
      <c r="AE9" s="3">
        <v>0</v>
      </c>
      <c r="AF9" s="3">
        <v>0</v>
      </c>
      <c r="AG9" s="3">
        <v>1</v>
      </c>
      <c r="AH9" s="3">
        <v>0</v>
      </c>
      <c r="AI9" s="3">
        <v>51585.3210935492</v>
      </c>
      <c r="AJ9" s="3">
        <v>0</v>
      </c>
      <c r="AK9" s="3">
        <v>0</v>
      </c>
      <c r="AL9" s="3">
        <v>0</v>
      </c>
      <c r="AM9" s="3">
        <v>0</v>
      </c>
      <c r="AN9" s="3">
        <v>3</v>
      </c>
      <c r="AO9" s="3">
        <v>0.5</v>
      </c>
      <c r="AP9" s="3" t="e">
        <v>#DIV/0!</v>
      </c>
      <c r="AQ9" s="3">
        <v>2</v>
      </c>
      <c r="AR9" s="3">
        <v>1543629894.89818</v>
      </c>
      <c r="AS9" s="3">
        <v>401.038445602953</v>
      </c>
      <c r="AT9" s="3">
        <v>399.99282382977</v>
      </c>
      <c r="AU9" s="3">
        <v>24.3313530616636</v>
      </c>
      <c r="AV9" s="3">
        <v>24.2815137337528</v>
      </c>
      <c r="AW9" s="3">
        <v>402.797629215825</v>
      </c>
      <c r="AX9" s="3">
        <v>23.632692934503</v>
      </c>
      <c r="AY9" s="3">
        <v>350.028777708899</v>
      </c>
      <c r="AZ9" s="3">
        <v>97.2551539010345</v>
      </c>
      <c r="BA9" s="3">
        <v>0.0146915906331315</v>
      </c>
      <c r="BB9" s="3">
        <v>26.0718533170425</v>
      </c>
      <c r="BC9" s="3">
        <v>26.0602706292216</v>
      </c>
      <c r="BD9" s="3">
        <v>999.9</v>
      </c>
      <c r="BE9" s="3">
        <v>0</v>
      </c>
      <c r="BF9" s="3">
        <v>0</v>
      </c>
      <c r="BG9" s="3">
        <v>9999.99011090119</v>
      </c>
      <c r="BH9" s="3">
        <v>-0.815636473963369</v>
      </c>
      <c r="BI9" s="3">
        <v>0.274552920684829</v>
      </c>
      <c r="BJ9" s="3">
        <v>1.04558604358429</v>
      </c>
      <c r="BK9" s="3">
        <v>411.039580506147</v>
      </c>
      <c r="BL9" s="3">
        <v>409.946959919821</v>
      </c>
      <c r="BM9" s="3">
        <v>0.0498367974689965</v>
      </c>
      <c r="BN9" s="3">
        <v>399.99282382977</v>
      </c>
      <c r="BO9" s="3">
        <v>24.2815137337528</v>
      </c>
      <c r="BP9" s="3">
        <v>2.36634950749432</v>
      </c>
      <c r="BQ9" s="3">
        <v>2.3615025982585</v>
      </c>
      <c r="BR9" s="3">
        <v>20.1353183213957</v>
      </c>
      <c r="BS9" s="3">
        <v>20.1021766512429</v>
      </c>
      <c r="BT9" s="3">
        <v>0</v>
      </c>
      <c r="BU9" s="3">
        <v>0</v>
      </c>
      <c r="BV9" s="3">
        <v>0</v>
      </c>
      <c r="BW9" s="3">
        <v>28</v>
      </c>
      <c r="BX9" s="3">
        <v>0.860134684845772</v>
      </c>
      <c r="BY9" s="3">
        <v>1543629728</v>
      </c>
      <c r="BZ9" s="3" t="e">
        <v>#DIV/0!</v>
      </c>
      <c r="CA9" s="3">
        <v>1543629728</v>
      </c>
      <c r="CB9" s="3">
        <v>1543629720.5</v>
      </c>
      <c r="CC9" s="3">
        <v>101</v>
      </c>
      <c r="CD9" s="3">
        <v>-0.017</v>
      </c>
      <c r="CE9" s="3">
        <v>-0.002</v>
      </c>
      <c r="CF9" s="3">
        <v>-1.758</v>
      </c>
      <c r="CG9" s="3">
        <v>0.698</v>
      </c>
      <c r="CH9" s="3">
        <v>400</v>
      </c>
      <c r="CI9" s="3">
        <v>24</v>
      </c>
      <c r="CJ9" s="3">
        <v>6.19</v>
      </c>
      <c r="CK9" s="3">
        <v>0.45</v>
      </c>
      <c r="CL9" s="3">
        <v>1.04474395</v>
      </c>
      <c r="CM9" s="3">
        <v>-0.035286117823642</v>
      </c>
      <c r="CN9" s="3">
        <v>0.276006665692898</v>
      </c>
      <c r="CO9" s="3">
        <v>0.133333333333333</v>
      </c>
      <c r="CP9" s="3">
        <v>0.0510716123333333</v>
      </c>
      <c r="CQ9" s="3">
        <v>-0.025969430694184</v>
      </c>
      <c r="CR9" s="3">
        <v>0.00516996320910214</v>
      </c>
      <c r="CS9" s="3">
        <v>1</v>
      </c>
      <c r="CT9" s="3">
        <v>1.13333333333333</v>
      </c>
      <c r="CU9" s="3">
        <v>2</v>
      </c>
      <c r="CV9" s="3" t="e">
        <v>#DIV/0!</v>
      </c>
      <c r="CW9" s="3">
        <v>100</v>
      </c>
      <c r="CX9" s="3">
        <v>100</v>
      </c>
      <c r="CY9" s="3">
        <v>-1.7592</v>
      </c>
      <c r="CZ9" s="3">
        <v>0.698686666666667</v>
      </c>
      <c r="DA9" s="3">
        <v>-1.56347233376776</v>
      </c>
      <c r="DB9" s="3">
        <v>0.000607280511662848</v>
      </c>
      <c r="DC9" s="3">
        <v>-3.29847730207135e-6</v>
      </c>
      <c r="DD9" s="3">
        <v>1.45089541195219e-9</v>
      </c>
      <c r="DE9" s="3">
        <v>0.0343427416494954</v>
      </c>
      <c r="DF9" s="3">
        <v>0.00754627571538832</v>
      </c>
      <c r="DG9" s="3">
        <v>0.00101192271049505</v>
      </c>
      <c r="DH9" s="3">
        <v>-5.99912688698041e-6</v>
      </c>
      <c r="DI9" s="3">
        <v>3</v>
      </c>
      <c r="DJ9" s="3">
        <v>1567</v>
      </c>
      <c r="DK9" s="3">
        <v>2</v>
      </c>
      <c r="DL9" s="3">
        <v>29</v>
      </c>
      <c r="DM9" s="3">
        <v>2.92</v>
      </c>
      <c r="DN9" s="3">
        <v>3.03333333333333</v>
      </c>
      <c r="DO9" s="3">
        <v>3</v>
      </c>
      <c r="DP9" s="3">
        <v>326.891533333333</v>
      </c>
      <c r="DQ9" s="3">
        <v>660.3862</v>
      </c>
      <c r="DR9" s="3">
        <v>24.9998133333333</v>
      </c>
      <c r="DS9" s="3">
        <v>33.4061533333333</v>
      </c>
      <c r="DT9" s="3">
        <v>30.00018</v>
      </c>
      <c r="DU9" s="3">
        <v>33.71414</v>
      </c>
      <c r="DV9" s="3">
        <v>33.7087133333333</v>
      </c>
      <c r="DW9" s="3">
        <v>20.3982133333333</v>
      </c>
      <c r="DX9" s="3">
        <v>33.61576</v>
      </c>
      <c r="DY9" s="3">
        <v>24.9553866666667</v>
      </c>
      <c r="DZ9" s="3">
        <v>25</v>
      </c>
      <c r="EA9" s="3">
        <v>400</v>
      </c>
      <c r="EB9" s="3">
        <v>24.3337933333333</v>
      </c>
      <c r="EC9" s="3">
        <v>98.4108866666666</v>
      </c>
      <c r="ED9" s="3">
        <v>100.769533333333</v>
      </c>
    </row>
    <row r="10" spans="1:134">
      <c r="A10" s="3" t="s">
        <v>413</v>
      </c>
      <c r="B10" s="3" t="s">
        <v>412</v>
      </c>
      <c r="C10" s="3" t="s">
        <v>72</v>
      </c>
      <c r="D10" s="3" t="s">
        <v>69</v>
      </c>
      <c r="E10" s="3" t="str">
        <f t="shared" si="0"/>
        <v>TR6-B2-Rd1</v>
      </c>
      <c r="F10" s="3" t="str">
        <f>VLOOKUP(B10,Sheet1!$A$1:$B$93,2,0)</f>
        <v>Schima superba</v>
      </c>
      <c r="G10" s="3" t="str">
        <f t="shared" si="1"/>
        <v>2023-08-08</v>
      </c>
      <c r="H10" s="3" t="s">
        <v>405</v>
      </c>
      <c r="I10" s="3">
        <v>2.56603746932356e-5</v>
      </c>
      <c r="J10" s="3">
        <v>-1.32604971690988</v>
      </c>
      <c r="K10" s="3">
        <v>401.130541498662</v>
      </c>
      <c r="L10" s="3">
        <v>1251.42775354565</v>
      </c>
      <c r="M10" s="3">
        <v>121.778219562076</v>
      </c>
      <c r="N10" s="3">
        <v>39.0345839271867</v>
      </c>
      <c r="O10" s="3">
        <v>0.00245836388421988</v>
      </c>
      <c r="P10" s="3">
        <v>3.99020239218724</v>
      </c>
      <c r="Q10" s="3">
        <v>0.00245752206724172</v>
      </c>
      <c r="R10" s="3">
        <v>0.00153602690005016</v>
      </c>
      <c r="S10" s="3">
        <v>0</v>
      </c>
      <c r="T10" s="3">
        <v>25.6258169826328</v>
      </c>
      <c r="U10" s="3">
        <v>25.5864416235632</v>
      </c>
      <c r="V10" s="3">
        <v>3.2925621194091</v>
      </c>
      <c r="W10" s="3">
        <v>69.8438443663845</v>
      </c>
      <c r="X10" s="3">
        <v>2.30571533866959</v>
      </c>
      <c r="Y10" s="3">
        <v>3.30124348161156</v>
      </c>
      <c r="Z10" s="3">
        <v>0.986846780739508</v>
      </c>
      <c r="AA10" s="3">
        <v>-1.13162252397169</v>
      </c>
      <c r="AB10" s="3">
        <v>9.54471240598733</v>
      </c>
      <c r="AC10" s="3">
        <v>0.50908075612823</v>
      </c>
      <c r="AD10" s="3">
        <v>8.92217063814387</v>
      </c>
      <c r="AE10" s="3">
        <v>0</v>
      </c>
      <c r="AF10" s="3">
        <v>0</v>
      </c>
      <c r="AG10" s="3">
        <v>1</v>
      </c>
      <c r="AH10" s="3">
        <v>0</v>
      </c>
      <c r="AI10" s="3">
        <v>51678.688401489</v>
      </c>
      <c r="AJ10" s="3">
        <v>0</v>
      </c>
      <c r="AK10" s="3">
        <v>0</v>
      </c>
      <c r="AL10" s="3">
        <v>0</v>
      </c>
      <c r="AM10" s="3">
        <v>0</v>
      </c>
      <c r="AN10" s="3">
        <v>3</v>
      </c>
      <c r="AO10" s="3">
        <v>0.5</v>
      </c>
      <c r="AP10" s="3" t="e">
        <v>#DIV/0!</v>
      </c>
      <c r="AQ10" s="3">
        <v>2</v>
      </c>
      <c r="AR10" s="3">
        <v>1543615537.43287</v>
      </c>
      <c r="AS10" s="3">
        <v>401.130541498662</v>
      </c>
      <c r="AT10" s="3">
        <v>400.002832224959</v>
      </c>
      <c r="AU10" s="3">
        <v>23.6941898487958</v>
      </c>
      <c r="AV10" s="3">
        <v>23.6727179574895</v>
      </c>
      <c r="AW10" s="3">
        <v>402.488158537067</v>
      </c>
      <c r="AX10" s="3">
        <v>23.0131845392416</v>
      </c>
      <c r="AY10" s="3">
        <v>350.025681102141</v>
      </c>
      <c r="AZ10" s="3">
        <v>97.296128324515</v>
      </c>
      <c r="BA10" s="3">
        <v>0.015294982289196</v>
      </c>
      <c r="BB10" s="3">
        <v>25.6308109890987</v>
      </c>
      <c r="BC10" s="3">
        <v>25.5864416235632</v>
      </c>
      <c r="BD10" s="3">
        <v>999.9</v>
      </c>
      <c r="BE10" s="3">
        <v>0</v>
      </c>
      <c r="BF10" s="3">
        <v>0</v>
      </c>
      <c r="BG10" s="3">
        <v>9999.06543057836</v>
      </c>
      <c r="BH10" s="3">
        <v>-0.816396432931947</v>
      </c>
      <c r="BI10" s="3">
        <v>0.254660826840449</v>
      </c>
      <c r="BJ10" s="3">
        <v>1.12769850406404</v>
      </c>
      <c r="BK10" s="3">
        <v>410.86565888524</v>
      </c>
      <c r="BL10" s="3">
        <v>409.701552517789</v>
      </c>
      <c r="BM10" s="3">
        <v>0.0214751923512285</v>
      </c>
      <c r="BN10" s="3">
        <v>400.002832224959</v>
      </c>
      <c r="BO10" s="3">
        <v>23.6727179574895</v>
      </c>
      <c r="BP10" s="3">
        <v>2.30535339263668</v>
      </c>
      <c r="BQ10" s="3">
        <v>2.30326375153561</v>
      </c>
      <c r="BR10" s="3">
        <v>19.7138537683969</v>
      </c>
      <c r="BS10" s="3">
        <v>19.6992462676367</v>
      </c>
      <c r="BT10" s="3">
        <v>0</v>
      </c>
      <c r="BU10" s="3">
        <v>0</v>
      </c>
      <c r="BV10" s="3">
        <v>0</v>
      </c>
      <c r="BW10" s="3">
        <v>27</v>
      </c>
      <c r="BX10" s="3">
        <v>0.938234395734507</v>
      </c>
      <c r="BY10" s="3">
        <v>1543615254.6</v>
      </c>
      <c r="BZ10" s="3" t="e">
        <v>#DIV/0!</v>
      </c>
      <c r="CA10" s="3">
        <v>1543615254.6</v>
      </c>
      <c r="CB10" s="3">
        <v>1543615253.6</v>
      </c>
      <c r="CC10" s="3">
        <v>59</v>
      </c>
      <c r="CD10" s="3">
        <v>-0.019</v>
      </c>
      <c r="CE10" s="3">
        <v>0.004</v>
      </c>
      <c r="CF10" s="3">
        <v>-1.356</v>
      </c>
      <c r="CG10" s="3">
        <v>0.679</v>
      </c>
      <c r="CH10" s="3">
        <v>400</v>
      </c>
      <c r="CI10" s="3">
        <v>24</v>
      </c>
      <c r="CJ10" s="3">
        <v>1.77</v>
      </c>
      <c r="CK10" s="3">
        <v>0.54</v>
      </c>
      <c r="CL10" s="3">
        <v>1.12623212083333</v>
      </c>
      <c r="CM10" s="3">
        <v>0.054976658536584</v>
      </c>
      <c r="CN10" s="3">
        <v>0.096526358739239</v>
      </c>
      <c r="CO10" s="3">
        <v>0.416666666666667</v>
      </c>
      <c r="CP10" s="3">
        <v>0.0214421929166667</v>
      </c>
      <c r="CQ10" s="3">
        <v>-0.0012447514071295</v>
      </c>
      <c r="CR10" s="3">
        <v>0.00284034364778457</v>
      </c>
      <c r="CS10" s="3">
        <v>1</v>
      </c>
      <c r="CT10" s="3">
        <v>1.41666666666667</v>
      </c>
      <c r="CU10" s="3">
        <v>2</v>
      </c>
      <c r="CV10" s="3" t="e">
        <v>#DIV/0!</v>
      </c>
      <c r="CW10" s="3">
        <v>100</v>
      </c>
      <c r="CX10" s="3">
        <v>100</v>
      </c>
      <c r="CY10" s="3">
        <v>-1.35783333333333</v>
      </c>
      <c r="CZ10" s="3">
        <v>0.681041666666667</v>
      </c>
      <c r="DA10" s="3">
        <v>-1.16233282348284</v>
      </c>
      <c r="DB10" s="3">
        <v>0.000607280511662848</v>
      </c>
      <c r="DC10" s="3">
        <v>-3.29847730207135e-6</v>
      </c>
      <c r="DD10" s="3">
        <v>1.45089541195219e-9</v>
      </c>
      <c r="DE10" s="3">
        <v>0.0445435442057937</v>
      </c>
      <c r="DF10" s="3">
        <v>0.00754627571538832</v>
      </c>
      <c r="DG10" s="3">
        <v>0.00101192271049505</v>
      </c>
      <c r="DH10" s="3">
        <v>-5.99912688698041e-6</v>
      </c>
      <c r="DI10" s="3">
        <v>3</v>
      </c>
      <c r="DJ10" s="3">
        <v>1567</v>
      </c>
      <c r="DK10" s="3">
        <v>2</v>
      </c>
      <c r="DL10" s="3">
        <v>29</v>
      </c>
      <c r="DM10" s="3">
        <v>4.83333333333333</v>
      </c>
      <c r="DN10" s="3">
        <v>4.86666666666667</v>
      </c>
      <c r="DO10" s="3">
        <v>3</v>
      </c>
      <c r="DP10" s="3">
        <v>327.788583333333</v>
      </c>
      <c r="DQ10" s="3">
        <v>659.304833333333</v>
      </c>
      <c r="DR10" s="3">
        <v>24.9999916666667</v>
      </c>
      <c r="DS10" s="3">
        <v>32.8842666666667</v>
      </c>
      <c r="DT10" s="3">
        <v>30.00005</v>
      </c>
      <c r="DU10" s="3">
        <v>33.24175</v>
      </c>
      <c r="DV10" s="3">
        <v>33.2553666666667</v>
      </c>
      <c r="DW10" s="3">
        <v>20.4799833333333</v>
      </c>
      <c r="DX10" s="3">
        <v>24.9754</v>
      </c>
      <c r="DY10" s="3">
        <v>0</v>
      </c>
      <c r="DZ10" s="3">
        <v>25</v>
      </c>
      <c r="EA10" s="3">
        <v>400</v>
      </c>
      <c r="EB10" s="3">
        <v>23.6806</v>
      </c>
      <c r="EC10" s="3">
        <v>98.5005416666667</v>
      </c>
      <c r="ED10" s="3">
        <v>100.904083333333</v>
      </c>
    </row>
    <row r="11" spans="1:134">
      <c r="A11" s="3" t="s">
        <v>414</v>
      </c>
      <c r="B11" s="3" t="s">
        <v>415</v>
      </c>
      <c r="C11" s="3" t="s">
        <v>68</v>
      </c>
      <c r="D11" s="3" t="s">
        <v>69</v>
      </c>
      <c r="E11" s="3" t="str">
        <f t="shared" si="0"/>
        <v>TR10-B1-Rd1</v>
      </c>
      <c r="F11" s="3" t="str">
        <f>VLOOKUP(B11,Sheet1!$A$1:$B$93,2,0)</f>
        <v>Neolitsea aurata</v>
      </c>
      <c r="G11" s="3" t="str">
        <f t="shared" si="1"/>
        <v>2023-08-09</v>
      </c>
      <c r="H11" s="3" t="s">
        <v>405</v>
      </c>
      <c r="I11" s="3">
        <v>0.000303574216734284</v>
      </c>
      <c r="J11" s="3">
        <v>-1.09565562782158</v>
      </c>
      <c r="K11" s="3">
        <v>400.834938490715</v>
      </c>
      <c r="L11" s="3">
        <v>456.262555366035</v>
      </c>
      <c r="M11" s="3">
        <v>44.5060392722478</v>
      </c>
      <c r="N11" s="3">
        <v>39.0993652467264</v>
      </c>
      <c r="O11" s="3">
        <v>0.0279765392901398</v>
      </c>
      <c r="P11" s="3">
        <v>3.99712805300863</v>
      </c>
      <c r="Q11" s="3">
        <v>0.0278681598530189</v>
      </c>
      <c r="R11" s="3">
        <v>0.017427302216786</v>
      </c>
      <c r="S11" s="3">
        <v>0</v>
      </c>
      <c r="T11" s="3">
        <v>26.5012231899312</v>
      </c>
      <c r="U11" s="3">
        <v>26.482894147978</v>
      </c>
      <c r="V11" s="3">
        <v>3.47188761825166</v>
      </c>
      <c r="W11" s="3">
        <v>70.0028566135791</v>
      </c>
      <c r="X11" s="3">
        <v>2.44151732347587</v>
      </c>
      <c r="Y11" s="3">
        <v>3.48773956592974</v>
      </c>
      <c r="Z11" s="3">
        <v>1.03037029477578</v>
      </c>
      <c r="AA11" s="3">
        <v>-13.3876229579819</v>
      </c>
      <c r="AB11" s="3">
        <v>16.6544761739895</v>
      </c>
      <c r="AC11" s="3">
        <v>0.894907042583214</v>
      </c>
      <c r="AD11" s="3">
        <v>4.16176025859079</v>
      </c>
      <c r="AE11" s="3">
        <v>0.416666666666667</v>
      </c>
      <c r="AF11" s="3">
        <v>0</v>
      </c>
      <c r="AG11" s="3">
        <v>1</v>
      </c>
      <c r="AH11" s="3">
        <v>0</v>
      </c>
      <c r="AI11" s="3">
        <v>51644.9484936294</v>
      </c>
      <c r="AJ11" s="3">
        <v>0</v>
      </c>
      <c r="AK11" s="3">
        <v>0</v>
      </c>
      <c r="AL11" s="3">
        <v>0</v>
      </c>
      <c r="AM11" s="3">
        <v>0</v>
      </c>
      <c r="AN11" s="3">
        <v>3</v>
      </c>
      <c r="AO11" s="3">
        <v>0.5</v>
      </c>
      <c r="AP11" s="3" t="e">
        <v>#DIV/0!</v>
      </c>
      <c r="AQ11" s="3">
        <v>2</v>
      </c>
      <c r="AR11" s="3">
        <v>1543611138.81204</v>
      </c>
      <c r="AS11" s="3">
        <v>400.834938490715</v>
      </c>
      <c r="AT11" s="3">
        <v>400.000237265514</v>
      </c>
      <c r="AU11" s="3">
        <v>25.0297016188132</v>
      </c>
      <c r="AV11" s="3">
        <v>24.7760482685666</v>
      </c>
      <c r="AW11" s="3">
        <v>402.901983905177</v>
      </c>
      <c r="AX11" s="3">
        <v>24.3446873766021</v>
      </c>
      <c r="AY11" s="3">
        <v>350.055606173477</v>
      </c>
      <c r="AZ11" s="3">
        <v>97.5288584916147</v>
      </c>
      <c r="BA11" s="3">
        <v>0.0159448750249641</v>
      </c>
      <c r="BB11" s="3">
        <v>26.5601794960916</v>
      </c>
      <c r="BC11" s="3">
        <v>26.482894147978</v>
      </c>
      <c r="BD11" s="3">
        <v>999.9</v>
      </c>
      <c r="BE11" s="3">
        <v>0</v>
      </c>
      <c r="BF11" s="3">
        <v>0</v>
      </c>
      <c r="BG11" s="3">
        <v>9999.74361761451</v>
      </c>
      <c r="BH11" s="3">
        <v>-0.831976973893318</v>
      </c>
      <c r="BI11" s="3">
        <v>0.283134021604938</v>
      </c>
      <c r="BJ11" s="3">
        <v>0.834712653199813</v>
      </c>
      <c r="BK11" s="3">
        <v>411.125320198761</v>
      </c>
      <c r="BL11" s="3">
        <v>410.162411207436</v>
      </c>
      <c r="BM11" s="3">
        <v>0.253654943568741</v>
      </c>
      <c r="BN11" s="3">
        <v>400.000237265514</v>
      </c>
      <c r="BO11" s="3">
        <v>24.7760482685666</v>
      </c>
      <c r="BP11" s="3">
        <v>2.4411190020241</v>
      </c>
      <c r="BQ11" s="3">
        <v>2.41638019518184</v>
      </c>
      <c r="BR11" s="3">
        <v>20.63915521024</v>
      </c>
      <c r="BS11" s="3">
        <v>20.4739636729425</v>
      </c>
      <c r="BT11" s="3">
        <v>0</v>
      </c>
      <c r="BU11" s="3">
        <v>0</v>
      </c>
      <c r="BV11" s="3">
        <v>0</v>
      </c>
      <c r="BW11" s="3">
        <v>30</v>
      </c>
      <c r="BX11" s="3">
        <v>0.604303764758461</v>
      </c>
      <c r="BY11" s="3">
        <v>1543611075.5</v>
      </c>
      <c r="BZ11" s="3" t="e">
        <v>#DIV/0!</v>
      </c>
      <c r="CA11" s="3">
        <v>1543611075.5</v>
      </c>
      <c r="CB11" s="3">
        <v>1543611072.5</v>
      </c>
      <c r="CC11" s="3">
        <v>43</v>
      </c>
      <c r="CD11" s="3">
        <v>0.063</v>
      </c>
      <c r="CE11" s="3">
        <v>-0.005</v>
      </c>
      <c r="CF11" s="3">
        <v>-2.066</v>
      </c>
      <c r="CG11" s="3">
        <v>0.673</v>
      </c>
      <c r="CH11" s="3">
        <v>400</v>
      </c>
      <c r="CI11" s="3">
        <v>25</v>
      </c>
      <c r="CJ11" s="3">
        <v>1.61</v>
      </c>
      <c r="CK11" s="3">
        <v>0.59</v>
      </c>
      <c r="CL11" s="3">
        <v>0.833338597916667</v>
      </c>
      <c r="CM11" s="3">
        <v>0.0198952748592857</v>
      </c>
      <c r="CN11" s="3">
        <v>0.100003954771575</v>
      </c>
      <c r="CO11" s="3">
        <v>0.416666666666667</v>
      </c>
      <c r="CP11" s="3">
        <v>0.25458718125</v>
      </c>
      <c r="CQ11" s="3">
        <v>-0.0181700497185743</v>
      </c>
      <c r="CR11" s="3">
        <v>0.00301101986912389</v>
      </c>
      <c r="CS11" s="3">
        <v>1</v>
      </c>
      <c r="CT11" s="3">
        <v>1.41666666666667</v>
      </c>
      <c r="CU11" s="3">
        <v>2</v>
      </c>
      <c r="CV11" s="3" t="e">
        <v>#DIV/0!</v>
      </c>
      <c r="CW11" s="3">
        <v>100</v>
      </c>
      <c r="CX11" s="3">
        <v>100</v>
      </c>
      <c r="CY11" s="3">
        <v>-2.06716666666667</v>
      </c>
      <c r="CZ11" s="3">
        <v>0.685025</v>
      </c>
      <c r="DA11" s="3">
        <v>-1.87118262161111</v>
      </c>
      <c r="DB11" s="3">
        <v>0.000607280511662848</v>
      </c>
      <c r="DC11" s="3">
        <v>-3.29847730207135e-6</v>
      </c>
      <c r="DD11" s="3">
        <v>1.45089541195219e-9</v>
      </c>
      <c r="DE11" s="3">
        <v>-0.0118700138105978</v>
      </c>
      <c r="DF11" s="3">
        <v>0.00754627571538832</v>
      </c>
      <c r="DG11" s="3">
        <v>0.00101192271049505</v>
      </c>
      <c r="DH11" s="3">
        <v>-5.99912688698041e-6</v>
      </c>
      <c r="DI11" s="3">
        <v>3</v>
      </c>
      <c r="DJ11" s="3">
        <v>1567</v>
      </c>
      <c r="DK11" s="3">
        <v>2</v>
      </c>
      <c r="DL11" s="3">
        <v>29</v>
      </c>
      <c r="DM11" s="3">
        <v>1.18333333333333</v>
      </c>
      <c r="DN11" s="3">
        <v>1.23333333333333</v>
      </c>
      <c r="DO11" s="3">
        <v>3</v>
      </c>
      <c r="DP11" s="3">
        <v>325.494166666667</v>
      </c>
      <c r="DQ11" s="3">
        <v>638.419</v>
      </c>
      <c r="DR11" s="3">
        <v>24.999875</v>
      </c>
      <c r="DS11" s="3">
        <v>35.3604</v>
      </c>
      <c r="DT11" s="3">
        <v>30.00025</v>
      </c>
      <c r="DU11" s="3">
        <v>35.6750333333333</v>
      </c>
      <c r="DV11" s="3">
        <v>35.66355</v>
      </c>
      <c r="DW11" s="3">
        <v>20.330775</v>
      </c>
      <c r="DX11" s="3">
        <v>28.3572</v>
      </c>
      <c r="DY11" s="3">
        <v>0</v>
      </c>
      <c r="DZ11" s="3">
        <v>25</v>
      </c>
      <c r="EA11" s="3">
        <v>400</v>
      </c>
      <c r="EB11" s="3">
        <v>24.7941</v>
      </c>
      <c r="EC11" s="3">
        <v>98.0417583333333</v>
      </c>
      <c r="ED11" s="3">
        <v>100.429583333333</v>
      </c>
    </row>
    <row r="12" spans="1:134">
      <c r="A12" s="3" t="s">
        <v>416</v>
      </c>
      <c r="B12" s="3" t="s">
        <v>90</v>
      </c>
      <c r="C12" s="3" t="s">
        <v>68</v>
      </c>
      <c r="D12" s="3" t="s">
        <v>74</v>
      </c>
      <c r="E12" s="3" t="str">
        <f t="shared" si="0"/>
        <v>TR11-B1-Rd2</v>
      </c>
      <c r="F12" s="3" t="str">
        <f>VLOOKUP(B12,Sheet1!$A$1:$B$93,2,0)</f>
        <v>Daphniphyllum pentandrum</v>
      </c>
      <c r="G12" s="3" t="str">
        <f t="shared" si="1"/>
        <v>2023-08-09</v>
      </c>
      <c r="H12" s="3" t="s">
        <v>405</v>
      </c>
      <c r="I12" s="3">
        <v>0.00224298662746289</v>
      </c>
      <c r="J12" s="3">
        <v>-1.30190208986905</v>
      </c>
      <c r="K12" s="3">
        <v>400.345540292173</v>
      </c>
      <c r="L12" s="3">
        <v>403.237748519521</v>
      </c>
      <c r="M12" s="3">
        <v>39.2525457224395</v>
      </c>
      <c r="N12" s="3">
        <v>38.9710081830397</v>
      </c>
      <c r="O12" s="3">
        <v>0.227701335154883</v>
      </c>
      <c r="P12" s="3">
        <v>3.9913011096169</v>
      </c>
      <c r="Q12" s="3">
        <v>0.220721765214604</v>
      </c>
      <c r="R12" s="3">
        <v>0.138560365594518</v>
      </c>
      <c r="S12" s="3">
        <v>0</v>
      </c>
      <c r="T12" s="3">
        <v>25.1282164308677</v>
      </c>
      <c r="U12" s="3">
        <v>25.40293474802</v>
      </c>
      <c r="V12" s="3">
        <v>3.25686828395732</v>
      </c>
      <c r="W12" s="3">
        <v>69.8194811092195</v>
      </c>
      <c r="X12" s="3">
        <v>2.29587708557023</v>
      </c>
      <c r="Y12" s="3">
        <v>3.28830474367228</v>
      </c>
      <c r="Z12" s="3">
        <v>0.960991198387089</v>
      </c>
      <c r="AA12" s="3">
        <v>-98.9157102711134</v>
      </c>
      <c r="AB12" s="3">
        <v>34.796794247717</v>
      </c>
      <c r="AC12" s="3">
        <v>1.85309760246381</v>
      </c>
      <c r="AD12" s="3">
        <v>-62.2658184209326</v>
      </c>
      <c r="AE12" s="3">
        <v>0</v>
      </c>
      <c r="AF12" s="3">
        <v>0</v>
      </c>
      <c r="AG12" s="3">
        <v>1</v>
      </c>
      <c r="AH12" s="3">
        <v>0</v>
      </c>
      <c r="AI12" s="3">
        <v>51710.2127160888</v>
      </c>
      <c r="AJ12" s="3">
        <v>0</v>
      </c>
      <c r="AK12" s="3">
        <v>0</v>
      </c>
      <c r="AL12" s="3">
        <v>0</v>
      </c>
      <c r="AM12" s="3">
        <v>0</v>
      </c>
      <c r="AN12" s="3">
        <v>3</v>
      </c>
      <c r="AO12" s="3">
        <v>0.5</v>
      </c>
      <c r="AP12" s="3" t="e">
        <v>#DIV/0!</v>
      </c>
      <c r="AQ12" s="3">
        <v>2</v>
      </c>
      <c r="AR12" s="3">
        <v>1543631152.41204</v>
      </c>
      <c r="AS12" s="3">
        <v>400.345540292173</v>
      </c>
      <c r="AT12" s="3">
        <v>399.999360465553</v>
      </c>
      <c r="AU12" s="3">
        <v>23.585331778279</v>
      </c>
      <c r="AV12" s="3">
        <v>21.7083826557482</v>
      </c>
      <c r="AW12" s="3">
        <v>402.361442104862</v>
      </c>
      <c r="AX12" s="3">
        <v>22.8919749141585</v>
      </c>
      <c r="AY12" s="3">
        <v>350.049735720098</v>
      </c>
      <c r="AZ12" s="3">
        <v>97.3300987519324</v>
      </c>
      <c r="BA12" s="3">
        <v>0.0133315010210983</v>
      </c>
      <c r="BB12" s="3">
        <v>25.5646457091262</v>
      </c>
      <c r="BC12" s="3">
        <v>25.40293474802</v>
      </c>
      <c r="BD12" s="3">
        <v>999.9</v>
      </c>
      <c r="BE12" s="3">
        <v>0</v>
      </c>
      <c r="BF12" s="3">
        <v>0</v>
      </c>
      <c r="BG12" s="3">
        <v>9999.4735705997</v>
      </c>
      <c r="BH12" s="3">
        <v>-0.820123794656958</v>
      </c>
      <c r="BI12" s="3">
        <v>0.24167237755575</v>
      </c>
      <c r="BJ12" s="3">
        <v>0.346127992679672</v>
      </c>
      <c r="BK12" s="3">
        <v>410.015850454061</v>
      </c>
      <c r="BL12" s="3">
        <v>408.875394710809</v>
      </c>
      <c r="BM12" s="3">
        <v>1.87694935272731</v>
      </c>
      <c r="BN12" s="3">
        <v>399.999360465553</v>
      </c>
      <c r="BO12" s="3">
        <v>21.7083826557482</v>
      </c>
      <c r="BP12" s="3">
        <v>2.29556239807164</v>
      </c>
      <c r="BQ12" s="3">
        <v>2.11287918381535</v>
      </c>
      <c r="BR12" s="3">
        <v>19.6452837276819</v>
      </c>
      <c r="BS12" s="3">
        <v>18.3165685070787</v>
      </c>
      <c r="BT12" s="3">
        <v>0</v>
      </c>
      <c r="BU12" s="3">
        <v>0</v>
      </c>
      <c r="BV12" s="3">
        <v>0</v>
      </c>
      <c r="BW12" s="3">
        <v>26.0410250159275</v>
      </c>
      <c r="BX12" s="3">
        <v>0.324209259046648</v>
      </c>
      <c r="BY12" s="3">
        <v>1543630955.1</v>
      </c>
      <c r="BZ12" s="3" t="e">
        <v>#DIV/0!</v>
      </c>
      <c r="CA12" s="3">
        <v>1543630955.1</v>
      </c>
      <c r="CB12" s="3">
        <v>1543630950.6</v>
      </c>
      <c r="CC12" s="3">
        <v>103</v>
      </c>
      <c r="CD12" s="3">
        <v>0.01</v>
      </c>
      <c r="CE12" s="3">
        <v>-0.002</v>
      </c>
      <c r="CF12" s="3">
        <v>-2.015</v>
      </c>
      <c r="CG12" s="3">
        <v>0.608</v>
      </c>
      <c r="CH12" s="3">
        <v>400</v>
      </c>
      <c r="CI12" s="3">
        <v>22</v>
      </c>
      <c r="CJ12" s="3">
        <v>1.7</v>
      </c>
      <c r="CK12" s="3">
        <v>0.24</v>
      </c>
      <c r="CL12" s="3">
        <v>0.34500629625</v>
      </c>
      <c r="CM12" s="3">
        <v>0.0270015446529076</v>
      </c>
      <c r="CN12" s="3">
        <v>0.106517673893518</v>
      </c>
      <c r="CO12" s="3">
        <v>0.166666666666667</v>
      </c>
      <c r="CP12" s="3">
        <v>1.877431125</v>
      </c>
      <c r="CQ12" s="3">
        <v>-0.024533808630396</v>
      </c>
      <c r="CR12" s="3">
        <v>0.0234693309934118</v>
      </c>
      <c r="CS12" s="3">
        <v>0.583333333333333</v>
      </c>
      <c r="CT12" s="3">
        <v>0.75</v>
      </c>
      <c r="CU12" s="3">
        <v>2</v>
      </c>
      <c r="CV12" s="3" t="e">
        <v>#DIV/0!</v>
      </c>
      <c r="CW12" s="3">
        <v>100</v>
      </c>
      <c r="CX12" s="3">
        <v>100</v>
      </c>
      <c r="CY12" s="3">
        <v>-2.016</v>
      </c>
      <c r="CZ12" s="3">
        <v>0.692858333333333</v>
      </c>
      <c r="DA12" s="3">
        <v>-1.82076519489245</v>
      </c>
      <c r="DB12" s="3">
        <v>0.000607280511662848</v>
      </c>
      <c r="DC12" s="3">
        <v>-3.29847730207135e-6</v>
      </c>
      <c r="DD12" s="3">
        <v>1.45089541195219e-9</v>
      </c>
      <c r="DE12" s="3">
        <v>0.0622818423371384</v>
      </c>
      <c r="DF12" s="3">
        <v>0.00754627571538832</v>
      </c>
      <c r="DG12" s="3">
        <v>0.00101192271049505</v>
      </c>
      <c r="DH12" s="3">
        <v>-5.99912688698041e-6</v>
      </c>
      <c r="DI12" s="3">
        <v>3</v>
      </c>
      <c r="DJ12" s="3">
        <v>1567</v>
      </c>
      <c r="DK12" s="3">
        <v>2</v>
      </c>
      <c r="DL12" s="3">
        <v>29</v>
      </c>
      <c r="DM12" s="3">
        <v>3.41666666666667</v>
      </c>
      <c r="DN12" s="3">
        <v>3.5</v>
      </c>
      <c r="DO12" s="3">
        <v>3</v>
      </c>
      <c r="DP12" s="3">
        <v>328.023</v>
      </c>
      <c r="DQ12" s="3">
        <v>664.144333333333</v>
      </c>
      <c r="DR12" s="3">
        <v>25.0000416666667</v>
      </c>
      <c r="DS12" s="3">
        <v>31.7769916666667</v>
      </c>
      <c r="DT12" s="3">
        <v>30.0004416666667</v>
      </c>
      <c r="DU12" s="3">
        <v>32.0444083333333</v>
      </c>
      <c r="DV12" s="3">
        <v>32.031075</v>
      </c>
      <c r="DW12" s="3">
        <v>20.3763166666667</v>
      </c>
      <c r="DX12" s="3">
        <v>20.9273333333333</v>
      </c>
      <c r="DY12" s="3">
        <v>7.89994916666667</v>
      </c>
      <c r="DZ12" s="3">
        <v>25</v>
      </c>
      <c r="EA12" s="3">
        <v>400</v>
      </c>
      <c r="EB12" s="3">
        <v>21.7088833333333</v>
      </c>
      <c r="EC12" s="3">
        <v>98.6978083333333</v>
      </c>
      <c r="ED12" s="3">
        <v>101.0205</v>
      </c>
    </row>
    <row r="13" spans="1:134">
      <c r="A13" s="3" t="s">
        <v>417</v>
      </c>
      <c r="B13" s="3" t="s">
        <v>93</v>
      </c>
      <c r="C13" s="3" t="s">
        <v>68</v>
      </c>
      <c r="D13" s="3" t="s">
        <v>69</v>
      </c>
      <c r="E13" s="3" t="str">
        <f t="shared" si="0"/>
        <v>TR12-B1-Rd1</v>
      </c>
      <c r="F13" s="3" t="str">
        <f>VLOOKUP(B13,Sheet1!$A$1:$B$93,2,0)</f>
        <v>Daphniphyllum pentandrum</v>
      </c>
      <c r="G13" s="3" t="str">
        <f t="shared" si="1"/>
        <v>2023-08-09</v>
      </c>
      <c r="H13" s="3" t="s">
        <v>405</v>
      </c>
      <c r="I13" s="3">
        <v>0.00052935300057594</v>
      </c>
      <c r="J13" s="3">
        <v>-1.36812525186313</v>
      </c>
      <c r="K13" s="3">
        <v>400.987965720044</v>
      </c>
      <c r="L13" s="3">
        <v>439.443894635016</v>
      </c>
      <c r="M13" s="3">
        <v>42.8639254068361</v>
      </c>
      <c r="N13" s="3">
        <v>39.1128862676395</v>
      </c>
      <c r="O13" s="3">
        <v>0.0479672958237602</v>
      </c>
      <c r="P13" s="3">
        <v>3.99696746418731</v>
      </c>
      <c r="Q13" s="3">
        <v>0.0476496828817905</v>
      </c>
      <c r="R13" s="3">
        <v>0.0298094124943882</v>
      </c>
      <c r="S13" s="3">
        <v>0</v>
      </c>
      <c r="T13" s="3">
        <v>26.5676715266455</v>
      </c>
      <c r="U13" s="3">
        <v>26.6218432807838</v>
      </c>
      <c r="V13" s="3">
        <v>3.50043274202022</v>
      </c>
      <c r="W13" s="3">
        <v>69.7871083919396</v>
      </c>
      <c r="X13" s="3">
        <v>2.44985648655281</v>
      </c>
      <c r="Y13" s="3">
        <v>3.5104714350665</v>
      </c>
      <c r="Z13" s="3">
        <v>1.0505762554674</v>
      </c>
      <c r="AA13" s="3">
        <v>-23.344467325399</v>
      </c>
      <c r="AB13" s="3">
        <v>10.479120903048</v>
      </c>
      <c r="AC13" s="3">
        <v>0.56380943770528</v>
      </c>
      <c r="AD13" s="3">
        <v>-12.3015369846457</v>
      </c>
      <c r="AE13" s="3">
        <v>0.916666666666667</v>
      </c>
      <c r="AF13" s="3">
        <v>0.0833333333333333</v>
      </c>
      <c r="AG13" s="3">
        <v>1</v>
      </c>
      <c r="AH13" s="3">
        <v>0</v>
      </c>
      <c r="AI13" s="3">
        <v>51623.0461557362</v>
      </c>
      <c r="AJ13" s="3">
        <v>0</v>
      </c>
      <c r="AK13" s="3">
        <v>0</v>
      </c>
      <c r="AL13" s="3">
        <v>0</v>
      </c>
      <c r="AM13" s="3">
        <v>0</v>
      </c>
      <c r="AN13" s="3">
        <v>3</v>
      </c>
      <c r="AO13" s="3">
        <v>0.5</v>
      </c>
      <c r="AP13" s="3" t="e">
        <v>#DIV/0!</v>
      </c>
      <c r="AQ13" s="3">
        <v>2</v>
      </c>
      <c r="AR13" s="3">
        <v>1543612305.91204</v>
      </c>
      <c r="AS13" s="3">
        <v>400.987965720044</v>
      </c>
      <c r="AT13" s="3">
        <v>399.997384178089</v>
      </c>
      <c r="AU13" s="3">
        <v>25.1160949889942</v>
      </c>
      <c r="AV13" s="3">
        <v>24.6738297199465</v>
      </c>
      <c r="AW13" s="3">
        <v>403.133425240763</v>
      </c>
      <c r="AX13" s="3">
        <v>24.4364311608602</v>
      </c>
      <c r="AY13" s="3">
        <v>350.055257548682</v>
      </c>
      <c r="AZ13" s="3">
        <v>97.525412563624</v>
      </c>
      <c r="BA13" s="3">
        <v>0.0158844885997792</v>
      </c>
      <c r="BB13" s="3">
        <v>26.6704739282747</v>
      </c>
      <c r="BC13" s="3">
        <v>26.6218432807838</v>
      </c>
      <c r="BD13" s="3">
        <v>999.9</v>
      </c>
      <c r="BE13" s="3">
        <v>0</v>
      </c>
      <c r="BF13" s="3">
        <v>0</v>
      </c>
      <c r="BG13" s="3">
        <v>9999.52751244278</v>
      </c>
      <c r="BH13" s="3">
        <v>-0.834121704503632</v>
      </c>
      <c r="BI13" s="3">
        <v>0.283484</v>
      </c>
      <c r="BJ13" s="3">
        <v>0.990563699688489</v>
      </c>
      <c r="BK13" s="3">
        <v>411.318728735191</v>
      </c>
      <c r="BL13" s="3">
        <v>410.116587058323</v>
      </c>
      <c r="BM13" s="3">
        <v>0.44226547262611</v>
      </c>
      <c r="BN13" s="3">
        <v>399.997384178089</v>
      </c>
      <c r="BO13" s="3">
        <v>24.6738297199465</v>
      </c>
      <c r="BP13" s="3">
        <v>2.44945735427297</v>
      </c>
      <c r="BQ13" s="3">
        <v>2.40632579294822</v>
      </c>
      <c r="BR13" s="3">
        <v>20.69450773053</v>
      </c>
      <c r="BS13" s="3">
        <v>20.4064072021651</v>
      </c>
      <c r="BT13" s="3">
        <v>0</v>
      </c>
      <c r="BU13" s="3">
        <v>0</v>
      </c>
      <c r="BV13" s="3">
        <v>0</v>
      </c>
      <c r="BW13" s="3">
        <v>30</v>
      </c>
      <c r="BX13" s="3">
        <v>0.62649381997352</v>
      </c>
      <c r="BY13" s="3">
        <v>1543612021.6</v>
      </c>
      <c r="BZ13" s="3" t="e">
        <v>#DIV/0!</v>
      </c>
      <c r="CA13" s="3">
        <v>1543612021.6</v>
      </c>
      <c r="CB13" s="3">
        <v>1543612018.1</v>
      </c>
      <c r="CC13" s="3">
        <v>44</v>
      </c>
      <c r="CD13" s="3">
        <v>-0.078</v>
      </c>
      <c r="CE13" s="3">
        <v>-0.01</v>
      </c>
      <c r="CF13" s="3">
        <v>-2.144</v>
      </c>
      <c r="CG13" s="3">
        <v>0.657</v>
      </c>
      <c r="CH13" s="3">
        <v>400</v>
      </c>
      <c r="CI13" s="3">
        <v>25</v>
      </c>
      <c r="CJ13" s="3">
        <v>1.83</v>
      </c>
      <c r="CK13" s="3">
        <v>0.56</v>
      </c>
      <c r="CL13" s="3">
        <v>0.986681533333333</v>
      </c>
      <c r="CM13" s="3">
        <v>0.0442645065666019</v>
      </c>
      <c r="CN13" s="3">
        <v>0.101782337217706</v>
      </c>
      <c r="CO13" s="3">
        <v>0.416666666666667</v>
      </c>
      <c r="CP13" s="3">
        <v>0.443621454166667</v>
      </c>
      <c r="CQ13" s="3">
        <v>-0.0287028836772988</v>
      </c>
      <c r="CR13" s="3">
        <v>0.00429184422744333</v>
      </c>
      <c r="CS13" s="3">
        <v>1</v>
      </c>
      <c r="CT13" s="3">
        <v>1.41666666666667</v>
      </c>
      <c r="CU13" s="3">
        <v>2</v>
      </c>
      <c r="CV13" s="3" t="e">
        <v>#DIV/0!</v>
      </c>
      <c r="CW13" s="3">
        <v>100</v>
      </c>
      <c r="CX13" s="3">
        <v>100</v>
      </c>
      <c r="CY13" s="3">
        <v>-2.1455</v>
      </c>
      <c r="CZ13" s="3">
        <v>0.679625</v>
      </c>
      <c r="DA13" s="3">
        <v>-1.94925429273312</v>
      </c>
      <c r="DB13" s="3">
        <v>0.000607280511662848</v>
      </c>
      <c r="DC13" s="3">
        <v>-3.29847730207135e-6</v>
      </c>
      <c r="DD13" s="3">
        <v>1.45089541195219e-9</v>
      </c>
      <c r="DE13" s="3">
        <v>-0.021456459935999</v>
      </c>
      <c r="DF13" s="3">
        <v>0.00754627571538832</v>
      </c>
      <c r="DG13" s="3">
        <v>0.00101192271049505</v>
      </c>
      <c r="DH13" s="3">
        <v>-5.99912688698041e-6</v>
      </c>
      <c r="DI13" s="3">
        <v>3</v>
      </c>
      <c r="DJ13" s="3">
        <v>1567</v>
      </c>
      <c r="DK13" s="3">
        <v>2</v>
      </c>
      <c r="DL13" s="3">
        <v>29</v>
      </c>
      <c r="DM13" s="3">
        <v>4.86666666666667</v>
      </c>
      <c r="DN13" s="3">
        <v>4.91666666666667</v>
      </c>
      <c r="DO13" s="3">
        <v>3</v>
      </c>
      <c r="DP13" s="3">
        <v>324.95025</v>
      </c>
      <c r="DQ13" s="3">
        <v>634.42325</v>
      </c>
      <c r="DR13" s="3">
        <v>25.0000083333333</v>
      </c>
      <c r="DS13" s="3">
        <v>35.9718416666667</v>
      </c>
      <c r="DT13" s="3">
        <v>30.0002166666667</v>
      </c>
      <c r="DU13" s="3">
        <v>36.2688333333333</v>
      </c>
      <c r="DV13" s="3">
        <v>36.2466333333333</v>
      </c>
      <c r="DW13" s="3">
        <v>20.3271666666667</v>
      </c>
      <c r="DX13" s="3">
        <v>28.214</v>
      </c>
      <c r="DY13" s="3">
        <v>0</v>
      </c>
      <c r="DZ13" s="3">
        <v>25</v>
      </c>
      <c r="EA13" s="3">
        <v>400</v>
      </c>
      <c r="EB13" s="3">
        <v>24.7264583333333</v>
      </c>
      <c r="EC13" s="3">
        <v>97.9284416666667</v>
      </c>
      <c r="ED13" s="3">
        <v>100.304666666667</v>
      </c>
    </row>
    <row r="14" spans="1:134">
      <c r="A14" s="3" t="s">
        <v>418</v>
      </c>
      <c r="B14" s="3" t="s">
        <v>95</v>
      </c>
      <c r="C14" s="3" t="s">
        <v>68</v>
      </c>
      <c r="D14" s="3" t="s">
        <v>69</v>
      </c>
      <c r="E14" s="3" t="str">
        <f t="shared" si="0"/>
        <v>TR13-B1-Rd1</v>
      </c>
      <c r="F14" s="3" t="str">
        <f>VLOOKUP(B14,Sheet1!$A$1:$B$93,2,0)</f>
        <v>Schima superba</v>
      </c>
      <c r="G14" s="3" t="str">
        <f t="shared" si="1"/>
        <v>2023-08-09</v>
      </c>
      <c r="H14" s="3" t="s">
        <v>405</v>
      </c>
      <c r="I14" s="3">
        <v>0.000103088470187108</v>
      </c>
      <c r="J14" s="3">
        <v>-1.19362877446012</v>
      </c>
      <c r="K14" s="3">
        <v>400.980217844931</v>
      </c>
      <c r="L14" s="3">
        <v>900.93602502222</v>
      </c>
      <c r="M14" s="3">
        <v>87.7981354927775</v>
      </c>
      <c r="N14" s="3">
        <v>39.0764346450128</v>
      </c>
      <c r="O14" s="3">
        <v>0.0099964429663996</v>
      </c>
      <c r="P14" s="3">
        <v>3.99449066242895</v>
      </c>
      <c r="Q14" s="3">
        <v>0.00997723595759904</v>
      </c>
      <c r="R14" s="3">
        <v>0.00623749465700976</v>
      </c>
      <c r="S14" s="3">
        <v>0</v>
      </c>
      <c r="T14" s="3">
        <v>25.7122970861525</v>
      </c>
      <c r="U14" s="3">
        <v>25.6775580731236</v>
      </c>
      <c r="V14" s="3">
        <v>3.31041229266877</v>
      </c>
      <c r="W14" s="3">
        <v>70.2260140799483</v>
      </c>
      <c r="X14" s="3">
        <v>2.33233669428767</v>
      </c>
      <c r="Y14" s="3">
        <v>3.32118419659665</v>
      </c>
      <c r="Z14" s="3">
        <v>0.978075598381093</v>
      </c>
      <c r="AA14" s="3">
        <v>-4.54620153525145</v>
      </c>
      <c r="AB14" s="3">
        <v>11.7970136647553</v>
      </c>
      <c r="AC14" s="3">
        <v>0.629140791928689</v>
      </c>
      <c r="AD14" s="3">
        <v>7.87995292143251</v>
      </c>
      <c r="AE14" s="3">
        <v>0</v>
      </c>
      <c r="AF14" s="3">
        <v>0</v>
      </c>
      <c r="AG14" s="3">
        <v>1</v>
      </c>
      <c r="AH14" s="3">
        <v>0</v>
      </c>
      <c r="AI14" s="3">
        <v>51739.6553876744</v>
      </c>
      <c r="AJ14" s="3">
        <v>0</v>
      </c>
      <c r="AK14" s="3">
        <v>0</v>
      </c>
      <c r="AL14" s="3">
        <v>0</v>
      </c>
      <c r="AM14" s="3">
        <v>0</v>
      </c>
      <c r="AN14" s="3">
        <v>3</v>
      </c>
      <c r="AO14" s="3">
        <v>0.5</v>
      </c>
      <c r="AP14" s="3" t="e">
        <v>#DIV/0!</v>
      </c>
      <c r="AQ14" s="3">
        <v>2</v>
      </c>
      <c r="AR14" s="3">
        <v>1543619057.91204</v>
      </c>
      <c r="AS14" s="3">
        <v>400.980217844931</v>
      </c>
      <c r="AT14" s="3">
        <v>399.992672071702</v>
      </c>
      <c r="AU14" s="3">
        <v>23.9331166698914</v>
      </c>
      <c r="AV14" s="3">
        <v>23.8468843938763</v>
      </c>
      <c r="AW14" s="3">
        <v>403.027274485491</v>
      </c>
      <c r="AX14" s="3">
        <v>23.2557593340043</v>
      </c>
      <c r="AY14" s="3">
        <v>350.046871049402</v>
      </c>
      <c r="AZ14" s="3">
        <v>97.4381423126544</v>
      </c>
      <c r="BA14" s="3">
        <v>0.0141331297537755</v>
      </c>
      <c r="BB14" s="3">
        <v>25.7323384773009</v>
      </c>
      <c r="BC14" s="3">
        <v>25.6775580731236</v>
      </c>
      <c r="BD14" s="3">
        <v>999.9</v>
      </c>
      <c r="BE14" s="3">
        <v>0</v>
      </c>
      <c r="BF14" s="3">
        <v>0</v>
      </c>
      <c r="BG14" s="3">
        <v>9999.69526570773</v>
      </c>
      <c r="BH14" s="3">
        <v>-0.814298537011656</v>
      </c>
      <c r="BI14" s="3">
        <v>0.279646589887255</v>
      </c>
      <c r="BJ14" s="3">
        <v>0.987522785526811</v>
      </c>
      <c r="BK14" s="3">
        <v>410.812149826233</v>
      </c>
      <c r="BL14" s="3">
        <v>409.764211699924</v>
      </c>
      <c r="BM14" s="3">
        <v>0.086231360522688</v>
      </c>
      <c r="BN14" s="3">
        <v>399.992672071702</v>
      </c>
      <c r="BO14" s="3">
        <v>23.8468843938763</v>
      </c>
      <c r="BP14" s="3">
        <v>2.33199840095943</v>
      </c>
      <c r="BQ14" s="3">
        <v>2.3235959316912</v>
      </c>
      <c r="BR14" s="3">
        <v>19.8991240829635</v>
      </c>
      <c r="BS14" s="3">
        <v>19.8408720970832</v>
      </c>
      <c r="BT14" s="3">
        <v>0</v>
      </c>
      <c r="BU14" s="3">
        <v>0</v>
      </c>
      <c r="BV14" s="3">
        <v>0</v>
      </c>
      <c r="BW14" s="3">
        <v>27</v>
      </c>
      <c r="BX14" s="3">
        <v>0.210821487951535</v>
      </c>
      <c r="BY14" s="3">
        <v>1543618850.6</v>
      </c>
      <c r="BZ14" s="3" t="e">
        <v>#DIV/0!</v>
      </c>
      <c r="CA14" s="3">
        <v>1543618850.6</v>
      </c>
      <c r="CB14" s="3">
        <v>1543618850.6</v>
      </c>
      <c r="CC14" s="3">
        <v>63</v>
      </c>
      <c r="CD14" s="3">
        <v>0.275</v>
      </c>
      <c r="CE14" s="3">
        <v>0.032</v>
      </c>
      <c r="CF14" s="3">
        <v>-2.046</v>
      </c>
      <c r="CG14" s="3">
        <v>0.686</v>
      </c>
      <c r="CH14" s="3">
        <v>400</v>
      </c>
      <c r="CI14" s="3">
        <v>24</v>
      </c>
      <c r="CJ14" s="3">
        <v>1.8</v>
      </c>
      <c r="CK14" s="3">
        <v>0.49</v>
      </c>
      <c r="CL14" s="3">
        <v>0.983836477083333</v>
      </c>
      <c r="CM14" s="3">
        <v>-0.0259413555347112</v>
      </c>
      <c r="CN14" s="3">
        <v>0.112369176511047</v>
      </c>
      <c r="CO14" s="3">
        <v>0.25</v>
      </c>
      <c r="CP14" s="3">
        <v>0.0877196570833333</v>
      </c>
      <c r="CQ14" s="3">
        <v>-0.0298725084427769</v>
      </c>
      <c r="CR14" s="3">
        <v>0.037333198655761</v>
      </c>
      <c r="CS14" s="3">
        <v>0.0833333333333333</v>
      </c>
      <c r="CT14" s="3">
        <v>0.333333333333333</v>
      </c>
      <c r="CU14" s="3">
        <v>2</v>
      </c>
      <c r="CV14" s="3" t="e">
        <v>#DIV/0!</v>
      </c>
      <c r="CW14" s="3">
        <v>100</v>
      </c>
      <c r="CX14" s="3">
        <v>100</v>
      </c>
      <c r="CY14" s="3">
        <v>-2.04691666666667</v>
      </c>
      <c r="CZ14" s="3">
        <v>0.676833333333333</v>
      </c>
      <c r="DA14" s="3">
        <v>-1.85099002665618</v>
      </c>
      <c r="DB14" s="3">
        <v>0.000607280511662848</v>
      </c>
      <c r="DC14" s="3">
        <v>-3.29847730207135e-6</v>
      </c>
      <c r="DD14" s="3">
        <v>1.45089541195219e-9</v>
      </c>
      <c r="DE14" s="3">
        <v>0.0300341160663972</v>
      </c>
      <c r="DF14" s="3">
        <v>0.00754627571538832</v>
      </c>
      <c r="DG14" s="3">
        <v>0.00101192271049505</v>
      </c>
      <c r="DH14" s="3">
        <v>-5.99912688698041e-6</v>
      </c>
      <c r="DI14" s="3">
        <v>3</v>
      </c>
      <c r="DJ14" s="3">
        <v>1567</v>
      </c>
      <c r="DK14" s="3">
        <v>2</v>
      </c>
      <c r="DL14" s="3">
        <v>29</v>
      </c>
      <c r="DM14" s="3">
        <v>3.58333333333333</v>
      </c>
      <c r="DN14" s="3">
        <v>3.58333333333333</v>
      </c>
      <c r="DO14" s="3">
        <v>3</v>
      </c>
      <c r="DP14" s="3">
        <v>327.155166666667</v>
      </c>
      <c r="DQ14" s="3">
        <v>651.418</v>
      </c>
      <c r="DR14" s="3">
        <v>24.9994</v>
      </c>
      <c r="DS14" s="3">
        <v>33.634125</v>
      </c>
      <c r="DT14" s="3">
        <v>29.9996083333333</v>
      </c>
      <c r="DU14" s="3">
        <v>34.0723833333333</v>
      </c>
      <c r="DV14" s="3">
        <v>34.09775</v>
      </c>
      <c r="DW14" s="3">
        <v>20.4623583333333</v>
      </c>
      <c r="DX14" s="3">
        <v>18.5001083333333</v>
      </c>
      <c r="DY14" s="3">
        <v>0</v>
      </c>
      <c r="DZ14" s="3">
        <v>25</v>
      </c>
      <c r="EA14" s="3">
        <v>400</v>
      </c>
      <c r="EB14" s="3">
        <v>23.8528833333333</v>
      </c>
      <c r="EC14" s="3">
        <v>98.3796583333333</v>
      </c>
      <c r="ED14" s="3">
        <v>100.723333333333</v>
      </c>
    </row>
    <row r="15" spans="1:134">
      <c r="A15" s="3" t="s">
        <v>419</v>
      </c>
      <c r="B15" s="3" t="s">
        <v>95</v>
      </c>
      <c r="C15" s="3" t="s">
        <v>68</v>
      </c>
      <c r="D15" s="3" t="s">
        <v>74</v>
      </c>
      <c r="E15" s="3" t="str">
        <f t="shared" si="0"/>
        <v>TR13-B1-Rd2</v>
      </c>
      <c r="F15" s="3" t="str">
        <f>VLOOKUP(B15,Sheet1!$A$1:$B$93,2,0)</f>
        <v>Schima superba</v>
      </c>
      <c r="G15" s="3" t="str">
        <f t="shared" si="1"/>
        <v>2023-08-09</v>
      </c>
      <c r="H15" s="3" t="s">
        <v>405</v>
      </c>
      <c r="I15" s="3">
        <v>0.000242805185508392</v>
      </c>
      <c r="J15" s="3">
        <v>-0.943130826389011</v>
      </c>
      <c r="K15" s="3">
        <v>400.719391465851</v>
      </c>
      <c r="L15" s="3">
        <v>458.435433559817</v>
      </c>
      <c r="M15" s="3">
        <v>44.6312249925908</v>
      </c>
      <c r="N15" s="3">
        <v>39.0122499449644</v>
      </c>
      <c r="O15" s="3">
        <v>0.0233312596953363</v>
      </c>
      <c r="P15" s="3">
        <v>3.99198612395239</v>
      </c>
      <c r="Q15" s="3">
        <v>0.023255744239019</v>
      </c>
      <c r="R15" s="3">
        <v>0.0145416044238655</v>
      </c>
      <c r="S15" s="3">
        <v>0</v>
      </c>
      <c r="T15" s="3">
        <v>25.6370653318258</v>
      </c>
      <c r="U15" s="3">
        <v>25.6125648749198</v>
      </c>
      <c r="V15" s="3">
        <v>3.29767102595253</v>
      </c>
      <c r="W15" s="3">
        <v>69.766801066008</v>
      </c>
      <c r="X15" s="3">
        <v>2.31049201169998</v>
      </c>
      <c r="Y15" s="3">
        <v>3.31173552840021</v>
      </c>
      <c r="Z15" s="3">
        <v>0.987179014252554</v>
      </c>
      <c r="AA15" s="3">
        <v>-10.7077086809201</v>
      </c>
      <c r="AB15" s="3">
        <v>15.4382794496362</v>
      </c>
      <c r="AC15" s="3">
        <v>0.823380400413059</v>
      </c>
      <c r="AD15" s="3">
        <v>5.55395116912919</v>
      </c>
      <c r="AE15" s="3">
        <v>0</v>
      </c>
      <c r="AF15" s="3">
        <v>0</v>
      </c>
      <c r="AG15" s="3">
        <v>1</v>
      </c>
      <c r="AH15" s="3">
        <v>0</v>
      </c>
      <c r="AI15" s="3">
        <v>51701.8244222125</v>
      </c>
      <c r="AJ15" s="3">
        <v>0</v>
      </c>
      <c r="AK15" s="3">
        <v>0</v>
      </c>
      <c r="AL15" s="3">
        <v>0</v>
      </c>
      <c r="AM15" s="3">
        <v>0</v>
      </c>
      <c r="AN15" s="3">
        <v>3</v>
      </c>
      <c r="AO15" s="3">
        <v>0.5</v>
      </c>
      <c r="AP15" s="3" t="e">
        <v>#DIV/0!</v>
      </c>
      <c r="AQ15" s="3">
        <v>2</v>
      </c>
      <c r="AR15" s="3">
        <v>1543624592.41204</v>
      </c>
      <c r="AS15" s="3">
        <v>400.719391465851</v>
      </c>
      <c r="AT15" s="3">
        <v>399.994476360541</v>
      </c>
      <c r="AU15" s="3">
        <v>23.7325187407672</v>
      </c>
      <c r="AV15" s="3">
        <v>23.5293629487644</v>
      </c>
      <c r="AW15" s="3">
        <v>402.60029934115</v>
      </c>
      <c r="AX15" s="3">
        <v>23.0273024972633</v>
      </c>
      <c r="AY15" s="3">
        <v>350.041109914774</v>
      </c>
      <c r="AZ15" s="3">
        <v>97.3427541070521</v>
      </c>
      <c r="BA15" s="3">
        <v>0.0127789107178292</v>
      </c>
      <c r="BB15" s="3">
        <v>25.6842985981141</v>
      </c>
      <c r="BC15" s="3">
        <v>25.6125648749198</v>
      </c>
      <c r="BD15" s="3">
        <v>999.9</v>
      </c>
      <c r="BE15" s="3">
        <v>0</v>
      </c>
      <c r="BF15" s="3">
        <v>0</v>
      </c>
      <c r="BG15" s="3">
        <v>10000.6041330706</v>
      </c>
      <c r="BH15" s="3">
        <v>-0.806312169399347</v>
      </c>
      <c r="BI15" s="3">
        <v>0.252011914168177</v>
      </c>
      <c r="BJ15" s="3">
        <v>0.72485752495841</v>
      </c>
      <c r="BK15" s="3">
        <v>410.460619414723</v>
      </c>
      <c r="BL15" s="3">
        <v>409.632937698879</v>
      </c>
      <c r="BM15" s="3">
        <v>0.203159290500615</v>
      </c>
      <c r="BN15" s="3">
        <v>399.994476360541</v>
      </c>
      <c r="BO15" s="3">
        <v>23.5293629487644</v>
      </c>
      <c r="BP15" s="3">
        <v>2.31018892188778</v>
      </c>
      <c r="BQ15" s="3">
        <v>2.29041292376352</v>
      </c>
      <c r="BR15" s="3">
        <v>19.7476157529775</v>
      </c>
      <c r="BS15" s="3">
        <v>19.6091247226121</v>
      </c>
      <c r="BT15" s="3">
        <v>0</v>
      </c>
      <c r="BU15" s="3">
        <v>0</v>
      </c>
      <c r="BV15" s="3">
        <v>0</v>
      </c>
      <c r="BW15" s="3">
        <v>27.1058803871586</v>
      </c>
      <c r="BX15" s="3">
        <v>0.346946816635621</v>
      </c>
      <c r="BY15" s="3">
        <v>1543624450.1</v>
      </c>
      <c r="BZ15" s="3" t="e">
        <v>#DIV/0!</v>
      </c>
      <c r="CA15" s="3">
        <v>1543624449.6</v>
      </c>
      <c r="CB15" s="3">
        <v>1543624450.1</v>
      </c>
      <c r="CC15" s="3">
        <v>82</v>
      </c>
      <c r="CD15" s="3">
        <v>0.253</v>
      </c>
      <c r="CE15" s="3">
        <v>-0.009</v>
      </c>
      <c r="CF15" s="3">
        <v>-1.88</v>
      </c>
      <c r="CG15" s="3">
        <v>0.688</v>
      </c>
      <c r="CH15" s="3">
        <v>400</v>
      </c>
      <c r="CI15" s="3">
        <v>23</v>
      </c>
      <c r="CJ15" s="3">
        <v>2.02</v>
      </c>
      <c r="CK15" s="3">
        <v>0.47</v>
      </c>
      <c r="CL15" s="3">
        <v>0.718742029166667</v>
      </c>
      <c r="CM15" s="3">
        <v>0.0250846904315184</v>
      </c>
      <c r="CN15" s="3">
        <v>0.121317367238567</v>
      </c>
      <c r="CO15" s="3">
        <v>0.333333333333333</v>
      </c>
      <c r="CP15" s="3">
        <v>0.203466475</v>
      </c>
      <c r="CQ15" s="3">
        <v>-0.0069585309568484</v>
      </c>
      <c r="CR15" s="3">
        <v>0.00489360695864844</v>
      </c>
      <c r="CS15" s="3">
        <v>1</v>
      </c>
      <c r="CT15" s="3">
        <v>1.33333333333333</v>
      </c>
      <c r="CU15" s="3">
        <v>2</v>
      </c>
      <c r="CV15" s="3" t="e">
        <v>#DIV/0!</v>
      </c>
      <c r="CW15" s="3">
        <v>100</v>
      </c>
      <c r="CX15" s="3">
        <v>100</v>
      </c>
      <c r="CY15" s="3">
        <v>-1.88091666666667</v>
      </c>
      <c r="CZ15" s="3">
        <v>0.705325</v>
      </c>
      <c r="DA15" s="3">
        <v>-1.68545876176661</v>
      </c>
      <c r="DB15" s="3">
        <v>0.000607280511662848</v>
      </c>
      <c r="DC15" s="3">
        <v>-3.29847730207135e-6</v>
      </c>
      <c r="DD15" s="3">
        <v>1.45089541195219e-9</v>
      </c>
      <c r="DE15" s="3">
        <v>0.0681200272157925</v>
      </c>
      <c r="DF15" s="3">
        <v>0.00754627571538832</v>
      </c>
      <c r="DG15" s="3">
        <v>0.00101192271049505</v>
      </c>
      <c r="DH15" s="3">
        <v>-5.99912688698041e-6</v>
      </c>
      <c r="DI15" s="3">
        <v>3</v>
      </c>
      <c r="DJ15" s="3">
        <v>1567</v>
      </c>
      <c r="DK15" s="3">
        <v>2</v>
      </c>
      <c r="DL15" s="3">
        <v>29</v>
      </c>
      <c r="DM15" s="3">
        <v>2.5</v>
      </c>
      <c r="DN15" s="3">
        <v>2.5</v>
      </c>
      <c r="DO15" s="3">
        <v>3</v>
      </c>
      <c r="DP15" s="3">
        <v>327.524166666667</v>
      </c>
      <c r="DQ15" s="3">
        <v>669.529916666667</v>
      </c>
      <c r="DR15" s="3">
        <v>25.0001833333333</v>
      </c>
      <c r="DS15" s="3">
        <v>31.5843416666667</v>
      </c>
      <c r="DT15" s="3">
        <v>30.0005083333333</v>
      </c>
      <c r="DU15" s="3">
        <v>31.7919083333333</v>
      </c>
      <c r="DV15" s="3">
        <v>31.766575</v>
      </c>
      <c r="DW15" s="3">
        <v>20.4185166666667</v>
      </c>
      <c r="DX15" s="3">
        <v>17.6247666666667</v>
      </c>
      <c r="DY15" s="3">
        <v>37.3169</v>
      </c>
      <c r="DZ15" s="3">
        <v>25</v>
      </c>
      <c r="EA15" s="3">
        <v>400</v>
      </c>
      <c r="EB15" s="3">
        <v>23.4786333333333</v>
      </c>
      <c r="EC15" s="3">
        <v>98.7379416666667</v>
      </c>
      <c r="ED15" s="3">
        <v>101.071</v>
      </c>
    </row>
    <row r="16" spans="1:134">
      <c r="A16" s="3" t="s">
        <v>420</v>
      </c>
      <c r="B16" s="3" t="s">
        <v>97</v>
      </c>
      <c r="C16" s="3" t="s">
        <v>72</v>
      </c>
      <c r="D16" s="3" t="s">
        <v>69</v>
      </c>
      <c r="E16" s="3" t="str">
        <f t="shared" si="0"/>
        <v>TR14-B2-Rd1</v>
      </c>
      <c r="F16" s="3" t="str">
        <f>VLOOKUP(B16,Sheet1!$A$1:$B$93,2,0)</f>
        <v>Elaeocarpus chinensis</v>
      </c>
      <c r="G16" s="3" t="str">
        <f t="shared" si="1"/>
        <v>2023-08-09</v>
      </c>
      <c r="H16" s="3" t="s">
        <v>405</v>
      </c>
      <c r="I16" s="3">
        <v>7.93372329138175e-5</v>
      </c>
      <c r="J16" s="3">
        <v>-1.18488040668381</v>
      </c>
      <c r="K16" s="3">
        <v>400.976546506112</v>
      </c>
      <c r="L16" s="3">
        <v>626.150772152089</v>
      </c>
      <c r="M16" s="3">
        <v>61.0994021385551</v>
      </c>
      <c r="N16" s="3">
        <v>39.1270510034837</v>
      </c>
      <c r="O16" s="3">
        <v>0.00753523214856025</v>
      </c>
      <c r="P16" s="3">
        <v>3.99826326566496</v>
      </c>
      <c r="Q16" s="3">
        <v>0.00752723060477149</v>
      </c>
      <c r="R16" s="3">
        <v>0.00470523729956064</v>
      </c>
      <c r="S16" s="3">
        <v>0</v>
      </c>
      <c r="T16" s="3">
        <v>26.1413842836046</v>
      </c>
      <c r="U16" s="3">
        <v>26.0621022997628</v>
      </c>
      <c r="V16" s="3">
        <v>3.38667809244371</v>
      </c>
      <c r="W16" s="3">
        <v>70.1357820606295</v>
      </c>
      <c r="X16" s="3">
        <v>2.38860836459663</v>
      </c>
      <c r="Y16" s="3">
        <v>3.40569143515725</v>
      </c>
      <c r="Z16" s="3">
        <v>0.998069727847084</v>
      </c>
      <c r="AA16" s="3">
        <v>-3.49877197149935</v>
      </c>
      <c r="AB16" s="3">
        <v>20.4106149530003</v>
      </c>
      <c r="AC16" s="3">
        <v>1.09190766926904</v>
      </c>
      <c r="AD16" s="3">
        <v>18.00375065077</v>
      </c>
      <c r="AE16" s="3">
        <v>0</v>
      </c>
      <c r="AF16" s="3">
        <v>0</v>
      </c>
      <c r="AG16" s="3">
        <v>1</v>
      </c>
      <c r="AH16" s="3">
        <v>0</v>
      </c>
      <c r="AI16" s="3">
        <v>51735.3119268914</v>
      </c>
      <c r="AJ16" s="3">
        <v>0</v>
      </c>
      <c r="AK16" s="3">
        <v>0</v>
      </c>
      <c r="AL16" s="3">
        <v>0</v>
      </c>
      <c r="AM16" s="3">
        <v>0</v>
      </c>
      <c r="AN16" s="3">
        <v>3</v>
      </c>
      <c r="AO16" s="3">
        <v>0.5</v>
      </c>
      <c r="AP16" s="3" t="e">
        <v>#DIV/0!</v>
      </c>
      <c r="AQ16" s="3">
        <v>2</v>
      </c>
      <c r="AR16" s="3">
        <v>1543605770.93287</v>
      </c>
      <c r="AS16" s="3">
        <v>400.976546506112</v>
      </c>
      <c r="AT16" s="3">
        <v>399.997294983428</v>
      </c>
      <c r="AU16" s="3">
        <v>24.4786128218695</v>
      </c>
      <c r="AV16" s="3">
        <v>24.4122830561637</v>
      </c>
      <c r="AW16" s="3">
        <v>402.837435739372</v>
      </c>
      <c r="AX16" s="3">
        <v>23.7832597406191</v>
      </c>
      <c r="AY16" s="3">
        <v>350.047524873046</v>
      </c>
      <c r="AZ16" s="3">
        <v>97.5636108949097</v>
      </c>
      <c r="BA16" s="3">
        <v>0.0157895671433893</v>
      </c>
      <c r="BB16" s="3">
        <v>26.1567911706349</v>
      </c>
      <c r="BC16" s="3">
        <v>26.0621022997628</v>
      </c>
      <c r="BD16" s="3">
        <v>999.9</v>
      </c>
      <c r="BE16" s="3">
        <v>0</v>
      </c>
      <c r="BF16" s="3">
        <v>0</v>
      </c>
      <c r="BG16" s="3">
        <v>10000.2065772669</v>
      </c>
      <c r="BH16" s="3">
        <v>-0.82333749785243</v>
      </c>
      <c r="BI16" s="3">
        <v>0.283484</v>
      </c>
      <c r="BJ16" s="3">
        <v>0.979309050774083</v>
      </c>
      <c r="BK16" s="3">
        <v>411.038185890653</v>
      </c>
      <c r="BL16" s="3">
        <v>410.006422423676</v>
      </c>
      <c r="BM16" s="3">
        <v>0.066329104683604</v>
      </c>
      <c r="BN16" s="3">
        <v>399.997294983428</v>
      </c>
      <c r="BO16" s="3">
        <v>24.4122830561637</v>
      </c>
      <c r="BP16" s="3">
        <v>2.38822194366904</v>
      </c>
      <c r="BQ16" s="3">
        <v>2.38174991637019</v>
      </c>
      <c r="BR16" s="3">
        <v>20.2841262507602</v>
      </c>
      <c r="BS16" s="3">
        <v>20.2402239633887</v>
      </c>
      <c r="BT16" s="3">
        <v>0</v>
      </c>
      <c r="BU16" s="3">
        <v>0</v>
      </c>
      <c r="BV16" s="3">
        <v>0</v>
      </c>
      <c r="BW16" s="3">
        <v>28</v>
      </c>
      <c r="BX16" s="3">
        <v>0.605321710648908</v>
      </c>
      <c r="BY16" s="3">
        <v>1543605446.1</v>
      </c>
      <c r="BZ16" s="3" t="e">
        <v>#DIV/0!</v>
      </c>
      <c r="CA16" s="3">
        <v>1543604041.5</v>
      </c>
      <c r="CB16" s="3">
        <v>1543605420.1</v>
      </c>
      <c r="CC16" s="3">
        <v>24</v>
      </c>
      <c r="CD16" s="3">
        <v>-0.398</v>
      </c>
      <c r="CE16" s="3">
        <v>-0.007</v>
      </c>
      <c r="CF16" s="3">
        <v>-1.858</v>
      </c>
      <c r="CG16" s="3">
        <v>0.695</v>
      </c>
      <c r="CH16" s="3">
        <v>399</v>
      </c>
      <c r="CI16" s="3">
        <v>24</v>
      </c>
      <c r="CJ16" s="3">
        <v>0.16</v>
      </c>
      <c r="CK16" s="3">
        <v>0.74</v>
      </c>
      <c r="CL16" s="3">
        <v>0.968360188083333</v>
      </c>
      <c r="CM16" s="3">
        <v>0.0398247944465277</v>
      </c>
      <c r="CN16" s="3">
        <v>0.408793862814167</v>
      </c>
      <c r="CO16" s="3">
        <v>0.333333333333333</v>
      </c>
      <c r="CP16" s="3">
        <v>0.0661501460416667</v>
      </c>
      <c r="CQ16" s="3">
        <v>0.0040818802063789</v>
      </c>
      <c r="CR16" s="3">
        <v>0.00749002675500135</v>
      </c>
      <c r="CS16" s="3">
        <v>0.916666666666667</v>
      </c>
      <c r="CT16" s="3">
        <v>1.25</v>
      </c>
      <c r="CU16" s="3">
        <v>2</v>
      </c>
      <c r="CV16" s="3" t="e">
        <v>#DIV/0!</v>
      </c>
      <c r="CW16" s="3">
        <v>100</v>
      </c>
      <c r="CX16" s="3">
        <v>100</v>
      </c>
      <c r="CY16" s="3">
        <v>-1.86091666666667</v>
      </c>
      <c r="CZ16" s="3">
        <v>0.695233333333333</v>
      </c>
      <c r="DA16" s="3">
        <v>-1.66505880245637</v>
      </c>
      <c r="DB16" s="3">
        <v>0.000607280511662848</v>
      </c>
      <c r="DC16" s="3">
        <v>-3.29847730207135e-6</v>
      </c>
      <c r="DD16" s="3">
        <v>1.45089541195219e-9</v>
      </c>
      <c r="DE16" s="3">
        <v>0.0241876995294002</v>
      </c>
      <c r="DF16" s="3">
        <v>0.00754627571538832</v>
      </c>
      <c r="DG16" s="3">
        <v>0.00101192271049505</v>
      </c>
      <c r="DH16" s="3">
        <v>-5.99912688698041e-6</v>
      </c>
      <c r="DI16" s="3">
        <v>3</v>
      </c>
      <c r="DJ16" s="3">
        <v>1567</v>
      </c>
      <c r="DK16" s="3">
        <v>2</v>
      </c>
      <c r="DL16" s="3">
        <v>29</v>
      </c>
      <c r="DM16" s="3">
        <v>28.95</v>
      </c>
      <c r="DN16" s="3">
        <v>5.96666666666667</v>
      </c>
      <c r="DO16" s="3">
        <v>3</v>
      </c>
      <c r="DP16" s="3">
        <v>326.485166666667</v>
      </c>
      <c r="DQ16" s="3">
        <v>653.539166666667</v>
      </c>
      <c r="DR16" s="3">
        <v>25.0000666666667</v>
      </c>
      <c r="DS16" s="3">
        <v>34.0164916666667</v>
      </c>
      <c r="DT16" s="3">
        <v>30.000125</v>
      </c>
      <c r="DU16" s="3">
        <v>34.3456</v>
      </c>
      <c r="DV16" s="3">
        <v>34.3415333333333</v>
      </c>
      <c r="DW16" s="3">
        <v>20.3436583333333</v>
      </c>
      <c r="DX16" s="3">
        <v>30.2518</v>
      </c>
      <c r="DY16" s="3">
        <v>6.0465575</v>
      </c>
      <c r="DZ16" s="3">
        <v>25</v>
      </c>
      <c r="EA16" s="3">
        <v>400</v>
      </c>
      <c r="EB16" s="3">
        <v>24.357475</v>
      </c>
      <c r="EC16" s="3">
        <v>98.2338916666667</v>
      </c>
      <c r="ED16" s="3">
        <v>100.68575</v>
      </c>
    </row>
    <row r="17" spans="1:134">
      <c r="A17" s="3" t="s">
        <v>421</v>
      </c>
      <c r="B17" s="3" t="s">
        <v>97</v>
      </c>
      <c r="C17" s="3" t="s">
        <v>72</v>
      </c>
      <c r="D17" s="3" t="s">
        <v>74</v>
      </c>
      <c r="E17" s="3" t="str">
        <f t="shared" si="0"/>
        <v>TR14-B2-Rd2</v>
      </c>
      <c r="F17" s="3" t="str">
        <f>VLOOKUP(B17,Sheet1!$A$1:$B$93,2,0)</f>
        <v>Elaeocarpus chinensis</v>
      </c>
      <c r="G17" s="3" t="str">
        <f t="shared" si="1"/>
        <v>2023-08-09</v>
      </c>
      <c r="H17" s="3" t="s">
        <v>405</v>
      </c>
      <c r="I17" s="3">
        <v>4.53310708280048e-5</v>
      </c>
      <c r="J17" s="3">
        <v>-1.35053088195016</v>
      </c>
      <c r="K17" s="3">
        <v>401.142231021927</v>
      </c>
      <c r="L17" s="3">
        <v>893.154487036849</v>
      </c>
      <c r="M17" s="3">
        <v>87.0095041175999</v>
      </c>
      <c r="N17" s="3">
        <v>39.0785636833788</v>
      </c>
      <c r="O17" s="3">
        <v>0.00436251537496686</v>
      </c>
      <c r="P17" s="3">
        <v>3.99344414766417</v>
      </c>
      <c r="Q17" s="3">
        <v>0.00435982791790386</v>
      </c>
      <c r="R17" s="3">
        <v>0.00272513376010111</v>
      </c>
      <c r="S17" s="3">
        <v>0</v>
      </c>
      <c r="T17" s="3">
        <v>25.6315309133815</v>
      </c>
      <c r="U17" s="3">
        <v>25.6231638825988</v>
      </c>
      <c r="V17" s="3">
        <v>3.29974590114865</v>
      </c>
      <c r="W17" s="3">
        <v>70.1140866885087</v>
      </c>
      <c r="X17" s="3">
        <v>2.31594660278921</v>
      </c>
      <c r="Y17" s="3">
        <v>3.30311178697329</v>
      </c>
      <c r="Z17" s="3">
        <v>0.983799298359439</v>
      </c>
      <c r="AA17" s="3">
        <v>-1.99910022351501</v>
      </c>
      <c r="AB17" s="3">
        <v>3.69930115022899</v>
      </c>
      <c r="AC17" s="3">
        <v>0.197190140891833</v>
      </c>
      <c r="AD17" s="3">
        <v>1.89739106760581</v>
      </c>
      <c r="AE17" s="3">
        <v>0</v>
      </c>
      <c r="AF17" s="3">
        <v>0</v>
      </c>
      <c r="AG17" s="3">
        <v>1</v>
      </c>
      <c r="AH17" s="3">
        <v>0</v>
      </c>
      <c r="AI17" s="3">
        <v>51736.4421884317</v>
      </c>
      <c r="AJ17" s="3">
        <v>0</v>
      </c>
      <c r="AK17" s="3">
        <v>0</v>
      </c>
      <c r="AL17" s="3">
        <v>0</v>
      </c>
      <c r="AM17" s="3">
        <v>0</v>
      </c>
      <c r="AN17" s="3">
        <v>3</v>
      </c>
      <c r="AO17" s="3">
        <v>0.5</v>
      </c>
      <c r="AP17" s="3" t="e">
        <v>#DIV/0!</v>
      </c>
      <c r="AQ17" s="3">
        <v>2</v>
      </c>
      <c r="AR17" s="3">
        <v>1543637436.41204</v>
      </c>
      <c r="AS17" s="3">
        <v>401.142231021927</v>
      </c>
      <c r="AT17" s="3">
        <v>400.000297593054</v>
      </c>
      <c r="AU17" s="3">
        <v>23.7732378013587</v>
      </c>
      <c r="AV17" s="3">
        <v>23.7353091538487</v>
      </c>
      <c r="AW17" s="3">
        <v>403.383622403665</v>
      </c>
      <c r="AX17" s="3">
        <v>23.081664956568</v>
      </c>
      <c r="AY17" s="3">
        <v>350.023774558077</v>
      </c>
      <c r="AZ17" s="3">
        <v>97.4047272927444</v>
      </c>
      <c r="BA17" s="3">
        <v>0.0134966168584337</v>
      </c>
      <c r="BB17" s="3">
        <v>25.6403462281969</v>
      </c>
      <c r="BC17" s="3">
        <v>25.6231638825988</v>
      </c>
      <c r="BD17" s="3">
        <v>999.9</v>
      </c>
      <c r="BE17" s="3">
        <v>0</v>
      </c>
      <c r="BF17" s="3">
        <v>0</v>
      </c>
      <c r="BG17" s="3">
        <v>9999.41275015547</v>
      </c>
      <c r="BH17" s="3">
        <v>-0.816212136091591</v>
      </c>
      <c r="BI17" s="3">
        <v>0.254485070506275</v>
      </c>
      <c r="BJ17" s="3">
        <v>1.14198006433589</v>
      </c>
      <c r="BK17" s="3">
        <v>410.910924733267</v>
      </c>
      <c r="BL17" s="3">
        <v>409.725200689135</v>
      </c>
      <c r="BM17" s="3">
        <v>0.0379340153389618</v>
      </c>
      <c r="BN17" s="3">
        <v>400.000297593054</v>
      </c>
      <c r="BO17" s="3">
        <v>23.7353091538487</v>
      </c>
      <c r="BP17" s="3">
        <v>2.31562638251177</v>
      </c>
      <c r="BQ17" s="3">
        <v>2.31193124107008</v>
      </c>
      <c r="BR17" s="3">
        <v>19.7855192735707</v>
      </c>
      <c r="BS17" s="3">
        <v>19.7597675323037</v>
      </c>
      <c r="BT17" s="3">
        <v>0</v>
      </c>
      <c r="BU17" s="3">
        <v>0</v>
      </c>
      <c r="BV17" s="3">
        <v>0</v>
      </c>
      <c r="BW17" s="3">
        <v>27</v>
      </c>
      <c r="BX17" s="3">
        <v>0.282066988645281</v>
      </c>
      <c r="BY17" s="3">
        <v>1543637328.1</v>
      </c>
      <c r="BZ17" s="3" t="e">
        <v>#DIV/0!</v>
      </c>
      <c r="CA17" s="3">
        <v>1543637328.1</v>
      </c>
      <c r="CB17" s="3">
        <v>1543637328.1</v>
      </c>
      <c r="CC17" s="3">
        <v>123</v>
      </c>
      <c r="CD17" s="3">
        <v>0.007</v>
      </c>
      <c r="CE17" s="3">
        <v>-0.003</v>
      </c>
      <c r="CF17" s="3">
        <v>-2.24</v>
      </c>
      <c r="CG17" s="3">
        <v>0.692</v>
      </c>
      <c r="CH17" s="3">
        <v>400</v>
      </c>
      <c r="CI17" s="3">
        <v>24</v>
      </c>
      <c r="CJ17" s="3">
        <v>2.39</v>
      </c>
      <c r="CK17" s="3">
        <v>0.55</v>
      </c>
      <c r="CL17" s="3">
        <v>1.1399824125</v>
      </c>
      <c r="CM17" s="3">
        <v>0.0280047542213869</v>
      </c>
      <c r="CN17" s="3">
        <v>0.115571169962167</v>
      </c>
      <c r="CO17" s="3">
        <v>0.166666666666667</v>
      </c>
      <c r="CP17" s="3">
        <v>0.0376402539583333</v>
      </c>
      <c r="CQ17" s="3">
        <v>0.00682479277673541</v>
      </c>
      <c r="CR17" s="3">
        <v>0.00389311783121561</v>
      </c>
      <c r="CS17" s="3">
        <v>1</v>
      </c>
      <c r="CT17" s="3">
        <v>1.16666666666667</v>
      </c>
      <c r="CU17" s="3">
        <v>2</v>
      </c>
      <c r="CV17" s="3" t="e">
        <v>#DIV/0!</v>
      </c>
      <c r="CW17" s="3">
        <v>100</v>
      </c>
      <c r="CX17" s="3">
        <v>100</v>
      </c>
      <c r="CY17" s="3">
        <v>-2.24133333333333</v>
      </c>
      <c r="CZ17" s="3">
        <v>0.691516666666667</v>
      </c>
      <c r="DA17" s="3">
        <v>-2.0448244550447</v>
      </c>
      <c r="DB17" s="3">
        <v>0.000607280511662848</v>
      </c>
      <c r="DC17" s="3">
        <v>-3.29847730207135e-6</v>
      </c>
      <c r="DD17" s="3">
        <v>1.45089541195219e-9</v>
      </c>
      <c r="DE17" s="3">
        <v>0.0520493661038372</v>
      </c>
      <c r="DF17" s="3">
        <v>0.00754627571538832</v>
      </c>
      <c r="DG17" s="3">
        <v>0.00101192271049505</v>
      </c>
      <c r="DH17" s="3">
        <v>-5.99912688698041e-6</v>
      </c>
      <c r="DI17" s="3">
        <v>3</v>
      </c>
      <c r="DJ17" s="3">
        <v>1567</v>
      </c>
      <c r="DK17" s="3">
        <v>2</v>
      </c>
      <c r="DL17" s="3">
        <v>29</v>
      </c>
      <c r="DM17" s="3">
        <v>1.93333333333333</v>
      </c>
      <c r="DN17" s="3">
        <v>1.93333333333333</v>
      </c>
      <c r="DO17" s="3">
        <v>3</v>
      </c>
      <c r="DP17" s="3">
        <v>326.967916666667</v>
      </c>
      <c r="DQ17" s="3">
        <v>661.145833333333</v>
      </c>
      <c r="DR17" s="3">
        <v>24.999325</v>
      </c>
      <c r="DS17" s="3">
        <v>32.7248333333333</v>
      </c>
      <c r="DT17" s="3">
        <v>30.0001166666667</v>
      </c>
      <c r="DU17" s="3">
        <v>33.0543</v>
      </c>
      <c r="DV17" s="3">
        <v>33.0521</v>
      </c>
      <c r="DW17" s="3">
        <v>20.3737583333333</v>
      </c>
      <c r="DX17" s="3">
        <v>21.9615</v>
      </c>
      <c r="DY17" s="3">
        <v>18.1267</v>
      </c>
      <c r="DZ17" s="3">
        <v>25</v>
      </c>
      <c r="EA17" s="3">
        <v>400</v>
      </c>
      <c r="EB17" s="3">
        <v>23.6971</v>
      </c>
      <c r="EC17" s="3">
        <v>98.532875</v>
      </c>
      <c r="ED17" s="3">
        <v>100.845083333333</v>
      </c>
    </row>
    <row r="18" spans="1:134">
      <c r="A18" s="3" t="s">
        <v>422</v>
      </c>
      <c r="B18" s="3" t="s">
        <v>423</v>
      </c>
      <c r="C18" s="3" t="s">
        <v>68</v>
      </c>
      <c r="D18" s="3" t="s">
        <v>74</v>
      </c>
      <c r="E18" s="3" t="str">
        <f t="shared" si="0"/>
        <v>TR15-B1-Rd2</v>
      </c>
      <c r="F18" s="3" t="str">
        <f>VLOOKUP(B18,Sheet1!$A$1:$B$93,2,0)</f>
        <v>Daphniphyllum pentandrum</v>
      </c>
      <c r="G18" s="3" t="str">
        <f t="shared" si="1"/>
        <v>2023-08-09</v>
      </c>
      <c r="H18" s="3" t="s">
        <v>405</v>
      </c>
      <c r="I18" s="3">
        <v>0.000887392642796393</v>
      </c>
      <c r="J18" s="3">
        <v>-1.58292533970797</v>
      </c>
      <c r="K18" s="3">
        <v>401.05196713267</v>
      </c>
      <c r="L18" s="3">
        <v>423.700368665532</v>
      </c>
      <c r="M18" s="3">
        <v>41.2614943604706</v>
      </c>
      <c r="N18" s="3">
        <v>39.0559098397777</v>
      </c>
      <c r="O18" s="3">
        <v>0.0868848671795489</v>
      </c>
      <c r="P18" s="3">
        <v>3.99248136478313</v>
      </c>
      <c r="Q18" s="3">
        <v>0.0858477955475009</v>
      </c>
      <c r="R18" s="3">
        <v>0.0537470173186272</v>
      </c>
      <c r="S18" s="3">
        <v>0</v>
      </c>
      <c r="T18" s="3">
        <v>25.557473932952</v>
      </c>
      <c r="U18" s="3">
        <v>25.6504967489965</v>
      </c>
      <c r="V18" s="3">
        <v>3.30510163112029</v>
      </c>
      <c r="W18" s="3">
        <v>70.0919164596887</v>
      </c>
      <c r="X18" s="3">
        <v>2.32756902593674</v>
      </c>
      <c r="Y18" s="3">
        <v>3.32073814582805</v>
      </c>
      <c r="Z18" s="3">
        <v>0.977532605183554</v>
      </c>
      <c r="AA18" s="3">
        <v>-39.1340155473209</v>
      </c>
      <c r="AB18" s="3">
        <v>17.1287425632119</v>
      </c>
      <c r="AC18" s="3">
        <v>0.913811452140454</v>
      </c>
      <c r="AD18" s="3">
        <v>-21.0914615319685</v>
      </c>
      <c r="AE18" s="3">
        <v>0</v>
      </c>
      <c r="AF18" s="3">
        <v>0</v>
      </c>
      <c r="AG18" s="3">
        <v>1</v>
      </c>
      <c r="AH18" s="3">
        <v>0</v>
      </c>
      <c r="AI18" s="3">
        <v>51703.2121012724</v>
      </c>
      <c r="AJ18" s="3">
        <v>0</v>
      </c>
      <c r="AK18" s="3">
        <v>0</v>
      </c>
      <c r="AL18" s="3">
        <v>0</v>
      </c>
      <c r="AM18" s="3">
        <v>0</v>
      </c>
      <c r="AN18" s="3">
        <v>3</v>
      </c>
      <c r="AO18" s="3">
        <v>0.5</v>
      </c>
      <c r="AP18" s="3" t="e">
        <v>#DIV/0!</v>
      </c>
      <c r="AQ18" s="3">
        <v>2</v>
      </c>
      <c r="AR18" s="3">
        <v>1543635715.83287</v>
      </c>
      <c r="AS18" s="3">
        <v>401.05196713267</v>
      </c>
      <c r="AT18" s="3">
        <v>400.000432226479</v>
      </c>
      <c r="AU18" s="3">
        <v>23.9010214138995</v>
      </c>
      <c r="AV18" s="3">
        <v>23.1587267670133</v>
      </c>
      <c r="AW18" s="3">
        <v>403.29992880177</v>
      </c>
      <c r="AX18" s="3">
        <v>23.2011961354376</v>
      </c>
      <c r="AY18" s="3">
        <v>350.06983783905</v>
      </c>
      <c r="AZ18" s="3">
        <v>97.370269544335</v>
      </c>
      <c r="BA18" s="3">
        <v>0.0133940104791553</v>
      </c>
      <c r="BB18" s="3">
        <v>25.7300754475309</v>
      </c>
      <c r="BC18" s="3">
        <v>25.6504967489965</v>
      </c>
      <c r="BD18" s="3">
        <v>999.9</v>
      </c>
      <c r="BE18" s="3">
        <v>0</v>
      </c>
      <c r="BF18" s="3">
        <v>0</v>
      </c>
      <c r="BG18" s="3">
        <v>9999.53509092014</v>
      </c>
      <c r="BH18" s="3">
        <v>-0.818182444969744</v>
      </c>
      <c r="BI18" s="3">
        <v>0.267293737792678</v>
      </c>
      <c r="BJ18" s="3">
        <v>1.05154818087636</v>
      </c>
      <c r="BK18" s="3">
        <v>410.872240434379</v>
      </c>
      <c r="BL18" s="3">
        <v>409.483558785653</v>
      </c>
      <c r="BM18" s="3">
        <v>0.742292177960987</v>
      </c>
      <c r="BN18" s="3">
        <v>400.000432226479</v>
      </c>
      <c r="BO18" s="3">
        <v>23.1587267670133</v>
      </c>
      <c r="BP18" s="3">
        <v>2.32724861241105</v>
      </c>
      <c r="BQ18" s="3">
        <v>2.25497163162136</v>
      </c>
      <c r="BR18" s="3">
        <v>19.866252247613</v>
      </c>
      <c r="BS18" s="3">
        <v>19.3582963232835</v>
      </c>
      <c r="BT18" s="3">
        <v>0</v>
      </c>
      <c r="BU18" s="3">
        <v>0</v>
      </c>
      <c r="BV18" s="3">
        <v>0</v>
      </c>
      <c r="BW18" s="3">
        <v>27.9392301602506</v>
      </c>
      <c r="BX18" s="3">
        <v>0.171750299777261</v>
      </c>
      <c r="BY18" s="3">
        <v>1543635609</v>
      </c>
      <c r="BZ18" s="3" t="e">
        <v>#DIV/0!</v>
      </c>
      <c r="CA18" s="3">
        <v>1543635607.5</v>
      </c>
      <c r="CB18" s="3">
        <v>1543635609</v>
      </c>
      <c r="CC18" s="3">
        <v>122</v>
      </c>
      <c r="CD18" s="3">
        <v>-0.075</v>
      </c>
      <c r="CE18" s="3">
        <v>-0.009</v>
      </c>
      <c r="CF18" s="3">
        <v>-2.247</v>
      </c>
      <c r="CG18" s="3">
        <v>0.666</v>
      </c>
      <c r="CH18" s="3">
        <v>400</v>
      </c>
      <c r="CI18" s="3">
        <v>23</v>
      </c>
      <c r="CJ18" s="3">
        <v>1.48</v>
      </c>
      <c r="CK18" s="3">
        <v>0.32</v>
      </c>
      <c r="CL18" s="3">
        <v>1.04909965208333</v>
      </c>
      <c r="CM18" s="3">
        <v>0.00208384896810265</v>
      </c>
      <c r="CN18" s="3">
        <v>0.0964958368314883</v>
      </c>
      <c r="CO18" s="3">
        <v>0.75</v>
      </c>
      <c r="CP18" s="3">
        <v>0.743539104166667</v>
      </c>
      <c r="CQ18" s="3">
        <v>-0.0259567354596635</v>
      </c>
      <c r="CR18" s="3">
        <v>0.00447274939472189</v>
      </c>
      <c r="CS18" s="3">
        <v>1</v>
      </c>
      <c r="CT18" s="3">
        <v>1.75</v>
      </c>
      <c r="CU18" s="3">
        <v>2</v>
      </c>
      <c r="CV18" s="3" t="e">
        <v>#DIV/0!</v>
      </c>
      <c r="CW18" s="3">
        <v>100</v>
      </c>
      <c r="CX18" s="3">
        <v>100</v>
      </c>
      <c r="CY18" s="3">
        <v>-2.24791666666667</v>
      </c>
      <c r="CZ18" s="3">
        <v>0.6997</v>
      </c>
      <c r="DA18" s="3">
        <v>-2.0515320180746</v>
      </c>
      <c r="DB18" s="3">
        <v>0.000607280511662848</v>
      </c>
      <c r="DC18" s="3">
        <v>-3.29847730207135e-6</v>
      </c>
      <c r="DD18" s="3">
        <v>1.45089541195219e-9</v>
      </c>
      <c r="DE18" s="3">
        <v>0.0549488318207424</v>
      </c>
      <c r="DF18" s="3">
        <v>0.00754627571538832</v>
      </c>
      <c r="DG18" s="3">
        <v>0.00101192271049505</v>
      </c>
      <c r="DH18" s="3">
        <v>-5.99912688698041e-6</v>
      </c>
      <c r="DI18" s="3">
        <v>3</v>
      </c>
      <c r="DJ18" s="3">
        <v>1567</v>
      </c>
      <c r="DK18" s="3">
        <v>2</v>
      </c>
      <c r="DL18" s="3">
        <v>29</v>
      </c>
      <c r="DM18" s="3">
        <v>1.93333333333333</v>
      </c>
      <c r="DN18" s="3">
        <v>1.9</v>
      </c>
      <c r="DO18" s="3">
        <v>3</v>
      </c>
      <c r="DP18" s="3">
        <v>327.416916666667</v>
      </c>
      <c r="DQ18" s="3">
        <v>661.877916666667</v>
      </c>
      <c r="DR18" s="3">
        <v>24.9996583333333</v>
      </c>
      <c r="DS18" s="3">
        <v>32.44225</v>
      </c>
      <c r="DT18" s="3">
        <v>30.0002416666667</v>
      </c>
      <c r="DU18" s="3">
        <v>32.7359416666667</v>
      </c>
      <c r="DV18" s="3">
        <v>32.7216583333333</v>
      </c>
      <c r="DW18" s="3">
        <v>20.3770166666667</v>
      </c>
      <c r="DX18" s="3">
        <v>21.7119</v>
      </c>
      <c r="DY18" s="3">
        <v>21.873675</v>
      </c>
      <c r="DZ18" s="3">
        <v>25</v>
      </c>
      <c r="EA18" s="3">
        <v>400</v>
      </c>
      <c r="EB18" s="3">
        <v>23.1085</v>
      </c>
      <c r="EC18" s="3">
        <v>98.5706416666666</v>
      </c>
      <c r="ED18" s="3">
        <v>100.881</v>
      </c>
    </row>
    <row r="19" spans="1:134">
      <c r="A19" s="3" t="s">
        <v>424</v>
      </c>
      <c r="B19" s="3" t="s">
        <v>423</v>
      </c>
      <c r="C19" s="3" t="s">
        <v>72</v>
      </c>
      <c r="D19" s="3" t="s">
        <v>74</v>
      </c>
      <c r="E19" s="3" t="str">
        <f t="shared" si="0"/>
        <v>TR15-B2-Rd2</v>
      </c>
      <c r="F19" s="3" t="str">
        <f>VLOOKUP(B19,Sheet1!$A$1:$B$93,2,0)</f>
        <v>Daphniphyllum pentandrum</v>
      </c>
      <c r="G19" s="3" t="str">
        <f t="shared" si="1"/>
        <v>2023-08-09</v>
      </c>
      <c r="H19" s="3" t="s">
        <v>405</v>
      </c>
      <c r="I19" s="3">
        <v>0.00105868788435162</v>
      </c>
      <c r="J19" s="3">
        <v>-1.4516900017058</v>
      </c>
      <c r="K19" s="3">
        <v>400.877145484131</v>
      </c>
      <c r="L19" s="3">
        <v>416.904393390454</v>
      </c>
      <c r="M19" s="3">
        <v>40.5950573085296</v>
      </c>
      <c r="N19" s="3">
        <v>39.0344427906908</v>
      </c>
      <c r="O19" s="3">
        <v>0.102970453849603</v>
      </c>
      <c r="P19" s="3">
        <v>3.99211169641941</v>
      </c>
      <c r="Q19" s="3">
        <v>0.101517327540504</v>
      </c>
      <c r="R19" s="3">
        <v>0.0635771788592795</v>
      </c>
      <c r="S19" s="3">
        <v>0</v>
      </c>
      <c r="T19" s="3">
        <v>25.3906794880238</v>
      </c>
      <c r="U19" s="3">
        <v>25.5474397736658</v>
      </c>
      <c r="V19" s="3">
        <v>3.2849474646373</v>
      </c>
      <c r="W19" s="3">
        <v>69.7695048059074</v>
      </c>
      <c r="X19" s="3">
        <v>2.29859396158214</v>
      </c>
      <c r="Y19" s="3">
        <v>3.29455392638746</v>
      </c>
      <c r="Z19" s="3">
        <v>0.986353503055156</v>
      </c>
      <c r="AA19" s="3">
        <v>-46.6881356999067</v>
      </c>
      <c r="AB19" s="3">
        <v>10.5870034517808</v>
      </c>
      <c r="AC19" s="3">
        <v>0.564194626162669</v>
      </c>
      <c r="AD19" s="3">
        <v>-35.5369376219632</v>
      </c>
      <c r="AE19" s="3">
        <v>0</v>
      </c>
      <c r="AF19" s="3">
        <v>0</v>
      </c>
      <c r="AG19" s="3">
        <v>1</v>
      </c>
      <c r="AH19" s="3">
        <v>0</v>
      </c>
      <c r="AI19" s="3">
        <v>51719.5713376093</v>
      </c>
      <c r="AJ19" s="3">
        <v>0</v>
      </c>
      <c r="AK19" s="3">
        <v>0</v>
      </c>
      <c r="AL19" s="3">
        <v>0</v>
      </c>
      <c r="AM19" s="3">
        <v>0</v>
      </c>
      <c r="AN19" s="3">
        <v>3</v>
      </c>
      <c r="AO19" s="3">
        <v>0.5</v>
      </c>
      <c r="AP19" s="3" t="e">
        <v>#DIV/0!</v>
      </c>
      <c r="AQ19" s="3">
        <v>2</v>
      </c>
      <c r="AR19" s="3">
        <v>1543625849.91204</v>
      </c>
      <c r="AS19" s="3">
        <v>400.877145484131</v>
      </c>
      <c r="AT19" s="3">
        <v>399.996729425381</v>
      </c>
      <c r="AU19" s="3">
        <v>23.6061723929121</v>
      </c>
      <c r="AV19" s="3">
        <v>22.7202619090411</v>
      </c>
      <c r="AW19" s="3">
        <v>402.846483671476</v>
      </c>
      <c r="AX19" s="3">
        <v>22.9086624480733</v>
      </c>
      <c r="AY19" s="3">
        <v>350.045401733113</v>
      </c>
      <c r="AZ19" s="3">
        <v>97.3592016343483</v>
      </c>
      <c r="BA19" s="3">
        <v>0.0133805278684748</v>
      </c>
      <c r="BB19" s="3">
        <v>25.5966307807593</v>
      </c>
      <c r="BC19" s="3">
        <v>25.5474397736658</v>
      </c>
      <c r="BD19" s="3">
        <v>999.9</v>
      </c>
      <c r="BE19" s="3">
        <v>0</v>
      </c>
      <c r="BF19" s="3">
        <v>0</v>
      </c>
      <c r="BG19" s="3">
        <v>9999.3601699321</v>
      </c>
      <c r="BH19" s="3">
        <v>-0.821493832593853</v>
      </c>
      <c r="BI19" s="3">
        <v>0.25118795244091</v>
      </c>
      <c r="BJ19" s="3">
        <v>0.880472871386343</v>
      </c>
      <c r="BK19" s="3">
        <v>410.56910777922</v>
      </c>
      <c r="BL19" s="3">
        <v>409.295924568843</v>
      </c>
      <c r="BM19" s="3">
        <v>0.885913486313545</v>
      </c>
      <c r="BN19" s="3">
        <v>399.996729425381</v>
      </c>
      <c r="BO19" s="3">
        <v>22.7202619090411</v>
      </c>
      <c r="BP19" s="3">
        <v>2.29827792603064</v>
      </c>
      <c r="BQ19" s="3">
        <v>2.21202608991129</v>
      </c>
      <c r="BR19" s="3">
        <v>19.664329918163</v>
      </c>
      <c r="BS19" s="3">
        <v>19.0496747376813</v>
      </c>
      <c r="BT19" s="3">
        <v>0</v>
      </c>
      <c r="BU19" s="3">
        <v>0</v>
      </c>
      <c r="BV19" s="3">
        <v>0</v>
      </c>
      <c r="BW19" s="3">
        <v>26</v>
      </c>
      <c r="BX19" s="3">
        <v>0.327362056249792</v>
      </c>
      <c r="BY19" s="3">
        <v>1543625642.6</v>
      </c>
      <c r="BZ19" s="3" t="e">
        <v>#DIV/0!</v>
      </c>
      <c r="CA19" s="3">
        <v>1543625642.6</v>
      </c>
      <c r="CB19" s="3">
        <v>1543625639.1</v>
      </c>
      <c r="CC19" s="3">
        <v>83</v>
      </c>
      <c r="CD19" s="3">
        <v>-0.088</v>
      </c>
      <c r="CE19" s="3">
        <v>-0.002</v>
      </c>
      <c r="CF19" s="3">
        <v>-1.968</v>
      </c>
      <c r="CG19" s="3">
        <v>0.651</v>
      </c>
      <c r="CH19" s="3">
        <v>400</v>
      </c>
      <c r="CI19" s="3">
        <v>23</v>
      </c>
      <c r="CJ19" s="3">
        <v>1.95</v>
      </c>
      <c r="CK19" s="3">
        <v>0.32</v>
      </c>
      <c r="CL19" s="3">
        <v>0.87596025</v>
      </c>
      <c r="CM19" s="3">
        <v>0.0286930300187603</v>
      </c>
      <c r="CN19" s="3">
        <v>0.106860905626225</v>
      </c>
      <c r="CO19" s="3">
        <v>0.166666666666667</v>
      </c>
      <c r="CP19" s="3">
        <v>0.886856195833333</v>
      </c>
      <c r="CQ19" s="3">
        <v>-0.0193684934333976</v>
      </c>
      <c r="CR19" s="3">
        <v>0.00408841200319634</v>
      </c>
      <c r="CS19" s="3">
        <v>1</v>
      </c>
      <c r="CT19" s="3">
        <v>1.16666666666667</v>
      </c>
      <c r="CU19" s="3">
        <v>2</v>
      </c>
      <c r="CV19" s="3" t="e">
        <v>#DIV/0!</v>
      </c>
      <c r="CW19" s="3">
        <v>100</v>
      </c>
      <c r="CX19" s="3">
        <v>100</v>
      </c>
      <c r="CY19" s="3">
        <v>-1.9695</v>
      </c>
      <c r="CZ19" s="3">
        <v>0.697533333333333</v>
      </c>
      <c r="DA19" s="3">
        <v>-1.77356091667986</v>
      </c>
      <c r="DB19" s="3">
        <v>0.000607280511662848</v>
      </c>
      <c r="DC19" s="3">
        <v>-3.29847730207135e-6</v>
      </c>
      <c r="DD19" s="3">
        <v>1.45089541195219e-9</v>
      </c>
      <c r="DE19" s="3">
        <v>0.0656981490013303</v>
      </c>
      <c r="DF19" s="3">
        <v>0.00754627571538832</v>
      </c>
      <c r="DG19" s="3">
        <v>0.00101192271049505</v>
      </c>
      <c r="DH19" s="3">
        <v>-5.99912688698041e-6</v>
      </c>
      <c r="DI19" s="3">
        <v>3</v>
      </c>
      <c r="DJ19" s="3">
        <v>1567</v>
      </c>
      <c r="DK19" s="3">
        <v>2</v>
      </c>
      <c r="DL19" s="3">
        <v>29</v>
      </c>
      <c r="DM19" s="3">
        <v>3.58333333333333</v>
      </c>
      <c r="DN19" s="3">
        <v>3.65</v>
      </c>
      <c r="DO19" s="3">
        <v>3</v>
      </c>
      <c r="DP19" s="3">
        <v>327.70725</v>
      </c>
      <c r="DQ19" s="3">
        <v>668.63875</v>
      </c>
      <c r="DR19" s="3">
        <v>25.00005</v>
      </c>
      <c r="DS19" s="3">
        <v>31.787925</v>
      </c>
      <c r="DT19" s="3">
        <v>30.000375</v>
      </c>
      <c r="DU19" s="3">
        <v>32.06645</v>
      </c>
      <c r="DV19" s="3">
        <v>32.0553416666667</v>
      </c>
      <c r="DW19" s="3">
        <v>20.3792916666667</v>
      </c>
      <c r="DX19" s="3">
        <v>17.9776</v>
      </c>
      <c r="DY19" s="3">
        <v>33.9424</v>
      </c>
      <c r="DZ19" s="3">
        <v>25</v>
      </c>
      <c r="EA19" s="3">
        <v>400</v>
      </c>
      <c r="EB19" s="3">
        <v>22.7288833333333</v>
      </c>
      <c r="EC19" s="3">
        <v>98.6906833333333</v>
      </c>
      <c r="ED19" s="3">
        <v>101.023333333333</v>
      </c>
    </row>
    <row r="20" spans="1:134">
      <c r="A20" s="3" t="s">
        <v>425</v>
      </c>
      <c r="B20" s="3" t="s">
        <v>103</v>
      </c>
      <c r="C20" s="3" t="s">
        <v>68</v>
      </c>
      <c r="D20" s="3" t="s">
        <v>74</v>
      </c>
      <c r="E20" s="3" t="str">
        <f t="shared" si="0"/>
        <v>TR17-B1-Rd2</v>
      </c>
      <c r="F20" s="3" t="str">
        <f>VLOOKUP(B20,Sheet1!$A$1:$B$93,2,0)</f>
        <v>Elaeocarpus japonicus</v>
      </c>
      <c r="G20" s="3" t="str">
        <f t="shared" si="1"/>
        <v>2023-08-09</v>
      </c>
      <c r="H20" s="3" t="s">
        <v>405</v>
      </c>
      <c r="I20" s="3">
        <v>0.000432824144263061</v>
      </c>
      <c r="J20" s="3">
        <v>-1.4729971121743</v>
      </c>
      <c r="K20" s="3">
        <v>401.112426060432</v>
      </c>
      <c r="L20" s="3">
        <v>450.919159649072</v>
      </c>
      <c r="M20" s="3">
        <v>43.9779808570721</v>
      </c>
      <c r="N20" s="3">
        <v>39.1203469713776</v>
      </c>
      <c r="O20" s="3">
        <v>0.0416941001960939</v>
      </c>
      <c r="P20" s="3">
        <v>3.99674134668446</v>
      </c>
      <c r="Q20" s="3">
        <v>0.0414534257259704</v>
      </c>
      <c r="R20" s="3">
        <v>0.0259298984540364</v>
      </c>
      <c r="S20" s="3">
        <v>0</v>
      </c>
      <c r="T20" s="3">
        <v>25.712642865671</v>
      </c>
      <c r="U20" s="3">
        <v>25.7382707676862</v>
      </c>
      <c r="V20" s="3">
        <v>3.32235222773825</v>
      </c>
      <c r="W20" s="3">
        <v>69.9935562131048</v>
      </c>
      <c r="X20" s="3">
        <v>2.33350587898518</v>
      </c>
      <c r="Y20" s="3">
        <v>3.33388708873933</v>
      </c>
      <c r="Z20" s="3">
        <v>0.988846348753068</v>
      </c>
      <c r="AA20" s="3">
        <v>-19.087544762001</v>
      </c>
      <c r="AB20" s="3">
        <v>12.5986950924664</v>
      </c>
      <c r="AC20" s="3">
        <v>0.671940853799053</v>
      </c>
      <c r="AD20" s="3">
        <v>-5.8169088157356</v>
      </c>
      <c r="AE20" s="3">
        <v>0</v>
      </c>
      <c r="AF20" s="3">
        <v>0</v>
      </c>
      <c r="AG20" s="3">
        <v>1</v>
      </c>
      <c r="AH20" s="3">
        <v>0</v>
      </c>
      <c r="AI20" s="3">
        <v>51769.8294361812</v>
      </c>
      <c r="AJ20" s="3">
        <v>0</v>
      </c>
      <c r="AK20" s="3">
        <v>0</v>
      </c>
      <c r="AL20" s="3">
        <v>0</v>
      </c>
      <c r="AM20" s="3">
        <v>0</v>
      </c>
      <c r="AN20" s="3">
        <v>3</v>
      </c>
      <c r="AO20" s="3">
        <v>0.5</v>
      </c>
      <c r="AP20" s="3" t="e">
        <v>#DIV/0!</v>
      </c>
      <c r="AQ20" s="3">
        <v>2</v>
      </c>
      <c r="AR20" s="3">
        <v>1543644305.41204</v>
      </c>
      <c r="AS20" s="3">
        <v>401.112426060432</v>
      </c>
      <c r="AT20" s="3">
        <v>399.998827246814</v>
      </c>
      <c r="AU20" s="3">
        <v>23.9261226503876</v>
      </c>
      <c r="AV20" s="3">
        <v>23.5640598374173</v>
      </c>
      <c r="AW20" s="3">
        <v>403.450159734483</v>
      </c>
      <c r="AX20" s="3">
        <v>23.2320354209704</v>
      </c>
      <c r="AY20" s="3">
        <v>350.050609965536</v>
      </c>
      <c r="AZ20" s="3">
        <v>97.5166840424423</v>
      </c>
      <c r="BA20" s="3">
        <v>0.0129471226232287</v>
      </c>
      <c r="BB20" s="3">
        <v>25.7967410257429</v>
      </c>
      <c r="BC20" s="3">
        <v>25.7382707676862</v>
      </c>
      <c r="BD20" s="3">
        <v>999.9</v>
      </c>
      <c r="BE20" s="3">
        <v>0</v>
      </c>
      <c r="BF20" s="3">
        <v>0</v>
      </c>
      <c r="BG20" s="3">
        <v>9999.62060591036</v>
      </c>
      <c r="BH20" s="3">
        <v>-0.819658306454801</v>
      </c>
      <c r="BI20" s="3">
        <v>0.274813045527389</v>
      </c>
      <c r="BJ20" s="3">
        <v>1.11357057032468</v>
      </c>
      <c r="BK20" s="3">
        <v>410.944763655679</v>
      </c>
      <c r="BL20" s="3">
        <v>409.65193911641</v>
      </c>
      <c r="BM20" s="3">
        <v>0.362063974152645</v>
      </c>
      <c r="BN20" s="3">
        <v>399.998827246814</v>
      </c>
      <c r="BO20" s="3">
        <v>23.5640598374173</v>
      </c>
      <c r="BP20" s="3">
        <v>2.33319649644029</v>
      </c>
      <c r="BQ20" s="3">
        <v>2.2978891858446</v>
      </c>
      <c r="BR20" s="3">
        <v>19.9074322874181</v>
      </c>
      <c r="BS20" s="3">
        <v>19.6616048970981</v>
      </c>
      <c r="BT20" s="3">
        <v>0</v>
      </c>
      <c r="BU20" s="3">
        <v>0</v>
      </c>
      <c r="BV20" s="3">
        <v>0</v>
      </c>
      <c r="BW20" s="3">
        <v>28</v>
      </c>
      <c r="BX20" s="3">
        <v>0.28030214100507</v>
      </c>
      <c r="BY20" s="3">
        <v>1543644193.1</v>
      </c>
      <c r="BZ20" s="3" t="e">
        <v>#DIV/0!</v>
      </c>
      <c r="CA20" s="3">
        <v>1543644193.1</v>
      </c>
      <c r="CB20" s="3">
        <v>1543644190.6</v>
      </c>
      <c r="CC20" s="3">
        <v>142</v>
      </c>
      <c r="CD20" s="3">
        <v>0.062</v>
      </c>
      <c r="CE20" s="3">
        <v>-0.001</v>
      </c>
      <c r="CF20" s="3">
        <v>-2.336</v>
      </c>
      <c r="CG20" s="3">
        <v>0.683</v>
      </c>
      <c r="CH20" s="3">
        <v>400</v>
      </c>
      <c r="CI20" s="3">
        <v>24</v>
      </c>
      <c r="CJ20" s="3">
        <v>1.46</v>
      </c>
      <c r="CK20" s="3">
        <v>0.49</v>
      </c>
      <c r="CL20" s="3">
        <v>1.11019410416667</v>
      </c>
      <c r="CM20" s="3">
        <v>0.103561416510316</v>
      </c>
      <c r="CN20" s="3">
        <v>0.213879389280825</v>
      </c>
      <c r="CO20" s="3">
        <v>0.25</v>
      </c>
      <c r="CP20" s="3">
        <v>0.3627229375</v>
      </c>
      <c r="CQ20" s="3">
        <v>-0.0156570187617267</v>
      </c>
      <c r="CR20" s="3">
        <v>0.0117653750804738</v>
      </c>
      <c r="CS20" s="3">
        <v>0.583333333333333</v>
      </c>
      <c r="CT20" s="3">
        <v>0.833333333333333</v>
      </c>
      <c r="CU20" s="3">
        <v>2</v>
      </c>
      <c r="CV20" s="3" t="e">
        <v>#DIV/0!</v>
      </c>
      <c r="CW20" s="3">
        <v>100</v>
      </c>
      <c r="CX20" s="3">
        <v>100</v>
      </c>
      <c r="CY20" s="3">
        <v>-2.33766666666667</v>
      </c>
      <c r="CZ20" s="3">
        <v>0.693833333333333</v>
      </c>
      <c r="DA20" s="3">
        <v>-2.14112599075279</v>
      </c>
      <c r="DB20" s="3">
        <v>0.000607280511662848</v>
      </c>
      <c r="DC20" s="3">
        <v>-3.29847730207135e-6</v>
      </c>
      <c r="DD20" s="3">
        <v>1.45089541195219e-9</v>
      </c>
      <c r="DE20" s="3">
        <v>0.047836983241438</v>
      </c>
      <c r="DF20" s="3">
        <v>0.00754627571538832</v>
      </c>
      <c r="DG20" s="3">
        <v>0.00101192271049505</v>
      </c>
      <c r="DH20" s="3">
        <v>-5.99912688698041e-6</v>
      </c>
      <c r="DI20" s="3">
        <v>3</v>
      </c>
      <c r="DJ20" s="3">
        <v>1567</v>
      </c>
      <c r="DK20" s="3">
        <v>2</v>
      </c>
      <c r="DL20" s="3">
        <v>29</v>
      </c>
      <c r="DM20" s="3">
        <v>2</v>
      </c>
      <c r="DN20" s="3">
        <v>2.04166666666667</v>
      </c>
      <c r="DO20" s="3">
        <v>3</v>
      </c>
      <c r="DP20" s="3">
        <v>326.972333333333</v>
      </c>
      <c r="DQ20" s="3">
        <v>662.843</v>
      </c>
      <c r="DR20" s="3">
        <v>25.0001083333333</v>
      </c>
      <c r="DS20" s="3">
        <v>32.9499666666667</v>
      </c>
      <c r="DT20" s="3">
        <v>30.0002416666667</v>
      </c>
      <c r="DU20" s="3">
        <v>33.2784583333333</v>
      </c>
      <c r="DV20" s="3">
        <v>33.2790916666667</v>
      </c>
      <c r="DW20" s="3">
        <v>20.333975</v>
      </c>
      <c r="DX20" s="3">
        <v>40.835225</v>
      </c>
      <c r="DY20" s="3">
        <v>24.7422</v>
      </c>
      <c r="DZ20" s="3">
        <v>25</v>
      </c>
      <c r="EA20" s="3">
        <v>400</v>
      </c>
      <c r="EB20" s="3">
        <v>23.5407416666667</v>
      </c>
      <c r="EC20" s="3">
        <v>98.5027666666667</v>
      </c>
      <c r="ED20" s="3">
        <v>100.798916666667</v>
      </c>
    </row>
    <row r="21" spans="1:134">
      <c r="A21" s="3" t="s">
        <v>426</v>
      </c>
      <c r="B21" s="3" t="s">
        <v>427</v>
      </c>
      <c r="C21" s="3" t="s">
        <v>68</v>
      </c>
      <c r="D21" s="3" t="s">
        <v>74</v>
      </c>
      <c r="E21" s="3" t="str">
        <f t="shared" si="0"/>
        <v>TR19-B1-Rd1-2</v>
      </c>
      <c r="F21" s="3" t="str">
        <f>VLOOKUP(B21,Sheet1!$A$1:$B$93,2,0)</f>
        <v>Schima superba</v>
      </c>
      <c r="G21" s="3" t="str">
        <f t="shared" si="1"/>
        <v>2023-08-10</v>
      </c>
      <c r="H21" s="3" t="s">
        <v>405</v>
      </c>
      <c r="I21" s="3">
        <v>3.14266287518582e-5</v>
      </c>
      <c r="J21" s="3">
        <v>-1.1771811982202</v>
      </c>
      <c r="K21" s="3">
        <v>401.001473980864</v>
      </c>
      <c r="L21" s="3">
        <v>965.215000243529</v>
      </c>
      <c r="M21" s="3">
        <v>94.1640944469531</v>
      </c>
      <c r="N21" s="3">
        <v>39.1207585831304</v>
      </c>
      <c r="O21" s="3">
        <v>0.0032981647905515</v>
      </c>
      <c r="P21" s="3">
        <v>3.99776269257309</v>
      </c>
      <c r="Q21" s="3">
        <v>0.00329664521162662</v>
      </c>
      <c r="R21" s="3">
        <v>0.0020605397234294</v>
      </c>
      <c r="S21" s="3">
        <v>0</v>
      </c>
      <c r="T21" s="3">
        <v>25.3947554237611</v>
      </c>
      <c r="U21" s="3">
        <v>25.3577613163411</v>
      </c>
      <c r="V21" s="3">
        <v>3.24813363860282</v>
      </c>
      <c r="W21" s="3">
        <v>72.0037344377337</v>
      </c>
      <c r="X21" s="3">
        <v>2.3447778242847</v>
      </c>
      <c r="Y21" s="3">
        <v>3.25646692067317</v>
      </c>
      <c r="Z21" s="3">
        <v>0.90335581431812</v>
      </c>
      <c r="AA21" s="3">
        <v>-1.38591432795694</v>
      </c>
      <c r="AB21" s="3">
        <v>9.2892345908984</v>
      </c>
      <c r="AC21" s="3">
        <v>0.49337931735954</v>
      </c>
      <c r="AD21" s="3">
        <v>8.396699580301</v>
      </c>
      <c r="AE21" s="3">
        <v>0</v>
      </c>
      <c r="AF21" s="3">
        <v>0</v>
      </c>
      <c r="AG21" s="3">
        <v>1</v>
      </c>
      <c r="AH21" s="3">
        <v>0</v>
      </c>
      <c r="AI21" s="3">
        <v>51857.1401296974</v>
      </c>
      <c r="AJ21" s="3">
        <v>0</v>
      </c>
      <c r="AK21" s="3">
        <v>0</v>
      </c>
      <c r="AL21" s="3">
        <v>0</v>
      </c>
      <c r="AM21" s="3">
        <v>0</v>
      </c>
      <c r="AN21" s="3">
        <v>3</v>
      </c>
      <c r="AO21" s="3">
        <v>0.5</v>
      </c>
      <c r="AP21" s="3" t="e">
        <v>#DIV/0!</v>
      </c>
      <c r="AQ21" s="3">
        <v>2</v>
      </c>
      <c r="AR21" s="3">
        <v>1543643480.81204</v>
      </c>
      <c r="AS21" s="3">
        <v>401.001473980864</v>
      </c>
      <c r="AT21" s="3">
        <v>400.003345847851</v>
      </c>
      <c r="AU21" s="3">
        <v>24.0347937073183</v>
      </c>
      <c r="AV21" s="3">
        <v>24.0085062211001</v>
      </c>
      <c r="AW21" s="3">
        <v>403.524584368557</v>
      </c>
      <c r="AX21" s="3">
        <v>23.3371333980486</v>
      </c>
      <c r="AY21" s="3">
        <v>350.029044881953</v>
      </c>
      <c r="AZ21" s="3">
        <v>97.545107644897</v>
      </c>
      <c r="BA21" s="3">
        <v>0.0125352311770574</v>
      </c>
      <c r="BB21" s="3">
        <v>25.4008614046839</v>
      </c>
      <c r="BC21" s="3">
        <v>25.3577613163411</v>
      </c>
      <c r="BD21" s="3">
        <v>999.9</v>
      </c>
      <c r="BE21" s="3">
        <v>0</v>
      </c>
      <c r="BF21" s="3">
        <v>0</v>
      </c>
      <c r="BG21" s="3">
        <v>10000.328287064</v>
      </c>
      <c r="BH21" s="3">
        <v>-0.813790384183975</v>
      </c>
      <c r="BI21" s="3">
        <v>0.258035103071485</v>
      </c>
      <c r="BJ21" s="3">
        <v>0.998106189171219</v>
      </c>
      <c r="BK21" s="3">
        <v>410.876736551783</v>
      </c>
      <c r="BL21" s="3">
        <v>409.843091834598</v>
      </c>
      <c r="BM21" s="3">
        <v>0.026287685487108</v>
      </c>
      <c r="BN21" s="3">
        <v>400.003345847851</v>
      </c>
      <c r="BO21" s="3">
        <v>24.0085062211001</v>
      </c>
      <c r="BP21" s="3">
        <v>2.34447663116646</v>
      </c>
      <c r="BQ21" s="3">
        <v>2.3419121027381</v>
      </c>
      <c r="BR21" s="3">
        <v>19.9852902244901</v>
      </c>
      <c r="BS21" s="3">
        <v>19.9676234100622</v>
      </c>
      <c r="BT21" s="3">
        <v>0</v>
      </c>
      <c r="BU21" s="3">
        <v>0</v>
      </c>
      <c r="BV21" s="3">
        <v>0</v>
      </c>
      <c r="BW21" s="3">
        <v>26</v>
      </c>
      <c r="BX21" s="3">
        <v>0.209171284028109</v>
      </c>
      <c r="BY21" s="3">
        <v>1543643249.5</v>
      </c>
      <c r="BZ21" s="3" t="e">
        <v>#DIV/0!</v>
      </c>
      <c r="CA21" s="3">
        <v>1543643249.5</v>
      </c>
      <c r="CB21" s="3">
        <v>1543643243.5</v>
      </c>
      <c r="CC21" s="3">
        <v>117</v>
      </c>
      <c r="CD21" s="3">
        <v>0.018</v>
      </c>
      <c r="CE21" s="3">
        <v>0.024</v>
      </c>
      <c r="CF21" s="3">
        <v>-2.522</v>
      </c>
      <c r="CG21" s="3">
        <v>0.697</v>
      </c>
      <c r="CH21" s="3">
        <v>400</v>
      </c>
      <c r="CI21" s="3">
        <v>24</v>
      </c>
      <c r="CJ21" s="3">
        <v>1.67</v>
      </c>
      <c r="CK21" s="3">
        <v>0.6</v>
      </c>
      <c r="CL21" s="3">
        <v>0.999823191056909</v>
      </c>
      <c r="CM21" s="3">
        <v>0.0502772247386765</v>
      </c>
      <c r="CN21" s="3">
        <v>0.114925146209046</v>
      </c>
      <c r="CO21" s="3">
        <v>0.333333333333333</v>
      </c>
      <c r="CP21" s="3">
        <v>0.0260548115853659</v>
      </c>
      <c r="CQ21" s="3">
        <v>0.00756804198606276</v>
      </c>
      <c r="CR21" s="3">
        <v>0.00358750723173812</v>
      </c>
      <c r="CS21" s="3">
        <v>1</v>
      </c>
      <c r="CT21" s="3">
        <v>1.33333333333333</v>
      </c>
      <c r="CU21" s="3">
        <v>2</v>
      </c>
      <c r="CV21" s="3" t="e">
        <v>#DIV/0!</v>
      </c>
      <c r="CW21" s="3">
        <v>100</v>
      </c>
      <c r="CX21" s="3">
        <v>100</v>
      </c>
      <c r="CY21" s="3">
        <v>-2.52308333333333</v>
      </c>
      <c r="CZ21" s="3">
        <v>0.69755</v>
      </c>
      <c r="DA21" s="3">
        <v>-2.32642201560885</v>
      </c>
      <c r="DB21" s="3">
        <v>0.000607280511662848</v>
      </c>
      <c r="DC21" s="3">
        <v>-3.29847730207135e-6</v>
      </c>
      <c r="DD21" s="3">
        <v>1.45089541195219e-9</v>
      </c>
      <c r="DE21" s="3">
        <v>0.046687927614762</v>
      </c>
      <c r="DF21" s="3">
        <v>0.00754627571538832</v>
      </c>
      <c r="DG21" s="3">
        <v>0.00101192271049505</v>
      </c>
      <c r="DH21" s="3">
        <v>-5.99912688698041e-6</v>
      </c>
      <c r="DI21" s="3">
        <v>3</v>
      </c>
      <c r="DJ21" s="3">
        <v>1567</v>
      </c>
      <c r="DK21" s="3">
        <v>2</v>
      </c>
      <c r="DL21" s="3">
        <v>29</v>
      </c>
      <c r="DM21" s="3">
        <v>3.98333333333333</v>
      </c>
      <c r="DN21" s="3">
        <v>4.08333333333333</v>
      </c>
      <c r="DO21" s="3">
        <v>3</v>
      </c>
      <c r="DP21" s="3">
        <v>327.846916666667</v>
      </c>
      <c r="DQ21" s="3">
        <v>670.600583333333</v>
      </c>
      <c r="DR21" s="3">
        <v>24.9995916666667</v>
      </c>
      <c r="DS21" s="3">
        <v>32.72145</v>
      </c>
      <c r="DT21" s="3">
        <v>30.0000083333333</v>
      </c>
      <c r="DU21" s="3">
        <v>33.09575</v>
      </c>
      <c r="DV21" s="3">
        <v>33.1098083333333</v>
      </c>
      <c r="DW21" s="3">
        <v>20.3496916666667</v>
      </c>
      <c r="DX21" s="3">
        <v>100</v>
      </c>
      <c r="DY21" s="3">
        <v>0</v>
      </c>
      <c r="DZ21" s="3">
        <v>25</v>
      </c>
      <c r="EA21" s="3">
        <v>400</v>
      </c>
      <c r="EB21" s="3">
        <v>15.9761</v>
      </c>
      <c r="EC21" s="3">
        <v>98.57135</v>
      </c>
      <c r="ED21" s="3">
        <v>100.83825</v>
      </c>
    </row>
    <row r="22" spans="1:134">
      <c r="A22" s="3" t="s">
        <v>428</v>
      </c>
      <c r="B22" s="3" t="s">
        <v>427</v>
      </c>
      <c r="C22" s="3" t="s">
        <v>72</v>
      </c>
      <c r="D22" s="3" t="s">
        <v>69</v>
      </c>
      <c r="E22" s="3" t="str">
        <f t="shared" si="0"/>
        <v>TR19-B2-Rd1</v>
      </c>
      <c r="F22" s="3" t="str">
        <f>VLOOKUP(B22,Sheet1!$A$1:$B$93,2,0)</f>
        <v>Schima superba</v>
      </c>
      <c r="G22" s="3" t="str">
        <f t="shared" si="1"/>
        <v>2023-08-10</v>
      </c>
      <c r="H22" s="3" t="s">
        <v>405</v>
      </c>
      <c r="I22" s="3">
        <v>5.22660565327133e-5</v>
      </c>
      <c r="J22" s="3">
        <v>-1.22980947719431</v>
      </c>
      <c r="K22" s="3">
        <v>401.030809234173</v>
      </c>
      <c r="L22" s="3">
        <v>799.555755015967</v>
      </c>
      <c r="M22" s="3">
        <v>78.1283610186498</v>
      </c>
      <c r="N22" s="3">
        <v>39.1866196554482</v>
      </c>
      <c r="O22" s="3">
        <v>0.00484281299929222</v>
      </c>
      <c r="P22" s="3">
        <v>4.00197191948716</v>
      </c>
      <c r="Q22" s="3">
        <v>0.00483953984003032</v>
      </c>
      <c r="R22" s="3">
        <v>0.0030250062879628</v>
      </c>
      <c r="S22" s="3">
        <v>0</v>
      </c>
      <c r="T22" s="3">
        <v>26.1356879490789</v>
      </c>
      <c r="U22" s="3">
        <v>26.1348518314024</v>
      </c>
      <c r="V22" s="3">
        <v>3.40127784306475</v>
      </c>
      <c r="W22" s="3">
        <v>69.8466863349596</v>
      </c>
      <c r="X22" s="3">
        <v>2.37722180091667</v>
      </c>
      <c r="Y22" s="3">
        <v>3.40348548889379</v>
      </c>
      <c r="Z22" s="3">
        <v>1.02405604214808</v>
      </c>
      <c r="AA22" s="3">
        <v>-2.30493309309266</v>
      </c>
      <c r="AB22" s="3">
        <v>2.3683722707822</v>
      </c>
      <c r="AC22" s="3">
        <v>0.126621145827247</v>
      </c>
      <c r="AD22" s="3">
        <v>0.190060323516785</v>
      </c>
      <c r="AE22" s="3">
        <v>0</v>
      </c>
      <c r="AF22" s="3">
        <v>0</v>
      </c>
      <c r="AG22" s="3">
        <v>1</v>
      </c>
      <c r="AH22" s="3">
        <v>0</v>
      </c>
      <c r="AI22" s="3">
        <v>51805.4224522785</v>
      </c>
      <c r="AJ22" s="3">
        <v>0</v>
      </c>
      <c r="AK22" s="3">
        <v>0</v>
      </c>
      <c r="AL22" s="3">
        <v>0</v>
      </c>
      <c r="AM22" s="3">
        <v>0</v>
      </c>
      <c r="AN22" s="3">
        <v>3</v>
      </c>
      <c r="AO22" s="3">
        <v>0.5</v>
      </c>
      <c r="AP22" s="3" t="e">
        <v>#DIV/0!</v>
      </c>
      <c r="AQ22" s="3">
        <v>2</v>
      </c>
      <c r="AR22" s="3">
        <v>1543607895.33287</v>
      </c>
      <c r="AS22" s="3">
        <v>401.030809234173</v>
      </c>
      <c r="AT22" s="3">
        <v>399.994783638934</v>
      </c>
      <c r="AU22" s="3">
        <v>24.3281811578635</v>
      </c>
      <c r="AV22" s="3">
        <v>24.284477131074</v>
      </c>
      <c r="AW22" s="3">
        <v>403.336805531229</v>
      </c>
      <c r="AX22" s="3">
        <v>23.6486172431278</v>
      </c>
      <c r="AY22" s="3">
        <v>350.044228438393</v>
      </c>
      <c r="AZ22" s="3">
        <v>97.6987460589613</v>
      </c>
      <c r="BA22" s="3">
        <v>0.0159899806286109</v>
      </c>
      <c r="BB22" s="3">
        <v>26.1458289017363</v>
      </c>
      <c r="BC22" s="3">
        <v>26.1348518314024</v>
      </c>
      <c r="BD22" s="3">
        <v>999.9</v>
      </c>
      <c r="BE22" s="3">
        <v>0</v>
      </c>
      <c r="BF22" s="3">
        <v>0</v>
      </c>
      <c r="BG22" s="3">
        <v>9999.51297284559</v>
      </c>
      <c r="BH22" s="3">
        <v>-0.820852740652557</v>
      </c>
      <c r="BI22" s="3">
        <v>0.279952534428024</v>
      </c>
      <c r="BJ22" s="3">
        <v>1.03598476644241</v>
      </c>
      <c r="BK22" s="3">
        <v>411.030377405279</v>
      </c>
      <c r="BL22" s="3">
        <v>409.950243199234</v>
      </c>
      <c r="BM22" s="3">
        <v>0.0437015334141428</v>
      </c>
      <c r="BN22" s="3">
        <v>399.994783638934</v>
      </c>
      <c r="BO22" s="3">
        <v>24.284477131074</v>
      </c>
      <c r="BP22" s="3">
        <v>2.3768322918111</v>
      </c>
      <c r="BQ22" s="3">
        <v>2.37256272346895</v>
      </c>
      <c r="BR22" s="3">
        <v>20.2067889988141</v>
      </c>
      <c r="BS22" s="3">
        <v>20.177715749407</v>
      </c>
      <c r="BT22" s="3">
        <v>0</v>
      </c>
      <c r="BU22" s="3">
        <v>0</v>
      </c>
      <c r="BV22" s="3">
        <v>0</v>
      </c>
      <c r="BW22" s="3">
        <v>28</v>
      </c>
      <c r="BX22" s="3">
        <v>0.417921499186584</v>
      </c>
      <c r="BY22" s="3">
        <v>1543607736.5</v>
      </c>
      <c r="BZ22" s="3" t="e">
        <v>#DIV/0!</v>
      </c>
      <c r="CA22" s="3">
        <v>1543607736.5</v>
      </c>
      <c r="CB22" s="3">
        <v>1543607736</v>
      </c>
      <c r="CC22" s="3">
        <v>40</v>
      </c>
      <c r="CD22" s="3">
        <v>-0.081</v>
      </c>
      <c r="CE22" s="3">
        <v>-0.004</v>
      </c>
      <c r="CF22" s="3">
        <v>-2.305</v>
      </c>
      <c r="CG22" s="3">
        <v>0.678</v>
      </c>
      <c r="CH22" s="3">
        <v>400</v>
      </c>
      <c r="CI22" s="3">
        <v>24</v>
      </c>
      <c r="CJ22" s="3">
        <v>1.57</v>
      </c>
      <c r="CK22" s="3">
        <v>0.63</v>
      </c>
      <c r="CL22" s="3">
        <v>1.03364251458333</v>
      </c>
      <c r="CM22" s="3">
        <v>0.0146792354596602</v>
      </c>
      <c r="CN22" s="3">
        <v>0.132578079177045</v>
      </c>
      <c r="CO22" s="3">
        <v>0.166666666666667</v>
      </c>
      <c r="CP22" s="3">
        <v>0.0434085235416667</v>
      </c>
      <c r="CQ22" s="3">
        <v>0.00426662242026258</v>
      </c>
      <c r="CR22" s="3">
        <v>0.00400828428332384</v>
      </c>
      <c r="CS22" s="3">
        <v>1</v>
      </c>
      <c r="CT22" s="3">
        <v>1.16666666666667</v>
      </c>
      <c r="CU22" s="3">
        <v>2</v>
      </c>
      <c r="CV22" s="3" t="e">
        <v>#DIV/0!</v>
      </c>
      <c r="CW22" s="3">
        <v>100</v>
      </c>
      <c r="CX22" s="3">
        <v>100</v>
      </c>
      <c r="CY22" s="3">
        <v>-2.306</v>
      </c>
      <c r="CZ22" s="3">
        <v>0.679491666666666</v>
      </c>
      <c r="DA22" s="3">
        <v>-2.10953693679804</v>
      </c>
      <c r="DB22" s="3">
        <v>0.000607280511662848</v>
      </c>
      <c r="DC22" s="3">
        <v>-3.29847730207135e-6</v>
      </c>
      <c r="DD22" s="3">
        <v>1.45089541195219e-9</v>
      </c>
      <c r="DE22" s="3">
        <v>0.0145183231334272</v>
      </c>
      <c r="DF22" s="3">
        <v>0.00754627571538832</v>
      </c>
      <c r="DG22" s="3">
        <v>0.00101192271049505</v>
      </c>
      <c r="DH22" s="3">
        <v>-5.99912688698041e-6</v>
      </c>
      <c r="DI22" s="3">
        <v>3</v>
      </c>
      <c r="DJ22" s="3">
        <v>1567</v>
      </c>
      <c r="DK22" s="3">
        <v>2</v>
      </c>
      <c r="DL22" s="3">
        <v>29</v>
      </c>
      <c r="DM22" s="3">
        <v>2.76666666666667</v>
      </c>
      <c r="DN22" s="3">
        <v>2.78333333333333</v>
      </c>
      <c r="DO22" s="3">
        <v>3</v>
      </c>
      <c r="DP22" s="3">
        <v>325.802333333333</v>
      </c>
      <c r="DQ22" s="3">
        <v>652.309</v>
      </c>
      <c r="DR22" s="3">
        <v>25.0002166666667</v>
      </c>
      <c r="DS22" s="3">
        <v>34.7223083333333</v>
      </c>
      <c r="DT22" s="3">
        <v>30.0001666666667</v>
      </c>
      <c r="DU22" s="3">
        <v>35.0456416666667</v>
      </c>
      <c r="DV22" s="3">
        <v>35.0418583333333</v>
      </c>
      <c r="DW22" s="3">
        <v>20.4765333333333</v>
      </c>
      <c r="DX22" s="3">
        <v>28.0977</v>
      </c>
      <c r="DY22" s="3">
        <v>9.31489</v>
      </c>
      <c r="DZ22" s="3">
        <v>25</v>
      </c>
      <c r="EA22" s="3">
        <v>400</v>
      </c>
      <c r="EB22" s="3">
        <v>24.2788916666667</v>
      </c>
      <c r="EC22" s="3">
        <v>98.1509833333333</v>
      </c>
      <c r="ED22" s="3">
        <v>100.540833333333</v>
      </c>
    </row>
    <row r="23" spans="1:134">
      <c r="A23" s="3" t="s">
        <v>429</v>
      </c>
      <c r="B23" s="3" t="s">
        <v>110</v>
      </c>
      <c r="C23" s="3" t="s">
        <v>72</v>
      </c>
      <c r="D23" s="3" t="s">
        <v>74</v>
      </c>
      <c r="E23" s="3" t="str">
        <f t="shared" si="0"/>
        <v>TR20-B2-Rd2</v>
      </c>
      <c r="F23" s="3" t="str">
        <f>VLOOKUP(B23,Sheet1!$A$1:$B$93,2,0)</f>
        <v>Schima superba</v>
      </c>
      <c r="G23" s="3" t="str">
        <f t="shared" si="1"/>
        <v>2023-08-10</v>
      </c>
      <c r="H23" s="3" t="s">
        <v>405</v>
      </c>
      <c r="I23" s="3">
        <v>0.00023006372097766</v>
      </c>
      <c r="J23" s="3">
        <v>-1.49687610875504</v>
      </c>
      <c r="K23" s="3">
        <v>401.204361447194</v>
      </c>
      <c r="L23" s="3">
        <v>499.471323513188</v>
      </c>
      <c r="M23" s="3">
        <v>48.6933746963157</v>
      </c>
      <c r="N23" s="3">
        <v>39.1133449395371</v>
      </c>
      <c r="O23" s="3">
        <v>0.0227474803129946</v>
      </c>
      <c r="P23" s="3">
        <v>3.99618451655482</v>
      </c>
      <c r="Q23" s="3">
        <v>0.0226757828699633</v>
      </c>
      <c r="R23" s="3">
        <v>0.0141787870807317</v>
      </c>
      <c r="S23" s="3">
        <v>0</v>
      </c>
      <c r="T23" s="3">
        <v>25.6440257634733</v>
      </c>
      <c r="U23" s="3">
        <v>25.6280535510257</v>
      </c>
      <c r="V23" s="3">
        <v>3.30070334103153</v>
      </c>
      <c r="W23" s="3">
        <v>70.6463357494315</v>
      </c>
      <c r="X23" s="3">
        <v>2.34023593060265</v>
      </c>
      <c r="Y23" s="3">
        <v>3.31260718751082</v>
      </c>
      <c r="Z23" s="3">
        <v>0.960467410428883</v>
      </c>
      <c r="AA23" s="3">
        <v>-10.1458100951148</v>
      </c>
      <c r="AB23" s="3">
        <v>13.073506268122</v>
      </c>
      <c r="AC23" s="3">
        <v>0.696597232542168</v>
      </c>
      <c r="AD23" s="3">
        <v>3.62429340554938</v>
      </c>
      <c r="AE23" s="3">
        <v>0</v>
      </c>
      <c r="AF23" s="3">
        <v>0</v>
      </c>
      <c r="AG23" s="3">
        <v>1</v>
      </c>
      <c r="AH23" s="3">
        <v>0</v>
      </c>
      <c r="AI23" s="3">
        <v>51777.8860391106</v>
      </c>
      <c r="AJ23" s="3">
        <v>0</v>
      </c>
      <c r="AK23" s="3">
        <v>0</v>
      </c>
      <c r="AL23" s="3">
        <v>0</v>
      </c>
      <c r="AM23" s="3">
        <v>0</v>
      </c>
      <c r="AN23" s="3">
        <v>3</v>
      </c>
      <c r="AO23" s="3">
        <v>0.5</v>
      </c>
      <c r="AP23" s="3" t="e">
        <v>#DIV/0!</v>
      </c>
      <c r="AQ23" s="3">
        <v>2</v>
      </c>
      <c r="AR23" s="3">
        <v>1543639655.31204</v>
      </c>
      <c r="AS23" s="3">
        <v>401.204361447194</v>
      </c>
      <c r="AT23" s="3">
        <v>400.000611550066</v>
      </c>
      <c r="AU23" s="3">
        <v>24.0049237215734</v>
      </c>
      <c r="AV23" s="3">
        <v>23.8124870643307</v>
      </c>
      <c r="AW23" s="3">
        <v>403.710556829262</v>
      </c>
      <c r="AX23" s="3">
        <v>23.3038515414075</v>
      </c>
      <c r="AY23" s="3">
        <v>350.049435747367</v>
      </c>
      <c r="AZ23" s="3">
        <v>97.477311442694</v>
      </c>
      <c r="BA23" s="3">
        <v>0.012518422100455</v>
      </c>
      <c r="BB23" s="3">
        <v>25.6887356910996</v>
      </c>
      <c r="BC23" s="3">
        <v>25.6280535510257</v>
      </c>
      <c r="BD23" s="3">
        <v>999.9</v>
      </c>
      <c r="BE23" s="3">
        <v>0</v>
      </c>
      <c r="BF23" s="3">
        <v>0</v>
      </c>
      <c r="BG23" s="3">
        <v>10001.6842365268</v>
      </c>
      <c r="BH23" s="3">
        <v>-0.830619400301604</v>
      </c>
      <c r="BI23" s="3">
        <v>0.271420575583443</v>
      </c>
      <c r="BJ23" s="3">
        <v>1.20373620773032</v>
      </c>
      <c r="BK23" s="3">
        <v>411.072101455689</v>
      </c>
      <c r="BL23" s="3">
        <v>409.757959950602</v>
      </c>
      <c r="BM23" s="3">
        <v>0.192434135186215</v>
      </c>
      <c r="BN23" s="3">
        <v>400.000611550066</v>
      </c>
      <c r="BO23" s="3">
        <v>23.8124870643307</v>
      </c>
      <c r="BP23" s="3">
        <v>2.33993537741205</v>
      </c>
      <c r="BQ23" s="3">
        <v>2.32117768406573</v>
      </c>
      <c r="BR23" s="3">
        <v>19.9539686486357</v>
      </c>
      <c r="BS23" s="3">
        <v>19.8241060500178</v>
      </c>
      <c r="BT23" s="3">
        <v>0</v>
      </c>
      <c r="BU23" s="3">
        <v>0</v>
      </c>
      <c r="BV23" s="3">
        <v>0</v>
      </c>
      <c r="BW23" s="3">
        <v>27</v>
      </c>
      <c r="BX23" s="3">
        <v>0.209458165329815</v>
      </c>
      <c r="BY23" s="3">
        <v>1543639322</v>
      </c>
      <c r="BZ23" s="3" t="e">
        <v>#DIV/0!</v>
      </c>
      <c r="CA23" s="3">
        <v>1543639322</v>
      </c>
      <c r="CB23" s="3">
        <v>1543639322</v>
      </c>
      <c r="CC23" s="3">
        <v>115</v>
      </c>
      <c r="CD23" s="3">
        <v>0.091</v>
      </c>
      <c r="CE23" s="3">
        <v>-0.004</v>
      </c>
      <c r="CF23" s="3">
        <v>-2.505</v>
      </c>
      <c r="CG23" s="3">
        <v>0.68</v>
      </c>
      <c r="CH23" s="3">
        <v>400</v>
      </c>
      <c r="CI23" s="3">
        <v>24</v>
      </c>
      <c r="CJ23" s="3">
        <v>1.05</v>
      </c>
      <c r="CK23" s="3">
        <v>0.45</v>
      </c>
      <c r="CL23" s="3">
        <v>1.20779261382114</v>
      </c>
      <c r="CM23" s="3">
        <v>-0.0213424808362354</v>
      </c>
      <c r="CN23" s="3">
        <v>0.137825892298649</v>
      </c>
      <c r="CO23" s="3">
        <v>0.416666666666667</v>
      </c>
      <c r="CP23" s="3">
        <v>0.192920197154472</v>
      </c>
      <c r="CQ23" s="3">
        <v>-0.00992296515679435</v>
      </c>
      <c r="CR23" s="3">
        <v>0.00291766599426878</v>
      </c>
      <c r="CS23" s="3">
        <v>1</v>
      </c>
      <c r="CT23" s="3">
        <v>1.41666666666667</v>
      </c>
      <c r="CU23" s="3">
        <v>2</v>
      </c>
      <c r="CV23" s="3" t="e">
        <v>#DIV/0!</v>
      </c>
      <c r="CW23" s="3">
        <v>100</v>
      </c>
      <c r="CX23" s="3">
        <v>100</v>
      </c>
      <c r="CY23" s="3">
        <v>-2.50608333333333</v>
      </c>
      <c r="CZ23" s="3">
        <v>0.701808333333333</v>
      </c>
      <c r="DA23" s="3">
        <v>-2.30924654996632</v>
      </c>
      <c r="DB23" s="3">
        <v>0.000607280511662848</v>
      </c>
      <c r="DC23" s="3">
        <v>-3.29847730207135e-6</v>
      </c>
      <c r="DD23" s="3">
        <v>1.45089541195219e-9</v>
      </c>
      <c r="DE23" s="3">
        <v>0.0515928413207561</v>
      </c>
      <c r="DF23" s="3">
        <v>0.00754627571538832</v>
      </c>
      <c r="DG23" s="3">
        <v>0.00101192271049505</v>
      </c>
      <c r="DH23" s="3">
        <v>-5.99912688698041e-6</v>
      </c>
      <c r="DI23" s="3">
        <v>3</v>
      </c>
      <c r="DJ23" s="3">
        <v>1567</v>
      </c>
      <c r="DK23" s="3">
        <v>2</v>
      </c>
      <c r="DL23" s="3">
        <v>29</v>
      </c>
      <c r="DM23" s="3">
        <v>5.68333333333333</v>
      </c>
      <c r="DN23" s="3">
        <v>5.68333333333333</v>
      </c>
      <c r="DO23" s="3">
        <v>3</v>
      </c>
      <c r="DP23" s="3">
        <v>327.568166666667</v>
      </c>
      <c r="DQ23" s="3">
        <v>666.1505</v>
      </c>
      <c r="DR23" s="3">
        <v>25.0001583333333</v>
      </c>
      <c r="DS23" s="3">
        <v>32.7667833333333</v>
      </c>
      <c r="DT23" s="3">
        <v>30.000225</v>
      </c>
      <c r="DU23" s="3">
        <v>33.075725</v>
      </c>
      <c r="DV23" s="3">
        <v>33.0698666666667</v>
      </c>
      <c r="DW23" s="3">
        <v>20.3504416666667</v>
      </c>
      <c r="DX23" s="3">
        <v>100</v>
      </c>
      <c r="DY23" s="3">
        <v>42.8231666666667</v>
      </c>
      <c r="DZ23" s="3">
        <v>25</v>
      </c>
      <c r="EA23" s="3">
        <v>400</v>
      </c>
      <c r="EB23" s="3">
        <v>22.6923666666667</v>
      </c>
      <c r="EC23" s="3">
        <v>98.548575</v>
      </c>
      <c r="ED23" s="3">
        <v>100.82225</v>
      </c>
    </row>
    <row r="24" spans="1:134">
      <c r="A24" s="3" t="s">
        <v>430</v>
      </c>
      <c r="B24" s="3" t="s">
        <v>113</v>
      </c>
      <c r="C24" s="3" t="s">
        <v>68</v>
      </c>
      <c r="D24" s="3" t="s">
        <v>69</v>
      </c>
      <c r="E24" s="3" t="str">
        <f t="shared" si="0"/>
        <v>TR21-B1-Rd1</v>
      </c>
      <c r="F24" s="3" t="str">
        <f>VLOOKUP(B24,Sheet1!$A$1:$B$93,2,0)</f>
        <v>Schima superba</v>
      </c>
      <c r="G24" s="3" t="str">
        <f t="shared" si="1"/>
        <v>2023-08-10</v>
      </c>
      <c r="H24" s="3" t="s">
        <v>405</v>
      </c>
      <c r="I24" s="3">
        <v>0.000132276422525389</v>
      </c>
      <c r="J24" s="3">
        <v>-1.38866957987489</v>
      </c>
      <c r="K24" s="3">
        <v>401.140081654047</v>
      </c>
      <c r="L24" s="3">
        <v>572.464022346028</v>
      </c>
      <c r="M24" s="3">
        <v>55.9411933441372</v>
      </c>
      <c r="N24" s="3">
        <v>39.1994150819625</v>
      </c>
      <c r="O24" s="3">
        <v>0.0124002194175914</v>
      </c>
      <c r="P24" s="3">
        <v>4.00238133075964</v>
      </c>
      <c r="Q24" s="3">
        <v>0.0123788845385604</v>
      </c>
      <c r="R24" s="3">
        <v>0.00773871658760704</v>
      </c>
      <c r="S24" s="3">
        <v>0</v>
      </c>
      <c r="T24" s="3">
        <v>26.0461351273252</v>
      </c>
      <c r="U24" s="3">
        <v>26.0582869015691</v>
      </c>
      <c r="V24" s="3">
        <v>3.38591393302293</v>
      </c>
      <c r="W24" s="3">
        <v>70.0131800449671</v>
      </c>
      <c r="X24" s="3">
        <v>2.37248117483257</v>
      </c>
      <c r="Y24" s="3">
        <v>3.38862080537401</v>
      </c>
      <c r="Z24" s="3">
        <v>1.01343275819035</v>
      </c>
      <c r="AA24" s="3">
        <v>-5.83339023336967</v>
      </c>
      <c r="AB24" s="3">
        <v>2.9155054055231</v>
      </c>
      <c r="AC24" s="3">
        <v>0.155740741023835</v>
      </c>
      <c r="AD24" s="3">
        <v>-2.76214408682273</v>
      </c>
      <c r="AE24" s="3">
        <v>0</v>
      </c>
      <c r="AF24" s="3">
        <v>0</v>
      </c>
      <c r="AG24" s="3">
        <v>1</v>
      </c>
      <c r="AH24" s="3">
        <v>0</v>
      </c>
      <c r="AI24" s="3">
        <v>51825.5800755506</v>
      </c>
      <c r="AJ24" s="3">
        <v>0</v>
      </c>
      <c r="AK24" s="3">
        <v>0</v>
      </c>
      <c r="AL24" s="3">
        <v>0</v>
      </c>
      <c r="AM24" s="3">
        <v>0</v>
      </c>
      <c r="AN24" s="3">
        <v>3</v>
      </c>
      <c r="AO24" s="3">
        <v>0.5</v>
      </c>
      <c r="AP24" s="3" t="e">
        <v>#DIV/0!</v>
      </c>
      <c r="AQ24" s="3">
        <v>2</v>
      </c>
      <c r="AR24" s="3">
        <v>1543606444.43287</v>
      </c>
      <c r="AS24" s="3">
        <v>401.140081654047</v>
      </c>
      <c r="AT24" s="3">
        <v>399.995367993979</v>
      </c>
      <c r="AU24" s="3">
        <v>24.2783544123639</v>
      </c>
      <c r="AV24" s="3">
        <v>24.1677362605668</v>
      </c>
      <c r="AW24" s="3">
        <v>403.365443884176</v>
      </c>
      <c r="AX24" s="3">
        <v>23.5975528179164</v>
      </c>
      <c r="AY24" s="3">
        <v>350.028603298516</v>
      </c>
      <c r="AZ24" s="3">
        <v>97.7043482828559</v>
      </c>
      <c r="BA24" s="3">
        <v>0.0156674244256675</v>
      </c>
      <c r="BB24" s="3">
        <v>26.0717985924862</v>
      </c>
      <c r="BC24" s="3">
        <v>26.0582869015691</v>
      </c>
      <c r="BD24" s="3">
        <v>999.9</v>
      </c>
      <c r="BE24" s="3">
        <v>0</v>
      </c>
      <c r="BF24" s="3">
        <v>0</v>
      </c>
      <c r="BG24" s="3">
        <v>10000.3906791644</v>
      </c>
      <c r="BH24" s="3">
        <v>-0.829555419700632</v>
      </c>
      <c r="BI24" s="3">
        <v>0.281224117724868</v>
      </c>
      <c r="BJ24" s="3">
        <v>1.14468277459785</v>
      </c>
      <c r="BK24" s="3">
        <v>411.121408382746</v>
      </c>
      <c r="BL24" s="3">
        <v>409.901734121663</v>
      </c>
      <c r="BM24" s="3">
        <v>0.110617217456516</v>
      </c>
      <c r="BN24" s="3">
        <v>399.995367993979</v>
      </c>
      <c r="BO24" s="3">
        <v>24.1677362605668</v>
      </c>
      <c r="BP24" s="3">
        <v>2.37210080012771</v>
      </c>
      <c r="BQ24" s="3">
        <v>2.3612928238004</v>
      </c>
      <c r="BR24" s="3">
        <v>20.1745680297847</v>
      </c>
      <c r="BS24" s="3">
        <v>20.1007438357508</v>
      </c>
      <c r="BT24" s="3">
        <v>0</v>
      </c>
      <c r="BU24" s="3">
        <v>0</v>
      </c>
      <c r="BV24" s="3">
        <v>0</v>
      </c>
      <c r="BW24" s="3">
        <v>28</v>
      </c>
      <c r="BX24" s="3">
        <v>0.369580962069726</v>
      </c>
      <c r="BY24" s="3">
        <v>1543606276.6</v>
      </c>
      <c r="BZ24" s="3" t="e">
        <v>#DIV/0!</v>
      </c>
      <c r="CA24" s="3">
        <v>1543606273.6</v>
      </c>
      <c r="CB24" s="3">
        <v>1543606276.6</v>
      </c>
      <c r="CC24" s="3">
        <v>39</v>
      </c>
      <c r="CD24" s="3">
        <v>-0.075</v>
      </c>
      <c r="CE24" s="3">
        <v>-0.021</v>
      </c>
      <c r="CF24" s="3">
        <v>-2.224</v>
      </c>
      <c r="CG24" s="3">
        <v>0.68</v>
      </c>
      <c r="CH24" s="3">
        <v>400</v>
      </c>
      <c r="CI24" s="3">
        <v>24</v>
      </c>
      <c r="CJ24" s="3">
        <v>1.77</v>
      </c>
      <c r="CK24" s="3">
        <v>0.49</v>
      </c>
      <c r="CL24" s="3">
        <v>1.14156706041667</v>
      </c>
      <c r="CM24" s="3">
        <v>-0.00030472701688687</v>
      </c>
      <c r="CN24" s="3">
        <v>0.117665562793148</v>
      </c>
      <c r="CO24" s="3">
        <v>0.666666666666667</v>
      </c>
      <c r="CP24" s="3">
        <v>0.11068700625</v>
      </c>
      <c r="CQ24" s="3">
        <v>-0.000938820825516215</v>
      </c>
      <c r="CR24" s="3">
        <v>0.00427343910308933</v>
      </c>
      <c r="CS24" s="3">
        <v>1</v>
      </c>
      <c r="CT24" s="3">
        <v>1.66666666666667</v>
      </c>
      <c r="CU24" s="3">
        <v>2</v>
      </c>
      <c r="CV24" s="3" t="e">
        <v>#DIV/0!</v>
      </c>
      <c r="CW24" s="3">
        <v>100</v>
      </c>
      <c r="CX24" s="3">
        <v>100</v>
      </c>
      <c r="CY24" s="3">
        <v>-2.22533333333333</v>
      </c>
      <c r="CZ24" s="3">
        <v>0.680808333333333</v>
      </c>
      <c r="DA24" s="3">
        <v>-2.0288966667047</v>
      </c>
      <c r="DB24" s="3">
        <v>0.000607280511662848</v>
      </c>
      <c r="DC24" s="3">
        <v>-3.29847730207135e-6</v>
      </c>
      <c r="DD24" s="3">
        <v>1.45089541195219e-9</v>
      </c>
      <c r="DE24" s="3">
        <v>0.0180727550183887</v>
      </c>
      <c r="DF24" s="3">
        <v>0.00754627571538832</v>
      </c>
      <c r="DG24" s="3">
        <v>0.00101192271049505</v>
      </c>
      <c r="DH24" s="3">
        <v>-5.99912688698041e-6</v>
      </c>
      <c r="DI24" s="3">
        <v>3</v>
      </c>
      <c r="DJ24" s="3">
        <v>1567</v>
      </c>
      <c r="DK24" s="3">
        <v>2</v>
      </c>
      <c r="DL24" s="3">
        <v>29</v>
      </c>
      <c r="DM24" s="3">
        <v>2.98333333333333</v>
      </c>
      <c r="DN24" s="3">
        <v>2.91666666666667</v>
      </c>
      <c r="DO24" s="3">
        <v>3</v>
      </c>
      <c r="DP24" s="3">
        <v>325.996166666667</v>
      </c>
      <c r="DQ24" s="3">
        <v>654.655166666667</v>
      </c>
      <c r="DR24" s="3">
        <v>25.0000166666667</v>
      </c>
      <c r="DS24" s="3">
        <v>34.4209666666667</v>
      </c>
      <c r="DT24" s="3">
        <v>30.0003916666667</v>
      </c>
      <c r="DU24" s="3">
        <v>34.7213166666667</v>
      </c>
      <c r="DV24" s="3">
        <v>34.7071333333333</v>
      </c>
      <c r="DW24" s="3">
        <v>20.4592</v>
      </c>
      <c r="DX24" s="3">
        <v>28.6584</v>
      </c>
      <c r="DY24" s="3">
        <v>18.0723083333333</v>
      </c>
      <c r="DZ24" s="3">
        <v>25</v>
      </c>
      <c r="EA24" s="3">
        <v>400</v>
      </c>
      <c r="EB24" s="3">
        <v>24.1402</v>
      </c>
      <c r="EC24" s="3">
        <v>98.17295</v>
      </c>
      <c r="ED24" s="3">
        <v>100.57225</v>
      </c>
    </row>
    <row r="25" spans="1:134">
      <c r="A25" s="3" t="s">
        <v>431</v>
      </c>
      <c r="B25" s="3" t="s">
        <v>432</v>
      </c>
      <c r="C25" s="3" t="s">
        <v>68</v>
      </c>
      <c r="D25" s="3" t="s">
        <v>69</v>
      </c>
      <c r="E25" s="3" t="str">
        <f t="shared" si="0"/>
        <v>TR22-B1-Rd1</v>
      </c>
      <c r="F25" s="3" t="str">
        <f>VLOOKUP(B25,Sheet1!$A$1:$B$93,2,0)</f>
        <v>Ternstroemia gymnanthera</v>
      </c>
      <c r="G25" s="3" t="str">
        <f t="shared" si="1"/>
        <v>2023-08-10</v>
      </c>
      <c r="H25" s="3" t="s">
        <v>405</v>
      </c>
      <c r="I25" s="3">
        <v>0.000269911143007052</v>
      </c>
      <c r="J25" s="3">
        <v>-1.84227861205817</v>
      </c>
      <c r="K25" s="3">
        <v>401.483955265673</v>
      </c>
      <c r="L25" s="3">
        <v>507.441496729881</v>
      </c>
      <c r="M25" s="3">
        <v>49.4883947964172</v>
      </c>
      <c r="N25" s="3">
        <v>39.1548512485554</v>
      </c>
      <c r="O25" s="3">
        <v>0.0262123077615243</v>
      </c>
      <c r="P25" s="3">
        <v>3.99656170447161</v>
      </c>
      <c r="Q25" s="3">
        <v>0.0261166174614711</v>
      </c>
      <c r="R25" s="3">
        <v>0.0163314539000179</v>
      </c>
      <c r="S25" s="3">
        <v>0</v>
      </c>
      <c r="T25" s="3">
        <v>25.3729506002416</v>
      </c>
      <c r="U25" s="3">
        <v>25.4132890100307</v>
      </c>
      <c r="V25" s="3">
        <v>3.25887324093061</v>
      </c>
      <c r="W25" s="3">
        <v>69.8994612029586</v>
      </c>
      <c r="X25" s="3">
        <v>2.27957610674126</v>
      </c>
      <c r="Y25" s="3">
        <v>3.26122100465737</v>
      </c>
      <c r="Z25" s="3">
        <v>0.979297134189342</v>
      </c>
      <c r="AA25" s="3">
        <v>-11.903081406611</v>
      </c>
      <c r="AB25" s="3">
        <v>2.61087546541089</v>
      </c>
      <c r="AC25" s="3">
        <v>0.1387691680238</v>
      </c>
      <c r="AD25" s="3">
        <v>-9.15343677317629</v>
      </c>
      <c r="AE25" s="3">
        <v>0</v>
      </c>
      <c r="AF25" s="3">
        <v>0</v>
      </c>
      <c r="AG25" s="3">
        <v>1</v>
      </c>
      <c r="AH25" s="3">
        <v>0</v>
      </c>
      <c r="AI25" s="3">
        <v>51830.9799234502</v>
      </c>
      <c r="AJ25" s="3">
        <v>0</v>
      </c>
      <c r="AK25" s="3">
        <v>0</v>
      </c>
      <c r="AL25" s="3">
        <v>0</v>
      </c>
      <c r="AM25" s="3">
        <v>0</v>
      </c>
      <c r="AN25" s="3">
        <v>3</v>
      </c>
      <c r="AO25" s="3">
        <v>0.5</v>
      </c>
      <c r="AP25" s="3" t="e">
        <v>#DIV/0!</v>
      </c>
      <c r="AQ25" s="3">
        <v>2</v>
      </c>
      <c r="AR25" s="3">
        <v>1543622411.91204</v>
      </c>
      <c r="AS25" s="3">
        <v>401.483955265673</v>
      </c>
      <c r="AT25" s="3">
        <v>399.997928657748</v>
      </c>
      <c r="AU25" s="3">
        <v>23.374197642712</v>
      </c>
      <c r="AV25" s="3">
        <v>23.1482819776849</v>
      </c>
      <c r="AW25" s="3">
        <v>403.799544821872</v>
      </c>
      <c r="AX25" s="3">
        <v>22.6960061951183</v>
      </c>
      <c r="AY25" s="3">
        <v>350.043624598687</v>
      </c>
      <c r="AZ25" s="3">
        <v>97.512069420964</v>
      </c>
      <c r="BA25" s="3">
        <v>0.0132506741009999</v>
      </c>
      <c r="BB25" s="3">
        <v>25.4254065884615</v>
      </c>
      <c r="BC25" s="3">
        <v>25.4132890100307</v>
      </c>
      <c r="BD25" s="3">
        <v>999.9</v>
      </c>
      <c r="BE25" s="3">
        <v>0</v>
      </c>
      <c r="BF25" s="3">
        <v>0</v>
      </c>
      <c r="BG25" s="3">
        <v>9999.45680263</v>
      </c>
      <c r="BH25" s="3">
        <v>-0.81211469790839</v>
      </c>
      <c r="BI25" s="3">
        <v>0.244948153161557</v>
      </c>
      <c r="BJ25" s="3">
        <v>1.48607384404556</v>
      </c>
      <c r="BK25" s="3">
        <v>411.092918510647</v>
      </c>
      <c r="BL25" s="3">
        <v>409.476589945986</v>
      </c>
      <c r="BM25" s="3">
        <v>0.225917526487519</v>
      </c>
      <c r="BN25" s="3">
        <v>399.997928657748</v>
      </c>
      <c r="BO25" s="3">
        <v>23.1482819776849</v>
      </c>
      <c r="BP25" s="3">
        <v>2.27926684715454</v>
      </c>
      <c r="BQ25" s="3">
        <v>2.25723710892394</v>
      </c>
      <c r="BR25" s="3">
        <v>19.5306125465317</v>
      </c>
      <c r="BS25" s="3">
        <v>19.3744178873302</v>
      </c>
      <c r="BT25" s="3">
        <v>0</v>
      </c>
      <c r="BU25" s="3">
        <v>0</v>
      </c>
      <c r="BV25" s="3">
        <v>0</v>
      </c>
      <c r="BW25" s="3">
        <v>26</v>
      </c>
      <c r="BX25" s="3">
        <v>0.498868330871015</v>
      </c>
      <c r="BY25" s="3">
        <v>1543622275.6</v>
      </c>
      <c r="BZ25" s="3" t="e">
        <v>#DIV/0!</v>
      </c>
      <c r="CA25" s="3">
        <v>1543622275.6</v>
      </c>
      <c r="CB25" s="3">
        <v>1543622275.1</v>
      </c>
      <c r="CC25" s="3">
        <v>72</v>
      </c>
      <c r="CD25" s="3">
        <v>-0.002</v>
      </c>
      <c r="CE25" s="3">
        <v>-0.001</v>
      </c>
      <c r="CF25" s="3">
        <v>-2.314</v>
      </c>
      <c r="CG25" s="3">
        <v>0.667</v>
      </c>
      <c r="CH25" s="3">
        <v>400</v>
      </c>
      <c r="CI25" s="3">
        <v>23</v>
      </c>
      <c r="CJ25" s="3">
        <v>1.52</v>
      </c>
      <c r="CK25" s="3">
        <v>0.5</v>
      </c>
      <c r="CL25" s="3">
        <v>1.48433396341463</v>
      </c>
      <c r="CM25" s="3">
        <v>-0.0509354181184665</v>
      </c>
      <c r="CN25" s="3">
        <v>0.0997625134254798</v>
      </c>
      <c r="CO25" s="3">
        <v>0.166666666666667</v>
      </c>
      <c r="CP25" s="3">
        <v>0.226753711382114</v>
      </c>
      <c r="CQ25" s="3">
        <v>-0.0218330731707316</v>
      </c>
      <c r="CR25" s="3">
        <v>0.0148483194265772</v>
      </c>
      <c r="CS25" s="3">
        <v>0.5</v>
      </c>
      <c r="CT25" s="3">
        <v>0.666666666666667</v>
      </c>
      <c r="CU25" s="3">
        <v>2</v>
      </c>
      <c r="CV25" s="3" t="e">
        <v>#DIV/0!</v>
      </c>
      <c r="CW25" s="3">
        <v>100</v>
      </c>
      <c r="CX25" s="3">
        <v>100</v>
      </c>
      <c r="CY25" s="3">
        <v>-2.3155</v>
      </c>
      <c r="CZ25" s="3">
        <v>0.678458333333333</v>
      </c>
      <c r="DA25" s="3">
        <v>-2.11843076753882</v>
      </c>
      <c r="DB25" s="3">
        <v>0.000607280511662848</v>
      </c>
      <c r="DC25" s="3">
        <v>-3.29847730207135e-6</v>
      </c>
      <c r="DD25" s="3">
        <v>1.45089541195219e-9</v>
      </c>
      <c r="DE25" s="3">
        <v>0.0558090285182695</v>
      </c>
      <c r="DF25" s="3">
        <v>0.00754627571538832</v>
      </c>
      <c r="DG25" s="3">
        <v>0.00101192271049505</v>
      </c>
      <c r="DH25" s="3">
        <v>-5.99912688698041e-6</v>
      </c>
      <c r="DI25" s="3">
        <v>3</v>
      </c>
      <c r="DJ25" s="3">
        <v>1567</v>
      </c>
      <c r="DK25" s="3">
        <v>2</v>
      </c>
      <c r="DL25" s="3">
        <v>29</v>
      </c>
      <c r="DM25" s="3">
        <v>2.4</v>
      </c>
      <c r="DN25" s="3">
        <v>2.40833333333333</v>
      </c>
      <c r="DO25" s="3">
        <v>3</v>
      </c>
      <c r="DP25" s="3">
        <v>327.868166666667</v>
      </c>
      <c r="DQ25" s="3">
        <v>664.302833333333</v>
      </c>
      <c r="DR25" s="3">
        <v>25.0003083333333</v>
      </c>
      <c r="DS25" s="3">
        <v>32.33965</v>
      </c>
      <c r="DT25" s="3">
        <v>30.000275</v>
      </c>
      <c r="DU25" s="3">
        <v>32.6679583333333</v>
      </c>
      <c r="DV25" s="3">
        <v>32.6697</v>
      </c>
      <c r="DW25" s="3">
        <v>20.4345166666667</v>
      </c>
      <c r="DX25" s="3">
        <v>30.7127</v>
      </c>
      <c r="DY25" s="3">
        <v>31.9369666666667</v>
      </c>
      <c r="DZ25" s="3">
        <v>25</v>
      </c>
      <c r="EA25" s="3">
        <v>400</v>
      </c>
      <c r="EB25" s="3">
        <v>23.1513333333333</v>
      </c>
      <c r="EC25" s="3">
        <v>98.6182083333334</v>
      </c>
      <c r="ED25" s="3">
        <v>100.9255</v>
      </c>
    </row>
    <row r="26" spans="1:134">
      <c r="A26" s="3" t="s">
        <v>433</v>
      </c>
      <c r="B26" s="3" t="s">
        <v>432</v>
      </c>
      <c r="C26" s="3" t="s">
        <v>72</v>
      </c>
      <c r="D26" s="3" t="s">
        <v>69</v>
      </c>
      <c r="E26" s="3" t="str">
        <f t="shared" si="0"/>
        <v>TR22-B2-Rd1</v>
      </c>
      <c r="F26" s="3" t="str">
        <f>VLOOKUP(B26,Sheet1!$A$1:$B$93,2,0)</f>
        <v>Ternstroemia gymnanthera</v>
      </c>
      <c r="G26" s="3" t="str">
        <f t="shared" si="1"/>
        <v>2023-08-10</v>
      </c>
      <c r="H26" s="3" t="s">
        <v>405</v>
      </c>
      <c r="I26" s="3">
        <v>8.42221734449432e-5</v>
      </c>
      <c r="J26" s="3">
        <v>-1.595939991073</v>
      </c>
      <c r="K26" s="3">
        <v>401.337024952868</v>
      </c>
      <c r="L26" s="3">
        <v>703.107023063321</v>
      </c>
      <c r="M26" s="3">
        <v>68.4870840954003</v>
      </c>
      <c r="N26" s="3">
        <v>39.0927730004872</v>
      </c>
      <c r="O26" s="3">
        <v>0.00822757640335222</v>
      </c>
      <c r="P26" s="3">
        <v>3.99301979786886</v>
      </c>
      <c r="Q26" s="3">
        <v>0.00821816610408369</v>
      </c>
      <c r="R26" s="3">
        <v>0.00513719837699652</v>
      </c>
      <c r="S26" s="3">
        <v>0</v>
      </c>
      <c r="T26" s="3">
        <v>25.4544299682295</v>
      </c>
      <c r="U26" s="3">
        <v>25.3841881785562</v>
      </c>
      <c r="V26" s="3">
        <v>3.2532410862639</v>
      </c>
      <c r="W26" s="3">
        <v>69.8264982578748</v>
      </c>
      <c r="X26" s="3">
        <v>2.28334833333175</v>
      </c>
      <c r="Y26" s="3">
        <v>3.27003142285014</v>
      </c>
      <c r="Z26" s="3">
        <v>0.969892752932154</v>
      </c>
      <c r="AA26" s="3">
        <v>-3.71419784892199</v>
      </c>
      <c r="AB26" s="3">
        <v>18.6475899326207</v>
      </c>
      <c r="AC26" s="3">
        <v>0.992083764639027</v>
      </c>
      <c r="AD26" s="3">
        <v>15.9254758483378</v>
      </c>
      <c r="AE26" s="3">
        <v>0</v>
      </c>
      <c r="AF26" s="3">
        <v>0</v>
      </c>
      <c r="AG26" s="3">
        <v>1</v>
      </c>
      <c r="AH26" s="3">
        <v>0</v>
      </c>
      <c r="AI26" s="3">
        <v>51758.101313063</v>
      </c>
      <c r="AJ26" s="3">
        <v>0</v>
      </c>
      <c r="AK26" s="3">
        <v>0</v>
      </c>
      <c r="AL26" s="3">
        <v>0</v>
      </c>
      <c r="AM26" s="3">
        <v>0</v>
      </c>
      <c r="AN26" s="3">
        <v>3</v>
      </c>
      <c r="AO26" s="3">
        <v>0.5</v>
      </c>
      <c r="AP26" s="3" t="e">
        <v>#DIV/0!</v>
      </c>
      <c r="AQ26" s="3">
        <v>2</v>
      </c>
      <c r="AR26" s="3">
        <v>1543631628.93287</v>
      </c>
      <c r="AS26" s="3">
        <v>401.337024952868</v>
      </c>
      <c r="AT26" s="3">
        <v>399.998234280545</v>
      </c>
      <c r="AU26" s="3">
        <v>23.441474134054</v>
      </c>
      <c r="AV26" s="3">
        <v>23.3709856988536</v>
      </c>
      <c r="AW26" s="3">
        <v>403.805959475917</v>
      </c>
      <c r="AX26" s="3">
        <v>22.7658991159612</v>
      </c>
      <c r="AY26" s="3">
        <v>350.048493433376</v>
      </c>
      <c r="AZ26" s="3">
        <v>97.3930741007571</v>
      </c>
      <c r="BA26" s="3">
        <v>0.0132716195111141</v>
      </c>
      <c r="BB26" s="3">
        <v>25.4708115989327</v>
      </c>
      <c r="BC26" s="3">
        <v>25.3841881785562</v>
      </c>
      <c r="BD26" s="3">
        <v>999.9</v>
      </c>
      <c r="BE26" s="3">
        <v>0</v>
      </c>
      <c r="BF26" s="3">
        <v>0</v>
      </c>
      <c r="BG26" s="3">
        <v>9999.10366113239</v>
      </c>
      <c r="BH26" s="3">
        <v>-0.820665262220246</v>
      </c>
      <c r="BI26" s="3">
        <v>0.259965880666545</v>
      </c>
      <c r="BJ26" s="3">
        <v>1.33883313488643</v>
      </c>
      <c r="BK26" s="3">
        <v>410.970831982454</v>
      </c>
      <c r="BL26" s="3">
        <v>409.570283048258</v>
      </c>
      <c r="BM26" s="3">
        <v>0.0704889640264855</v>
      </c>
      <c r="BN26" s="3">
        <v>399.998234280545</v>
      </c>
      <c r="BO26" s="3">
        <v>23.3709856988536</v>
      </c>
      <c r="BP26" s="3">
        <v>2.28303677238795</v>
      </c>
      <c r="BQ26" s="3">
        <v>2.27617210257404</v>
      </c>
      <c r="BR26" s="3">
        <v>19.5572079725415</v>
      </c>
      <c r="BS26" s="3">
        <v>19.5087540951317</v>
      </c>
      <c r="BT26" s="3">
        <v>0</v>
      </c>
      <c r="BU26" s="3">
        <v>0</v>
      </c>
      <c r="BV26" s="3">
        <v>0</v>
      </c>
      <c r="BW26" s="3">
        <v>26.9785976420817</v>
      </c>
      <c r="BX26" s="3">
        <v>0.359323051784194</v>
      </c>
      <c r="BY26" s="3">
        <v>1543631453.1</v>
      </c>
      <c r="BZ26" s="3" t="e">
        <v>#DIV/0!</v>
      </c>
      <c r="CA26" s="3">
        <v>1543631453.1</v>
      </c>
      <c r="CB26" s="3">
        <v>1543631448.6</v>
      </c>
      <c r="CC26" s="3">
        <v>95</v>
      </c>
      <c r="CD26" s="3">
        <v>-0.045</v>
      </c>
      <c r="CE26" s="3">
        <v>0</v>
      </c>
      <c r="CF26" s="3">
        <v>-2.467</v>
      </c>
      <c r="CG26" s="3">
        <v>0.681</v>
      </c>
      <c r="CH26" s="3">
        <v>400</v>
      </c>
      <c r="CI26" s="3">
        <v>24</v>
      </c>
      <c r="CJ26" s="3">
        <v>1.49</v>
      </c>
      <c r="CK26" s="3">
        <v>0.53</v>
      </c>
      <c r="CL26" s="3">
        <v>1.33581112083333</v>
      </c>
      <c r="CM26" s="3">
        <v>-0.0144521594746738</v>
      </c>
      <c r="CN26" s="3">
        <v>0.166538335082261</v>
      </c>
      <c r="CO26" s="3">
        <v>0.416666666666667</v>
      </c>
      <c r="CP26" s="3">
        <v>0.070823009375</v>
      </c>
      <c r="CQ26" s="3">
        <v>-0.00715789315197009</v>
      </c>
      <c r="CR26" s="3">
        <v>0.00287928495677221</v>
      </c>
      <c r="CS26" s="3">
        <v>1</v>
      </c>
      <c r="CT26" s="3">
        <v>1.41666666666667</v>
      </c>
      <c r="CU26" s="3">
        <v>2</v>
      </c>
      <c r="CV26" s="3" t="e">
        <v>#DIV/0!</v>
      </c>
      <c r="CW26" s="3">
        <v>100</v>
      </c>
      <c r="CX26" s="3">
        <v>100</v>
      </c>
      <c r="CY26" s="3">
        <v>-2.469</v>
      </c>
      <c r="CZ26" s="3">
        <v>0.6756</v>
      </c>
      <c r="DA26" s="3">
        <v>-2.27182798472953</v>
      </c>
      <c r="DB26" s="3">
        <v>0.000607280511662848</v>
      </c>
      <c r="DC26" s="3">
        <v>-3.29847730207135e-6</v>
      </c>
      <c r="DD26" s="3">
        <v>1.45089541195219e-9</v>
      </c>
      <c r="DE26" s="3">
        <v>0.050100354390038</v>
      </c>
      <c r="DF26" s="3">
        <v>0.00754627571538832</v>
      </c>
      <c r="DG26" s="3">
        <v>0.00101192271049505</v>
      </c>
      <c r="DH26" s="3">
        <v>-5.99912688698041e-6</v>
      </c>
      <c r="DI26" s="3">
        <v>3</v>
      </c>
      <c r="DJ26" s="3">
        <v>1567</v>
      </c>
      <c r="DK26" s="3">
        <v>2</v>
      </c>
      <c r="DL26" s="3">
        <v>29</v>
      </c>
      <c r="DM26" s="3">
        <v>3.06666666666667</v>
      </c>
      <c r="DN26" s="3">
        <v>3.13333333333333</v>
      </c>
      <c r="DO26" s="3">
        <v>3</v>
      </c>
      <c r="DP26" s="3">
        <v>327.36725</v>
      </c>
      <c r="DQ26" s="3">
        <v>663.094</v>
      </c>
      <c r="DR26" s="3">
        <v>25.0002833333333</v>
      </c>
      <c r="DS26" s="3">
        <v>32.7172916666667</v>
      </c>
      <c r="DT26" s="3">
        <v>30.0001083333333</v>
      </c>
      <c r="DU26" s="3">
        <v>33.10805</v>
      </c>
      <c r="DV26" s="3">
        <v>33.125775</v>
      </c>
      <c r="DW26" s="3">
        <v>20.401525</v>
      </c>
      <c r="DX26" s="3">
        <v>44.9413</v>
      </c>
      <c r="DY26" s="3">
        <v>40.6967</v>
      </c>
      <c r="DZ26" s="3">
        <v>25</v>
      </c>
      <c r="EA26" s="3">
        <v>400</v>
      </c>
      <c r="EB26" s="3">
        <v>23.4218916666667</v>
      </c>
      <c r="EC26" s="3">
        <v>98.547275</v>
      </c>
      <c r="ED26" s="3">
        <v>100.842083333333</v>
      </c>
    </row>
    <row r="27" spans="1:134">
      <c r="A27" s="3" t="s">
        <v>434</v>
      </c>
      <c r="B27" s="3" t="s">
        <v>115</v>
      </c>
      <c r="C27" s="3" t="s">
        <v>72</v>
      </c>
      <c r="D27" s="3" t="s">
        <v>74</v>
      </c>
      <c r="E27" s="3" t="str">
        <f t="shared" si="0"/>
        <v>TR23-B2-Rd2</v>
      </c>
      <c r="F27" s="3" t="str">
        <f>VLOOKUP(B27,Sheet1!$A$1:$B$93,2,0)</f>
        <v>Schima superba</v>
      </c>
      <c r="G27" s="3" t="str">
        <f t="shared" si="1"/>
        <v>2023-08-10</v>
      </c>
      <c r="H27" s="3" t="s">
        <v>405</v>
      </c>
      <c r="I27" s="3">
        <v>3.98038582211428e-5</v>
      </c>
      <c r="J27" s="3">
        <v>-0.907251301288446</v>
      </c>
      <c r="K27" s="3">
        <v>400.767201987168</v>
      </c>
      <c r="L27" s="3">
        <v>755.664695901763</v>
      </c>
      <c r="M27" s="3">
        <v>73.7443397955514</v>
      </c>
      <c r="N27" s="3">
        <v>39.1103440390101</v>
      </c>
      <c r="O27" s="3">
        <v>0.00401514533828091</v>
      </c>
      <c r="P27" s="3">
        <v>3.99868559979916</v>
      </c>
      <c r="Q27" s="3">
        <v>0.00401289004385559</v>
      </c>
      <c r="R27" s="3">
        <v>0.00250825879546661</v>
      </c>
      <c r="S27" s="3">
        <v>0</v>
      </c>
      <c r="T27" s="3">
        <v>26.0133303946018</v>
      </c>
      <c r="U27" s="3">
        <v>25.9736802212188</v>
      </c>
      <c r="V27" s="3">
        <v>3.36900689721099</v>
      </c>
      <c r="W27" s="3">
        <v>71.9193402024994</v>
      </c>
      <c r="X27" s="3">
        <v>2.42977024883548</v>
      </c>
      <c r="Y27" s="3">
        <v>3.37846572719034</v>
      </c>
      <c r="Z27" s="3">
        <v>0.939236648375515</v>
      </c>
      <c r="AA27" s="3">
        <v>-1.7553501475524</v>
      </c>
      <c r="AB27" s="3">
        <v>10.2139839964236</v>
      </c>
      <c r="AC27" s="3">
        <v>0.545746426052459</v>
      </c>
      <c r="AD27" s="3">
        <v>9.00438027492371</v>
      </c>
      <c r="AE27" s="3">
        <v>0</v>
      </c>
      <c r="AF27" s="3">
        <v>0</v>
      </c>
      <c r="AG27" s="3">
        <v>1</v>
      </c>
      <c r="AH27" s="3">
        <v>0</v>
      </c>
      <c r="AI27" s="3">
        <v>51766.5098529761</v>
      </c>
      <c r="AJ27" s="3">
        <v>0</v>
      </c>
      <c r="AK27" s="3">
        <v>0</v>
      </c>
      <c r="AL27" s="3">
        <v>0</v>
      </c>
      <c r="AM27" s="3">
        <v>0</v>
      </c>
      <c r="AN27" s="3">
        <v>3</v>
      </c>
      <c r="AO27" s="3">
        <v>0.5</v>
      </c>
      <c r="AP27" s="3" t="e">
        <v>#DIV/0!</v>
      </c>
      <c r="AQ27" s="3">
        <v>2</v>
      </c>
      <c r="AR27" s="3">
        <v>1543645770.93287</v>
      </c>
      <c r="AS27" s="3">
        <v>400.767201987168</v>
      </c>
      <c r="AT27" s="3">
        <v>400.003313491303</v>
      </c>
      <c r="AU27" s="3">
        <v>24.8980735627623</v>
      </c>
      <c r="AV27" s="3">
        <v>24.8648089914401</v>
      </c>
      <c r="AW27" s="3">
        <v>403.329778704464</v>
      </c>
      <c r="AX27" s="3">
        <v>24.1761379279937</v>
      </c>
      <c r="AY27" s="3">
        <v>350.037542084778</v>
      </c>
      <c r="AZ27" s="3">
        <v>97.5765049892051</v>
      </c>
      <c r="BA27" s="3">
        <v>0.0121795391206744</v>
      </c>
      <c r="BB27" s="3">
        <v>26.0210598996533</v>
      </c>
      <c r="BC27" s="3">
        <v>25.9736802212188</v>
      </c>
      <c r="BD27" s="3">
        <v>999.9</v>
      </c>
      <c r="BE27" s="3">
        <v>0</v>
      </c>
      <c r="BF27" s="3">
        <v>0</v>
      </c>
      <c r="BG27" s="3">
        <v>10000.382583014</v>
      </c>
      <c r="BH27" s="3">
        <v>-0.810925123163352</v>
      </c>
      <c r="BI27" s="3">
        <v>0.257247051826005</v>
      </c>
      <c r="BJ27" s="3">
        <v>0.763893398442346</v>
      </c>
      <c r="BK27" s="3">
        <v>411.00036223697</v>
      </c>
      <c r="BL27" s="3">
        <v>410.202956657088</v>
      </c>
      <c r="BM27" s="3">
        <v>0.0332648574988597</v>
      </c>
      <c r="BN27" s="3">
        <v>400.003313491303</v>
      </c>
      <c r="BO27" s="3">
        <v>24.8648089914401</v>
      </c>
      <c r="BP27" s="3">
        <v>2.42946667334884</v>
      </c>
      <c r="BQ27" s="3">
        <v>2.42622084702457</v>
      </c>
      <c r="BR27" s="3">
        <v>20.5615347654017</v>
      </c>
      <c r="BS27" s="3">
        <v>20.5398542848781</v>
      </c>
      <c r="BT27" s="3">
        <v>0</v>
      </c>
      <c r="BU27" s="3">
        <v>0</v>
      </c>
      <c r="BV27" s="3">
        <v>0</v>
      </c>
      <c r="BW27" s="3">
        <v>28</v>
      </c>
      <c r="BX27" s="3">
        <v>0.472319017277869</v>
      </c>
      <c r="BY27" s="3">
        <v>1543645131.1</v>
      </c>
      <c r="BZ27" s="3" t="e">
        <v>#DIV/0!</v>
      </c>
      <c r="CA27" s="3">
        <v>1543645131.1</v>
      </c>
      <c r="CB27" s="3">
        <v>1543645126.6</v>
      </c>
      <c r="CC27" s="3">
        <v>118</v>
      </c>
      <c r="CD27" s="3">
        <v>-0.04</v>
      </c>
      <c r="CE27" s="3">
        <v>-0.014</v>
      </c>
      <c r="CF27" s="3">
        <v>-2.562</v>
      </c>
      <c r="CG27" s="3">
        <v>0.712</v>
      </c>
      <c r="CH27" s="3">
        <v>400</v>
      </c>
      <c r="CI27" s="3">
        <v>25</v>
      </c>
      <c r="CJ27" s="3">
        <v>1.29</v>
      </c>
      <c r="CK27" s="3">
        <v>0.47</v>
      </c>
      <c r="CL27" s="3">
        <v>0.770341504166667</v>
      </c>
      <c r="CM27" s="3">
        <v>0.0279081763602244</v>
      </c>
      <c r="CN27" s="3">
        <v>0.137001561708346</v>
      </c>
      <c r="CO27" s="3">
        <v>0.5</v>
      </c>
      <c r="CP27" s="3">
        <v>0.0337124464583333</v>
      </c>
      <c r="CQ27" s="3">
        <v>-0.0079813267354597</v>
      </c>
      <c r="CR27" s="3">
        <v>0.00300146953878119</v>
      </c>
      <c r="CS27" s="3">
        <v>1</v>
      </c>
      <c r="CT27" s="3">
        <v>1.5</v>
      </c>
      <c r="CU27" s="3">
        <v>2</v>
      </c>
      <c r="CV27" s="3" t="e">
        <v>#DIV/0!</v>
      </c>
      <c r="CW27" s="3">
        <v>100</v>
      </c>
      <c r="CX27" s="3">
        <v>100</v>
      </c>
      <c r="CY27" s="3">
        <v>-2.5625</v>
      </c>
      <c r="CZ27" s="3">
        <v>0.722033333333333</v>
      </c>
      <c r="DA27" s="3">
        <v>-2.36607966513746</v>
      </c>
      <c r="DB27" s="3">
        <v>0.000607280511662848</v>
      </c>
      <c r="DC27" s="3">
        <v>-3.29847730207135e-6</v>
      </c>
      <c r="DD27" s="3">
        <v>1.45089541195219e-9</v>
      </c>
      <c r="DE27" s="3">
        <v>0.0328110176744543</v>
      </c>
      <c r="DF27" s="3">
        <v>0.00754627571538832</v>
      </c>
      <c r="DG27" s="3">
        <v>0.00101192271049505</v>
      </c>
      <c r="DH27" s="3">
        <v>-5.99912688698041e-6</v>
      </c>
      <c r="DI27" s="3">
        <v>3</v>
      </c>
      <c r="DJ27" s="3">
        <v>1567</v>
      </c>
      <c r="DK27" s="3">
        <v>2</v>
      </c>
      <c r="DL27" s="3">
        <v>29</v>
      </c>
      <c r="DM27" s="3">
        <v>10.7916666666667</v>
      </c>
      <c r="DN27" s="3">
        <v>10.8666666666667</v>
      </c>
      <c r="DO27" s="3">
        <v>3</v>
      </c>
      <c r="DP27" s="3">
        <v>326.978333333333</v>
      </c>
      <c r="DQ27" s="3">
        <v>670.224083333333</v>
      </c>
      <c r="DR27" s="3">
        <v>25.0000916666667</v>
      </c>
      <c r="DS27" s="3">
        <v>33.36015</v>
      </c>
      <c r="DT27" s="3">
        <v>30.00015</v>
      </c>
      <c r="DU27" s="3">
        <v>33.64435</v>
      </c>
      <c r="DV27" s="3">
        <v>33.63715</v>
      </c>
      <c r="DW27" s="3">
        <v>20.3568333333333</v>
      </c>
      <c r="DX27" s="3">
        <v>100</v>
      </c>
      <c r="DY27" s="3">
        <v>0</v>
      </c>
      <c r="DZ27" s="3">
        <v>25</v>
      </c>
      <c r="EA27" s="3">
        <v>400</v>
      </c>
      <c r="EB27" s="3">
        <v>15.6081</v>
      </c>
      <c r="EC27" s="3">
        <v>98.4790833333333</v>
      </c>
      <c r="ED27" s="3">
        <v>100.744333333333</v>
      </c>
    </row>
    <row r="28" spans="1:134">
      <c r="A28" s="3" t="s">
        <v>435</v>
      </c>
      <c r="B28" s="3" t="s">
        <v>436</v>
      </c>
      <c r="C28" s="3" t="s">
        <v>68</v>
      </c>
      <c r="D28" s="3" t="s">
        <v>74</v>
      </c>
      <c r="E28" s="3" t="str">
        <f t="shared" si="0"/>
        <v>TR24-B1-Rd2</v>
      </c>
      <c r="F28" s="3" t="str">
        <f>VLOOKUP(B28,Sheet1!$A$1:$B$93,2,0)</f>
        <v>Ternstroemia gymnanthera</v>
      </c>
      <c r="G28" s="3" t="str">
        <f t="shared" si="1"/>
        <v>2023-08-10</v>
      </c>
      <c r="H28" s="3" t="s">
        <v>405</v>
      </c>
      <c r="I28" s="3">
        <v>9.63488925460324e-5</v>
      </c>
      <c r="J28" s="3">
        <v>-1.48042624172222</v>
      </c>
      <c r="K28" s="3">
        <v>401.23920041355</v>
      </c>
      <c r="L28" s="3">
        <v>592.352010511694</v>
      </c>
      <c r="M28" s="3">
        <v>57.8208319100138</v>
      </c>
      <c r="N28" s="3">
        <v>39.1658757708303</v>
      </c>
      <c r="O28" s="3">
        <v>0.0120134530274978</v>
      </c>
      <c r="P28" s="3">
        <v>3.99944043539713</v>
      </c>
      <c r="Q28" s="3">
        <v>0.0119934379968818</v>
      </c>
      <c r="R28" s="3">
        <v>0.00749769420223624</v>
      </c>
      <c r="S28" s="3">
        <v>0</v>
      </c>
      <c r="T28" s="3">
        <v>25.6339100843608</v>
      </c>
      <c r="U28" s="3">
        <v>25.4765627290488</v>
      </c>
      <c r="V28" s="3">
        <v>3.27114886265218</v>
      </c>
      <c r="W28" s="3">
        <v>75.939809896473</v>
      </c>
      <c r="X28" s="3">
        <v>2.51020424557778</v>
      </c>
      <c r="Y28" s="3">
        <v>3.30551805615388</v>
      </c>
      <c r="Z28" s="3">
        <v>0.760944617074401</v>
      </c>
      <c r="AA28" s="3">
        <v>-4.24898616128003</v>
      </c>
      <c r="AB28" s="3">
        <v>37.9611182269892</v>
      </c>
      <c r="AC28" s="3">
        <v>2.01913712193515</v>
      </c>
      <c r="AD28" s="3">
        <v>35.7312691876443</v>
      </c>
      <c r="AE28" s="3">
        <v>0</v>
      </c>
      <c r="AF28" s="3">
        <v>0</v>
      </c>
      <c r="AG28" s="3">
        <v>1</v>
      </c>
      <c r="AH28" s="3">
        <v>0</v>
      </c>
      <c r="AI28" s="3">
        <v>51844.1864781926</v>
      </c>
      <c r="AJ28" s="3">
        <v>0</v>
      </c>
      <c r="AK28" s="3">
        <v>0</v>
      </c>
      <c r="AL28" s="3">
        <v>0</v>
      </c>
      <c r="AM28" s="3">
        <v>0</v>
      </c>
      <c r="AN28" s="3">
        <v>3</v>
      </c>
      <c r="AO28" s="3">
        <v>0.5</v>
      </c>
      <c r="AP28" s="3" t="e">
        <v>#DIV/0!</v>
      </c>
      <c r="AQ28" s="3">
        <v>2</v>
      </c>
      <c r="AR28" s="3">
        <v>1543647294.33287</v>
      </c>
      <c r="AS28" s="3">
        <v>401.23920041355</v>
      </c>
      <c r="AT28" s="3">
        <v>400.003548092653</v>
      </c>
      <c r="AU28" s="3">
        <v>25.7160684274463</v>
      </c>
      <c r="AV28" s="3">
        <v>25.6356170079973</v>
      </c>
      <c r="AW28" s="3">
        <v>403.819804276136</v>
      </c>
      <c r="AX28" s="3">
        <v>24.9651247745241</v>
      </c>
      <c r="AY28" s="3">
        <v>350.041875838503</v>
      </c>
      <c r="AZ28" s="3">
        <v>97.5998705566198</v>
      </c>
      <c r="BA28" s="3">
        <v>0.0124159188360549</v>
      </c>
      <c r="BB28" s="3">
        <v>25.6526201347838</v>
      </c>
      <c r="BC28" s="3">
        <v>25.4765627290488</v>
      </c>
      <c r="BD28" s="3">
        <v>999.9</v>
      </c>
      <c r="BE28" s="3">
        <v>0</v>
      </c>
      <c r="BF28" s="3">
        <v>0</v>
      </c>
      <c r="BG28" s="3">
        <v>10000.6646483306</v>
      </c>
      <c r="BH28" s="3">
        <v>-0.807489838959587</v>
      </c>
      <c r="BI28" s="3">
        <v>0.265739723383051</v>
      </c>
      <c r="BJ28" s="3">
        <v>1.23557140419023</v>
      </c>
      <c r="BK28" s="3">
        <v>411.829797914006</v>
      </c>
      <c r="BL28" s="3">
        <v>410.527668043392</v>
      </c>
      <c r="BM28" s="3">
        <v>0.0804524613603813</v>
      </c>
      <c r="BN28" s="3">
        <v>400.003548092653</v>
      </c>
      <c r="BO28" s="3">
        <v>25.6356170079973</v>
      </c>
      <c r="BP28" s="3">
        <v>2.50988540074804</v>
      </c>
      <c r="BQ28" s="3">
        <v>2.50203311186371</v>
      </c>
      <c r="BR28" s="3">
        <v>21.090742669449</v>
      </c>
      <c r="BS28" s="3">
        <v>21.0397306497446</v>
      </c>
      <c r="BT28" s="3">
        <v>0</v>
      </c>
      <c r="BU28" s="3">
        <v>0</v>
      </c>
      <c r="BV28" s="3">
        <v>0</v>
      </c>
      <c r="BW28" s="3">
        <v>26.17497155142</v>
      </c>
      <c r="BX28" s="3">
        <v>0.351664803628444</v>
      </c>
      <c r="BY28" s="3">
        <v>1543647209.5</v>
      </c>
      <c r="BZ28" s="3" t="e">
        <v>#DIV/0!</v>
      </c>
      <c r="CA28" s="3">
        <v>1543647209.5</v>
      </c>
      <c r="CB28" s="3">
        <v>1543647204</v>
      </c>
      <c r="CC28" s="3">
        <v>119</v>
      </c>
      <c r="CD28" s="3">
        <v>-0.018</v>
      </c>
      <c r="CE28" s="3">
        <v>-0.008</v>
      </c>
      <c r="CF28" s="3">
        <v>-2.579</v>
      </c>
      <c r="CG28" s="3">
        <v>0.745</v>
      </c>
      <c r="CH28" s="3">
        <v>400</v>
      </c>
      <c r="CI28" s="3">
        <v>26</v>
      </c>
      <c r="CJ28" s="3">
        <v>1.77</v>
      </c>
      <c r="CK28" s="3">
        <v>0.39</v>
      </c>
      <c r="CL28" s="3">
        <v>1.24148610569106</v>
      </c>
      <c r="CM28" s="3">
        <v>-0.0473337421602791</v>
      </c>
      <c r="CN28" s="3">
        <v>0.12651969973676</v>
      </c>
      <c r="CO28" s="3">
        <v>0.25</v>
      </c>
      <c r="CP28" s="3">
        <v>0.0804756843495935</v>
      </c>
      <c r="CQ28" s="3">
        <v>-0.00168782229965149</v>
      </c>
      <c r="CR28" s="3">
        <v>0.00289409395153849</v>
      </c>
      <c r="CS28" s="3">
        <v>1</v>
      </c>
      <c r="CT28" s="3">
        <v>1.25</v>
      </c>
      <c r="CU28" s="3">
        <v>2</v>
      </c>
      <c r="CV28" s="3" t="e">
        <v>#DIV/0!</v>
      </c>
      <c r="CW28" s="3">
        <v>100</v>
      </c>
      <c r="CX28" s="3">
        <v>100</v>
      </c>
      <c r="CY28" s="3">
        <v>-2.58066666666667</v>
      </c>
      <c r="CZ28" s="3">
        <v>0.751158333333333</v>
      </c>
      <c r="DA28" s="3">
        <v>-2.38356925419032</v>
      </c>
      <c r="DB28" s="3">
        <v>0.000607280511662848</v>
      </c>
      <c r="DC28" s="3">
        <v>-3.29847730207135e-6</v>
      </c>
      <c r="DD28" s="3">
        <v>1.45089541195219e-9</v>
      </c>
      <c r="DE28" s="3">
        <v>0.0252094762098403</v>
      </c>
      <c r="DF28" s="3">
        <v>0.00754627571538832</v>
      </c>
      <c r="DG28" s="3">
        <v>0.00101192271049505</v>
      </c>
      <c r="DH28" s="3">
        <v>-5.99912688698041e-6</v>
      </c>
      <c r="DI28" s="3">
        <v>3</v>
      </c>
      <c r="DJ28" s="3">
        <v>1567</v>
      </c>
      <c r="DK28" s="3">
        <v>2</v>
      </c>
      <c r="DL28" s="3">
        <v>29</v>
      </c>
      <c r="DM28" s="3">
        <v>1.54166666666667</v>
      </c>
      <c r="DN28" s="3">
        <v>1.63333333333333</v>
      </c>
      <c r="DO28" s="3">
        <v>3</v>
      </c>
      <c r="DP28" s="3">
        <v>327.117</v>
      </c>
      <c r="DQ28" s="3">
        <v>670.673083333333</v>
      </c>
      <c r="DR28" s="3">
        <v>25.000325</v>
      </c>
      <c r="DS28" s="3">
        <v>33.3587</v>
      </c>
      <c r="DT28" s="3">
        <v>30.0003333333333</v>
      </c>
      <c r="DU28" s="3">
        <v>33.6999</v>
      </c>
      <c r="DV28" s="3">
        <v>33.7033</v>
      </c>
      <c r="DW28" s="3">
        <v>20.3526166666667</v>
      </c>
      <c r="DX28" s="3">
        <v>100</v>
      </c>
      <c r="DY28" s="3">
        <v>0</v>
      </c>
      <c r="DZ28" s="3">
        <v>25</v>
      </c>
      <c r="EA28" s="3">
        <v>400</v>
      </c>
      <c r="EB28" s="3">
        <v>13.6262</v>
      </c>
      <c r="EC28" s="3">
        <v>98.4509583333333</v>
      </c>
      <c r="ED28" s="3">
        <v>100.714166666667</v>
      </c>
    </row>
    <row r="29" spans="1:134">
      <c r="A29" s="3" t="s">
        <v>437</v>
      </c>
      <c r="B29" s="3" t="s">
        <v>436</v>
      </c>
      <c r="C29" s="3" t="s">
        <v>72</v>
      </c>
      <c r="D29" s="3" t="s">
        <v>74</v>
      </c>
      <c r="E29" s="3" t="str">
        <f t="shared" si="0"/>
        <v>TR24-B2-Rd2</v>
      </c>
      <c r="F29" s="3" t="str">
        <f>VLOOKUP(B29,Sheet1!$A$1:$B$93,2,0)</f>
        <v>Ternstroemia gymnanthera</v>
      </c>
      <c r="G29" s="3" t="str">
        <f t="shared" si="1"/>
        <v>2023-08-10</v>
      </c>
      <c r="H29" s="3" t="s">
        <v>405</v>
      </c>
      <c r="I29" s="3">
        <v>9.95884891034675e-5</v>
      </c>
      <c r="J29" s="3">
        <v>-1.47924256575222</v>
      </c>
      <c r="K29" s="3">
        <v>401.22696374217</v>
      </c>
      <c r="L29" s="3">
        <v>663.731222466457</v>
      </c>
      <c r="M29" s="3">
        <v>64.7865262313295</v>
      </c>
      <c r="N29" s="3">
        <v>39.1636124300945</v>
      </c>
      <c r="O29" s="3">
        <v>0.00953118322053321</v>
      </c>
      <c r="P29" s="3">
        <v>3.99906583188438</v>
      </c>
      <c r="Q29" s="3">
        <v>0.00951775255705903</v>
      </c>
      <c r="R29" s="3">
        <v>0.00594980036745083</v>
      </c>
      <c r="S29" s="3">
        <v>0</v>
      </c>
      <c r="T29" s="3">
        <v>25.9625330645822</v>
      </c>
      <c r="U29" s="3">
        <v>25.8908476174512</v>
      </c>
      <c r="V29" s="3">
        <v>3.35252580810247</v>
      </c>
      <c r="W29" s="3">
        <v>70.0435918233199</v>
      </c>
      <c r="X29" s="3">
        <v>2.36091751640915</v>
      </c>
      <c r="Y29" s="3">
        <v>3.37064034967341</v>
      </c>
      <c r="Z29" s="3">
        <v>0.991608291693315</v>
      </c>
      <c r="AA29" s="3">
        <v>-4.39185236946292</v>
      </c>
      <c r="AB29" s="3">
        <v>19.6243741632607</v>
      </c>
      <c r="AC29" s="3">
        <v>1.04781545937929</v>
      </c>
      <c r="AD29" s="3">
        <v>16.280337253177</v>
      </c>
      <c r="AE29" s="3">
        <v>0</v>
      </c>
      <c r="AF29" s="3">
        <v>0</v>
      </c>
      <c r="AG29" s="3">
        <v>1</v>
      </c>
      <c r="AH29" s="3">
        <v>0</v>
      </c>
      <c r="AI29" s="3">
        <v>51780.4363954306</v>
      </c>
      <c r="AJ29" s="3">
        <v>0</v>
      </c>
      <c r="AK29" s="3">
        <v>0</v>
      </c>
      <c r="AL29" s="3">
        <v>0</v>
      </c>
      <c r="AM29" s="3">
        <v>0</v>
      </c>
      <c r="AN29" s="3">
        <v>3</v>
      </c>
      <c r="AO29" s="3">
        <v>0.5</v>
      </c>
      <c r="AP29" s="3" t="e">
        <v>#DIV/0!</v>
      </c>
      <c r="AQ29" s="3">
        <v>2</v>
      </c>
      <c r="AR29" s="3">
        <v>1543651339.43287</v>
      </c>
      <c r="AS29" s="3">
        <v>401.22696374217</v>
      </c>
      <c r="AT29" s="3">
        <v>399.993434757952</v>
      </c>
      <c r="AU29" s="3">
        <v>24.1873438828073</v>
      </c>
      <c r="AV29" s="3">
        <v>24.1040566469014</v>
      </c>
      <c r="AW29" s="3">
        <v>403.892695346044</v>
      </c>
      <c r="AX29" s="3">
        <v>23.5033163147692</v>
      </c>
      <c r="AY29" s="3">
        <v>350.04069465198</v>
      </c>
      <c r="AZ29" s="3">
        <v>97.5970691352703</v>
      </c>
      <c r="BA29" s="3">
        <v>0.0125532714527458</v>
      </c>
      <c r="BB29" s="3">
        <v>25.9818707892416</v>
      </c>
      <c r="BC29" s="3">
        <v>25.8908476174512</v>
      </c>
      <c r="BD29" s="3">
        <v>999.9</v>
      </c>
      <c r="BE29" s="3">
        <v>0</v>
      </c>
      <c r="BF29" s="3">
        <v>0</v>
      </c>
      <c r="BG29" s="3">
        <v>9999.62355561638</v>
      </c>
      <c r="BH29" s="3">
        <v>-0.828060288156815</v>
      </c>
      <c r="BI29" s="3">
        <v>2.40383138242717</v>
      </c>
      <c r="BJ29" s="3">
        <v>1.23358389949371</v>
      </c>
      <c r="BK29" s="3">
        <v>411.172125440917</v>
      </c>
      <c r="BL29" s="3">
        <v>409.872962960683</v>
      </c>
      <c r="BM29" s="3">
        <v>0.0832864103209573</v>
      </c>
      <c r="BN29" s="3">
        <v>399.993434757952</v>
      </c>
      <c r="BO29" s="3">
        <v>24.1040566469014</v>
      </c>
      <c r="BP29" s="3">
        <v>2.36061416479657</v>
      </c>
      <c r="BQ29" s="3">
        <v>2.35248554875935</v>
      </c>
      <c r="BR29" s="3">
        <v>20.0960886314845</v>
      </c>
      <c r="BS29" s="3">
        <v>20.0403484195402</v>
      </c>
      <c r="BT29" s="3">
        <v>0</v>
      </c>
      <c r="BU29" s="3">
        <v>0</v>
      </c>
      <c r="BV29" s="3">
        <v>0</v>
      </c>
      <c r="BW29" s="3">
        <v>28</v>
      </c>
      <c r="BX29" s="3">
        <v>0.381496356327161</v>
      </c>
      <c r="BY29" s="3">
        <v>1543651024.6</v>
      </c>
      <c r="BZ29" s="3" t="e">
        <v>#DIV/0!</v>
      </c>
      <c r="CA29" s="3">
        <v>1543651024.6</v>
      </c>
      <c r="CB29" s="3">
        <v>1543651020.1</v>
      </c>
      <c r="CC29" s="3">
        <v>120</v>
      </c>
      <c r="CD29" s="3">
        <v>-0.085</v>
      </c>
      <c r="CE29" s="3">
        <v>0</v>
      </c>
      <c r="CF29" s="3">
        <v>-2.664</v>
      </c>
      <c r="CG29" s="3">
        <v>0.685</v>
      </c>
      <c r="CH29" s="3">
        <v>400</v>
      </c>
      <c r="CI29" s="3">
        <v>24</v>
      </c>
      <c r="CJ29" s="3">
        <v>1.64</v>
      </c>
      <c r="CK29" s="3">
        <v>0.51</v>
      </c>
      <c r="CL29" s="3">
        <v>1.22674771666667</v>
      </c>
      <c r="CM29" s="3">
        <v>0.0725540562851761</v>
      </c>
      <c r="CN29" s="3">
        <v>0.0926596244338793</v>
      </c>
      <c r="CO29" s="3">
        <v>0.416666666666667</v>
      </c>
      <c r="CP29" s="3">
        <v>0.0841642908333333</v>
      </c>
      <c r="CQ29" s="3">
        <v>-0.0314469902439026</v>
      </c>
      <c r="CR29" s="3">
        <v>0.0183372867326091</v>
      </c>
      <c r="CS29" s="3">
        <v>0.333333333333333</v>
      </c>
      <c r="CT29" s="3">
        <v>0.75</v>
      </c>
      <c r="CU29" s="3">
        <v>2</v>
      </c>
      <c r="CV29" s="3" t="e">
        <v>#DIV/0!</v>
      </c>
      <c r="CW29" s="3">
        <v>100</v>
      </c>
      <c r="CX29" s="3">
        <v>100</v>
      </c>
      <c r="CY29" s="3">
        <v>-2.66575</v>
      </c>
      <c r="CZ29" s="3">
        <v>0.684366666666667</v>
      </c>
      <c r="DA29" s="3">
        <v>-2.46847918932311</v>
      </c>
      <c r="DB29" s="3">
        <v>0.000607280511662848</v>
      </c>
      <c r="DC29" s="3">
        <v>-3.29847730207135e-6</v>
      </c>
      <c r="DD29" s="3">
        <v>1.45089541195219e-9</v>
      </c>
      <c r="DE29" s="3">
        <v>0.0255656115182112</v>
      </c>
      <c r="DF29" s="3">
        <v>0.00754627571538832</v>
      </c>
      <c r="DG29" s="3">
        <v>0.00101192271049505</v>
      </c>
      <c r="DH29" s="3">
        <v>-5.99912688698041e-6</v>
      </c>
      <c r="DI29" s="3">
        <v>3</v>
      </c>
      <c r="DJ29" s="3">
        <v>1567</v>
      </c>
      <c r="DK29" s="3">
        <v>2</v>
      </c>
      <c r="DL29" s="3">
        <v>29</v>
      </c>
      <c r="DM29" s="3">
        <v>5.375</v>
      </c>
      <c r="DN29" s="3">
        <v>5.45</v>
      </c>
      <c r="DO29" s="3">
        <v>3</v>
      </c>
      <c r="DP29" s="3">
        <v>327.109</v>
      </c>
      <c r="DQ29" s="3">
        <v>661.653</v>
      </c>
      <c r="DR29" s="3">
        <v>24.999925</v>
      </c>
      <c r="DS29" s="3">
        <v>33.7730166666667</v>
      </c>
      <c r="DT29" s="3">
        <v>30.0001416666667</v>
      </c>
      <c r="DU29" s="3">
        <v>34.1061</v>
      </c>
      <c r="DV29" s="3">
        <v>34.106125</v>
      </c>
      <c r="DW29" s="3">
        <v>20.3935583333333</v>
      </c>
      <c r="DX29" s="3">
        <v>27.6567</v>
      </c>
      <c r="DY29" s="3">
        <v>40.7614666666667</v>
      </c>
      <c r="DZ29" s="3">
        <v>25</v>
      </c>
      <c r="EA29" s="3">
        <v>400</v>
      </c>
      <c r="EB29" s="3">
        <v>24.0999833333333</v>
      </c>
      <c r="EC29" s="3">
        <v>98.3890583333333</v>
      </c>
      <c r="ED29" s="3">
        <v>100.647416666667</v>
      </c>
    </row>
    <row r="30" spans="1:134">
      <c r="A30" s="3" t="s">
        <v>438</v>
      </c>
      <c r="B30" s="3" t="s">
        <v>118</v>
      </c>
      <c r="C30" s="3" t="s">
        <v>72</v>
      </c>
      <c r="D30" s="3" t="s">
        <v>69</v>
      </c>
      <c r="E30" s="3" t="str">
        <f t="shared" si="0"/>
        <v>TR25-B2-Rd1</v>
      </c>
      <c r="F30" s="3" t="str">
        <f>VLOOKUP(B30,Sheet1!$A$1:$B$93,2,0)</f>
        <v>Daphniphyllum pentandrum</v>
      </c>
      <c r="G30" s="3" t="str">
        <f t="shared" si="1"/>
        <v>2023-08-10</v>
      </c>
      <c r="H30" s="3" t="s">
        <v>405</v>
      </c>
      <c r="I30" s="3">
        <v>0.0015463851841575</v>
      </c>
      <c r="J30" s="3">
        <v>-1.5129638317028</v>
      </c>
      <c r="K30" s="3">
        <v>400.768046919171</v>
      </c>
      <c r="L30" s="3">
        <v>410.419316807472</v>
      </c>
      <c r="M30" s="3">
        <v>40.1002923466041</v>
      </c>
      <c r="N30" s="3">
        <v>39.1573086208769</v>
      </c>
      <c r="O30" s="3">
        <v>0.149455577116171</v>
      </c>
      <c r="P30" s="3">
        <v>4.0019075683867</v>
      </c>
      <c r="Q30" s="3">
        <v>0.146422530220268</v>
      </c>
      <c r="R30" s="3">
        <v>0.0917814618179624</v>
      </c>
      <c r="S30" s="3">
        <v>0</v>
      </c>
      <c r="T30" s="3">
        <v>25.9330851106398</v>
      </c>
      <c r="U30" s="3">
        <v>26.113135809127</v>
      </c>
      <c r="V30" s="3">
        <v>3.39691398125734</v>
      </c>
      <c r="W30" s="3">
        <v>70.0250376966597</v>
      </c>
      <c r="X30" s="3">
        <v>2.395615922976</v>
      </c>
      <c r="Y30" s="3">
        <v>3.42108471179504</v>
      </c>
      <c r="Z30" s="3">
        <v>1.00129805828135</v>
      </c>
      <c r="AA30" s="3">
        <v>-68.1955866213457</v>
      </c>
      <c r="AB30" s="3">
        <v>25.885382337242</v>
      </c>
      <c r="AC30" s="3">
        <v>1.38441597440071</v>
      </c>
      <c r="AD30" s="3">
        <v>-40.925788309703</v>
      </c>
      <c r="AE30" s="3">
        <v>0</v>
      </c>
      <c r="AF30" s="3">
        <v>0</v>
      </c>
      <c r="AG30" s="3">
        <v>1</v>
      </c>
      <c r="AH30" s="3">
        <v>0</v>
      </c>
      <c r="AI30" s="3">
        <v>51788.9811577706</v>
      </c>
      <c r="AJ30" s="3">
        <v>0</v>
      </c>
      <c r="AK30" s="3">
        <v>0</v>
      </c>
      <c r="AL30" s="3">
        <v>0</v>
      </c>
      <c r="AM30" s="3">
        <v>0</v>
      </c>
      <c r="AN30" s="3">
        <v>3</v>
      </c>
      <c r="AO30" s="3">
        <v>0.5</v>
      </c>
      <c r="AP30" s="3" t="e">
        <v>#DIV/0!</v>
      </c>
      <c r="AQ30" s="3">
        <v>2</v>
      </c>
      <c r="AR30" s="3">
        <v>1543605142.81204</v>
      </c>
      <c r="AS30" s="3">
        <v>400.768046919171</v>
      </c>
      <c r="AT30" s="3">
        <v>400.002531420616</v>
      </c>
      <c r="AU30" s="3">
        <v>24.5187002847937</v>
      </c>
      <c r="AV30" s="3">
        <v>23.2259013997524</v>
      </c>
      <c r="AW30" s="3">
        <v>402.917993577888</v>
      </c>
      <c r="AX30" s="3">
        <v>23.8078350729941</v>
      </c>
      <c r="AY30" s="3">
        <v>350.047407382394</v>
      </c>
      <c r="AZ30" s="3">
        <v>97.6896358714146</v>
      </c>
      <c r="BA30" s="3">
        <v>0.0160293479210562</v>
      </c>
      <c r="BB30" s="3">
        <v>26.2331139830068</v>
      </c>
      <c r="BC30" s="3">
        <v>26.113135809127</v>
      </c>
      <c r="BD30" s="3">
        <v>999.9</v>
      </c>
      <c r="BE30" s="3">
        <v>0</v>
      </c>
      <c r="BF30" s="3">
        <v>0</v>
      </c>
      <c r="BG30" s="3">
        <v>10000.217574078</v>
      </c>
      <c r="BH30" s="3">
        <v>-0.822434453231765</v>
      </c>
      <c r="BI30" s="3">
        <v>0.266711072570468</v>
      </c>
      <c r="BJ30" s="3">
        <v>0.765535643502211</v>
      </c>
      <c r="BK30" s="3">
        <v>410.841384138363</v>
      </c>
      <c r="BL30" s="3">
        <v>409.513873424543</v>
      </c>
      <c r="BM30" s="3">
        <v>1.29280190557361</v>
      </c>
      <c r="BN30" s="3">
        <v>400.002531420616</v>
      </c>
      <c r="BO30" s="3">
        <v>23.2259013997524</v>
      </c>
      <c r="BP30" s="3">
        <v>2.39522362208254</v>
      </c>
      <c r="BQ30" s="3">
        <v>2.26892933923863</v>
      </c>
      <c r="BR30" s="3">
        <v>20.3315114683692</v>
      </c>
      <c r="BS30" s="3">
        <v>19.4574926708443</v>
      </c>
      <c r="BT30" s="3">
        <v>0</v>
      </c>
      <c r="BU30" s="3">
        <v>0</v>
      </c>
      <c r="BV30" s="3">
        <v>0</v>
      </c>
      <c r="BW30" s="3">
        <v>28.0084502296055</v>
      </c>
      <c r="BX30" s="3">
        <v>0.349982252129669</v>
      </c>
      <c r="BY30" s="3">
        <v>1543604866.5</v>
      </c>
      <c r="BZ30" s="3" t="e">
        <v>#DIV/0!</v>
      </c>
      <c r="CA30" s="3">
        <v>1543604859</v>
      </c>
      <c r="CB30" s="3">
        <v>1543604866.5</v>
      </c>
      <c r="CC30" s="3">
        <v>38</v>
      </c>
      <c r="CD30" s="3">
        <v>0.117</v>
      </c>
      <c r="CE30" s="3">
        <v>-0.008</v>
      </c>
      <c r="CF30" s="3">
        <v>-2.149</v>
      </c>
      <c r="CG30" s="3">
        <v>0.651</v>
      </c>
      <c r="CH30" s="3">
        <v>400</v>
      </c>
      <c r="CI30" s="3">
        <v>23</v>
      </c>
      <c r="CJ30" s="3">
        <v>1.66</v>
      </c>
      <c r="CK30" s="3">
        <v>0.21</v>
      </c>
      <c r="CL30" s="3">
        <v>0.763446540650407</v>
      </c>
      <c r="CM30" s="3">
        <v>0.00344145818815362</v>
      </c>
      <c r="CN30" s="3">
        <v>0.115840929859479</v>
      </c>
      <c r="CO30" s="3">
        <v>0.583333333333333</v>
      </c>
      <c r="CP30" s="3">
        <v>1.29362845528455</v>
      </c>
      <c r="CQ30" s="3">
        <v>-0.0167374390243887</v>
      </c>
      <c r="CR30" s="3">
        <v>0.00563058158631599</v>
      </c>
      <c r="CS30" s="3">
        <v>1</v>
      </c>
      <c r="CT30" s="3">
        <v>1.58333333333333</v>
      </c>
      <c r="CU30" s="3">
        <v>2</v>
      </c>
      <c r="CV30" s="3" t="e">
        <v>#DIV/0!</v>
      </c>
      <c r="CW30" s="3">
        <v>100</v>
      </c>
      <c r="CX30" s="3">
        <v>100</v>
      </c>
      <c r="CY30" s="3">
        <v>-2.15</v>
      </c>
      <c r="CZ30" s="3">
        <v>0.7107</v>
      </c>
      <c r="DA30" s="3">
        <v>-1.95402657902551</v>
      </c>
      <c r="DB30" s="3">
        <v>0.000607280511662848</v>
      </c>
      <c r="DC30" s="3">
        <v>-3.29847730207135e-6</v>
      </c>
      <c r="DD30" s="3">
        <v>1.45089541195219e-9</v>
      </c>
      <c r="DE30" s="3">
        <v>0.0385892820026557</v>
      </c>
      <c r="DF30" s="3">
        <v>0.00754627571538832</v>
      </c>
      <c r="DG30" s="3">
        <v>0.00101192271049505</v>
      </c>
      <c r="DH30" s="3">
        <v>-5.99912688698041e-6</v>
      </c>
      <c r="DI30" s="3">
        <v>3</v>
      </c>
      <c r="DJ30" s="3">
        <v>1567</v>
      </c>
      <c r="DK30" s="3">
        <v>2</v>
      </c>
      <c r="DL30" s="3">
        <v>29</v>
      </c>
      <c r="DM30" s="3">
        <v>4.86666666666667</v>
      </c>
      <c r="DN30" s="3">
        <v>4.73333333333333</v>
      </c>
      <c r="DO30" s="3">
        <v>3</v>
      </c>
      <c r="DP30" s="3">
        <v>327.024333333333</v>
      </c>
      <c r="DQ30" s="3">
        <v>658.847583333333</v>
      </c>
      <c r="DR30" s="3">
        <v>24.9999</v>
      </c>
      <c r="DS30" s="3">
        <v>33.6771583333333</v>
      </c>
      <c r="DT30" s="3">
        <v>30.0003166666667</v>
      </c>
      <c r="DU30" s="3">
        <v>33.9950083333333</v>
      </c>
      <c r="DV30" s="3">
        <v>33.9857166666667</v>
      </c>
      <c r="DW30" s="3">
        <v>20.4449583333333</v>
      </c>
      <c r="DX30" s="3">
        <v>31.2593</v>
      </c>
      <c r="DY30" s="3">
        <v>27.304925</v>
      </c>
      <c r="DZ30" s="3">
        <v>25</v>
      </c>
      <c r="EA30" s="3">
        <v>400</v>
      </c>
      <c r="EB30" s="3">
        <v>23.2472166666667</v>
      </c>
      <c r="EC30" s="3">
        <v>98.2900416666667</v>
      </c>
      <c r="ED30" s="3">
        <v>100.7105</v>
      </c>
    </row>
    <row r="31" spans="1:134">
      <c r="A31" s="3" t="s">
        <v>439</v>
      </c>
      <c r="B31" s="3" t="s">
        <v>118</v>
      </c>
      <c r="C31" s="3" t="s">
        <v>72</v>
      </c>
      <c r="D31" s="3" t="s">
        <v>74</v>
      </c>
      <c r="E31" s="3" t="str">
        <f t="shared" si="0"/>
        <v>TR25-B2-Rd2</v>
      </c>
      <c r="F31" s="3" t="str">
        <f>VLOOKUP(B31,Sheet1!$A$1:$B$93,2,0)</f>
        <v>Daphniphyllum pentandrum</v>
      </c>
      <c r="G31" s="3" t="str">
        <f t="shared" si="1"/>
        <v>2023-08-10</v>
      </c>
      <c r="H31" s="3" t="s">
        <v>405</v>
      </c>
      <c r="I31" s="3">
        <v>0.000579525485150055</v>
      </c>
      <c r="J31" s="3">
        <v>-1.50758193366517</v>
      </c>
      <c r="K31" s="3">
        <v>401.0937042921</v>
      </c>
      <c r="L31" s="3">
        <v>435.202208590881</v>
      </c>
      <c r="M31" s="3">
        <v>42.4416436736293</v>
      </c>
      <c r="N31" s="3">
        <v>39.1153255612412</v>
      </c>
      <c r="O31" s="3">
        <v>0.0597769058403085</v>
      </c>
      <c r="P31" s="3">
        <v>3.99650769626171</v>
      </c>
      <c r="Q31" s="3">
        <v>0.059284586067887</v>
      </c>
      <c r="R31" s="3">
        <v>0.0370967611033646</v>
      </c>
      <c r="S31" s="3">
        <v>0</v>
      </c>
      <c r="T31" s="3">
        <v>26.1547991656271</v>
      </c>
      <c r="U31" s="3">
        <v>26.2067798178556</v>
      </c>
      <c r="V31" s="3">
        <v>3.41576663635275</v>
      </c>
      <c r="W31" s="3">
        <v>72.6756428048893</v>
      </c>
      <c r="X31" s="3">
        <v>2.49133232657883</v>
      </c>
      <c r="Y31" s="3">
        <v>3.42801561670692</v>
      </c>
      <c r="Z31" s="3">
        <v>0.924434309773918</v>
      </c>
      <c r="AA31" s="3">
        <v>-25.5570738951174</v>
      </c>
      <c r="AB31" s="3">
        <v>13.0570225148448</v>
      </c>
      <c r="AC31" s="3">
        <v>0.699715437008957</v>
      </c>
      <c r="AD31" s="3">
        <v>-11.8003359432637</v>
      </c>
      <c r="AE31" s="3">
        <v>0</v>
      </c>
      <c r="AF31" s="3">
        <v>0</v>
      </c>
      <c r="AG31" s="3">
        <v>1</v>
      </c>
      <c r="AH31" s="3">
        <v>0</v>
      </c>
      <c r="AI31" s="3">
        <v>51684.1384707417</v>
      </c>
      <c r="AJ31" s="3">
        <v>0</v>
      </c>
      <c r="AK31" s="3">
        <v>0</v>
      </c>
      <c r="AL31" s="3">
        <v>0</v>
      </c>
      <c r="AM31" s="3">
        <v>0</v>
      </c>
      <c r="AN31" s="3">
        <v>3</v>
      </c>
      <c r="AO31" s="3">
        <v>0.5</v>
      </c>
      <c r="AP31" s="3" t="e">
        <v>#DIV/0!</v>
      </c>
      <c r="AQ31" s="3">
        <v>2</v>
      </c>
      <c r="AR31" s="3">
        <v>1543641380.93287</v>
      </c>
      <c r="AS31" s="3">
        <v>401.0937042921</v>
      </c>
      <c r="AT31" s="3">
        <v>400.000843910022</v>
      </c>
      <c r="AU31" s="3">
        <v>25.5464500718391</v>
      </c>
      <c r="AV31" s="3">
        <v>25.0624545961808</v>
      </c>
      <c r="AW31" s="3">
        <v>403.634826141063</v>
      </c>
      <c r="AX31" s="3">
        <v>24.8050523888585</v>
      </c>
      <c r="AY31" s="3">
        <v>350.036775082862</v>
      </c>
      <c r="AZ31" s="3">
        <v>97.5089130069026</v>
      </c>
      <c r="BA31" s="3">
        <v>0.0127512335073435</v>
      </c>
      <c r="BB31" s="3">
        <v>26.2673806177401</v>
      </c>
      <c r="BC31" s="3">
        <v>26.2067798178556</v>
      </c>
      <c r="BD31" s="3">
        <v>999.9</v>
      </c>
      <c r="BE31" s="3">
        <v>0</v>
      </c>
      <c r="BF31" s="3">
        <v>0</v>
      </c>
      <c r="BG31" s="3">
        <v>9999.58905765372</v>
      </c>
      <c r="BH31" s="3">
        <v>-0.831617988490543</v>
      </c>
      <c r="BI31" s="3">
        <v>0.271570018951074</v>
      </c>
      <c r="BJ31" s="3">
        <v>1.09283191493417</v>
      </c>
      <c r="BK31" s="3">
        <v>411.6088135544</v>
      </c>
      <c r="BL31" s="3">
        <v>410.283559425744</v>
      </c>
      <c r="BM31" s="3">
        <v>0.483998219444444</v>
      </c>
      <c r="BN31" s="3">
        <v>400.000843910022</v>
      </c>
      <c r="BO31" s="3">
        <v>25.0624545961808</v>
      </c>
      <c r="BP31" s="3">
        <v>2.4910076938895</v>
      </c>
      <c r="BQ31" s="3">
        <v>2.44381314922763</v>
      </c>
      <c r="BR31" s="3">
        <v>20.9678652136167</v>
      </c>
      <c r="BS31" s="3">
        <v>20.6570567251262</v>
      </c>
      <c r="BT31" s="3">
        <v>0</v>
      </c>
      <c r="BU31" s="3">
        <v>0</v>
      </c>
      <c r="BV31" s="3">
        <v>0</v>
      </c>
      <c r="BW31" s="3">
        <v>28</v>
      </c>
      <c r="BX31" s="3">
        <v>0.379309290395609</v>
      </c>
      <c r="BY31" s="3">
        <v>1543641138.1</v>
      </c>
      <c r="BZ31" s="3" t="e">
        <v>#DIV/0!</v>
      </c>
      <c r="CA31" s="3">
        <v>1543641138.1</v>
      </c>
      <c r="CB31" s="3">
        <v>1543641132.6</v>
      </c>
      <c r="CC31" s="3">
        <v>116</v>
      </c>
      <c r="CD31" s="3">
        <v>-0.035</v>
      </c>
      <c r="CE31" s="3">
        <v>-0.028</v>
      </c>
      <c r="CF31" s="3">
        <v>-2.54</v>
      </c>
      <c r="CG31" s="3">
        <v>0.719</v>
      </c>
      <c r="CH31" s="3">
        <v>400</v>
      </c>
      <c r="CI31" s="3">
        <v>25</v>
      </c>
      <c r="CJ31" s="3">
        <v>1.32</v>
      </c>
      <c r="CK31" s="3">
        <v>0.49</v>
      </c>
      <c r="CL31" s="3">
        <v>1.09185499390244</v>
      </c>
      <c r="CM31" s="3">
        <v>0.0134846951219517</v>
      </c>
      <c r="CN31" s="3">
        <v>0.127248584530355</v>
      </c>
      <c r="CO31" s="3">
        <v>0.333333333333333</v>
      </c>
      <c r="CP31" s="3">
        <v>0.484325666666667</v>
      </c>
      <c r="CQ31" s="3">
        <v>-0.00706117595818788</v>
      </c>
      <c r="CR31" s="3">
        <v>0.00306469983347266</v>
      </c>
      <c r="CS31" s="3">
        <v>1</v>
      </c>
      <c r="CT31" s="3">
        <v>1.33333333333333</v>
      </c>
      <c r="CU31" s="3">
        <v>2</v>
      </c>
      <c r="CV31" s="3" t="e">
        <v>#DIV/0!</v>
      </c>
      <c r="CW31" s="3">
        <v>100</v>
      </c>
      <c r="CX31" s="3">
        <v>100</v>
      </c>
      <c r="CY31" s="3">
        <v>-2.54125</v>
      </c>
      <c r="CZ31" s="3">
        <v>0.74145</v>
      </c>
      <c r="DA31" s="3">
        <v>-2.34426713512417</v>
      </c>
      <c r="DB31" s="3">
        <v>0.000607280511662848</v>
      </c>
      <c r="DC31" s="3">
        <v>-3.29847730207135e-6</v>
      </c>
      <c r="DD31" s="3">
        <v>1.45089541195219e-9</v>
      </c>
      <c r="DE31" s="3">
        <v>0.0231454162087336</v>
      </c>
      <c r="DF31" s="3">
        <v>0.00754627571538832</v>
      </c>
      <c r="DG31" s="3">
        <v>0.00101192271049505</v>
      </c>
      <c r="DH31" s="3">
        <v>-5.99912688698041e-6</v>
      </c>
      <c r="DI31" s="3">
        <v>3</v>
      </c>
      <c r="DJ31" s="3">
        <v>1567</v>
      </c>
      <c r="DK31" s="3">
        <v>2</v>
      </c>
      <c r="DL31" s="3">
        <v>29</v>
      </c>
      <c r="DM31" s="3">
        <v>4.16666666666667</v>
      </c>
      <c r="DN31" s="3">
        <v>4.26666666666667</v>
      </c>
      <c r="DO31" s="3">
        <v>3</v>
      </c>
      <c r="DP31" s="3">
        <v>326.986</v>
      </c>
      <c r="DQ31" s="3">
        <v>666.288083333333</v>
      </c>
      <c r="DR31" s="3">
        <v>25.0001833333333</v>
      </c>
      <c r="DS31" s="3">
        <v>33.6631166666667</v>
      </c>
      <c r="DT31" s="3">
        <v>30.0002916666667</v>
      </c>
      <c r="DU31" s="3">
        <v>33.9585</v>
      </c>
      <c r="DV31" s="3">
        <v>33.9489416666667</v>
      </c>
      <c r="DW31" s="3">
        <v>20.3770583333333</v>
      </c>
      <c r="DX31" s="3">
        <v>100</v>
      </c>
      <c r="DY31" s="3">
        <v>0</v>
      </c>
      <c r="DZ31" s="3">
        <v>25</v>
      </c>
      <c r="EA31" s="3">
        <v>400</v>
      </c>
      <c r="EB31" s="3">
        <v>4.12881</v>
      </c>
      <c r="EC31" s="3">
        <v>98.4094083333333</v>
      </c>
      <c r="ED31" s="3">
        <v>100.674583333333</v>
      </c>
    </row>
    <row r="32" spans="1:134">
      <c r="A32" s="3" t="s">
        <v>440</v>
      </c>
      <c r="B32" s="3" t="s">
        <v>441</v>
      </c>
      <c r="C32" s="3" t="s">
        <v>68</v>
      </c>
      <c r="D32" s="3" t="s">
        <v>69</v>
      </c>
      <c r="E32" s="3" t="str">
        <f t="shared" si="0"/>
        <v>TR26-B1-Rd1</v>
      </c>
      <c r="F32" s="3" t="str">
        <f>VLOOKUP(B32,Sheet1!$A$1:$B$93,2,0)</f>
        <v>Elaeocarpus chinensis</v>
      </c>
      <c r="G32" s="3" t="str">
        <f t="shared" si="1"/>
        <v>2023-08-10</v>
      </c>
      <c r="H32" s="3" t="s">
        <v>405</v>
      </c>
      <c r="I32" s="3">
        <v>1.00318192226646e-5</v>
      </c>
      <c r="J32" s="3">
        <v>-1.35419903127451</v>
      </c>
      <c r="K32" s="3">
        <v>401.15580511378</v>
      </c>
      <c r="L32" s="3">
        <v>2614.8090119002</v>
      </c>
      <c r="M32" s="3">
        <v>255.044953496464</v>
      </c>
      <c r="N32" s="3">
        <v>39.1281938817814</v>
      </c>
      <c r="O32" s="3">
        <v>0.000972257674840367</v>
      </c>
      <c r="P32" s="3">
        <v>3.99673269730907</v>
      </c>
      <c r="Q32" s="3">
        <v>0.000972125672566389</v>
      </c>
      <c r="R32" s="3">
        <v>0.000607590403437876</v>
      </c>
      <c r="S32" s="3">
        <v>0</v>
      </c>
      <c r="T32" s="3">
        <v>25.4805709390352</v>
      </c>
      <c r="U32" s="3">
        <v>25.4818426285305</v>
      </c>
      <c r="V32" s="3">
        <v>3.27217494193127</v>
      </c>
      <c r="W32" s="3">
        <v>70.1134841740389</v>
      </c>
      <c r="X32" s="3">
        <v>2.29432828774831</v>
      </c>
      <c r="Y32" s="3">
        <v>3.27230668714444</v>
      </c>
      <c r="Z32" s="3">
        <v>0.977846654182961</v>
      </c>
      <c r="AA32" s="3">
        <v>-0.442403227719508</v>
      </c>
      <c r="AB32" s="3">
        <v>0.14608036990547</v>
      </c>
      <c r="AC32" s="3">
        <v>0.00776705743436456</v>
      </c>
      <c r="AD32" s="3">
        <v>-0.288555800379673</v>
      </c>
      <c r="AE32" s="3">
        <v>0</v>
      </c>
      <c r="AF32" s="3">
        <v>0</v>
      </c>
      <c r="AG32" s="3">
        <v>1</v>
      </c>
      <c r="AH32" s="3">
        <v>0</v>
      </c>
      <c r="AI32" s="3">
        <v>51824.3645076778</v>
      </c>
      <c r="AJ32" s="3">
        <v>0</v>
      </c>
      <c r="AK32" s="3">
        <v>0</v>
      </c>
      <c r="AL32" s="3">
        <v>0</v>
      </c>
      <c r="AM32" s="3">
        <v>0</v>
      </c>
      <c r="AN32" s="3">
        <v>3</v>
      </c>
      <c r="AO32" s="3">
        <v>0.5</v>
      </c>
      <c r="AP32" s="3" t="e">
        <v>#DIV/0!</v>
      </c>
      <c r="AQ32" s="3">
        <v>2</v>
      </c>
      <c r="AR32" s="3">
        <v>1543621352.31204</v>
      </c>
      <c r="AS32" s="3">
        <v>401.15580511378</v>
      </c>
      <c r="AT32" s="3">
        <v>399.998625327868</v>
      </c>
      <c r="AU32" s="3">
        <v>23.522248801039</v>
      </c>
      <c r="AV32" s="3">
        <v>23.5138531804763</v>
      </c>
      <c r="AW32" s="3">
        <v>403.469040552235</v>
      </c>
      <c r="AX32" s="3">
        <v>22.8369506342168</v>
      </c>
      <c r="AY32" s="3">
        <v>350.03424928259</v>
      </c>
      <c r="AZ32" s="3">
        <v>97.5253301886233</v>
      </c>
      <c r="BA32" s="3">
        <v>0.0133153602903015</v>
      </c>
      <c r="BB32" s="3">
        <v>25.4825204434969</v>
      </c>
      <c r="BC32" s="3">
        <v>25.4818426285305</v>
      </c>
      <c r="BD32" s="3">
        <v>999.9</v>
      </c>
      <c r="BE32" s="3">
        <v>0</v>
      </c>
      <c r="BF32" s="3">
        <v>0</v>
      </c>
      <c r="BG32" s="3">
        <v>9998.7035338844</v>
      </c>
      <c r="BH32" s="3">
        <v>-0.810408379802392</v>
      </c>
      <c r="BI32" s="3">
        <v>0.243391309206854</v>
      </c>
      <c r="BJ32" s="3">
        <v>1.15728254758999</v>
      </c>
      <c r="BK32" s="3">
        <v>410.819229436293</v>
      </c>
      <c r="BL32" s="3">
        <v>409.630538211672</v>
      </c>
      <c r="BM32" s="3">
        <v>0.00839634051978683</v>
      </c>
      <c r="BN32" s="3">
        <v>399.998625327868</v>
      </c>
      <c r="BO32" s="3">
        <v>23.5138531804763</v>
      </c>
      <c r="BP32" s="3">
        <v>2.29401492379466</v>
      </c>
      <c r="BQ32" s="3">
        <v>2.29319567863592</v>
      </c>
      <c r="BR32" s="3">
        <v>19.6344324321998</v>
      </c>
      <c r="BS32" s="3">
        <v>19.6286850198536</v>
      </c>
      <c r="BT32" s="3">
        <v>0</v>
      </c>
      <c r="BU32" s="3">
        <v>0</v>
      </c>
      <c r="BV32" s="3">
        <v>0</v>
      </c>
      <c r="BW32" s="3">
        <v>26</v>
      </c>
      <c r="BX32" s="3">
        <v>0.503889107397157</v>
      </c>
      <c r="BY32" s="3">
        <v>1543621117</v>
      </c>
      <c r="BZ32" s="3" t="e">
        <v>#DIV/0!</v>
      </c>
      <c r="CA32" s="3">
        <v>1543621117</v>
      </c>
      <c r="CB32" s="3">
        <v>1543621112</v>
      </c>
      <c r="CC32" s="3">
        <v>71</v>
      </c>
      <c r="CD32" s="3">
        <v>-0.036</v>
      </c>
      <c r="CE32" s="3">
        <v>0</v>
      </c>
      <c r="CF32" s="3">
        <v>-2.312</v>
      </c>
      <c r="CG32" s="3">
        <v>0.683</v>
      </c>
      <c r="CH32" s="3">
        <v>400</v>
      </c>
      <c r="CI32" s="3">
        <v>23</v>
      </c>
      <c r="CJ32" s="3">
        <v>1.37</v>
      </c>
      <c r="CK32" s="3">
        <v>0.57</v>
      </c>
      <c r="CL32" s="3">
        <v>1.15706227083333</v>
      </c>
      <c r="CM32" s="3">
        <v>0.0221399043151952</v>
      </c>
      <c r="CN32" s="3">
        <v>0.129391618928175</v>
      </c>
      <c r="CO32" s="3">
        <v>0.333333333333333</v>
      </c>
      <c r="CP32" s="3">
        <v>0.00830101239583333</v>
      </c>
      <c r="CQ32" s="3">
        <v>0.00238013513133207</v>
      </c>
      <c r="CR32" s="3">
        <v>0.0027947058331587</v>
      </c>
      <c r="CS32" s="3">
        <v>1</v>
      </c>
      <c r="CT32" s="3">
        <v>1.33333333333333</v>
      </c>
      <c r="CU32" s="3">
        <v>2</v>
      </c>
      <c r="CV32" s="3" t="e">
        <v>#DIV/0!</v>
      </c>
      <c r="CW32" s="3">
        <v>100</v>
      </c>
      <c r="CX32" s="3">
        <v>100</v>
      </c>
      <c r="CY32" s="3">
        <v>-2.31308333333333</v>
      </c>
      <c r="CZ32" s="3">
        <v>0.685408333333333</v>
      </c>
      <c r="DA32" s="3">
        <v>-2.11655230964571</v>
      </c>
      <c r="DB32" s="3">
        <v>0.000607280511662848</v>
      </c>
      <c r="DC32" s="3">
        <v>-3.29847730207135e-6</v>
      </c>
      <c r="DD32" s="3">
        <v>1.45089541195219e-9</v>
      </c>
      <c r="DE32" s="3">
        <v>0.0566696506789087</v>
      </c>
      <c r="DF32" s="3">
        <v>0.00754627571538832</v>
      </c>
      <c r="DG32" s="3">
        <v>0.00101192271049505</v>
      </c>
      <c r="DH32" s="3">
        <v>-5.99912688698041e-6</v>
      </c>
      <c r="DI32" s="3">
        <v>3</v>
      </c>
      <c r="DJ32" s="3">
        <v>1567</v>
      </c>
      <c r="DK32" s="3">
        <v>2</v>
      </c>
      <c r="DL32" s="3">
        <v>29</v>
      </c>
      <c r="DM32" s="3">
        <v>4.05</v>
      </c>
      <c r="DN32" s="3">
        <v>4.13333333333333</v>
      </c>
      <c r="DO32" s="3">
        <v>3</v>
      </c>
      <c r="DP32" s="3">
        <v>327.78975</v>
      </c>
      <c r="DQ32" s="3">
        <v>665.902916666667</v>
      </c>
      <c r="DR32" s="3">
        <v>25.000425</v>
      </c>
      <c r="DS32" s="3">
        <v>32.2602666666667</v>
      </c>
      <c r="DT32" s="3">
        <v>30.0000666666667</v>
      </c>
      <c r="DU32" s="3">
        <v>32.6243083333333</v>
      </c>
      <c r="DV32" s="3">
        <v>32.631675</v>
      </c>
      <c r="DW32" s="3">
        <v>20.4394</v>
      </c>
      <c r="DX32" s="3">
        <v>29.2872</v>
      </c>
      <c r="DY32" s="3">
        <v>35.8948</v>
      </c>
      <c r="DZ32" s="3">
        <v>25</v>
      </c>
      <c r="EA32" s="3">
        <v>400</v>
      </c>
      <c r="EB32" s="3">
        <v>23.48195</v>
      </c>
      <c r="EC32" s="3">
        <v>98.6207583333333</v>
      </c>
      <c r="ED32" s="3">
        <v>100.933083333333</v>
      </c>
    </row>
    <row r="33" spans="1:134">
      <c r="A33" s="3" t="s">
        <v>442</v>
      </c>
      <c r="B33" s="3" t="s">
        <v>441</v>
      </c>
      <c r="C33" s="3" t="s">
        <v>68</v>
      </c>
      <c r="D33" s="3" t="s">
        <v>74</v>
      </c>
      <c r="E33" s="3" t="str">
        <f t="shared" si="0"/>
        <v>TR26-B1-Rd2</v>
      </c>
      <c r="F33" s="3" t="str">
        <f>VLOOKUP(B33,Sheet1!$A$1:$B$93,2,0)</f>
        <v>Elaeocarpus chinensis</v>
      </c>
      <c r="G33" s="3" t="str">
        <f t="shared" si="1"/>
        <v>2023-08-10</v>
      </c>
      <c r="H33" s="3" t="s">
        <v>405</v>
      </c>
      <c r="I33" s="3">
        <v>4.70208366829038e-5</v>
      </c>
      <c r="J33" s="3">
        <v>-1.52814531767105</v>
      </c>
      <c r="K33" s="3">
        <v>401.299207054232</v>
      </c>
      <c r="L33" s="3">
        <v>932.844102003547</v>
      </c>
      <c r="M33" s="3">
        <v>90.8934289478981</v>
      </c>
      <c r="N33" s="3">
        <v>39.101355168222</v>
      </c>
      <c r="O33" s="3">
        <v>0.00456884450854172</v>
      </c>
      <c r="P33" s="3">
        <v>3.99415463047671</v>
      </c>
      <c r="Q33" s="3">
        <v>0.00456590200441489</v>
      </c>
      <c r="R33" s="3">
        <v>0.00285395295863496</v>
      </c>
      <c r="S33" s="3">
        <v>0</v>
      </c>
      <c r="T33" s="3">
        <v>25.5881914408008</v>
      </c>
      <c r="U33" s="3">
        <v>25.556045742011</v>
      </c>
      <c r="V33" s="3">
        <v>3.28662637132114</v>
      </c>
      <c r="W33" s="3">
        <v>70.1760391162577</v>
      </c>
      <c r="X33" s="3">
        <v>2.31208392329908</v>
      </c>
      <c r="Y33" s="3">
        <v>3.29469163566007</v>
      </c>
      <c r="Z33" s="3">
        <v>0.974542448022055</v>
      </c>
      <c r="AA33" s="3">
        <v>-2.07361889771606</v>
      </c>
      <c r="AB33" s="3">
        <v>8.89081798449812</v>
      </c>
      <c r="AC33" s="3">
        <v>0.473580765425797</v>
      </c>
      <c r="AD33" s="3">
        <v>7.29077985220786</v>
      </c>
      <c r="AE33" s="3">
        <v>0</v>
      </c>
      <c r="AF33" s="3">
        <v>0</v>
      </c>
      <c r="AG33" s="3">
        <v>1</v>
      </c>
      <c r="AH33" s="3">
        <v>0</v>
      </c>
      <c r="AI33" s="3">
        <v>51756.8159839737</v>
      </c>
      <c r="AJ33" s="3">
        <v>0</v>
      </c>
      <c r="AK33" s="3">
        <v>0</v>
      </c>
      <c r="AL33" s="3">
        <v>0</v>
      </c>
      <c r="AM33" s="3">
        <v>0</v>
      </c>
      <c r="AN33" s="3">
        <v>3</v>
      </c>
      <c r="AO33" s="3">
        <v>0.5</v>
      </c>
      <c r="AP33" s="3" t="e">
        <v>#DIV/0!</v>
      </c>
      <c r="AQ33" s="3">
        <v>2</v>
      </c>
      <c r="AR33" s="3">
        <v>1543630126.31204</v>
      </c>
      <c r="AS33" s="3">
        <v>401.299207054232</v>
      </c>
      <c r="AT33" s="3">
        <v>400.005650956604</v>
      </c>
      <c r="AU33" s="3">
        <v>23.7290354726764</v>
      </c>
      <c r="AV33" s="3">
        <v>23.6896913760734</v>
      </c>
      <c r="AW33" s="3">
        <v>403.722957551184</v>
      </c>
      <c r="AX33" s="3">
        <v>23.0413255754483</v>
      </c>
      <c r="AY33" s="3">
        <v>350.029546997889</v>
      </c>
      <c r="AZ33" s="3">
        <v>97.4236592970854</v>
      </c>
      <c r="BA33" s="3">
        <v>0.0132518244495402</v>
      </c>
      <c r="BB33" s="3">
        <v>25.5973342493031</v>
      </c>
      <c r="BC33" s="3">
        <v>25.556045742011</v>
      </c>
      <c r="BD33" s="3">
        <v>999.9</v>
      </c>
      <c r="BE33" s="3">
        <v>0</v>
      </c>
      <c r="BF33" s="3">
        <v>0</v>
      </c>
      <c r="BG33" s="3">
        <v>9999.98972869129</v>
      </c>
      <c r="BH33" s="3">
        <v>-0.820990746579827</v>
      </c>
      <c r="BI33" s="3">
        <v>0.268828221129861</v>
      </c>
      <c r="BJ33" s="3">
        <v>1.29355739534116</v>
      </c>
      <c r="BK33" s="3">
        <v>411.05304869363</v>
      </c>
      <c r="BL33" s="3">
        <v>409.711590027156</v>
      </c>
      <c r="BM33" s="3">
        <v>0.0393419764251088</v>
      </c>
      <c r="BN33" s="3">
        <v>400.005650956604</v>
      </c>
      <c r="BO33" s="3">
        <v>23.6896913760734</v>
      </c>
      <c r="BP33" s="3">
        <v>2.31176997215822</v>
      </c>
      <c r="BQ33" s="3">
        <v>2.30793665170172</v>
      </c>
      <c r="BR33" s="3">
        <v>19.7586456776023</v>
      </c>
      <c r="BS33" s="3">
        <v>19.7319015830469</v>
      </c>
      <c r="BT33" s="3">
        <v>0</v>
      </c>
      <c r="BU33" s="3">
        <v>0</v>
      </c>
      <c r="BV33" s="3">
        <v>0</v>
      </c>
      <c r="BW33" s="3">
        <v>27</v>
      </c>
      <c r="BX33" s="3">
        <v>0.475330238053304</v>
      </c>
      <c r="BY33" s="3">
        <v>1543629631.6</v>
      </c>
      <c r="BZ33" s="3" t="e">
        <v>#DIV/0!</v>
      </c>
      <c r="CA33" s="3">
        <v>1543629631.6</v>
      </c>
      <c r="CB33" s="3">
        <v>1543629628.6</v>
      </c>
      <c r="CC33" s="3">
        <v>94</v>
      </c>
      <c r="CD33" s="3">
        <v>0.184</v>
      </c>
      <c r="CE33" s="3">
        <v>-0.005</v>
      </c>
      <c r="CF33" s="3">
        <v>-2.422</v>
      </c>
      <c r="CG33" s="3">
        <v>0.694</v>
      </c>
      <c r="CH33" s="3">
        <v>400</v>
      </c>
      <c r="CI33" s="3">
        <v>24</v>
      </c>
      <c r="CJ33" s="3">
        <v>1.58</v>
      </c>
      <c r="CK33" s="3">
        <v>0.55</v>
      </c>
      <c r="CL33" s="3">
        <v>1.29840058739837</v>
      </c>
      <c r="CM33" s="3">
        <v>0.0483821445993034</v>
      </c>
      <c r="CN33" s="3">
        <v>0.144979906066777</v>
      </c>
      <c r="CO33" s="3">
        <v>0.333333333333333</v>
      </c>
      <c r="CP33" s="3">
        <v>0.0402600042682927</v>
      </c>
      <c r="CQ33" s="3">
        <v>-0.0183885888501742</v>
      </c>
      <c r="CR33" s="3">
        <v>0.00525757382968433</v>
      </c>
      <c r="CS33" s="3">
        <v>1</v>
      </c>
      <c r="CT33" s="3">
        <v>1.33333333333333</v>
      </c>
      <c r="CU33" s="3">
        <v>2</v>
      </c>
      <c r="CV33" s="3" t="e">
        <v>#DIV/0!</v>
      </c>
      <c r="CW33" s="3">
        <v>100</v>
      </c>
      <c r="CX33" s="3">
        <v>100</v>
      </c>
      <c r="CY33" s="3">
        <v>-2.424</v>
      </c>
      <c r="CZ33" s="3">
        <v>0.687625</v>
      </c>
      <c r="DA33" s="3">
        <v>-2.22680742715699</v>
      </c>
      <c r="DB33" s="3">
        <v>0.000607280511662848</v>
      </c>
      <c r="DC33" s="3">
        <v>-3.29847730207135e-6</v>
      </c>
      <c r="DD33" s="3">
        <v>1.45089541195219e-9</v>
      </c>
      <c r="DE33" s="3">
        <v>0.0499783245153195</v>
      </c>
      <c r="DF33" s="3">
        <v>0.00754627571538832</v>
      </c>
      <c r="DG33" s="3">
        <v>0.00101192271049505</v>
      </c>
      <c r="DH33" s="3">
        <v>-5.99912688698041e-6</v>
      </c>
      <c r="DI33" s="3">
        <v>3</v>
      </c>
      <c r="DJ33" s="3">
        <v>1567</v>
      </c>
      <c r="DK33" s="3">
        <v>2</v>
      </c>
      <c r="DL33" s="3">
        <v>29</v>
      </c>
      <c r="DM33" s="3">
        <v>8.36666666666667</v>
      </c>
      <c r="DN33" s="3">
        <v>8.41666666666667</v>
      </c>
      <c r="DO33" s="3">
        <v>3</v>
      </c>
      <c r="DP33" s="3">
        <v>327.652416666667</v>
      </c>
      <c r="DQ33" s="3">
        <v>662.747583333333</v>
      </c>
      <c r="DR33" s="3">
        <v>24.9995833333333</v>
      </c>
      <c r="DS33" s="3">
        <v>32.671875</v>
      </c>
      <c r="DT33" s="3">
        <v>29.9999083333333</v>
      </c>
      <c r="DU33" s="3">
        <v>33.0103</v>
      </c>
      <c r="DV33" s="3">
        <v>33.0099916666667</v>
      </c>
      <c r="DW33" s="3">
        <v>20.3973</v>
      </c>
      <c r="DX33" s="3">
        <v>44.066</v>
      </c>
      <c r="DY33" s="3">
        <v>45.70905</v>
      </c>
      <c r="DZ33" s="3">
        <v>25</v>
      </c>
      <c r="EA33" s="3">
        <v>400</v>
      </c>
      <c r="EB33" s="3">
        <v>23.6587</v>
      </c>
      <c r="EC33" s="3">
        <v>98.5630916666667</v>
      </c>
      <c r="ED33" s="3">
        <v>100.8555</v>
      </c>
    </row>
    <row r="34" spans="1:134">
      <c r="A34" s="3" t="s">
        <v>443</v>
      </c>
      <c r="B34" s="3" t="s">
        <v>441</v>
      </c>
      <c r="C34" s="3" t="s">
        <v>72</v>
      </c>
      <c r="D34" s="3" t="s">
        <v>69</v>
      </c>
      <c r="E34" s="3" t="str">
        <f t="shared" si="0"/>
        <v>TR26-B2-Rd1</v>
      </c>
      <c r="F34" s="3" t="str">
        <f>VLOOKUP(B34,Sheet1!$A$1:$B$93,2,0)</f>
        <v>Elaeocarpus chinensis</v>
      </c>
      <c r="G34" s="3" t="str">
        <f t="shared" si="1"/>
        <v>2023-08-10</v>
      </c>
      <c r="H34" s="3" t="s">
        <v>405</v>
      </c>
      <c r="I34" s="3">
        <v>0.000101534133510446</v>
      </c>
      <c r="J34" s="3">
        <v>-1.8035516174128</v>
      </c>
      <c r="K34" s="3">
        <v>401.505588358268</v>
      </c>
      <c r="L34" s="3">
        <v>700.423481466804</v>
      </c>
      <c r="M34" s="3">
        <v>68.3641928083327</v>
      </c>
      <c r="N34" s="3">
        <v>39.1885855787996</v>
      </c>
      <c r="O34" s="3">
        <v>0.00938013839835903</v>
      </c>
      <c r="P34" s="3">
        <v>3.99919442956342</v>
      </c>
      <c r="Q34" s="3">
        <v>0.00936790909312507</v>
      </c>
      <c r="R34" s="3">
        <v>0.00585604058231557</v>
      </c>
      <c r="S34" s="3">
        <v>0</v>
      </c>
      <c r="T34" s="3">
        <v>25.9587074357258</v>
      </c>
      <c r="U34" s="3">
        <v>25.9872556461716</v>
      </c>
      <c r="V34" s="3">
        <v>3.37171478517157</v>
      </c>
      <c r="W34" s="3">
        <v>69.5799026690355</v>
      </c>
      <c r="X34" s="3">
        <v>2.34480979048354</v>
      </c>
      <c r="Y34" s="3">
        <v>3.36995258205477</v>
      </c>
      <c r="Z34" s="3">
        <v>1.02690499468803</v>
      </c>
      <c r="AA34" s="3">
        <v>-4.47765528781067</v>
      </c>
      <c r="AB34" s="3">
        <v>-1.90453381172416</v>
      </c>
      <c r="AC34" s="3">
        <v>-0.101733721688937</v>
      </c>
      <c r="AD34" s="3">
        <v>-6.48392282122376</v>
      </c>
      <c r="AE34" s="3">
        <v>0</v>
      </c>
      <c r="AF34" s="3">
        <v>0</v>
      </c>
      <c r="AG34" s="3">
        <v>1</v>
      </c>
      <c r="AH34" s="3">
        <v>0</v>
      </c>
      <c r="AI34" s="3">
        <v>51783.1553003081</v>
      </c>
      <c r="AJ34" s="3">
        <v>0</v>
      </c>
      <c r="AK34" s="3">
        <v>0</v>
      </c>
      <c r="AL34" s="3">
        <v>0</v>
      </c>
      <c r="AM34" s="3">
        <v>0</v>
      </c>
      <c r="AN34" s="3">
        <v>3</v>
      </c>
      <c r="AO34" s="3">
        <v>0.5</v>
      </c>
      <c r="AP34" s="3" t="e">
        <v>#DIV/0!</v>
      </c>
      <c r="AQ34" s="3">
        <v>2</v>
      </c>
      <c r="AR34" s="3">
        <v>1543618363.43287</v>
      </c>
      <c r="AS34" s="3">
        <v>401.505588358268</v>
      </c>
      <c r="AT34" s="3">
        <v>399.994789594356</v>
      </c>
      <c r="AU34" s="3">
        <v>24.0236850195372</v>
      </c>
      <c r="AV34" s="3">
        <v>23.9387554755063</v>
      </c>
      <c r="AW34" s="3">
        <v>403.626779887338</v>
      </c>
      <c r="AX34" s="3">
        <v>23.3106304423615</v>
      </c>
      <c r="AY34" s="3">
        <v>350.037040668522</v>
      </c>
      <c r="AZ34" s="3">
        <v>97.5904691214347</v>
      </c>
      <c r="BA34" s="3">
        <v>0.0136158833709633</v>
      </c>
      <c r="BB34" s="3">
        <v>25.9784222508058</v>
      </c>
      <c r="BC34" s="3">
        <v>25.9872556461716</v>
      </c>
      <c r="BD34" s="3">
        <v>999.9</v>
      </c>
      <c r="BE34" s="3">
        <v>0</v>
      </c>
      <c r="BF34" s="3">
        <v>0</v>
      </c>
      <c r="BG34" s="3">
        <v>10000.7558725598</v>
      </c>
      <c r="BH34" s="3">
        <v>-0.809880782108648</v>
      </c>
      <c r="BI34" s="3">
        <v>0.243288709989813</v>
      </c>
      <c r="BJ34" s="3">
        <v>1.51080624363711</v>
      </c>
      <c r="BK34" s="3">
        <v>411.388658694429</v>
      </c>
      <c r="BL34" s="3">
        <v>409.805062245332</v>
      </c>
      <c r="BM34" s="3">
        <v>0.0849222447456364</v>
      </c>
      <c r="BN34" s="3">
        <v>399.994789594356</v>
      </c>
      <c r="BO34" s="3">
        <v>23.9387554755063</v>
      </c>
      <c r="BP34" s="3">
        <v>2.34448243918385</v>
      </c>
      <c r="BQ34" s="3">
        <v>2.33619502339141</v>
      </c>
      <c r="BR34" s="3">
        <v>19.9853282081281</v>
      </c>
      <c r="BS34" s="3">
        <v>19.9281667273308</v>
      </c>
      <c r="BT34" s="3">
        <v>0</v>
      </c>
      <c r="BU34" s="3">
        <v>0</v>
      </c>
      <c r="BV34" s="3">
        <v>0</v>
      </c>
      <c r="BW34" s="3">
        <v>28</v>
      </c>
      <c r="BX34" s="3">
        <v>0.520577662029435</v>
      </c>
      <c r="BY34" s="3">
        <v>1543618116.5</v>
      </c>
      <c r="BZ34" s="3" t="e">
        <v>#DIV/0!</v>
      </c>
      <c r="CA34" s="3">
        <v>1543618116.5</v>
      </c>
      <c r="CB34" s="3">
        <v>1543618112.5</v>
      </c>
      <c r="CC34" s="3">
        <v>68</v>
      </c>
      <c r="CD34" s="3">
        <v>0.085</v>
      </c>
      <c r="CE34" s="3">
        <v>-0.017</v>
      </c>
      <c r="CF34" s="3">
        <v>-2.119</v>
      </c>
      <c r="CG34" s="3">
        <v>0.705</v>
      </c>
      <c r="CH34" s="3">
        <v>400</v>
      </c>
      <c r="CI34" s="3">
        <v>24</v>
      </c>
      <c r="CJ34" s="3">
        <v>1.98</v>
      </c>
      <c r="CK34" s="3">
        <v>0.8</v>
      </c>
      <c r="CL34" s="3">
        <v>1.50883785416667</v>
      </c>
      <c r="CM34" s="3">
        <v>-0.0541903846153881</v>
      </c>
      <c r="CN34" s="3">
        <v>0.107396552052655</v>
      </c>
      <c r="CO34" s="3">
        <v>0.416666666666667</v>
      </c>
      <c r="CP34" s="3">
        <v>0.085961175</v>
      </c>
      <c r="CQ34" s="3">
        <v>-0.0225393161350846</v>
      </c>
      <c r="CR34" s="3">
        <v>0.0040741223709619</v>
      </c>
      <c r="CS34" s="3">
        <v>0.916666666666667</v>
      </c>
      <c r="CT34" s="3">
        <v>1.33333333333333</v>
      </c>
      <c r="CU34" s="3">
        <v>2</v>
      </c>
      <c r="CV34" s="3" t="e">
        <v>#DIV/0!</v>
      </c>
      <c r="CW34" s="3">
        <v>100</v>
      </c>
      <c r="CX34" s="3">
        <v>100</v>
      </c>
      <c r="CY34" s="3">
        <v>-2.12125</v>
      </c>
      <c r="CZ34" s="3">
        <v>0.7132</v>
      </c>
      <c r="DA34" s="3">
        <v>-1.92432691687497</v>
      </c>
      <c r="DB34" s="3">
        <v>0.000607280511662848</v>
      </c>
      <c r="DC34" s="3">
        <v>-3.29847730207135e-6</v>
      </c>
      <c r="DD34" s="3">
        <v>1.45089541195219e-9</v>
      </c>
      <c r="DE34" s="3">
        <v>0.063268884226437</v>
      </c>
      <c r="DF34" s="3">
        <v>0.00754627571538832</v>
      </c>
      <c r="DG34" s="3">
        <v>0.00101192271049505</v>
      </c>
      <c r="DH34" s="3">
        <v>-5.99912688698041e-6</v>
      </c>
      <c r="DI34" s="3">
        <v>3</v>
      </c>
      <c r="DJ34" s="3">
        <v>1567</v>
      </c>
      <c r="DK34" s="3">
        <v>2</v>
      </c>
      <c r="DL34" s="3">
        <v>29</v>
      </c>
      <c r="DM34" s="3">
        <v>4.25</v>
      </c>
      <c r="DN34" s="3">
        <v>4.31666666666667</v>
      </c>
      <c r="DO34" s="3">
        <v>3</v>
      </c>
      <c r="DP34" s="3">
        <v>327.5505</v>
      </c>
      <c r="DQ34" s="3">
        <v>668.817</v>
      </c>
      <c r="DR34" s="3">
        <v>25.0003416666667</v>
      </c>
      <c r="DS34" s="3">
        <v>31.9419083333333</v>
      </c>
      <c r="DT34" s="3">
        <v>30.0004166666667</v>
      </c>
      <c r="DU34" s="3">
        <v>32.1546833333333</v>
      </c>
      <c r="DV34" s="3">
        <v>32.1285</v>
      </c>
      <c r="DW34" s="3">
        <v>20.4709416666667</v>
      </c>
      <c r="DX34" s="3">
        <v>28.1374</v>
      </c>
      <c r="DY34" s="3">
        <v>50.7739</v>
      </c>
      <c r="DZ34" s="3">
        <v>25</v>
      </c>
      <c r="EA34" s="3">
        <v>400</v>
      </c>
      <c r="EB34" s="3">
        <v>23.9865666666667</v>
      </c>
      <c r="EC34" s="3">
        <v>98.6850833333333</v>
      </c>
      <c r="ED34" s="3">
        <v>101.01775</v>
      </c>
    </row>
    <row r="35" spans="1:134">
      <c r="A35" s="3" t="s">
        <v>444</v>
      </c>
      <c r="B35" s="3" t="s">
        <v>441</v>
      </c>
      <c r="C35" s="3" t="s">
        <v>72</v>
      </c>
      <c r="D35" s="3" t="s">
        <v>74</v>
      </c>
      <c r="E35" s="3" t="str">
        <f t="shared" si="0"/>
        <v>TR26-B2-Rd2</v>
      </c>
      <c r="F35" s="3" t="str">
        <f>VLOOKUP(B35,Sheet1!$A$1:$B$93,2,0)</f>
        <v>Elaeocarpus chinensis</v>
      </c>
      <c r="G35" s="3" t="str">
        <f t="shared" si="1"/>
        <v>2023-08-10</v>
      </c>
      <c r="H35" s="3" t="s">
        <v>405</v>
      </c>
      <c r="I35" s="3">
        <v>2.81579174709435e-5</v>
      </c>
      <c r="J35" s="3">
        <v>-1.18083584537447</v>
      </c>
      <c r="K35" s="3">
        <v>401.007524261844</v>
      </c>
      <c r="L35" s="3">
        <v>1107.27164329578</v>
      </c>
      <c r="M35" s="3">
        <v>107.852935098964</v>
      </c>
      <c r="N35" s="3">
        <v>39.0598284971413</v>
      </c>
      <c r="O35" s="3">
        <v>0.00263484618184677</v>
      </c>
      <c r="P35" s="3">
        <v>3.99330706722</v>
      </c>
      <c r="Q35" s="3">
        <v>0.00263387800874553</v>
      </c>
      <c r="R35" s="3">
        <v>0.00164626071012734</v>
      </c>
      <c r="S35" s="3">
        <v>0</v>
      </c>
      <c r="T35" s="3">
        <v>25.8882765159692</v>
      </c>
      <c r="U35" s="3">
        <v>25.9145004643313</v>
      </c>
      <c r="V35" s="3">
        <v>3.35722478487009</v>
      </c>
      <c r="W35" s="3">
        <v>69.9774164987802</v>
      </c>
      <c r="X35" s="3">
        <v>2.34641445531582</v>
      </c>
      <c r="Y35" s="3">
        <v>3.35310245139698</v>
      </c>
      <c r="Z35" s="3">
        <v>1.01081032955427</v>
      </c>
      <c r="AA35" s="3">
        <v>-1.24176416046861</v>
      </c>
      <c r="AB35" s="3">
        <v>-4.46692002834054</v>
      </c>
      <c r="AC35" s="3">
        <v>-0.238771416974518</v>
      </c>
      <c r="AD35" s="3">
        <v>-5.94745560578367</v>
      </c>
      <c r="AE35" s="3">
        <v>0</v>
      </c>
      <c r="AF35" s="3">
        <v>0</v>
      </c>
      <c r="AG35" s="3">
        <v>1</v>
      </c>
      <c r="AH35" s="3">
        <v>0</v>
      </c>
      <c r="AI35" s="3">
        <v>51689.8754478118</v>
      </c>
      <c r="AJ35" s="3">
        <v>0</v>
      </c>
      <c r="AK35" s="3">
        <v>0</v>
      </c>
      <c r="AL35" s="3">
        <v>0</v>
      </c>
      <c r="AM35" s="3">
        <v>0</v>
      </c>
      <c r="AN35" s="3">
        <v>3</v>
      </c>
      <c r="AO35" s="3">
        <v>0.5</v>
      </c>
      <c r="AP35" s="3" t="e">
        <v>#DIV/0!</v>
      </c>
      <c r="AQ35" s="3">
        <v>2</v>
      </c>
      <c r="AR35" s="3">
        <v>1543633191.83287</v>
      </c>
      <c r="AS35" s="3">
        <v>401.007524261844</v>
      </c>
      <c r="AT35" s="3">
        <v>400.005226406374</v>
      </c>
      <c r="AU35" s="3">
        <v>24.0894516662106</v>
      </c>
      <c r="AV35" s="3">
        <v>24.065901690385</v>
      </c>
      <c r="AW35" s="3">
        <v>403.452095450952</v>
      </c>
      <c r="AX35" s="3">
        <v>23.3944251885301</v>
      </c>
      <c r="AY35" s="3">
        <v>350.058917003436</v>
      </c>
      <c r="AZ35" s="3">
        <v>97.3912313105881</v>
      </c>
      <c r="BA35" s="3">
        <v>0.0129971557484948</v>
      </c>
      <c r="BB35" s="3">
        <v>25.893751829806</v>
      </c>
      <c r="BC35" s="3">
        <v>25.9145004643313</v>
      </c>
      <c r="BD35" s="3">
        <v>999.9</v>
      </c>
      <c r="BE35" s="3">
        <v>0</v>
      </c>
      <c r="BF35" s="3">
        <v>0</v>
      </c>
      <c r="BG35" s="3">
        <v>10000.3120666849</v>
      </c>
      <c r="BH35" s="3">
        <v>-0.814418775282795</v>
      </c>
      <c r="BI35" s="3">
        <v>0.265264939433193</v>
      </c>
      <c r="BJ35" s="3">
        <v>1.00234097162622</v>
      </c>
      <c r="BK35" s="3">
        <v>410.906019524266</v>
      </c>
      <c r="BL35" s="3">
        <v>409.869087658122</v>
      </c>
      <c r="BM35" s="3">
        <v>0.0235486324719486</v>
      </c>
      <c r="BN35" s="3">
        <v>400.005226406374</v>
      </c>
      <c r="BO35" s="3">
        <v>24.065901690385</v>
      </c>
      <c r="BP35" s="3">
        <v>2.34610095959527</v>
      </c>
      <c r="BQ35" s="3">
        <v>2.34380733353099</v>
      </c>
      <c r="BR35" s="3">
        <v>19.9964723621754</v>
      </c>
      <c r="BS35" s="3">
        <v>19.9806791550356</v>
      </c>
      <c r="BT35" s="3">
        <v>0</v>
      </c>
      <c r="BU35" s="3">
        <v>0</v>
      </c>
      <c r="BV35" s="3">
        <v>0</v>
      </c>
      <c r="BW35" s="3">
        <v>27</v>
      </c>
      <c r="BX35" s="3">
        <v>0.248658933039135</v>
      </c>
      <c r="BY35" s="3">
        <v>1543633066</v>
      </c>
      <c r="BZ35" s="3" t="e">
        <v>#DIV/0!</v>
      </c>
      <c r="CA35" s="3">
        <v>1543633066</v>
      </c>
      <c r="CB35" s="3">
        <v>1543633041.5</v>
      </c>
      <c r="CC35" s="3">
        <v>96</v>
      </c>
      <c r="CD35" s="3">
        <v>0.024</v>
      </c>
      <c r="CE35" s="3">
        <v>-0.009</v>
      </c>
      <c r="CF35" s="3">
        <v>-2.443</v>
      </c>
      <c r="CG35" s="3">
        <v>0.693</v>
      </c>
      <c r="CH35" s="3">
        <v>400</v>
      </c>
      <c r="CI35" s="3">
        <v>24</v>
      </c>
      <c r="CJ35" s="3">
        <v>5.59</v>
      </c>
      <c r="CK35" s="3">
        <v>0.71</v>
      </c>
      <c r="CL35" s="3">
        <v>1.00619153252033</v>
      </c>
      <c r="CM35" s="3">
        <v>0.0438699198606274</v>
      </c>
      <c r="CN35" s="3">
        <v>0.248615483523805</v>
      </c>
      <c r="CO35" s="3">
        <v>0.166666666666667</v>
      </c>
      <c r="CP35" s="3">
        <v>0.0234947642276423</v>
      </c>
      <c r="CQ35" s="3">
        <v>0.00259725836236934</v>
      </c>
      <c r="CR35" s="3">
        <v>0.00302709072473199</v>
      </c>
      <c r="CS35" s="3">
        <v>1</v>
      </c>
      <c r="CT35" s="3">
        <v>1.16666666666667</v>
      </c>
      <c r="CU35" s="3">
        <v>2</v>
      </c>
      <c r="CV35" s="3" t="e">
        <v>#DIV/0!</v>
      </c>
      <c r="CW35" s="3">
        <v>100</v>
      </c>
      <c r="CX35" s="3">
        <v>100</v>
      </c>
      <c r="CY35" s="3">
        <v>-2.44458333333333</v>
      </c>
      <c r="CZ35" s="3">
        <v>0.69495</v>
      </c>
      <c r="DA35" s="3">
        <v>-2.24787681867826</v>
      </c>
      <c r="DB35" s="3">
        <v>0.000607280511662848</v>
      </c>
      <c r="DC35" s="3">
        <v>-3.29847730207135e-6</v>
      </c>
      <c r="DD35" s="3">
        <v>1.45089541195219e-9</v>
      </c>
      <c r="DE35" s="3">
        <v>0.0414685539807583</v>
      </c>
      <c r="DF35" s="3">
        <v>0.00754627571538832</v>
      </c>
      <c r="DG35" s="3">
        <v>0.00101192271049505</v>
      </c>
      <c r="DH35" s="3">
        <v>-5.99912688698041e-6</v>
      </c>
      <c r="DI35" s="3">
        <v>3</v>
      </c>
      <c r="DJ35" s="3">
        <v>1567</v>
      </c>
      <c r="DK35" s="3">
        <v>2</v>
      </c>
      <c r="DL35" s="3">
        <v>29</v>
      </c>
      <c r="DM35" s="3">
        <v>2.23333333333333</v>
      </c>
      <c r="DN35" s="3">
        <v>2.63333333333333</v>
      </c>
      <c r="DO35" s="3">
        <v>3</v>
      </c>
      <c r="DP35" s="3">
        <v>327.415416666667</v>
      </c>
      <c r="DQ35" s="3">
        <v>662.732333333333</v>
      </c>
      <c r="DR35" s="3">
        <v>24.9998916666667</v>
      </c>
      <c r="DS35" s="3">
        <v>33.043375</v>
      </c>
      <c r="DT35" s="3">
        <v>29.999875</v>
      </c>
      <c r="DU35" s="3">
        <v>33.3766</v>
      </c>
      <c r="DV35" s="3">
        <v>33.381925</v>
      </c>
      <c r="DW35" s="3">
        <v>20.4564</v>
      </c>
      <c r="DX35" s="3">
        <v>45.7733</v>
      </c>
      <c r="DY35" s="3">
        <v>41.1145</v>
      </c>
      <c r="DZ35" s="3">
        <v>25</v>
      </c>
      <c r="EA35" s="3">
        <v>400</v>
      </c>
      <c r="EB35" s="3">
        <v>24.0947583333333</v>
      </c>
      <c r="EC35" s="3">
        <v>98.5270666666667</v>
      </c>
      <c r="ED35" s="3">
        <v>100.814333333333</v>
      </c>
    </row>
    <row r="36" spans="1:134">
      <c r="A36" s="3" t="s">
        <v>445</v>
      </c>
      <c r="B36" s="3" t="s">
        <v>120</v>
      </c>
      <c r="C36" s="3" t="s">
        <v>72</v>
      </c>
      <c r="D36" s="3" t="s">
        <v>69</v>
      </c>
      <c r="E36" s="3" t="str">
        <f t="shared" ref="E36:E63" si="2">MID(A36,12,15)</f>
        <v>TR27-B2-Rd1</v>
      </c>
      <c r="F36" s="3" t="str">
        <f>VLOOKUP(B36,Sheet1!$A$1:$B$93,2,0)</f>
        <v>Schima superba</v>
      </c>
      <c r="G36" s="3" t="str">
        <f t="shared" si="1"/>
        <v>2023-08-10</v>
      </c>
      <c r="H36" s="3" t="s">
        <v>405</v>
      </c>
      <c r="I36" s="3">
        <v>0.000374811684733126</v>
      </c>
      <c r="J36" s="3">
        <v>-1.42464591467676</v>
      </c>
      <c r="K36" s="3">
        <v>401.087800247826</v>
      </c>
      <c r="L36" s="3">
        <v>456.08629262093</v>
      </c>
      <c r="M36" s="3">
        <v>44.4961172143369</v>
      </c>
      <c r="N36" s="3">
        <v>39.130423837406</v>
      </c>
      <c r="O36" s="3">
        <v>0.0369388601086358</v>
      </c>
      <c r="P36" s="3">
        <v>3.9973679067238</v>
      </c>
      <c r="Q36" s="3">
        <v>0.0367502311863823</v>
      </c>
      <c r="R36" s="3">
        <v>0.0229857615532787</v>
      </c>
      <c r="S36" s="3">
        <v>0</v>
      </c>
      <c r="T36" s="3">
        <v>25.3394777588009</v>
      </c>
      <c r="U36" s="3">
        <v>25.3434786282917</v>
      </c>
      <c r="V36" s="3">
        <v>3.245376254165</v>
      </c>
      <c r="W36" s="3">
        <v>69.9218364187184</v>
      </c>
      <c r="X36" s="3">
        <v>2.27853104733881</v>
      </c>
      <c r="Y36" s="3">
        <v>3.25868306792917</v>
      </c>
      <c r="Z36" s="3">
        <v>0.966845206826184</v>
      </c>
      <c r="AA36" s="3">
        <v>-16.5291952967309</v>
      </c>
      <c r="AB36" s="3">
        <v>14.8329913614316</v>
      </c>
      <c r="AC36" s="3">
        <v>0.787890512141182</v>
      </c>
      <c r="AD36" s="3">
        <v>-0.908313423158045</v>
      </c>
      <c r="AE36" s="3">
        <v>0</v>
      </c>
      <c r="AF36" s="3">
        <v>0</v>
      </c>
      <c r="AG36" s="3">
        <v>1</v>
      </c>
      <c r="AH36" s="3">
        <v>0</v>
      </c>
      <c r="AI36" s="3">
        <v>51848.2346699506</v>
      </c>
      <c r="AJ36" s="3">
        <v>0</v>
      </c>
      <c r="AK36" s="3">
        <v>0</v>
      </c>
      <c r="AL36" s="3">
        <v>0</v>
      </c>
      <c r="AM36" s="3">
        <v>0</v>
      </c>
      <c r="AN36" s="3">
        <v>3</v>
      </c>
      <c r="AO36" s="3">
        <v>0.5</v>
      </c>
      <c r="AP36" s="3" t="e">
        <v>#DIV/0!</v>
      </c>
      <c r="AQ36" s="3">
        <v>2</v>
      </c>
      <c r="AR36" s="3">
        <v>1543620082.33287</v>
      </c>
      <c r="AS36" s="3">
        <v>401.087800247826</v>
      </c>
      <c r="AT36" s="3">
        <v>399.995697069422</v>
      </c>
      <c r="AU36" s="3">
        <v>23.3549988355227</v>
      </c>
      <c r="AV36" s="3">
        <v>23.0412824530195</v>
      </c>
      <c r="AW36" s="3">
        <v>403.364983978745</v>
      </c>
      <c r="AX36" s="3">
        <v>22.6771958872316</v>
      </c>
      <c r="AY36" s="3">
        <v>350.053259088214</v>
      </c>
      <c r="AZ36" s="3">
        <v>97.5472265441982</v>
      </c>
      <c r="BA36" s="3">
        <v>0.0135165778095542</v>
      </c>
      <c r="BB36" s="3">
        <v>25.412307330475</v>
      </c>
      <c r="BC36" s="3">
        <v>25.3434786282917</v>
      </c>
      <c r="BD36" s="3">
        <v>999.9</v>
      </c>
      <c r="BE36" s="3">
        <v>0</v>
      </c>
      <c r="BF36" s="3">
        <v>0</v>
      </c>
      <c r="BG36" s="3">
        <v>9998.71119549352</v>
      </c>
      <c r="BH36" s="3">
        <v>-0.823874286013045</v>
      </c>
      <c r="BI36" s="3">
        <v>0.249014979792313</v>
      </c>
      <c r="BJ36" s="3">
        <v>1.09208744505261</v>
      </c>
      <c r="BK36" s="3">
        <v>410.679199039865</v>
      </c>
      <c r="BL36" s="3">
        <v>409.429456609956</v>
      </c>
      <c r="BM36" s="3">
        <v>0.313717078320562</v>
      </c>
      <c r="BN36" s="3">
        <v>399.995697069422</v>
      </c>
      <c r="BO36" s="3">
        <v>23.0412824530195</v>
      </c>
      <c r="BP36" s="3">
        <v>2.27821540443502</v>
      </c>
      <c r="BQ36" s="3">
        <v>2.24761367486925</v>
      </c>
      <c r="BR36" s="3">
        <v>19.523191626528</v>
      </c>
      <c r="BS36" s="3">
        <v>19.3057839876391</v>
      </c>
      <c r="BT36" s="3">
        <v>0</v>
      </c>
      <c r="BU36" s="3">
        <v>0</v>
      </c>
      <c r="BV36" s="3">
        <v>0</v>
      </c>
      <c r="BW36" s="3">
        <v>26</v>
      </c>
      <c r="BX36" s="3">
        <v>0.365182193116372</v>
      </c>
      <c r="BY36" s="3">
        <v>1543619890.5</v>
      </c>
      <c r="BZ36" s="3" t="e">
        <v>#DIV/0!</v>
      </c>
      <c r="CA36" s="3">
        <v>1543619890</v>
      </c>
      <c r="CB36" s="3">
        <v>1543619890.5</v>
      </c>
      <c r="CC36" s="3">
        <v>70</v>
      </c>
      <c r="CD36" s="3">
        <v>0.028</v>
      </c>
      <c r="CE36" s="3">
        <v>0</v>
      </c>
      <c r="CF36" s="3">
        <v>-2.276</v>
      </c>
      <c r="CG36" s="3">
        <v>0.669</v>
      </c>
      <c r="CH36" s="3">
        <v>400</v>
      </c>
      <c r="CI36" s="3">
        <v>23</v>
      </c>
      <c r="CJ36" s="3">
        <v>1.9</v>
      </c>
      <c r="CK36" s="3">
        <v>0.46</v>
      </c>
      <c r="CL36" s="3">
        <v>1.08809088958333</v>
      </c>
      <c r="CM36" s="3">
        <v>0.0730815337711049</v>
      </c>
      <c r="CN36" s="3">
        <v>0.115131349637449</v>
      </c>
      <c r="CO36" s="3">
        <v>0.416666666666667</v>
      </c>
      <c r="CP36" s="3">
        <v>0.313718916666667</v>
      </c>
      <c r="CQ36" s="3">
        <v>0.000623594746716368</v>
      </c>
      <c r="CR36" s="3">
        <v>0.00511292834458708</v>
      </c>
      <c r="CS36" s="3">
        <v>1</v>
      </c>
      <c r="CT36" s="3">
        <v>1.41666666666667</v>
      </c>
      <c r="CU36" s="3">
        <v>2</v>
      </c>
      <c r="CV36" s="3" t="e">
        <v>#DIV/0!</v>
      </c>
      <c r="CW36" s="3">
        <v>100</v>
      </c>
      <c r="CX36" s="3">
        <v>100</v>
      </c>
      <c r="CY36" s="3">
        <v>-2.27716666666667</v>
      </c>
      <c r="CZ36" s="3">
        <v>0.677708333333333</v>
      </c>
      <c r="DA36" s="3">
        <v>-2.08072128250229</v>
      </c>
      <c r="DB36" s="3">
        <v>0.000607280511662848</v>
      </c>
      <c r="DC36" s="3">
        <v>-3.29847730207135e-6</v>
      </c>
      <c r="DD36" s="3">
        <v>1.45089541195219e-9</v>
      </c>
      <c r="DE36" s="3">
        <v>0.0562518332695883</v>
      </c>
      <c r="DF36" s="3">
        <v>0.00754627571538832</v>
      </c>
      <c r="DG36" s="3">
        <v>0.00101192271049505</v>
      </c>
      <c r="DH36" s="3">
        <v>-5.99912688698041e-6</v>
      </c>
      <c r="DI36" s="3">
        <v>3</v>
      </c>
      <c r="DJ36" s="3">
        <v>1567</v>
      </c>
      <c r="DK36" s="3">
        <v>2</v>
      </c>
      <c r="DL36" s="3">
        <v>29</v>
      </c>
      <c r="DM36" s="3">
        <v>3.33333333333333</v>
      </c>
      <c r="DN36" s="3">
        <v>3.33333333333333</v>
      </c>
      <c r="DO36" s="3">
        <v>3</v>
      </c>
      <c r="DP36" s="3">
        <v>327.846583333333</v>
      </c>
      <c r="DQ36" s="3">
        <v>666.000083333333</v>
      </c>
      <c r="DR36" s="3">
        <v>25.000125</v>
      </c>
      <c r="DS36" s="3">
        <v>32.3223</v>
      </c>
      <c r="DT36" s="3">
        <v>30.0000666666667</v>
      </c>
      <c r="DU36" s="3">
        <v>32.6879</v>
      </c>
      <c r="DV36" s="3">
        <v>32.6984</v>
      </c>
      <c r="DW36" s="3">
        <v>20.433075</v>
      </c>
      <c r="DX36" s="3">
        <v>31.2613</v>
      </c>
      <c r="DY36" s="3">
        <v>40.009325</v>
      </c>
      <c r="DZ36" s="3">
        <v>25</v>
      </c>
      <c r="EA36" s="3">
        <v>400</v>
      </c>
      <c r="EB36" s="3">
        <v>23.060575</v>
      </c>
      <c r="EC36" s="3">
        <v>98.6142083333333</v>
      </c>
      <c r="ED36" s="3">
        <v>100.9375</v>
      </c>
    </row>
    <row r="37" spans="1:134">
      <c r="A37" s="3" t="s">
        <v>446</v>
      </c>
      <c r="B37" s="3" t="s">
        <v>81</v>
      </c>
      <c r="C37" s="3" t="s">
        <v>68</v>
      </c>
      <c r="D37" s="3" t="s">
        <v>74</v>
      </c>
      <c r="E37" s="3" t="str">
        <f t="shared" si="2"/>
        <v>TR7-B1-Rd2</v>
      </c>
      <c r="F37" s="3" t="str">
        <f>VLOOKUP(B37,Sheet1!$A$1:$B$93,2,0)</f>
        <v>Schima superba</v>
      </c>
      <c r="G37" s="3" t="str">
        <f t="shared" ref="G37:G64" si="3">LEFT(A37,10)</f>
        <v>2023-08-10</v>
      </c>
      <c r="H37" s="3" t="s">
        <v>405</v>
      </c>
      <c r="I37" s="3">
        <v>8.57124322244788e-5</v>
      </c>
      <c r="J37" s="3">
        <v>-1.65899061401568</v>
      </c>
      <c r="K37" s="3">
        <v>401.384494445254</v>
      </c>
      <c r="L37" s="3">
        <v>735.049471966868</v>
      </c>
      <c r="M37" s="3">
        <v>71.8404014617104</v>
      </c>
      <c r="N37" s="3">
        <v>39.2294985567766</v>
      </c>
      <c r="O37" s="3">
        <v>0.0077298996797458</v>
      </c>
      <c r="P37" s="3">
        <v>4.00269171894985</v>
      </c>
      <c r="Q37" s="3">
        <v>0.00772161472587836</v>
      </c>
      <c r="R37" s="3">
        <v>0.00482675281707028</v>
      </c>
      <c r="S37" s="3">
        <v>0</v>
      </c>
      <c r="T37" s="3">
        <v>26.4644791363578</v>
      </c>
      <c r="U37" s="3">
        <v>26.5235646274986</v>
      </c>
      <c r="V37" s="3">
        <v>3.48022170031475</v>
      </c>
      <c r="W37" s="3">
        <v>69.9440531547186</v>
      </c>
      <c r="X37" s="3">
        <v>2.42812259735741</v>
      </c>
      <c r="Y37" s="3">
        <v>3.47152120201325</v>
      </c>
      <c r="Z37" s="3">
        <v>1.05209910295734</v>
      </c>
      <c r="AA37" s="3">
        <v>-3.77991826109952</v>
      </c>
      <c r="AB37" s="3">
        <v>-9.16272915137372</v>
      </c>
      <c r="AC37" s="3">
        <v>-0.49156997499189</v>
      </c>
      <c r="AD37" s="3">
        <v>-13.4342173874651</v>
      </c>
      <c r="AE37" s="3">
        <v>0</v>
      </c>
      <c r="AF37" s="3">
        <v>0</v>
      </c>
      <c r="AG37" s="3">
        <v>1</v>
      </c>
      <c r="AH37" s="3">
        <v>0</v>
      </c>
      <c r="AI37" s="3">
        <v>51760.5451950168</v>
      </c>
      <c r="AJ37" s="3">
        <v>0</v>
      </c>
      <c r="AK37" s="3">
        <v>0</v>
      </c>
      <c r="AL37" s="3">
        <v>0</v>
      </c>
      <c r="AM37" s="3">
        <v>0</v>
      </c>
      <c r="AN37" s="3">
        <v>3</v>
      </c>
      <c r="AO37" s="3">
        <v>0.5</v>
      </c>
      <c r="AP37" s="3" t="e">
        <v>#DIV/0!</v>
      </c>
      <c r="AQ37" s="3">
        <v>2</v>
      </c>
      <c r="AR37" s="3">
        <v>1543609325.91204</v>
      </c>
      <c r="AS37" s="3">
        <v>401.384494445254</v>
      </c>
      <c r="AT37" s="3">
        <v>399.992227164025</v>
      </c>
      <c r="AU37" s="3">
        <v>24.8438241133961</v>
      </c>
      <c r="AV37" s="3">
        <v>24.772193596243</v>
      </c>
      <c r="AW37" s="3">
        <v>403.722334090715</v>
      </c>
      <c r="AX37" s="3">
        <v>24.1544249474235</v>
      </c>
      <c r="AY37" s="3">
        <v>350.059182930206</v>
      </c>
      <c r="AZ37" s="3">
        <v>97.7197683882052</v>
      </c>
      <c r="BA37" s="3">
        <v>0.015692503205845</v>
      </c>
      <c r="BB37" s="3">
        <v>26.4811038305225</v>
      </c>
      <c r="BC37" s="3">
        <v>26.5235646274986</v>
      </c>
      <c r="BD37" s="3">
        <v>999.9</v>
      </c>
      <c r="BE37" s="3">
        <v>0</v>
      </c>
      <c r="BF37" s="3">
        <v>0</v>
      </c>
      <c r="BG37" s="3">
        <v>9999.91297956479</v>
      </c>
      <c r="BH37" s="3">
        <v>-0.815946367655223</v>
      </c>
      <c r="BI37" s="3">
        <v>0.282692795524691</v>
      </c>
      <c r="BJ37" s="3">
        <v>1.39222549537454</v>
      </c>
      <c r="BK37" s="3">
        <v>411.610416793571</v>
      </c>
      <c r="BL37" s="3">
        <v>410.152634894518</v>
      </c>
      <c r="BM37" s="3">
        <v>0.071620966610939</v>
      </c>
      <c r="BN37" s="3">
        <v>399.992227164025</v>
      </c>
      <c r="BO37" s="3">
        <v>24.772193596243</v>
      </c>
      <c r="BP37" s="3">
        <v>2.42773197904467</v>
      </c>
      <c r="BQ37" s="3">
        <v>2.42073347718806</v>
      </c>
      <c r="BR37" s="3">
        <v>20.5499510469329</v>
      </c>
      <c r="BS37" s="3">
        <v>20.5031426830076</v>
      </c>
      <c r="BT37" s="3">
        <v>0</v>
      </c>
      <c r="BU37" s="3">
        <v>0</v>
      </c>
      <c r="BV37" s="3">
        <v>0</v>
      </c>
      <c r="BW37" s="3">
        <v>29</v>
      </c>
      <c r="BX37" s="3">
        <v>0.44057110682161</v>
      </c>
      <c r="BY37" s="3">
        <v>1543609159.6</v>
      </c>
      <c r="BZ37" s="3" t="e">
        <v>#DIV/0!</v>
      </c>
      <c r="CA37" s="3">
        <v>1543609159.6</v>
      </c>
      <c r="CB37" s="3">
        <v>1543609157.6</v>
      </c>
      <c r="CC37" s="3">
        <v>41</v>
      </c>
      <c r="CD37" s="3">
        <v>-0.031</v>
      </c>
      <c r="CE37" s="3">
        <v>-0.013</v>
      </c>
      <c r="CF37" s="3">
        <v>-2.336</v>
      </c>
      <c r="CG37" s="3">
        <v>0.682</v>
      </c>
      <c r="CH37" s="3">
        <v>400</v>
      </c>
      <c r="CI37" s="3">
        <v>25</v>
      </c>
      <c r="CJ37" s="3">
        <v>1.28</v>
      </c>
      <c r="CK37" s="3">
        <v>0.54</v>
      </c>
      <c r="CL37" s="3">
        <v>1.38764361788618</v>
      </c>
      <c r="CM37" s="3">
        <v>-0.0343901219512187</v>
      </c>
      <c r="CN37" s="3">
        <v>0.116987963506458</v>
      </c>
      <c r="CO37" s="3">
        <v>0.333333333333333</v>
      </c>
      <c r="CP37" s="3">
        <v>0.0718480164634146</v>
      </c>
      <c r="CQ37" s="3">
        <v>-0.00383870452961663</v>
      </c>
      <c r="CR37" s="3">
        <v>0.00294132858944635</v>
      </c>
      <c r="CS37" s="3">
        <v>1</v>
      </c>
      <c r="CT37" s="3">
        <v>1.33333333333333</v>
      </c>
      <c r="CU37" s="3">
        <v>2</v>
      </c>
      <c r="CV37" s="3" t="e">
        <v>#DIV/0!</v>
      </c>
      <c r="CW37" s="3">
        <v>100</v>
      </c>
      <c r="CX37" s="3">
        <v>100</v>
      </c>
      <c r="CY37" s="3">
        <v>-2.33808333333333</v>
      </c>
      <c r="CZ37" s="3">
        <v>0.689316666666667</v>
      </c>
      <c r="DA37" s="3">
        <v>-2.1409148618721</v>
      </c>
      <c r="DB37" s="3">
        <v>0.000607280511662848</v>
      </c>
      <c r="DC37" s="3">
        <v>-3.29847730207135e-6</v>
      </c>
      <c r="DD37" s="3">
        <v>1.45089541195219e-9</v>
      </c>
      <c r="DE37" s="3">
        <v>0.0012677205154817</v>
      </c>
      <c r="DF37" s="3">
        <v>0.00754627571538832</v>
      </c>
      <c r="DG37" s="3">
        <v>0.00101192271049505</v>
      </c>
      <c r="DH37" s="3">
        <v>-5.99912688698041e-6</v>
      </c>
      <c r="DI37" s="3">
        <v>3</v>
      </c>
      <c r="DJ37" s="3">
        <v>1567</v>
      </c>
      <c r="DK37" s="3">
        <v>2</v>
      </c>
      <c r="DL37" s="3">
        <v>29</v>
      </c>
      <c r="DM37" s="3">
        <v>2.9</v>
      </c>
      <c r="DN37" s="3">
        <v>2.93333333333333</v>
      </c>
      <c r="DO37" s="3">
        <v>3</v>
      </c>
      <c r="DP37" s="3">
        <v>325.67875</v>
      </c>
      <c r="DQ37" s="3">
        <v>650.864916666667</v>
      </c>
      <c r="DR37" s="3">
        <v>24.999575</v>
      </c>
      <c r="DS37" s="3">
        <v>34.9050666666667</v>
      </c>
      <c r="DT37" s="3">
        <v>30.0000083333333</v>
      </c>
      <c r="DU37" s="3">
        <v>35.2284</v>
      </c>
      <c r="DV37" s="3">
        <v>35.2214</v>
      </c>
      <c r="DW37" s="3">
        <v>20.4854416666667</v>
      </c>
      <c r="DX37" s="3">
        <v>26.9292</v>
      </c>
      <c r="DY37" s="3">
        <v>6.16795</v>
      </c>
      <c r="DZ37" s="3">
        <v>25</v>
      </c>
      <c r="EA37" s="3">
        <v>400</v>
      </c>
      <c r="EB37" s="3">
        <v>24.7977916666667</v>
      </c>
      <c r="EC37" s="3">
        <v>98.1292416666667</v>
      </c>
      <c r="ED37" s="3">
        <v>100.496583333333</v>
      </c>
    </row>
    <row r="38" spans="1:134">
      <c r="A38" s="3" t="s">
        <v>447</v>
      </c>
      <c r="B38" s="3" t="s">
        <v>448</v>
      </c>
      <c r="C38" s="3" t="s">
        <v>68</v>
      </c>
      <c r="D38" s="3" t="s">
        <v>69</v>
      </c>
      <c r="E38" s="3" t="str">
        <f t="shared" si="2"/>
        <v>TR51-B1-Rd1</v>
      </c>
      <c r="F38" s="3" t="str">
        <f>VLOOKUP(B38,Sheet1!$A$1:$B$93,2,0)</f>
        <v>Castanopsis eyrei</v>
      </c>
      <c r="G38" s="3" t="str">
        <f t="shared" si="3"/>
        <v>2023-08-11</v>
      </c>
      <c r="H38" s="3" t="s">
        <v>405</v>
      </c>
      <c r="I38" s="3">
        <v>8.00453596496355e-5</v>
      </c>
      <c r="J38" s="3">
        <v>-0.842347673721881</v>
      </c>
      <c r="K38" s="3">
        <v>400.695047406951</v>
      </c>
      <c r="L38" s="3">
        <v>583.773648919244</v>
      </c>
      <c r="M38" s="3">
        <v>56.8035168049136</v>
      </c>
      <c r="N38" s="3">
        <v>38.9892537654994</v>
      </c>
      <c r="O38" s="3">
        <v>0.0078787605228652</v>
      </c>
      <c r="P38" s="3">
        <v>3.99014899913321</v>
      </c>
      <c r="Q38" s="3">
        <v>0.00786934751576111</v>
      </c>
      <c r="R38" s="3">
        <v>0.00491918690432944</v>
      </c>
      <c r="S38" s="3">
        <v>0</v>
      </c>
      <c r="T38" s="3">
        <v>25.2270844627689</v>
      </c>
      <c r="U38" s="3">
        <v>25.2017910717326</v>
      </c>
      <c r="V38" s="3">
        <v>3.21813275249743</v>
      </c>
      <c r="W38" s="3">
        <v>69.9440334522566</v>
      </c>
      <c r="X38" s="3">
        <v>2.25637477052103</v>
      </c>
      <c r="Y38" s="3">
        <v>3.22597150901119</v>
      </c>
      <c r="Z38" s="3">
        <v>0.961757981976398</v>
      </c>
      <c r="AA38" s="3">
        <v>-3.53000036054893</v>
      </c>
      <c r="AB38" s="3">
        <v>8.79288541308662</v>
      </c>
      <c r="AC38" s="3">
        <v>0.46716695153842</v>
      </c>
      <c r="AD38" s="3">
        <v>5.73005200407612</v>
      </c>
      <c r="AE38" s="3">
        <v>0</v>
      </c>
      <c r="AF38" s="3">
        <v>0</v>
      </c>
      <c r="AG38" s="3">
        <v>1</v>
      </c>
      <c r="AH38" s="3">
        <v>0</v>
      </c>
      <c r="AI38" s="3">
        <v>51744.9139769894</v>
      </c>
      <c r="AJ38" s="3">
        <v>0</v>
      </c>
      <c r="AK38" s="3">
        <v>0</v>
      </c>
      <c r="AL38" s="3">
        <v>0</v>
      </c>
      <c r="AM38" s="3">
        <v>0</v>
      </c>
      <c r="AN38" s="3">
        <v>3</v>
      </c>
      <c r="AO38" s="3">
        <v>0.5</v>
      </c>
      <c r="AP38" s="3" t="e">
        <v>#DIV/0!</v>
      </c>
      <c r="AQ38" s="3">
        <v>2</v>
      </c>
      <c r="AR38" s="3">
        <v>1543625209.43287</v>
      </c>
      <c r="AS38" s="3">
        <v>400.695047406951</v>
      </c>
      <c r="AT38" s="3">
        <v>400.000629637232</v>
      </c>
      <c r="AU38" s="3">
        <v>23.1889073776075</v>
      </c>
      <c r="AV38" s="3">
        <v>23.121897910357</v>
      </c>
      <c r="AW38" s="3">
        <v>403.299182321505</v>
      </c>
      <c r="AX38" s="3">
        <v>22.5028668111811</v>
      </c>
      <c r="AY38" s="3">
        <v>350.052025088183</v>
      </c>
      <c r="AZ38" s="3">
        <v>97.2919376198839</v>
      </c>
      <c r="BA38" s="3">
        <v>0.0121194800364897</v>
      </c>
      <c r="BB38" s="3">
        <v>25.2426658630572</v>
      </c>
      <c r="BC38" s="3">
        <v>25.2017910717326</v>
      </c>
      <c r="BD38" s="3">
        <v>999.9</v>
      </c>
      <c r="BE38" s="3">
        <v>0</v>
      </c>
      <c r="BF38" s="3">
        <v>0</v>
      </c>
      <c r="BG38" s="3">
        <v>9999.30674907254</v>
      </c>
      <c r="BH38" s="3">
        <v>-0.829225793505595</v>
      </c>
      <c r="BI38" s="3">
        <v>0.245571587966004</v>
      </c>
      <c r="BJ38" s="3">
        <v>0.694444435455057</v>
      </c>
      <c r="BK38" s="3">
        <v>410.207354358238</v>
      </c>
      <c r="BL38" s="3">
        <v>409.468276445904</v>
      </c>
      <c r="BM38" s="3">
        <v>0.0670147387655081</v>
      </c>
      <c r="BN38" s="3">
        <v>400.000629637232</v>
      </c>
      <c r="BO38" s="3">
        <v>23.121897910357</v>
      </c>
      <c r="BP38" s="3">
        <v>2.25609375294958</v>
      </c>
      <c r="BQ38" s="3">
        <v>2.24957389738795</v>
      </c>
      <c r="BR38" s="3">
        <v>19.366286856033</v>
      </c>
      <c r="BS38" s="3">
        <v>19.3197764465882</v>
      </c>
      <c r="BT38" s="3">
        <v>0</v>
      </c>
      <c r="BU38" s="3">
        <v>0</v>
      </c>
      <c r="BV38" s="3">
        <v>0</v>
      </c>
      <c r="BW38" s="3">
        <v>26</v>
      </c>
      <c r="BX38" s="3">
        <v>0.280552411026729</v>
      </c>
      <c r="BY38" s="3">
        <v>1543624963.6</v>
      </c>
      <c r="BZ38" s="3" t="e">
        <v>#DIV/0!</v>
      </c>
      <c r="CA38" s="3">
        <v>1543624963.6</v>
      </c>
      <c r="CB38" s="3">
        <v>1543624961.1</v>
      </c>
      <c r="CC38" s="3">
        <v>41</v>
      </c>
      <c r="CD38" s="3">
        <v>-0.073</v>
      </c>
      <c r="CE38" s="3">
        <v>-0.001</v>
      </c>
      <c r="CF38" s="3">
        <v>-2.603</v>
      </c>
      <c r="CG38" s="3">
        <v>0.681</v>
      </c>
      <c r="CH38" s="3">
        <v>400</v>
      </c>
      <c r="CI38" s="3">
        <v>23</v>
      </c>
      <c r="CJ38" s="3">
        <v>1.77</v>
      </c>
      <c r="CK38" s="3">
        <v>0.53</v>
      </c>
      <c r="CL38" s="3">
        <v>0.698987241666667</v>
      </c>
      <c r="CM38" s="3">
        <v>-0.0907578105065676</v>
      </c>
      <c r="CN38" s="3">
        <v>0.111356623067391</v>
      </c>
      <c r="CO38" s="3">
        <v>0.333333333333333</v>
      </c>
      <c r="CP38" s="3">
        <v>0.0680328820833333</v>
      </c>
      <c r="CQ38" s="3">
        <v>-0.0221809943714822</v>
      </c>
      <c r="CR38" s="3">
        <v>0.0125689615467678</v>
      </c>
      <c r="CS38" s="3">
        <v>0.583333333333333</v>
      </c>
      <c r="CT38" s="3">
        <v>0.916666666666667</v>
      </c>
      <c r="CU38" s="3">
        <v>2</v>
      </c>
      <c r="CV38" s="3" t="e">
        <v>#DIV/0!</v>
      </c>
      <c r="CW38" s="3">
        <v>100</v>
      </c>
      <c r="CX38" s="3">
        <v>100</v>
      </c>
      <c r="CY38" s="3">
        <v>-2.60425</v>
      </c>
      <c r="CZ38" s="3">
        <v>0.686333333333333</v>
      </c>
      <c r="DA38" s="3">
        <v>-2.4077851552167</v>
      </c>
      <c r="DB38" s="3">
        <v>0.000607280511662848</v>
      </c>
      <c r="DC38" s="3">
        <v>-3.29847730207135e-6</v>
      </c>
      <c r="DD38" s="3">
        <v>1.45089541195219e-9</v>
      </c>
      <c r="DE38" s="3">
        <v>0.0721705412796274</v>
      </c>
      <c r="DF38" s="3">
        <v>0.00754627571538832</v>
      </c>
      <c r="DG38" s="3">
        <v>0.00101192271049505</v>
      </c>
      <c r="DH38" s="3">
        <v>-5.99912688698041e-6</v>
      </c>
      <c r="DI38" s="3">
        <v>3</v>
      </c>
      <c r="DJ38" s="3">
        <v>1567</v>
      </c>
      <c r="DK38" s="3">
        <v>2</v>
      </c>
      <c r="DL38" s="3">
        <v>29</v>
      </c>
      <c r="DM38" s="3">
        <v>4.225</v>
      </c>
      <c r="DN38" s="3">
        <v>4.26666666666667</v>
      </c>
      <c r="DO38" s="3">
        <v>3</v>
      </c>
      <c r="DP38" s="3">
        <v>327.9655</v>
      </c>
      <c r="DQ38" s="3">
        <v>679.236416666667</v>
      </c>
      <c r="DR38" s="3">
        <v>24.9999916666667</v>
      </c>
      <c r="DS38" s="3">
        <v>31.2700833333333</v>
      </c>
      <c r="DT38" s="3">
        <v>30.0001833333333</v>
      </c>
      <c r="DU38" s="3">
        <v>31.6042</v>
      </c>
      <c r="DV38" s="3">
        <v>31.6052666666667</v>
      </c>
      <c r="DW38" s="3">
        <v>20.5182166666667</v>
      </c>
      <c r="DX38" s="3">
        <v>28.0137333333333</v>
      </c>
      <c r="DY38" s="3">
        <v>65.5904</v>
      </c>
      <c r="DZ38" s="3">
        <v>25</v>
      </c>
      <c r="EA38" s="3">
        <v>400</v>
      </c>
      <c r="EB38" s="3">
        <v>23.1441333333333</v>
      </c>
      <c r="EC38" s="3">
        <v>98.8029416666667</v>
      </c>
      <c r="ED38" s="3">
        <v>101.07225</v>
      </c>
    </row>
    <row r="39" spans="1:134">
      <c r="A39" s="3" t="s">
        <v>449</v>
      </c>
      <c r="B39" s="3" t="s">
        <v>448</v>
      </c>
      <c r="C39" s="3" t="s">
        <v>68</v>
      </c>
      <c r="D39" s="3" t="s">
        <v>74</v>
      </c>
      <c r="E39" s="3" t="str">
        <f t="shared" si="2"/>
        <v>TR51-B1-Rd2</v>
      </c>
      <c r="F39" s="3" t="str">
        <f>VLOOKUP(B39,Sheet1!$A$1:$B$93,2,0)</f>
        <v>Castanopsis eyrei</v>
      </c>
      <c r="G39" s="3" t="str">
        <f t="shared" si="3"/>
        <v>2023-08-11</v>
      </c>
      <c r="H39" s="3" t="s">
        <v>405</v>
      </c>
      <c r="I39" s="3">
        <v>2.45558415652739e-5</v>
      </c>
      <c r="J39" s="3">
        <v>-0.706121796645126</v>
      </c>
      <c r="K39" s="3">
        <v>400.590646238521</v>
      </c>
      <c r="L39" s="3">
        <v>935.139905692914</v>
      </c>
      <c r="M39" s="3">
        <v>90.9402014328115</v>
      </c>
      <c r="N39" s="3">
        <v>38.9564920372528</v>
      </c>
      <c r="O39" s="3">
        <v>0.00236911459532704</v>
      </c>
      <c r="P39" s="3">
        <v>3.98885456813136</v>
      </c>
      <c r="Q39" s="3">
        <v>0.00236759852153897</v>
      </c>
      <c r="R39" s="3">
        <v>0.00147988520203672</v>
      </c>
      <c r="S39" s="3">
        <v>0</v>
      </c>
      <c r="T39" s="3">
        <v>25.5404564673154</v>
      </c>
      <c r="U39" s="3">
        <v>25.4617448238612</v>
      </c>
      <c r="V39" s="3">
        <v>3.26827096389224</v>
      </c>
      <c r="W39" s="3">
        <v>69.6959099495947</v>
      </c>
      <c r="X39" s="3">
        <v>2.28917630802521</v>
      </c>
      <c r="Y39" s="3">
        <v>3.28451850921167</v>
      </c>
      <c r="Z39" s="3">
        <v>0.979094655867034</v>
      </c>
      <c r="AA39" s="3">
        <v>-1.08291261302858</v>
      </c>
      <c r="AB39" s="3">
        <v>17.9547652507253</v>
      </c>
      <c r="AC39" s="3">
        <v>0.956955804339316</v>
      </c>
      <c r="AD39" s="3">
        <v>17.828808442036</v>
      </c>
      <c r="AE39" s="3">
        <v>0</v>
      </c>
      <c r="AF39" s="3">
        <v>0</v>
      </c>
      <c r="AG39" s="3">
        <v>1</v>
      </c>
      <c r="AH39" s="3">
        <v>0</v>
      </c>
      <c r="AI39" s="3">
        <v>51668.4790887106</v>
      </c>
      <c r="AJ39" s="3">
        <v>0</v>
      </c>
      <c r="AK39" s="3">
        <v>0</v>
      </c>
      <c r="AL39" s="3">
        <v>0</v>
      </c>
      <c r="AM39" s="3">
        <v>0</v>
      </c>
      <c r="AN39" s="3">
        <v>3</v>
      </c>
      <c r="AO39" s="3">
        <v>0.5</v>
      </c>
      <c r="AP39" s="3" t="e">
        <v>#DIV/0!</v>
      </c>
      <c r="AQ39" s="3">
        <v>2</v>
      </c>
      <c r="AR39" s="3">
        <v>1543632461.93287</v>
      </c>
      <c r="AS39" s="3">
        <v>400.590646238521</v>
      </c>
      <c r="AT39" s="3">
        <v>399.993922037493</v>
      </c>
      <c r="AU39" s="3">
        <v>23.5396609063887</v>
      </c>
      <c r="AV39" s="3">
        <v>23.5191109700936</v>
      </c>
      <c r="AW39" s="3">
        <v>403.282707290336</v>
      </c>
      <c r="AX39" s="3">
        <v>22.8464665470869</v>
      </c>
      <c r="AY39" s="3">
        <v>350.053472415314</v>
      </c>
      <c r="AZ39" s="3">
        <v>97.235782277793</v>
      </c>
      <c r="BA39" s="3">
        <v>0.0118504556267105</v>
      </c>
      <c r="BB39" s="3">
        <v>25.5452370990695</v>
      </c>
      <c r="BC39" s="3">
        <v>25.4617448238612</v>
      </c>
      <c r="BD39" s="3">
        <v>999.9</v>
      </c>
      <c r="BE39" s="3">
        <v>0</v>
      </c>
      <c r="BF39" s="3">
        <v>0</v>
      </c>
      <c r="BG39" s="3">
        <v>10000.4859856778</v>
      </c>
      <c r="BH39" s="3">
        <v>-0.802955583649577</v>
      </c>
      <c r="BI39" s="3">
        <v>0.236739809380892</v>
      </c>
      <c r="BJ39" s="3">
        <v>0.596737016656784</v>
      </c>
      <c r="BK39" s="3">
        <v>410.247699799307</v>
      </c>
      <c r="BL39" s="3">
        <v>409.627994929453</v>
      </c>
      <c r="BM39" s="3">
        <v>0.0205486963146172</v>
      </c>
      <c r="BN39" s="3">
        <v>399.993922037493</v>
      </c>
      <c r="BO39" s="3">
        <v>23.5191109700936</v>
      </c>
      <c r="BP39" s="3">
        <v>2.28889715357599</v>
      </c>
      <c r="BQ39" s="3">
        <v>2.28689888052667</v>
      </c>
      <c r="BR39" s="3">
        <v>19.598455327343</v>
      </c>
      <c r="BS39" s="3">
        <v>19.5843787959162</v>
      </c>
      <c r="BT39" s="3">
        <v>0</v>
      </c>
      <c r="BU39" s="3">
        <v>0</v>
      </c>
      <c r="BV39" s="3">
        <v>0</v>
      </c>
      <c r="BW39" s="3">
        <v>27</v>
      </c>
      <c r="BX39" s="3">
        <v>0.288876100330688</v>
      </c>
      <c r="BY39" s="3">
        <v>1543632226.1</v>
      </c>
      <c r="BZ39" s="3" t="e">
        <v>#DIV/0!</v>
      </c>
      <c r="CA39" s="3">
        <v>1543632226.1</v>
      </c>
      <c r="CB39" s="3">
        <v>1543632224.1</v>
      </c>
      <c r="CC39" s="3">
        <v>61</v>
      </c>
      <c r="CD39" s="3">
        <v>0.157</v>
      </c>
      <c r="CE39" s="3">
        <v>-0.007</v>
      </c>
      <c r="CF39" s="3">
        <v>-2.691</v>
      </c>
      <c r="CG39" s="3">
        <v>0.695</v>
      </c>
      <c r="CH39" s="3">
        <v>400</v>
      </c>
      <c r="CI39" s="3">
        <v>24</v>
      </c>
      <c r="CJ39" s="3">
        <v>1.87</v>
      </c>
      <c r="CK39" s="3">
        <v>0.48</v>
      </c>
      <c r="CL39" s="3">
        <v>0.594777552083333</v>
      </c>
      <c r="CM39" s="3">
        <v>-0.0311169296435283</v>
      </c>
      <c r="CN39" s="3">
        <v>0.120318873387301</v>
      </c>
      <c r="CO39" s="3">
        <v>0.333333333333333</v>
      </c>
      <c r="CP39" s="3">
        <v>0.0219667584166667</v>
      </c>
      <c r="CQ39" s="3">
        <v>-0.0248416187429644</v>
      </c>
      <c r="CR39" s="3">
        <v>0.0128167565275876</v>
      </c>
      <c r="CS39" s="3">
        <v>0.666666666666667</v>
      </c>
      <c r="CT39" s="3">
        <v>1</v>
      </c>
      <c r="CU39" s="3">
        <v>2</v>
      </c>
      <c r="CV39" s="3" t="e">
        <v>#DIV/0!</v>
      </c>
      <c r="CW39" s="3">
        <v>100</v>
      </c>
      <c r="CX39" s="3">
        <v>100</v>
      </c>
      <c r="CY39" s="3">
        <v>-2.69208333333333</v>
      </c>
      <c r="CZ39" s="3">
        <v>0.693825</v>
      </c>
      <c r="DA39" s="3">
        <v>-2.49568375717479</v>
      </c>
      <c r="DB39" s="3">
        <v>0.000607280511662848</v>
      </c>
      <c r="DC39" s="3">
        <v>-3.29847730207135e-6</v>
      </c>
      <c r="DD39" s="3">
        <v>1.45089541195219e-9</v>
      </c>
      <c r="DE39" s="3">
        <v>0.0641391158222808</v>
      </c>
      <c r="DF39" s="3">
        <v>0.00754627571538832</v>
      </c>
      <c r="DG39" s="3">
        <v>0.00101192271049505</v>
      </c>
      <c r="DH39" s="3">
        <v>-5.99912688698041e-6</v>
      </c>
      <c r="DI39" s="3">
        <v>3</v>
      </c>
      <c r="DJ39" s="3">
        <v>1567</v>
      </c>
      <c r="DK39" s="3">
        <v>2</v>
      </c>
      <c r="DL39" s="3">
        <v>29</v>
      </c>
      <c r="DM39" s="3">
        <v>4.05833333333333</v>
      </c>
      <c r="DN39" s="3">
        <v>4.08333333333333</v>
      </c>
      <c r="DO39" s="3">
        <v>3</v>
      </c>
      <c r="DP39" s="3">
        <v>327.540083333333</v>
      </c>
      <c r="DQ39" s="3">
        <v>682.411583333333</v>
      </c>
      <c r="DR39" s="3">
        <v>25.0012</v>
      </c>
      <c r="DS39" s="3">
        <v>31.9456416666667</v>
      </c>
      <c r="DT39" s="3">
        <v>30.000525</v>
      </c>
      <c r="DU39" s="3">
        <v>32.2448833333333</v>
      </c>
      <c r="DV39" s="3">
        <v>32.2401583333333</v>
      </c>
      <c r="DW39" s="3">
        <v>20.5165</v>
      </c>
      <c r="DX39" s="3">
        <v>34.550375</v>
      </c>
      <c r="DY39" s="3">
        <v>95.9107</v>
      </c>
      <c r="DZ39" s="3">
        <v>25</v>
      </c>
      <c r="EA39" s="3">
        <v>400</v>
      </c>
      <c r="EB39" s="3">
        <v>23.54465</v>
      </c>
      <c r="EC39" s="3">
        <v>98.6867166666667</v>
      </c>
      <c r="ED39" s="3">
        <v>100.94725</v>
      </c>
    </row>
    <row r="40" spans="1:134">
      <c r="A40" s="3" t="s">
        <v>450</v>
      </c>
      <c r="B40" s="3" t="s">
        <v>125</v>
      </c>
      <c r="C40" s="3" t="s">
        <v>68</v>
      </c>
      <c r="D40" s="3" t="s">
        <v>69</v>
      </c>
      <c r="E40" s="3" t="str">
        <f t="shared" si="2"/>
        <v>TR52-B1-Rd1</v>
      </c>
      <c r="F40" s="3" t="str">
        <f>VLOOKUP(B40,Sheet1!$A$1:$B$93,2,0)</f>
        <v>Castanopsis eyrei</v>
      </c>
      <c r="G40" s="3" t="str">
        <f t="shared" si="3"/>
        <v>2023-08-11</v>
      </c>
      <c r="H40" s="3" t="s">
        <v>405</v>
      </c>
      <c r="I40" s="3">
        <v>3.38097887498342e-5</v>
      </c>
      <c r="J40" s="3">
        <v>-0.681074838764511</v>
      </c>
      <c r="K40" s="3">
        <v>400.571877960738</v>
      </c>
      <c r="L40" s="3">
        <v>813.771362092376</v>
      </c>
      <c r="M40" s="3">
        <v>79.336862779245</v>
      </c>
      <c r="N40" s="3">
        <v>39.0527584830786</v>
      </c>
      <c r="O40" s="3">
        <v>0.0029994714131781</v>
      </c>
      <c r="P40" s="3">
        <v>3.99588829782664</v>
      </c>
      <c r="Q40" s="3">
        <v>0.00299803322847486</v>
      </c>
      <c r="R40" s="3">
        <v>0.00187389991574293</v>
      </c>
      <c r="S40" s="3">
        <v>0</v>
      </c>
      <c r="T40" s="3">
        <v>26.7224933288606</v>
      </c>
      <c r="U40" s="3">
        <v>26.7654122453704</v>
      </c>
      <c r="V40" s="3">
        <v>3.53014187892117</v>
      </c>
      <c r="W40" s="3">
        <v>69.9669839557406</v>
      </c>
      <c r="X40" s="3">
        <v>2.46465609951284</v>
      </c>
      <c r="Y40" s="3">
        <v>3.52259877719086</v>
      </c>
      <c r="Z40" s="3">
        <v>1.06548577940833</v>
      </c>
      <c r="AA40" s="3">
        <v>-1.49101168386769</v>
      </c>
      <c r="AB40" s="3">
        <v>-7.8311167832916</v>
      </c>
      <c r="AC40" s="3">
        <v>-0.421877022447579</v>
      </c>
      <c r="AD40" s="3">
        <v>-9.74400548960686</v>
      </c>
      <c r="AE40" s="3">
        <v>0</v>
      </c>
      <c r="AF40" s="3">
        <v>0</v>
      </c>
      <c r="AG40" s="3">
        <v>1</v>
      </c>
      <c r="AH40" s="3">
        <v>0</v>
      </c>
      <c r="AI40" s="3">
        <v>51592.9972139507</v>
      </c>
      <c r="AJ40" s="3">
        <v>0</v>
      </c>
      <c r="AK40" s="3">
        <v>0</v>
      </c>
      <c r="AL40" s="3">
        <v>0</v>
      </c>
      <c r="AM40" s="3">
        <v>0</v>
      </c>
      <c r="AN40" s="3">
        <v>3</v>
      </c>
      <c r="AO40" s="3">
        <v>0.5</v>
      </c>
      <c r="AP40" s="3" t="e">
        <v>#DIV/0!</v>
      </c>
      <c r="AQ40" s="3">
        <v>2</v>
      </c>
      <c r="AR40" s="3">
        <v>1543617198.62638</v>
      </c>
      <c r="AS40" s="3">
        <v>400.571877960738</v>
      </c>
      <c r="AT40" s="3">
        <v>399.999808352047</v>
      </c>
      <c r="AU40" s="3">
        <v>25.2804653384994</v>
      </c>
      <c r="AV40" s="3">
        <v>25.2522235704136</v>
      </c>
      <c r="AW40" s="3">
        <v>403.402936106174</v>
      </c>
      <c r="AX40" s="3">
        <v>24.5800138116146</v>
      </c>
      <c r="AY40" s="3">
        <v>350.061684878758</v>
      </c>
      <c r="AZ40" s="3">
        <v>97.47845884447</v>
      </c>
      <c r="BA40" s="3">
        <v>0.0140528220812517</v>
      </c>
      <c r="BB40" s="3">
        <v>26.7290606463042</v>
      </c>
      <c r="BC40" s="3">
        <v>26.7654122453704</v>
      </c>
      <c r="BD40" s="3">
        <v>999.9</v>
      </c>
      <c r="BE40" s="3">
        <v>0</v>
      </c>
      <c r="BF40" s="3">
        <v>0</v>
      </c>
      <c r="BG40" s="3">
        <v>10000.5159068466</v>
      </c>
      <c r="BH40" s="3">
        <v>-0.827956940854058</v>
      </c>
      <c r="BI40" s="3">
        <v>0.282174783560091</v>
      </c>
      <c r="BJ40" s="3">
        <v>0.572101308013465</v>
      </c>
      <c r="BK40" s="3">
        <v>410.961174817588</v>
      </c>
      <c r="BL40" s="3">
        <v>410.362354212902</v>
      </c>
      <c r="BM40" s="3">
        <v>0.0282402556703484</v>
      </c>
      <c r="BN40" s="3">
        <v>399.999808352047</v>
      </c>
      <c r="BO40" s="3">
        <v>25.2522235704136</v>
      </c>
      <c r="BP40" s="3">
        <v>2.46430090321514</v>
      </c>
      <c r="BQ40" s="3">
        <v>2.46154782716639</v>
      </c>
      <c r="BR40" s="3">
        <v>20.7926211931735</v>
      </c>
      <c r="BS40" s="3">
        <v>20.7744646189653</v>
      </c>
      <c r="BT40" s="3">
        <v>0</v>
      </c>
      <c r="BU40" s="3">
        <v>0</v>
      </c>
      <c r="BV40" s="3">
        <v>0</v>
      </c>
      <c r="BW40" s="3">
        <v>29</v>
      </c>
      <c r="BX40" s="3">
        <v>0.521269116948437</v>
      </c>
      <c r="BY40" s="3">
        <v>1543616782.1</v>
      </c>
      <c r="BZ40" s="3" t="e">
        <v>#DIV/0!</v>
      </c>
      <c r="CA40" s="3">
        <v>1543616782.1</v>
      </c>
      <c r="CB40" s="3">
        <v>1543616776.1</v>
      </c>
      <c r="CC40" s="3">
        <v>21</v>
      </c>
      <c r="CD40" s="3">
        <v>0.027</v>
      </c>
      <c r="CE40" s="3">
        <v>0.016</v>
      </c>
      <c r="CF40" s="3">
        <v>-2.83</v>
      </c>
      <c r="CG40" s="3">
        <v>0.7</v>
      </c>
      <c r="CH40" s="3">
        <v>400</v>
      </c>
      <c r="CI40" s="3">
        <v>25</v>
      </c>
      <c r="CJ40" s="3">
        <v>1.67</v>
      </c>
      <c r="CK40" s="3">
        <v>0.74</v>
      </c>
      <c r="CL40" s="3">
        <v>0.566983517857143</v>
      </c>
      <c r="CM40" s="3">
        <v>0.0660159383543273</v>
      </c>
      <c r="CN40" s="3">
        <v>0.119556581996871</v>
      </c>
      <c r="CO40" s="3">
        <v>0.357142857142857</v>
      </c>
      <c r="CP40" s="3">
        <v>0.0278701648214286</v>
      </c>
      <c r="CQ40" s="3">
        <v>0.00916555794693106</v>
      </c>
      <c r="CR40" s="3">
        <v>0.00658349013710011</v>
      </c>
      <c r="CS40" s="3">
        <v>0.857142857142857</v>
      </c>
      <c r="CT40" s="3">
        <v>1.21428571428571</v>
      </c>
      <c r="CU40" s="3">
        <v>2</v>
      </c>
      <c r="CV40" s="3" t="e">
        <v>#DIV/0!</v>
      </c>
      <c r="CW40" s="3">
        <v>100</v>
      </c>
      <c r="CX40" s="3">
        <v>100</v>
      </c>
      <c r="CY40" s="3">
        <v>-2.831</v>
      </c>
      <c r="CZ40" s="3">
        <v>0.700292857142857</v>
      </c>
      <c r="DA40" s="3">
        <v>-2.63453440936704</v>
      </c>
      <c r="DB40" s="3">
        <v>0.000607280511662848</v>
      </c>
      <c r="DC40" s="3">
        <v>-3.29847730207135e-6</v>
      </c>
      <c r="DD40" s="3">
        <v>1.45089541195219e-9</v>
      </c>
      <c r="DE40" s="3">
        <v>-0.00733272352974283</v>
      </c>
      <c r="DF40" s="3">
        <v>0.00754627571538832</v>
      </c>
      <c r="DG40" s="3">
        <v>0.00101192271049505</v>
      </c>
      <c r="DH40" s="3">
        <v>-5.99912688698041e-6</v>
      </c>
      <c r="DI40" s="3">
        <v>3</v>
      </c>
      <c r="DJ40" s="3">
        <v>1567</v>
      </c>
      <c r="DK40" s="3">
        <v>2</v>
      </c>
      <c r="DL40" s="3">
        <v>29</v>
      </c>
      <c r="DM40" s="3">
        <v>7.06428571428571</v>
      </c>
      <c r="DN40" s="3">
        <v>7.16428571428572</v>
      </c>
      <c r="DO40" s="3">
        <v>3</v>
      </c>
      <c r="DP40" s="3">
        <v>326.176428571429</v>
      </c>
      <c r="DQ40" s="3">
        <v>655.679428571429</v>
      </c>
      <c r="DR40" s="3">
        <v>24.9998714285714</v>
      </c>
      <c r="DS40" s="3">
        <v>34.8983</v>
      </c>
      <c r="DT40" s="3">
        <v>29.9999857142857</v>
      </c>
      <c r="DU40" s="3">
        <v>35.2625</v>
      </c>
      <c r="DV40" s="3">
        <v>35.2691857142857</v>
      </c>
      <c r="DW40" s="3">
        <v>20.5928571428571</v>
      </c>
      <c r="DX40" s="3">
        <v>29.9677</v>
      </c>
      <c r="DY40" s="3">
        <v>46.3354142857143</v>
      </c>
      <c r="DZ40" s="3">
        <v>25</v>
      </c>
      <c r="EA40" s="3">
        <v>400</v>
      </c>
      <c r="EB40" s="3">
        <v>25.2873</v>
      </c>
      <c r="EC40" s="3">
        <v>98.1779071428572</v>
      </c>
      <c r="ED40" s="3">
        <v>100.464642857143</v>
      </c>
    </row>
    <row r="41" spans="1:134">
      <c r="A41" s="3" t="s">
        <v>451</v>
      </c>
      <c r="B41" s="3" t="s">
        <v>125</v>
      </c>
      <c r="C41" s="3" t="s">
        <v>72</v>
      </c>
      <c r="D41" s="3" t="s">
        <v>74</v>
      </c>
      <c r="E41" s="3" t="str">
        <f t="shared" si="2"/>
        <v>TR52-B2-Rd2</v>
      </c>
      <c r="F41" s="3" t="str">
        <f>VLOOKUP(B41,Sheet1!$A$1:$B$93,2,0)</f>
        <v>Castanopsis eyrei</v>
      </c>
      <c r="G41" s="3" t="str">
        <f t="shared" si="3"/>
        <v>2023-08-11</v>
      </c>
      <c r="H41" s="3" t="s">
        <v>405</v>
      </c>
      <c r="I41" s="3">
        <v>2.45558415652739e-5</v>
      </c>
      <c r="J41" s="3">
        <v>-0.706121796645126</v>
      </c>
      <c r="K41" s="3">
        <v>400.590646238521</v>
      </c>
      <c r="L41" s="3">
        <v>935.139905692914</v>
      </c>
      <c r="M41" s="3">
        <v>90.9402014328115</v>
      </c>
      <c r="N41" s="3">
        <v>38.9564920372528</v>
      </c>
      <c r="O41" s="3">
        <v>0.00236911459532704</v>
      </c>
      <c r="P41" s="3">
        <v>3.98885456813136</v>
      </c>
      <c r="Q41" s="3">
        <v>0.00236759852153897</v>
      </c>
      <c r="R41" s="3">
        <v>0.00147988520203672</v>
      </c>
      <c r="S41" s="3">
        <v>0</v>
      </c>
      <c r="T41" s="3">
        <v>25.5404564673154</v>
      </c>
      <c r="U41" s="3">
        <v>25.4617448238612</v>
      </c>
      <c r="V41" s="3">
        <v>3.26827096389224</v>
      </c>
      <c r="W41" s="3">
        <v>69.6959099495947</v>
      </c>
      <c r="X41" s="3">
        <v>2.28917630802521</v>
      </c>
      <c r="Y41" s="3">
        <v>3.28451850921167</v>
      </c>
      <c r="Z41" s="3">
        <v>0.979094655867034</v>
      </c>
      <c r="AA41" s="3">
        <v>-1.08291261302858</v>
      </c>
      <c r="AB41" s="3">
        <v>17.9547652507253</v>
      </c>
      <c r="AC41" s="3">
        <v>0.956955804339316</v>
      </c>
      <c r="AD41" s="3">
        <v>17.828808442036</v>
      </c>
      <c r="AE41" s="3">
        <v>0</v>
      </c>
      <c r="AF41" s="3">
        <v>0</v>
      </c>
      <c r="AG41" s="3">
        <v>1</v>
      </c>
      <c r="AH41" s="3">
        <v>0</v>
      </c>
      <c r="AI41" s="3">
        <v>51668.4790887106</v>
      </c>
      <c r="AJ41" s="3">
        <v>0</v>
      </c>
      <c r="AK41" s="3">
        <v>0</v>
      </c>
      <c r="AL41" s="3">
        <v>0</v>
      </c>
      <c r="AM41" s="3">
        <v>0</v>
      </c>
      <c r="AN41" s="3">
        <v>3</v>
      </c>
      <c r="AO41" s="3">
        <v>0.5</v>
      </c>
      <c r="AP41" s="3" t="e">
        <v>#DIV/0!</v>
      </c>
      <c r="AQ41" s="3">
        <v>2</v>
      </c>
      <c r="AR41" s="3">
        <v>1543632461.93287</v>
      </c>
      <c r="AS41" s="3">
        <v>400.590646238521</v>
      </c>
      <c r="AT41" s="3">
        <v>399.993922037493</v>
      </c>
      <c r="AU41" s="3">
        <v>23.5396609063887</v>
      </c>
      <c r="AV41" s="3">
        <v>23.5191109700936</v>
      </c>
      <c r="AW41" s="3">
        <v>403.282707290336</v>
      </c>
      <c r="AX41" s="3">
        <v>22.8464665470869</v>
      </c>
      <c r="AY41" s="3">
        <v>350.053472415314</v>
      </c>
      <c r="AZ41" s="3">
        <v>97.235782277793</v>
      </c>
      <c r="BA41" s="3">
        <v>0.0118504556267105</v>
      </c>
      <c r="BB41" s="3">
        <v>25.5452370990695</v>
      </c>
      <c r="BC41" s="3">
        <v>25.4617448238612</v>
      </c>
      <c r="BD41" s="3">
        <v>999.9</v>
      </c>
      <c r="BE41" s="3">
        <v>0</v>
      </c>
      <c r="BF41" s="3">
        <v>0</v>
      </c>
      <c r="BG41" s="3">
        <v>10000.4859856778</v>
      </c>
      <c r="BH41" s="3">
        <v>-0.802955583649577</v>
      </c>
      <c r="BI41" s="3">
        <v>0.236739809380892</v>
      </c>
      <c r="BJ41" s="3">
        <v>0.596737016656784</v>
      </c>
      <c r="BK41" s="3">
        <v>410.247699799307</v>
      </c>
      <c r="BL41" s="3">
        <v>409.627994929453</v>
      </c>
      <c r="BM41" s="3">
        <v>0.0205486963146172</v>
      </c>
      <c r="BN41" s="3">
        <v>399.993922037493</v>
      </c>
      <c r="BO41" s="3">
        <v>23.5191109700936</v>
      </c>
      <c r="BP41" s="3">
        <v>2.28889715357599</v>
      </c>
      <c r="BQ41" s="3">
        <v>2.28689888052667</v>
      </c>
      <c r="BR41" s="3">
        <v>19.598455327343</v>
      </c>
      <c r="BS41" s="3">
        <v>19.5843787959162</v>
      </c>
      <c r="BT41" s="3">
        <v>0</v>
      </c>
      <c r="BU41" s="3">
        <v>0</v>
      </c>
      <c r="BV41" s="3">
        <v>0</v>
      </c>
      <c r="BW41" s="3">
        <v>27</v>
      </c>
      <c r="BX41" s="3">
        <v>0.288876100330688</v>
      </c>
      <c r="BY41" s="3">
        <v>1543632226.1</v>
      </c>
      <c r="BZ41" s="3" t="e">
        <v>#DIV/0!</v>
      </c>
      <c r="CA41" s="3">
        <v>1543632226.1</v>
      </c>
      <c r="CB41" s="3">
        <v>1543632224.1</v>
      </c>
      <c r="CC41" s="3">
        <v>61</v>
      </c>
      <c r="CD41" s="3">
        <v>0.157</v>
      </c>
      <c r="CE41" s="3">
        <v>-0.007</v>
      </c>
      <c r="CF41" s="3">
        <v>-2.691</v>
      </c>
      <c r="CG41" s="3">
        <v>0.695</v>
      </c>
      <c r="CH41" s="3">
        <v>400</v>
      </c>
      <c r="CI41" s="3">
        <v>24</v>
      </c>
      <c r="CJ41" s="3">
        <v>1.87</v>
      </c>
      <c r="CK41" s="3">
        <v>0.48</v>
      </c>
      <c r="CL41" s="3">
        <v>0.594777552083333</v>
      </c>
      <c r="CM41" s="3">
        <v>-0.0311169296435283</v>
      </c>
      <c r="CN41" s="3">
        <v>0.120318873387301</v>
      </c>
      <c r="CO41" s="3">
        <v>0.333333333333333</v>
      </c>
      <c r="CP41" s="3">
        <v>0.0219667584166667</v>
      </c>
      <c r="CQ41" s="3">
        <v>-0.0248416187429644</v>
      </c>
      <c r="CR41" s="3">
        <v>0.0128167565275876</v>
      </c>
      <c r="CS41" s="3">
        <v>0.666666666666667</v>
      </c>
      <c r="CT41" s="3">
        <v>1</v>
      </c>
      <c r="CU41" s="3">
        <v>2</v>
      </c>
      <c r="CV41" s="3" t="e">
        <v>#DIV/0!</v>
      </c>
      <c r="CW41" s="3">
        <v>100</v>
      </c>
      <c r="CX41" s="3">
        <v>100</v>
      </c>
      <c r="CY41" s="3">
        <v>-2.69208333333333</v>
      </c>
      <c r="CZ41" s="3">
        <v>0.693825</v>
      </c>
      <c r="DA41" s="3">
        <v>-2.49568375717479</v>
      </c>
      <c r="DB41" s="3">
        <v>0.000607280511662848</v>
      </c>
      <c r="DC41" s="3">
        <v>-3.29847730207135e-6</v>
      </c>
      <c r="DD41" s="3">
        <v>1.45089541195219e-9</v>
      </c>
      <c r="DE41" s="3">
        <v>0.0641391158222808</v>
      </c>
      <c r="DF41" s="3">
        <v>0.00754627571538832</v>
      </c>
      <c r="DG41" s="3">
        <v>0.00101192271049505</v>
      </c>
      <c r="DH41" s="3">
        <v>-5.99912688698041e-6</v>
      </c>
      <c r="DI41" s="3">
        <v>3</v>
      </c>
      <c r="DJ41" s="3">
        <v>1567</v>
      </c>
      <c r="DK41" s="3">
        <v>2</v>
      </c>
      <c r="DL41" s="3">
        <v>29</v>
      </c>
      <c r="DM41" s="3">
        <v>4.05833333333333</v>
      </c>
      <c r="DN41" s="3">
        <v>4.08333333333333</v>
      </c>
      <c r="DO41" s="3">
        <v>3</v>
      </c>
      <c r="DP41" s="3">
        <v>327.540083333333</v>
      </c>
      <c r="DQ41" s="3">
        <v>682.411583333333</v>
      </c>
      <c r="DR41" s="3">
        <v>25.0012</v>
      </c>
      <c r="DS41" s="3">
        <v>31.9456416666667</v>
      </c>
      <c r="DT41" s="3">
        <v>30.000525</v>
      </c>
      <c r="DU41" s="3">
        <v>32.2448833333333</v>
      </c>
      <c r="DV41" s="3">
        <v>32.2401583333333</v>
      </c>
      <c r="DW41" s="3">
        <v>20.5165</v>
      </c>
      <c r="DX41" s="3">
        <v>34.550375</v>
      </c>
      <c r="DY41" s="3">
        <v>95.9107</v>
      </c>
      <c r="DZ41" s="3">
        <v>25</v>
      </c>
      <c r="EA41" s="3">
        <v>400</v>
      </c>
      <c r="EB41" s="3">
        <v>23.54465</v>
      </c>
      <c r="EC41" s="3">
        <v>98.6867166666667</v>
      </c>
      <c r="ED41" s="3">
        <v>100.94725</v>
      </c>
    </row>
    <row r="42" spans="1:134">
      <c r="A42" s="3" t="s">
        <v>452</v>
      </c>
      <c r="B42" s="3" t="s">
        <v>129</v>
      </c>
      <c r="C42" s="3" t="s">
        <v>72</v>
      </c>
      <c r="D42" s="3" t="s">
        <v>74</v>
      </c>
      <c r="E42" s="3" t="str">
        <f t="shared" si="2"/>
        <v>TR55-B2-Rd2</v>
      </c>
      <c r="F42" s="3" t="str">
        <f>VLOOKUP(B42,Sheet1!$A$1:$B$93,2,0)</f>
        <v>Daphniphyllum pentandrum</v>
      </c>
      <c r="G42" s="3" t="str">
        <f t="shared" si="3"/>
        <v>2023-08-11</v>
      </c>
      <c r="H42" s="3" t="s">
        <v>405</v>
      </c>
      <c r="I42" s="3">
        <v>0.00028138874998882</v>
      </c>
      <c r="J42" s="3">
        <v>-1.25800856810807</v>
      </c>
      <c r="K42" s="3">
        <v>400.978035823755</v>
      </c>
      <c r="L42" s="3">
        <v>464.218282052589</v>
      </c>
      <c r="M42" s="3">
        <v>45.251236087118</v>
      </c>
      <c r="N42" s="3">
        <v>39.0866809174349</v>
      </c>
      <c r="O42" s="3">
        <v>0.0288482506074054</v>
      </c>
      <c r="P42" s="3">
        <v>3.99555419311145</v>
      </c>
      <c r="Q42" s="3">
        <v>0.0287330328372787</v>
      </c>
      <c r="R42" s="3">
        <v>0.0179684588782322</v>
      </c>
      <c r="S42" s="3">
        <v>0</v>
      </c>
      <c r="T42" s="3">
        <v>25.9561270228916</v>
      </c>
      <c r="U42" s="3">
        <v>25.9964483844949</v>
      </c>
      <c r="V42" s="3">
        <v>3.37354944654761</v>
      </c>
      <c r="W42" s="3">
        <v>72.4859218926088</v>
      </c>
      <c r="X42" s="3">
        <v>2.44742727521552</v>
      </c>
      <c r="Y42" s="3">
        <v>3.37641757791416</v>
      </c>
      <c r="Z42" s="3">
        <v>0.92612217133209</v>
      </c>
      <c r="AA42" s="3">
        <v>-12.409243874507</v>
      </c>
      <c r="AB42" s="3">
        <v>3.09372814841445</v>
      </c>
      <c r="AC42" s="3">
        <v>0.165441484249571</v>
      </c>
      <c r="AD42" s="3">
        <v>-9.15007424184294</v>
      </c>
      <c r="AE42" s="3">
        <v>0</v>
      </c>
      <c r="AF42" s="3">
        <v>0</v>
      </c>
      <c r="AG42" s="3">
        <v>1</v>
      </c>
      <c r="AH42" s="3">
        <v>0</v>
      </c>
      <c r="AI42" s="3">
        <v>51710.7924572379</v>
      </c>
      <c r="AJ42" s="3">
        <v>0</v>
      </c>
      <c r="AK42" s="3">
        <v>0</v>
      </c>
      <c r="AL42" s="3">
        <v>0</v>
      </c>
      <c r="AM42" s="3">
        <v>0</v>
      </c>
      <c r="AN42" s="3">
        <v>3</v>
      </c>
      <c r="AO42" s="3">
        <v>0.5</v>
      </c>
      <c r="AP42" s="3" t="e">
        <v>#DIV/0!</v>
      </c>
      <c r="AQ42" s="3">
        <v>2</v>
      </c>
      <c r="AR42" s="3">
        <v>1543649929.83287</v>
      </c>
      <c r="AS42" s="3">
        <v>400.978035823755</v>
      </c>
      <c r="AT42" s="3">
        <v>399.99658855212</v>
      </c>
      <c r="AU42" s="3">
        <v>25.1073910043027</v>
      </c>
      <c r="AV42" s="3">
        <v>24.8722881923159</v>
      </c>
      <c r="AW42" s="3">
        <v>403.8173735693</v>
      </c>
      <c r="AX42" s="3">
        <v>24.3688120038162</v>
      </c>
      <c r="AY42" s="3">
        <v>350.047500768564</v>
      </c>
      <c r="AZ42" s="3">
        <v>97.4665722258712</v>
      </c>
      <c r="BA42" s="3">
        <v>0.011786758422505</v>
      </c>
      <c r="BB42" s="3">
        <v>26.0108105380709</v>
      </c>
      <c r="BC42" s="3">
        <v>25.9964483844949</v>
      </c>
      <c r="BD42" s="3">
        <v>999.9</v>
      </c>
      <c r="BE42" s="3">
        <v>0</v>
      </c>
      <c r="BF42" s="3">
        <v>0</v>
      </c>
      <c r="BG42" s="3">
        <v>10000.5503139634</v>
      </c>
      <c r="BH42" s="3">
        <v>-0.815777775009883</v>
      </c>
      <c r="BI42" s="3">
        <v>0.250260025216658</v>
      </c>
      <c r="BJ42" s="3">
        <v>0.981425321658153</v>
      </c>
      <c r="BK42" s="3">
        <v>411.304825455361</v>
      </c>
      <c r="BL42" s="3">
        <v>410.19924224442</v>
      </c>
      <c r="BM42" s="3">
        <v>0.235102060410965</v>
      </c>
      <c r="BN42" s="3">
        <v>399.99658855212</v>
      </c>
      <c r="BO42" s="3">
        <v>24.8722881923159</v>
      </c>
      <c r="BP42" s="3">
        <v>2.44713131936082</v>
      </c>
      <c r="BQ42" s="3">
        <v>2.42421694134282</v>
      </c>
      <c r="BR42" s="3">
        <v>20.6790888037463</v>
      </c>
      <c r="BS42" s="3">
        <v>20.5264499917138</v>
      </c>
      <c r="BT42" s="3">
        <v>0</v>
      </c>
      <c r="BU42" s="3">
        <v>0</v>
      </c>
      <c r="BV42" s="3">
        <v>0</v>
      </c>
      <c r="BW42" s="3">
        <v>28</v>
      </c>
      <c r="BX42" s="3">
        <v>0.40731439506629</v>
      </c>
      <c r="BY42" s="3">
        <v>1543649485</v>
      </c>
      <c r="BZ42" s="3" t="e">
        <v>#DIV/0!</v>
      </c>
      <c r="CA42" s="3">
        <v>1543649484</v>
      </c>
      <c r="CB42" s="3">
        <v>1543649485</v>
      </c>
      <c r="CC42" s="3">
        <v>105</v>
      </c>
      <c r="CD42" s="3">
        <v>0.004</v>
      </c>
      <c r="CE42" s="3">
        <v>-0.009</v>
      </c>
      <c r="CF42" s="3">
        <v>-2.838</v>
      </c>
      <c r="CG42" s="3">
        <v>0.73</v>
      </c>
      <c r="CH42" s="3">
        <v>400</v>
      </c>
      <c r="CI42" s="3">
        <v>25</v>
      </c>
      <c r="CJ42" s="3">
        <v>2.93</v>
      </c>
      <c r="CK42" s="3">
        <v>0.54</v>
      </c>
      <c r="CL42" s="3">
        <v>0.97244949375</v>
      </c>
      <c r="CM42" s="3">
        <v>0.0608765712945569</v>
      </c>
      <c r="CN42" s="3">
        <v>0.276040146155025</v>
      </c>
      <c r="CO42" s="3">
        <v>0.333333333333333</v>
      </c>
      <c r="CP42" s="3">
        <v>0.235186502083333</v>
      </c>
      <c r="CQ42" s="3">
        <v>-0.000597259849906459</v>
      </c>
      <c r="CR42" s="3">
        <v>0.00300412919267176</v>
      </c>
      <c r="CS42" s="3">
        <v>1</v>
      </c>
      <c r="CT42" s="3">
        <v>1.33333333333333</v>
      </c>
      <c r="CU42" s="3">
        <v>2</v>
      </c>
      <c r="CV42" s="3" t="e">
        <v>#DIV/0!</v>
      </c>
      <c r="CW42" s="3">
        <v>100</v>
      </c>
      <c r="CX42" s="3">
        <v>100</v>
      </c>
      <c r="CY42" s="3">
        <v>-2.83925</v>
      </c>
      <c r="CZ42" s="3">
        <v>0.738491666666667</v>
      </c>
      <c r="DA42" s="3">
        <v>-2.6422572643438</v>
      </c>
      <c r="DB42" s="3">
        <v>0.000607280511662848</v>
      </c>
      <c r="DC42" s="3">
        <v>-3.29847730207135e-6</v>
      </c>
      <c r="DD42" s="3">
        <v>1.45089541195219e-9</v>
      </c>
      <c r="DE42" s="3">
        <v>0.0405803451099726</v>
      </c>
      <c r="DF42" s="3">
        <v>0.00754627571538832</v>
      </c>
      <c r="DG42" s="3">
        <v>0.00101192271049505</v>
      </c>
      <c r="DH42" s="3">
        <v>-5.99912688698041e-6</v>
      </c>
      <c r="DI42" s="3">
        <v>3</v>
      </c>
      <c r="DJ42" s="3">
        <v>1567</v>
      </c>
      <c r="DK42" s="3">
        <v>2</v>
      </c>
      <c r="DL42" s="3">
        <v>29</v>
      </c>
      <c r="DM42" s="3">
        <v>7.55</v>
      </c>
      <c r="DN42" s="3">
        <v>7.54166666666667</v>
      </c>
      <c r="DO42" s="3">
        <v>3</v>
      </c>
      <c r="DP42" s="3">
        <v>327.115</v>
      </c>
      <c r="DQ42" s="3">
        <v>678.1365</v>
      </c>
      <c r="DR42" s="3">
        <v>25.0001333333333</v>
      </c>
      <c r="DS42" s="3">
        <v>32.8643833333333</v>
      </c>
      <c r="DT42" s="3">
        <v>30.0001833333333</v>
      </c>
      <c r="DU42" s="3">
        <v>33.1478916666667</v>
      </c>
      <c r="DV42" s="3">
        <v>33.1371333333333</v>
      </c>
      <c r="DW42" s="3">
        <v>20.4355</v>
      </c>
      <c r="DX42" s="3">
        <v>100</v>
      </c>
      <c r="DY42" s="3">
        <v>0</v>
      </c>
      <c r="DZ42" s="3">
        <v>25</v>
      </c>
      <c r="EA42" s="3">
        <v>400</v>
      </c>
      <c r="EB42" s="3">
        <v>0</v>
      </c>
      <c r="EC42" s="3">
        <v>98.5527416666667</v>
      </c>
      <c r="ED42" s="3">
        <v>100.79775</v>
      </c>
    </row>
    <row r="43" spans="1:134">
      <c r="A43" s="3" t="s">
        <v>453</v>
      </c>
      <c r="B43" s="3" t="s">
        <v>454</v>
      </c>
      <c r="C43" s="3" t="s">
        <v>68</v>
      </c>
      <c r="D43" s="3" t="s">
        <v>69</v>
      </c>
      <c r="E43" s="3" t="str">
        <f t="shared" si="2"/>
        <v>TR56-B1-Rd1</v>
      </c>
      <c r="F43" s="3" t="str">
        <f>VLOOKUP(B43,Sheet1!$A$1:$B$93,2,0)</f>
        <v>Myrica rubra</v>
      </c>
      <c r="G43" s="3" t="str">
        <f t="shared" si="3"/>
        <v>2023-08-11</v>
      </c>
      <c r="H43" s="3" t="s">
        <v>405</v>
      </c>
      <c r="I43" s="3">
        <v>0.000167561931219872</v>
      </c>
      <c r="J43" s="3">
        <v>-0.819724950681224</v>
      </c>
      <c r="K43" s="3">
        <v>400.644773390922</v>
      </c>
      <c r="L43" s="3">
        <v>476.37650625988</v>
      </c>
      <c r="M43" s="3">
        <v>46.3233414734272</v>
      </c>
      <c r="N43" s="3">
        <v>38.9591089183888</v>
      </c>
      <c r="O43" s="3">
        <v>0.0159699348517307</v>
      </c>
      <c r="P43" s="3">
        <v>3.98840675728632</v>
      </c>
      <c r="Q43" s="3">
        <v>0.015934132385159</v>
      </c>
      <c r="R43" s="3">
        <v>0.00996204263121364</v>
      </c>
      <c r="S43" s="3">
        <v>0</v>
      </c>
      <c r="T43" s="3">
        <v>25.7649653651214</v>
      </c>
      <c r="U43" s="3">
        <v>25.750546164389</v>
      </c>
      <c r="V43" s="3">
        <v>3.32477094715924</v>
      </c>
      <c r="W43" s="3">
        <v>69.9441651121277</v>
      </c>
      <c r="X43" s="3">
        <v>2.33197632670808</v>
      </c>
      <c r="Y43" s="3">
        <v>3.3340543142946</v>
      </c>
      <c r="Z43" s="3">
        <v>0.992794620451159</v>
      </c>
      <c r="AA43" s="3">
        <v>-7.38948116679634</v>
      </c>
      <c r="AB43" s="3">
        <v>10.1149727410218</v>
      </c>
      <c r="AC43" s="3">
        <v>0.540634348104839</v>
      </c>
      <c r="AD43" s="3">
        <v>3.26612592233031</v>
      </c>
      <c r="AE43" s="3">
        <v>0</v>
      </c>
      <c r="AF43" s="3">
        <v>0</v>
      </c>
      <c r="AG43" s="3">
        <v>1</v>
      </c>
      <c r="AH43" s="3">
        <v>0</v>
      </c>
      <c r="AI43" s="3">
        <v>51616.8187881113</v>
      </c>
      <c r="AJ43" s="3">
        <v>0</v>
      </c>
      <c r="AK43" s="3">
        <v>0</v>
      </c>
      <c r="AL43" s="3">
        <v>0</v>
      </c>
      <c r="AM43" s="3">
        <v>0</v>
      </c>
      <c r="AN43" s="3">
        <v>3</v>
      </c>
      <c r="AO43" s="3">
        <v>0.5</v>
      </c>
      <c r="AP43" s="3" t="e">
        <v>#DIV/0!</v>
      </c>
      <c r="AQ43" s="3">
        <v>2</v>
      </c>
      <c r="AR43" s="3">
        <v>1543633771.81204</v>
      </c>
      <c r="AS43" s="3">
        <v>400.644773390922</v>
      </c>
      <c r="AT43" s="3">
        <v>399.999767701056</v>
      </c>
      <c r="AU43" s="3">
        <v>23.9814038268074</v>
      </c>
      <c r="AV43" s="3">
        <v>23.8412396414643</v>
      </c>
      <c r="AW43" s="3">
        <v>403.486967270365</v>
      </c>
      <c r="AX43" s="3">
        <v>23.2869847981075</v>
      </c>
      <c r="AY43" s="3">
        <v>350.039787211393</v>
      </c>
      <c r="AZ43" s="3">
        <v>97.2286916405623</v>
      </c>
      <c r="BA43" s="3">
        <v>0.0123346080063729</v>
      </c>
      <c r="BB43" s="3">
        <v>25.7975873846455</v>
      </c>
      <c r="BC43" s="3">
        <v>25.750546164389</v>
      </c>
      <c r="BD43" s="3">
        <v>999.9</v>
      </c>
      <c r="BE43" s="3">
        <v>0</v>
      </c>
      <c r="BF43" s="3">
        <v>0</v>
      </c>
      <c r="BG43" s="3">
        <v>9999.62576547427</v>
      </c>
      <c r="BH43" s="3">
        <v>-0.815254256001058</v>
      </c>
      <c r="BI43" s="3">
        <v>0.261390334500488</v>
      </c>
      <c r="BJ43" s="3">
        <v>0.645000522601538</v>
      </c>
      <c r="BK43" s="3">
        <v>410.48887227063</v>
      </c>
      <c r="BL43" s="3">
        <v>409.76920761151</v>
      </c>
      <c r="BM43" s="3">
        <v>0.140162897334119</v>
      </c>
      <c r="BN43" s="3">
        <v>399.999767701056</v>
      </c>
      <c r="BO43" s="3">
        <v>23.8412396414643</v>
      </c>
      <c r="BP43" s="3">
        <v>2.33168022909052</v>
      </c>
      <c r="BQ43" s="3">
        <v>2.3180522050576</v>
      </c>
      <c r="BR43" s="3">
        <v>19.8969476788706</v>
      </c>
      <c r="BS43" s="3">
        <v>19.8023947237941</v>
      </c>
      <c r="BT43" s="3">
        <v>0</v>
      </c>
      <c r="BU43" s="3">
        <v>0</v>
      </c>
      <c r="BV43" s="3">
        <v>0</v>
      </c>
      <c r="BW43" s="3">
        <v>27</v>
      </c>
      <c r="BX43" s="3">
        <v>0.17916252972978</v>
      </c>
      <c r="BY43" s="3">
        <v>1543633496.5</v>
      </c>
      <c r="BZ43" s="3" t="e">
        <v>#DIV/0!</v>
      </c>
      <c r="CA43" s="3">
        <v>1543633496.5</v>
      </c>
      <c r="CB43" s="3">
        <v>1543633492.5</v>
      </c>
      <c r="CC43" s="3">
        <v>62</v>
      </c>
      <c r="CD43" s="3">
        <v>-0.15</v>
      </c>
      <c r="CE43" s="3">
        <v>-0.018</v>
      </c>
      <c r="CF43" s="3">
        <v>-2.841</v>
      </c>
      <c r="CG43" s="3">
        <v>0.683</v>
      </c>
      <c r="CH43" s="3">
        <v>400</v>
      </c>
      <c r="CI43" s="3">
        <v>24</v>
      </c>
      <c r="CJ43" s="3">
        <v>1.24</v>
      </c>
      <c r="CK43" s="3">
        <v>0.52</v>
      </c>
      <c r="CL43" s="3">
        <v>0.64037749796748</v>
      </c>
      <c r="CM43" s="3">
        <v>0.00730244599303173</v>
      </c>
      <c r="CN43" s="3">
        <v>0.141011422645826</v>
      </c>
      <c r="CO43" s="3">
        <v>0.5</v>
      </c>
      <c r="CP43" s="3">
        <v>0.139608881097561</v>
      </c>
      <c r="CQ43" s="3">
        <v>0.00833479006968639</v>
      </c>
      <c r="CR43" s="3">
        <v>0.0150014715285288</v>
      </c>
      <c r="CS43" s="3">
        <v>0.583333333333333</v>
      </c>
      <c r="CT43" s="3">
        <v>1.08333333333333</v>
      </c>
      <c r="CU43" s="3">
        <v>2</v>
      </c>
      <c r="CV43" s="3" t="e">
        <v>#DIV/0!</v>
      </c>
      <c r="CW43" s="3">
        <v>100</v>
      </c>
      <c r="CX43" s="3">
        <v>100</v>
      </c>
      <c r="CY43" s="3">
        <v>-2.84216666666667</v>
      </c>
      <c r="CZ43" s="3">
        <v>0.694258333333333</v>
      </c>
      <c r="DA43" s="3">
        <v>-2.64552124928035</v>
      </c>
      <c r="DB43" s="3">
        <v>0.000607280511662848</v>
      </c>
      <c r="DC43" s="3">
        <v>-3.29847730207135e-6</v>
      </c>
      <c r="DD43" s="3">
        <v>1.45089541195219e-9</v>
      </c>
      <c r="DE43" s="3">
        <v>0.0457020430746092</v>
      </c>
      <c r="DF43" s="3">
        <v>0.00754627571538832</v>
      </c>
      <c r="DG43" s="3">
        <v>0.00101192271049505</v>
      </c>
      <c r="DH43" s="3">
        <v>-5.99912688698041e-6</v>
      </c>
      <c r="DI43" s="3">
        <v>3</v>
      </c>
      <c r="DJ43" s="3">
        <v>1567</v>
      </c>
      <c r="DK43" s="3">
        <v>2</v>
      </c>
      <c r="DL43" s="3">
        <v>29</v>
      </c>
      <c r="DM43" s="3">
        <v>4.71666666666667</v>
      </c>
      <c r="DN43" s="3">
        <v>4.78333333333333</v>
      </c>
      <c r="DO43" s="3">
        <v>3</v>
      </c>
      <c r="DP43" s="3">
        <v>327.078583333333</v>
      </c>
      <c r="DQ43" s="3">
        <v>674.649583333333</v>
      </c>
      <c r="DR43" s="3">
        <v>25.000125</v>
      </c>
      <c r="DS43" s="3">
        <v>33.1289083333333</v>
      </c>
      <c r="DT43" s="3">
        <v>30.0003083333333</v>
      </c>
      <c r="DU43" s="3">
        <v>33.4238083333333</v>
      </c>
      <c r="DV43" s="3">
        <v>33.409525</v>
      </c>
      <c r="DW43" s="3">
        <v>20.49</v>
      </c>
      <c r="DX43" s="3">
        <v>40.7471333333333</v>
      </c>
      <c r="DY43" s="3">
        <v>87.1745083333333</v>
      </c>
      <c r="DZ43" s="3">
        <v>25</v>
      </c>
      <c r="EA43" s="3">
        <v>400</v>
      </c>
      <c r="EB43" s="3">
        <v>23.8011833333333</v>
      </c>
      <c r="EC43" s="3">
        <v>98.4862166666667</v>
      </c>
      <c r="ED43" s="3">
        <v>100.74175</v>
      </c>
    </row>
    <row r="44" spans="1:134">
      <c r="A44" s="3" t="s">
        <v>455</v>
      </c>
      <c r="B44" s="3" t="s">
        <v>454</v>
      </c>
      <c r="C44" s="3" t="s">
        <v>68</v>
      </c>
      <c r="D44" s="3" t="s">
        <v>74</v>
      </c>
      <c r="E44" s="3" t="str">
        <f t="shared" si="2"/>
        <v>TR56-B1-Rd2</v>
      </c>
      <c r="F44" s="3" t="str">
        <f>VLOOKUP(B44,Sheet1!$A$1:$B$93,2,0)</f>
        <v>Myrica rubra</v>
      </c>
      <c r="G44" s="3" t="str">
        <f t="shared" si="3"/>
        <v>2023-08-11</v>
      </c>
      <c r="H44" s="3" t="s">
        <v>405</v>
      </c>
      <c r="I44" s="3">
        <v>0.00074686569341612</v>
      </c>
      <c r="J44" s="3">
        <v>-0.917623227244213</v>
      </c>
      <c r="K44" s="3">
        <v>400.533672943654</v>
      </c>
      <c r="L44" s="3">
        <v>413.846941145857</v>
      </c>
      <c r="M44" s="3">
        <v>40.2861854139911</v>
      </c>
      <c r="N44" s="3">
        <v>38.9901979336346</v>
      </c>
      <c r="O44" s="3">
        <v>0.0745021666901403</v>
      </c>
      <c r="P44" s="3">
        <v>3.99180940862238</v>
      </c>
      <c r="Q44" s="3">
        <v>0.0737379147471471</v>
      </c>
      <c r="R44" s="3">
        <v>0.0461542079807892</v>
      </c>
      <c r="S44" s="3">
        <v>0</v>
      </c>
      <c r="T44" s="3">
        <v>25.1544650922212</v>
      </c>
      <c r="U44" s="3">
        <v>25.2450870085295</v>
      </c>
      <c r="V44" s="3">
        <v>3.22643641600849</v>
      </c>
      <c r="W44" s="3">
        <v>70.0748960907604</v>
      </c>
      <c r="X44" s="3">
        <v>2.26829230446532</v>
      </c>
      <c r="Y44" s="3">
        <v>3.236954167524</v>
      </c>
      <c r="Z44" s="3">
        <v>0.958144111543172</v>
      </c>
      <c r="AA44" s="3">
        <v>-32.9367770796509</v>
      </c>
      <c r="AB44" s="3">
        <v>11.7721444261442</v>
      </c>
      <c r="AC44" s="3">
        <v>0.625512443021678</v>
      </c>
      <c r="AD44" s="3">
        <v>-20.539120210485</v>
      </c>
      <c r="AE44" s="3">
        <v>0</v>
      </c>
      <c r="AF44" s="3">
        <v>0</v>
      </c>
      <c r="AG44" s="3">
        <v>1</v>
      </c>
      <c r="AH44" s="3">
        <v>0</v>
      </c>
      <c r="AI44" s="3">
        <v>51765.1755936469</v>
      </c>
      <c r="AJ44" s="3">
        <v>0</v>
      </c>
      <c r="AK44" s="3">
        <v>0</v>
      </c>
      <c r="AL44" s="3">
        <v>0</v>
      </c>
      <c r="AM44" s="3">
        <v>0</v>
      </c>
      <c r="AN44" s="3">
        <v>3</v>
      </c>
      <c r="AO44" s="3">
        <v>0.5</v>
      </c>
      <c r="AP44" s="3" t="e">
        <v>#DIV/0!</v>
      </c>
      <c r="AQ44" s="3">
        <v>2</v>
      </c>
      <c r="AR44" s="3">
        <v>1543640670.83287</v>
      </c>
      <c r="AS44" s="3">
        <v>400.533672943654</v>
      </c>
      <c r="AT44" s="3">
        <v>400.003609348203</v>
      </c>
      <c r="AU44" s="3">
        <v>23.3014320076172</v>
      </c>
      <c r="AV44" s="3">
        <v>22.676249092699</v>
      </c>
      <c r="AW44" s="3">
        <v>403.203392827495</v>
      </c>
      <c r="AX44" s="3">
        <v>22.6057617088579</v>
      </c>
      <c r="AY44" s="3">
        <v>350.039740205559</v>
      </c>
      <c r="AZ44" s="3">
        <v>97.3344820534574</v>
      </c>
      <c r="BA44" s="3">
        <v>0.0111359864945569</v>
      </c>
      <c r="BB44" s="3">
        <v>25.2997886904762</v>
      </c>
      <c r="BC44" s="3">
        <v>25.2450870085295</v>
      </c>
      <c r="BD44" s="3">
        <v>999.9</v>
      </c>
      <c r="BE44" s="3">
        <v>0</v>
      </c>
      <c r="BF44" s="3">
        <v>0</v>
      </c>
      <c r="BG44" s="3">
        <v>10000.8270654686</v>
      </c>
      <c r="BH44" s="3">
        <v>-0.818979717682296</v>
      </c>
      <c r="BI44" s="3">
        <v>0.238284397685185</v>
      </c>
      <c r="BJ44" s="3">
        <v>0.530105552380192</v>
      </c>
      <c r="BK44" s="3">
        <v>410.089295162075</v>
      </c>
      <c r="BL44" s="3">
        <v>409.284524814511</v>
      </c>
      <c r="BM44" s="3">
        <v>0.62518584642249</v>
      </c>
      <c r="BN44" s="3">
        <v>400.003609348203</v>
      </c>
      <c r="BO44" s="3">
        <v>22.676249092699</v>
      </c>
      <c r="BP44" s="3">
        <v>2.26803271335066</v>
      </c>
      <c r="BQ44" s="3">
        <v>2.2071806249924</v>
      </c>
      <c r="BR44" s="3">
        <v>19.4511367598674</v>
      </c>
      <c r="BS44" s="3">
        <v>19.014527451195</v>
      </c>
      <c r="BT44" s="3">
        <v>0</v>
      </c>
      <c r="BU44" s="3">
        <v>0</v>
      </c>
      <c r="BV44" s="3">
        <v>0</v>
      </c>
      <c r="BW44" s="3">
        <v>26</v>
      </c>
      <c r="BX44" s="3">
        <v>0.353446180257556</v>
      </c>
      <c r="BY44" s="3">
        <v>1543640554</v>
      </c>
      <c r="BZ44" s="3" t="e">
        <v>#DIV/0!</v>
      </c>
      <c r="CA44" s="3">
        <v>1543640553</v>
      </c>
      <c r="CB44" s="3">
        <v>1543640554</v>
      </c>
      <c r="CC44" s="3">
        <v>82</v>
      </c>
      <c r="CD44" s="3">
        <v>-0.052</v>
      </c>
      <c r="CE44" s="3">
        <v>-0.002</v>
      </c>
      <c r="CF44" s="3">
        <v>-2.669</v>
      </c>
      <c r="CG44" s="3">
        <v>0.665</v>
      </c>
      <c r="CH44" s="3">
        <v>400</v>
      </c>
      <c r="CI44" s="3">
        <v>23</v>
      </c>
      <c r="CJ44" s="3">
        <v>1.72</v>
      </c>
      <c r="CK44" s="3">
        <v>0.39</v>
      </c>
      <c r="CL44" s="3">
        <v>0.532887816666667</v>
      </c>
      <c r="CM44" s="3">
        <v>-0.0530857110694198</v>
      </c>
      <c r="CN44" s="3">
        <v>0.170879274719363</v>
      </c>
      <c r="CO44" s="3">
        <v>0.25</v>
      </c>
      <c r="CP44" s="3">
        <v>0.62385443125</v>
      </c>
      <c r="CQ44" s="3">
        <v>0.0315390253283287</v>
      </c>
      <c r="CR44" s="3">
        <v>0.00716494883555934</v>
      </c>
      <c r="CS44" s="3">
        <v>0.833333333333333</v>
      </c>
      <c r="CT44" s="3">
        <v>1.08333333333333</v>
      </c>
      <c r="CU44" s="3">
        <v>2</v>
      </c>
      <c r="CV44" s="3" t="e">
        <v>#DIV/0!</v>
      </c>
      <c r="CW44" s="3">
        <v>100</v>
      </c>
      <c r="CX44" s="3">
        <v>100</v>
      </c>
      <c r="CY44" s="3">
        <v>-2.66975</v>
      </c>
      <c r="CZ44" s="3">
        <v>0.695716666666667</v>
      </c>
      <c r="DA44" s="3">
        <v>-2.47346234549628</v>
      </c>
      <c r="DB44" s="3">
        <v>0.000607280511662848</v>
      </c>
      <c r="DC44" s="3">
        <v>-3.29847730207135e-6</v>
      </c>
      <c r="DD44" s="3">
        <v>1.45089541195219e-9</v>
      </c>
      <c r="DE44" s="3">
        <v>0.0772655605476075</v>
      </c>
      <c r="DF44" s="3">
        <v>0.00754627571538832</v>
      </c>
      <c r="DG44" s="3">
        <v>0.00101192271049505</v>
      </c>
      <c r="DH44" s="3">
        <v>-5.99912688698041e-6</v>
      </c>
      <c r="DI44" s="3">
        <v>3</v>
      </c>
      <c r="DJ44" s="3">
        <v>1567</v>
      </c>
      <c r="DK44" s="3">
        <v>2</v>
      </c>
      <c r="DL44" s="3">
        <v>29</v>
      </c>
      <c r="DM44" s="3">
        <v>2.08333333333333</v>
      </c>
      <c r="DN44" s="3">
        <v>2.075</v>
      </c>
      <c r="DO44" s="3">
        <v>3</v>
      </c>
      <c r="DP44" s="3">
        <v>328.822166666667</v>
      </c>
      <c r="DQ44" s="3">
        <v>692.568583333333</v>
      </c>
      <c r="DR44" s="3">
        <v>24.9999333333333</v>
      </c>
      <c r="DS44" s="3">
        <v>30.6556333333333</v>
      </c>
      <c r="DT44" s="3">
        <v>30.0001833333333</v>
      </c>
      <c r="DU44" s="3">
        <v>30.9230666666667</v>
      </c>
      <c r="DV44" s="3">
        <v>30.9188583333333</v>
      </c>
      <c r="DW44" s="3">
        <v>20.4699333333333</v>
      </c>
      <c r="DX44" s="3">
        <v>46.0199916666667</v>
      </c>
      <c r="DY44" s="3">
        <v>95.4352</v>
      </c>
      <c r="DZ44" s="3">
        <v>25</v>
      </c>
      <c r="EA44" s="3">
        <v>400</v>
      </c>
      <c r="EB44" s="3">
        <v>22.6124083333333</v>
      </c>
      <c r="EC44" s="3">
        <v>98.9426</v>
      </c>
      <c r="ED44" s="3">
        <v>101.198666666667</v>
      </c>
    </row>
    <row r="45" spans="1:134">
      <c r="A45" s="3" t="s">
        <v>456</v>
      </c>
      <c r="B45" s="3" t="s">
        <v>454</v>
      </c>
      <c r="C45" s="3" t="s">
        <v>72</v>
      </c>
      <c r="D45" s="3" t="s">
        <v>74</v>
      </c>
      <c r="E45" s="3" t="str">
        <f t="shared" si="2"/>
        <v>TR56-B2-Rd2</v>
      </c>
      <c r="F45" s="3" t="str">
        <f>VLOOKUP(B45,Sheet1!$A$1:$B$93,2,0)</f>
        <v>Myrica rubra</v>
      </c>
      <c r="G45" s="3" t="str">
        <f t="shared" si="3"/>
        <v>2023-08-11</v>
      </c>
      <c r="H45" s="3" t="s">
        <v>405</v>
      </c>
      <c r="I45" s="3">
        <v>6.0121630724142e-5</v>
      </c>
      <c r="J45" s="3">
        <v>-0.616439830285864</v>
      </c>
      <c r="K45" s="3">
        <v>400.506823736544</v>
      </c>
      <c r="L45" s="3">
        <v>568.8941870058</v>
      </c>
      <c r="M45" s="3">
        <v>55.4607989404417</v>
      </c>
      <c r="N45" s="3">
        <v>39.0449239281583</v>
      </c>
      <c r="O45" s="3">
        <v>0.00558517339321405</v>
      </c>
      <c r="P45" s="3">
        <v>3.99537124099746</v>
      </c>
      <c r="Q45" s="3">
        <v>0.00558083914989081</v>
      </c>
      <c r="R45" s="3">
        <v>0.00348841359387281</v>
      </c>
      <c r="S45" s="3">
        <v>0</v>
      </c>
      <c r="T45" s="3">
        <v>26.1831472517061</v>
      </c>
      <c r="U45" s="3">
        <v>26.1499455408076</v>
      </c>
      <c r="V45" s="3">
        <v>3.4043138283997</v>
      </c>
      <c r="W45" s="3">
        <v>69.8803764259889</v>
      </c>
      <c r="X45" s="3">
        <v>2.38526595421739</v>
      </c>
      <c r="Y45" s="3">
        <v>3.41335586046841</v>
      </c>
      <c r="Z45" s="3">
        <v>1.01904787418231</v>
      </c>
      <c r="AA45" s="3">
        <v>-2.65136391493466</v>
      </c>
      <c r="AB45" s="3">
        <v>9.66818453551942</v>
      </c>
      <c r="AC45" s="3">
        <v>0.517916678758281</v>
      </c>
      <c r="AD45" s="3">
        <v>7.53473729934303</v>
      </c>
      <c r="AE45" s="3">
        <v>0</v>
      </c>
      <c r="AF45" s="3">
        <v>0</v>
      </c>
      <c r="AG45" s="3">
        <v>1</v>
      </c>
      <c r="AH45" s="3">
        <v>0</v>
      </c>
      <c r="AI45" s="3">
        <v>51675.9940034283</v>
      </c>
      <c r="AJ45" s="3">
        <v>0</v>
      </c>
      <c r="AK45" s="3">
        <v>0</v>
      </c>
      <c r="AL45" s="3">
        <v>0</v>
      </c>
      <c r="AM45" s="3">
        <v>0</v>
      </c>
      <c r="AN45" s="3">
        <v>3</v>
      </c>
      <c r="AO45" s="3">
        <v>0.5</v>
      </c>
      <c r="AP45" s="3" t="e">
        <v>#DIV/0!</v>
      </c>
      <c r="AQ45" s="3">
        <v>2</v>
      </c>
      <c r="AR45" s="3">
        <v>1543651446.43287</v>
      </c>
      <c r="AS45" s="3">
        <v>400.506823736544</v>
      </c>
      <c r="AT45" s="3">
        <v>399.999133007967</v>
      </c>
      <c r="AU45" s="3">
        <v>24.4670803169282</v>
      </c>
      <c r="AV45" s="3">
        <v>24.4168130539591</v>
      </c>
      <c r="AW45" s="3">
        <v>403.409469244511</v>
      </c>
      <c r="AX45" s="3">
        <v>23.7622279524722</v>
      </c>
      <c r="AY45" s="3">
        <v>350.032692789485</v>
      </c>
      <c r="AZ45" s="3">
        <v>97.4768483128079</v>
      </c>
      <c r="BA45" s="3">
        <v>0.0119374635344068</v>
      </c>
      <c r="BB45" s="3">
        <v>26.1948303669495</v>
      </c>
      <c r="BC45" s="3">
        <v>26.1499455408076</v>
      </c>
      <c r="BD45" s="3">
        <v>999.9</v>
      </c>
      <c r="BE45" s="3">
        <v>0</v>
      </c>
      <c r="BF45" s="3">
        <v>0</v>
      </c>
      <c r="BG45" s="3">
        <v>9998.84719561515</v>
      </c>
      <c r="BH45" s="3">
        <v>-0.825896997096029</v>
      </c>
      <c r="BI45" s="3">
        <v>0.269575788458615</v>
      </c>
      <c r="BJ45" s="3">
        <v>0.507742985043788</v>
      </c>
      <c r="BK45" s="3">
        <v>410.551804722374</v>
      </c>
      <c r="BL45" s="3">
        <v>410.010255482576</v>
      </c>
      <c r="BM45" s="3">
        <v>0.0502649730394393</v>
      </c>
      <c r="BN45" s="3">
        <v>399.999133007967</v>
      </c>
      <c r="BO45" s="3">
        <v>24.4168130539591</v>
      </c>
      <c r="BP45" s="3">
        <v>2.38497408010248</v>
      </c>
      <c r="BQ45" s="3">
        <v>2.38007413222192</v>
      </c>
      <c r="BR45" s="3">
        <v>20.2621109735906</v>
      </c>
      <c r="BS45" s="3">
        <v>20.228839352384</v>
      </c>
      <c r="BT45" s="3">
        <v>0</v>
      </c>
      <c r="BU45" s="3">
        <v>0</v>
      </c>
      <c r="BV45" s="3">
        <v>0</v>
      </c>
      <c r="BW45" s="3">
        <v>28</v>
      </c>
      <c r="BX45" s="3">
        <v>0.422489768541324</v>
      </c>
      <c r="BY45" s="3">
        <v>1543651267.6</v>
      </c>
      <c r="BZ45" s="3" t="e">
        <v>#DIV/0!</v>
      </c>
      <c r="CA45" s="3">
        <v>1543651267.1</v>
      </c>
      <c r="CB45" s="3">
        <v>1543651267.6</v>
      </c>
      <c r="CC45" s="3">
        <v>106</v>
      </c>
      <c r="CD45" s="3">
        <v>-0.064</v>
      </c>
      <c r="CE45" s="3">
        <v>-0.006</v>
      </c>
      <c r="CF45" s="3">
        <v>-2.902</v>
      </c>
      <c r="CG45" s="3">
        <v>0.699</v>
      </c>
      <c r="CH45" s="3">
        <v>400</v>
      </c>
      <c r="CI45" s="3">
        <v>24</v>
      </c>
      <c r="CJ45" s="3">
        <v>1.62</v>
      </c>
      <c r="CK45" s="3">
        <v>0.43</v>
      </c>
      <c r="CL45" s="3">
        <v>0.508851208333333</v>
      </c>
      <c r="CM45" s="3">
        <v>-0.0657382232645413</v>
      </c>
      <c r="CN45" s="3">
        <v>0.139718999205982</v>
      </c>
      <c r="CO45" s="3">
        <v>0.416666666666667</v>
      </c>
      <c r="CP45" s="3">
        <v>0.0501567175</v>
      </c>
      <c r="CQ45" s="3">
        <v>0.000832903377110609</v>
      </c>
      <c r="CR45" s="3">
        <v>0.00272688762506922</v>
      </c>
      <c r="CS45" s="3">
        <v>1</v>
      </c>
      <c r="CT45" s="3">
        <v>1.41666666666667</v>
      </c>
      <c r="CU45" s="3">
        <v>2</v>
      </c>
      <c r="CV45" s="3" t="e">
        <v>#DIV/0!</v>
      </c>
      <c r="CW45" s="3">
        <v>100</v>
      </c>
      <c r="CX45" s="3">
        <v>100</v>
      </c>
      <c r="CY45" s="3">
        <v>-2.90283333333333</v>
      </c>
      <c r="CZ45" s="3">
        <v>0.7049</v>
      </c>
      <c r="DA45" s="3">
        <v>-2.70611716391782</v>
      </c>
      <c r="DB45" s="3">
        <v>0.000607280511662848</v>
      </c>
      <c r="DC45" s="3">
        <v>-3.29847730207135e-6</v>
      </c>
      <c r="DD45" s="3">
        <v>1.45089541195219e-9</v>
      </c>
      <c r="DE45" s="3">
        <v>0.0346547197434766</v>
      </c>
      <c r="DF45" s="3">
        <v>0.00754627571538832</v>
      </c>
      <c r="DG45" s="3">
        <v>0.00101192271049505</v>
      </c>
      <c r="DH45" s="3">
        <v>-5.99912688698041e-6</v>
      </c>
      <c r="DI45" s="3">
        <v>3</v>
      </c>
      <c r="DJ45" s="3">
        <v>1567</v>
      </c>
      <c r="DK45" s="3">
        <v>2</v>
      </c>
      <c r="DL45" s="3">
        <v>29</v>
      </c>
      <c r="DM45" s="3">
        <v>3.11666666666667</v>
      </c>
      <c r="DN45" s="3">
        <v>3.1</v>
      </c>
      <c r="DO45" s="3">
        <v>3</v>
      </c>
      <c r="DP45" s="3">
        <v>326.805</v>
      </c>
      <c r="DQ45" s="3">
        <v>673.12825</v>
      </c>
      <c r="DR45" s="3">
        <v>25.0001083333333</v>
      </c>
      <c r="DS45" s="3">
        <v>33.3636333333333</v>
      </c>
      <c r="DT45" s="3">
        <v>30.0001166666667</v>
      </c>
      <c r="DU45" s="3">
        <v>33.6601</v>
      </c>
      <c r="DV45" s="3">
        <v>33.6541333333333</v>
      </c>
      <c r="DW45" s="3">
        <v>20.4174916666667</v>
      </c>
      <c r="DX45" s="3">
        <v>100</v>
      </c>
      <c r="DY45" s="3">
        <v>0</v>
      </c>
      <c r="DZ45" s="3">
        <v>25</v>
      </c>
      <c r="EA45" s="3">
        <v>400</v>
      </c>
      <c r="EB45" s="3">
        <v>16.9779</v>
      </c>
      <c r="EC45" s="3">
        <v>98.4692416666667</v>
      </c>
      <c r="ED45" s="3">
        <v>100.711583333333</v>
      </c>
    </row>
    <row r="46" spans="1:134">
      <c r="A46" s="3" t="s">
        <v>457</v>
      </c>
      <c r="B46" s="3" t="s">
        <v>458</v>
      </c>
      <c r="C46" s="3" t="s">
        <v>68</v>
      </c>
      <c r="D46" s="3" t="s">
        <v>69</v>
      </c>
      <c r="E46" s="3" t="str">
        <f t="shared" si="2"/>
        <v>TR57-B1-Rd1</v>
      </c>
      <c r="F46" s="3" t="str">
        <f>VLOOKUP(B46,Sheet1!$A$1:$B$93,2,0)</f>
        <v>Castanopsis eyrei</v>
      </c>
      <c r="G46" s="3" t="str">
        <f t="shared" si="3"/>
        <v>2023-08-11</v>
      </c>
      <c r="H46" s="3" t="s">
        <v>405</v>
      </c>
      <c r="I46" s="3">
        <v>0.000156096542410739</v>
      </c>
      <c r="J46" s="3">
        <v>-1.33299796009796</v>
      </c>
      <c r="K46" s="3">
        <v>401.086996178735</v>
      </c>
      <c r="L46" s="3">
        <v>527.720840428288</v>
      </c>
      <c r="M46" s="3">
        <v>51.3575910069112</v>
      </c>
      <c r="N46" s="3">
        <v>39.0336333367058</v>
      </c>
      <c r="O46" s="3">
        <v>0.015970146179626</v>
      </c>
      <c r="P46" s="3">
        <v>3.99062233790224</v>
      </c>
      <c r="Q46" s="3">
        <v>0.0159347012492287</v>
      </c>
      <c r="R46" s="3">
        <v>0.00996236624528872</v>
      </c>
      <c r="S46" s="3">
        <v>0</v>
      </c>
      <c r="T46" s="3">
        <v>25.1719149932675</v>
      </c>
      <c r="U46" s="3">
        <v>24.9992024774048</v>
      </c>
      <c r="V46" s="3">
        <v>3.17952647682286</v>
      </c>
      <c r="W46" s="3">
        <v>70.0001867585242</v>
      </c>
      <c r="X46" s="3">
        <v>2.25276675714931</v>
      </c>
      <c r="Y46" s="3">
        <v>3.21822984224993</v>
      </c>
      <c r="Z46" s="3">
        <v>0.926759719673551</v>
      </c>
      <c r="AA46" s="3">
        <v>-6.8838575203136</v>
      </c>
      <c r="AB46" s="3">
        <v>43.6944495947872</v>
      </c>
      <c r="AC46" s="3">
        <v>2.31838784792641</v>
      </c>
      <c r="AD46" s="3">
        <v>39.1289799224</v>
      </c>
      <c r="AE46" s="3">
        <v>0</v>
      </c>
      <c r="AF46" s="3">
        <v>0</v>
      </c>
      <c r="AG46" s="3">
        <v>1</v>
      </c>
      <c r="AH46" s="3">
        <v>0</v>
      </c>
      <c r="AI46" s="3">
        <v>51760.5989477905</v>
      </c>
      <c r="AJ46" s="3">
        <v>0</v>
      </c>
      <c r="AK46" s="3">
        <v>0</v>
      </c>
      <c r="AL46" s="3">
        <v>0</v>
      </c>
      <c r="AM46" s="3">
        <v>0</v>
      </c>
      <c r="AN46" s="3">
        <v>3</v>
      </c>
      <c r="AO46" s="3">
        <v>0.5</v>
      </c>
      <c r="AP46" s="3" t="e">
        <v>#DIV/0!</v>
      </c>
      <c r="AQ46" s="3">
        <v>2</v>
      </c>
      <c r="AR46" s="3">
        <v>1543623383.28005</v>
      </c>
      <c r="AS46" s="3">
        <v>401.086996178735</v>
      </c>
      <c r="AT46" s="3">
        <v>399.998214303297</v>
      </c>
      <c r="AU46" s="3">
        <v>23.1481257429159</v>
      </c>
      <c r="AV46" s="3">
        <v>23.0174406997266</v>
      </c>
      <c r="AW46" s="3">
        <v>403.618829022964</v>
      </c>
      <c r="AX46" s="3">
        <v>22.4627265332537</v>
      </c>
      <c r="AY46" s="3">
        <v>350.039712519373</v>
      </c>
      <c r="AZ46" s="3">
        <v>97.3076565732109</v>
      </c>
      <c r="BA46" s="3">
        <v>0.0119616495490629</v>
      </c>
      <c r="BB46" s="3">
        <v>25.2022979563198</v>
      </c>
      <c r="BC46" s="3">
        <v>24.9992024774048</v>
      </c>
      <c r="BD46" s="3">
        <v>999.9</v>
      </c>
      <c r="BE46" s="3">
        <v>0</v>
      </c>
      <c r="BF46" s="3">
        <v>0</v>
      </c>
      <c r="BG46" s="3">
        <v>9999.37096909069</v>
      </c>
      <c r="BH46" s="3">
        <v>-0.823998918916251</v>
      </c>
      <c r="BI46" s="3">
        <v>0.245620537923383</v>
      </c>
      <c r="BJ46" s="3">
        <v>1.08887636242982</v>
      </c>
      <c r="BK46" s="3">
        <v>410.591437566751</v>
      </c>
      <c r="BL46" s="3">
        <v>409.42209312314</v>
      </c>
      <c r="BM46" s="3">
        <v>0.130683753122321</v>
      </c>
      <c r="BN46" s="3">
        <v>399.998214303297</v>
      </c>
      <c r="BO46" s="3">
        <v>23.0174406997266</v>
      </c>
      <c r="BP46" s="3">
        <v>2.25249010741432</v>
      </c>
      <c r="BQ46" s="3">
        <v>2.23977292168988</v>
      </c>
      <c r="BR46" s="3">
        <v>19.3406055709092</v>
      </c>
      <c r="BS46" s="3">
        <v>19.249665376604</v>
      </c>
      <c r="BT46" s="3">
        <v>0</v>
      </c>
      <c r="BU46" s="3">
        <v>0</v>
      </c>
      <c r="BV46" s="3">
        <v>0</v>
      </c>
      <c r="BW46" s="3">
        <v>26</v>
      </c>
      <c r="BX46" s="3">
        <v>0.267810181559807</v>
      </c>
      <c r="BY46" s="3">
        <v>1543623223.1</v>
      </c>
      <c r="BZ46" s="3" t="e">
        <v>#DIV/0!</v>
      </c>
      <c r="CA46" s="3">
        <v>1543623223.1</v>
      </c>
      <c r="CB46" s="3">
        <v>1543623223.1</v>
      </c>
      <c r="CC46" s="3">
        <v>40</v>
      </c>
      <c r="CD46" s="3">
        <v>0.238</v>
      </c>
      <c r="CE46" s="3">
        <v>0.007</v>
      </c>
      <c r="CF46" s="3">
        <v>-2.53</v>
      </c>
      <c r="CG46" s="3">
        <v>0.682</v>
      </c>
      <c r="CH46" s="3">
        <v>400</v>
      </c>
      <c r="CI46" s="3">
        <v>23</v>
      </c>
      <c r="CJ46" s="3">
        <v>1.87</v>
      </c>
      <c r="CK46" s="3">
        <v>0.39</v>
      </c>
      <c r="CL46" s="3">
        <v>1.08673890787602</v>
      </c>
      <c r="CM46" s="3">
        <v>0.043814751967283</v>
      </c>
      <c r="CN46" s="3">
        <v>0.116673600417888</v>
      </c>
      <c r="CO46" s="3">
        <v>0.583333333333333</v>
      </c>
      <c r="CP46" s="3">
        <v>0.130945687052846</v>
      </c>
      <c r="CQ46" s="3">
        <v>-0.00956349624463499</v>
      </c>
      <c r="CR46" s="3">
        <v>0.00444140446685835</v>
      </c>
      <c r="CS46" s="3">
        <v>0.916666666666667</v>
      </c>
      <c r="CT46" s="3">
        <v>1.5</v>
      </c>
      <c r="CU46" s="3">
        <v>2</v>
      </c>
      <c r="CV46" s="3" t="e">
        <v>#DIV/0!</v>
      </c>
      <c r="CW46" s="3">
        <v>100</v>
      </c>
      <c r="CX46" s="3">
        <v>100</v>
      </c>
      <c r="CY46" s="3">
        <v>-2.53166666666667</v>
      </c>
      <c r="CZ46" s="3">
        <v>0.685283333333333</v>
      </c>
      <c r="DA46" s="3">
        <v>-2.33495086223156</v>
      </c>
      <c r="DB46" s="3">
        <v>0.000607280511662848</v>
      </c>
      <c r="DC46" s="3">
        <v>-3.29847730207135e-6</v>
      </c>
      <c r="DD46" s="3">
        <v>1.45089541195219e-9</v>
      </c>
      <c r="DE46" s="3">
        <v>0.0732947766481446</v>
      </c>
      <c r="DF46" s="3">
        <v>0.00754627571538832</v>
      </c>
      <c r="DG46" s="3">
        <v>0.00101192271049505</v>
      </c>
      <c r="DH46" s="3">
        <v>-5.99912688698041e-6</v>
      </c>
      <c r="DI46" s="3">
        <v>3</v>
      </c>
      <c r="DJ46" s="3">
        <v>1567</v>
      </c>
      <c r="DK46" s="3">
        <v>2</v>
      </c>
      <c r="DL46" s="3">
        <v>29</v>
      </c>
      <c r="DM46" s="3">
        <v>2.8</v>
      </c>
      <c r="DN46" s="3">
        <v>2.8</v>
      </c>
      <c r="DO46" s="3">
        <v>3</v>
      </c>
      <c r="DP46" s="3">
        <v>328.45625</v>
      </c>
      <c r="DQ46" s="3">
        <v>674.996</v>
      </c>
      <c r="DR46" s="3">
        <v>24.999925</v>
      </c>
      <c r="DS46" s="3">
        <v>31.2193</v>
      </c>
      <c r="DT46" s="3">
        <v>30.0001</v>
      </c>
      <c r="DU46" s="3">
        <v>31.5683666666667</v>
      </c>
      <c r="DV46" s="3">
        <v>31.573925</v>
      </c>
      <c r="DW46" s="3">
        <v>20.5479166666667</v>
      </c>
      <c r="DX46" s="3">
        <v>29.07445</v>
      </c>
      <c r="DY46" s="3">
        <v>56.6861</v>
      </c>
      <c r="DZ46" s="3">
        <v>25</v>
      </c>
      <c r="EA46" s="3">
        <v>400</v>
      </c>
      <c r="EB46" s="3">
        <v>23.0712</v>
      </c>
      <c r="EC46" s="3">
        <v>98.8157416666667</v>
      </c>
      <c r="ED46" s="3">
        <v>101.08825</v>
      </c>
    </row>
    <row r="47" spans="1:134">
      <c r="A47" s="3" t="s">
        <v>459</v>
      </c>
      <c r="B47" s="3" t="s">
        <v>458</v>
      </c>
      <c r="C47" s="3" t="s">
        <v>68</v>
      </c>
      <c r="D47" s="3" t="s">
        <v>74</v>
      </c>
      <c r="E47" s="3" t="str">
        <f t="shared" si="2"/>
        <v>TR57-B1-Rd2</v>
      </c>
      <c r="F47" s="3" t="str">
        <f>VLOOKUP(B47,Sheet1!$A$1:$B$93,2,0)</f>
        <v>Castanopsis eyrei</v>
      </c>
      <c r="G47" s="3" t="str">
        <f t="shared" si="3"/>
        <v>2023-08-11</v>
      </c>
      <c r="H47" s="3" t="s">
        <v>405</v>
      </c>
      <c r="I47" s="3">
        <v>0.000121347082754168</v>
      </c>
      <c r="J47" s="3">
        <v>-1.16689804103148</v>
      </c>
      <c r="K47" s="3">
        <v>400.957735484925</v>
      </c>
      <c r="L47" s="3">
        <v>555.153404345019</v>
      </c>
      <c r="M47" s="3">
        <v>54.1173495865437</v>
      </c>
      <c r="N47" s="3">
        <v>39.086079998858</v>
      </c>
      <c r="O47" s="3">
        <v>0.0115494399100157</v>
      </c>
      <c r="P47" s="3">
        <v>3.99533282914974</v>
      </c>
      <c r="Q47" s="3">
        <v>0.0115308762768654</v>
      </c>
      <c r="R47" s="3">
        <v>0.00720846301367212</v>
      </c>
      <c r="S47" s="3">
        <v>0</v>
      </c>
      <c r="T47" s="3">
        <v>25.953242005059</v>
      </c>
      <c r="U47" s="3">
        <v>25.9203814960357</v>
      </c>
      <c r="V47" s="3">
        <v>3.35839402893322</v>
      </c>
      <c r="W47" s="3">
        <v>70.1156842424512</v>
      </c>
      <c r="X47" s="3">
        <v>2.36264196309723</v>
      </c>
      <c r="Y47" s="3">
        <v>3.36963408047977</v>
      </c>
      <c r="Z47" s="3">
        <v>0.995752065835993</v>
      </c>
      <c r="AA47" s="3">
        <v>-5.35140634945881</v>
      </c>
      <c r="AB47" s="3">
        <v>12.1578756815414</v>
      </c>
      <c r="AC47" s="3">
        <v>0.649837263036718</v>
      </c>
      <c r="AD47" s="3">
        <v>7.45630659511929</v>
      </c>
      <c r="AE47" s="3">
        <v>0</v>
      </c>
      <c r="AF47" s="3">
        <v>0</v>
      </c>
      <c r="AG47" s="3">
        <v>1</v>
      </c>
      <c r="AH47" s="3">
        <v>0</v>
      </c>
      <c r="AI47" s="3">
        <v>51712.8489151348</v>
      </c>
      <c r="AJ47" s="3">
        <v>0</v>
      </c>
      <c r="AK47" s="3">
        <v>0</v>
      </c>
      <c r="AL47" s="3">
        <v>0</v>
      </c>
      <c r="AM47" s="3">
        <v>0</v>
      </c>
      <c r="AN47" s="3">
        <v>3</v>
      </c>
      <c r="AO47" s="3">
        <v>0.5</v>
      </c>
      <c r="AP47" s="3" t="e">
        <v>#DIV/0!</v>
      </c>
      <c r="AQ47" s="3">
        <v>2</v>
      </c>
      <c r="AR47" s="3">
        <v>1543648106.91204</v>
      </c>
      <c r="AS47" s="3">
        <v>400.957735484925</v>
      </c>
      <c r="AT47" s="3">
        <v>399.999292462672</v>
      </c>
      <c r="AU47" s="3">
        <v>24.236750571022</v>
      </c>
      <c r="AV47" s="3">
        <v>24.1352650403741</v>
      </c>
      <c r="AW47" s="3">
        <v>403.801232713744</v>
      </c>
      <c r="AX47" s="3">
        <v>23.5279997014</v>
      </c>
      <c r="AY47" s="3">
        <v>350.018726258526</v>
      </c>
      <c r="AZ47" s="3">
        <v>97.4699398925884</v>
      </c>
      <c r="BA47" s="3">
        <v>0.0118556690623939</v>
      </c>
      <c r="BB47" s="3">
        <v>25.9768255858091</v>
      </c>
      <c r="BC47" s="3">
        <v>25.9203814960357</v>
      </c>
      <c r="BD47" s="3">
        <v>999.9</v>
      </c>
      <c r="BE47" s="3">
        <v>0</v>
      </c>
      <c r="BF47" s="3">
        <v>0</v>
      </c>
      <c r="BG47" s="3">
        <v>9999.41961710837</v>
      </c>
      <c r="BH47" s="3">
        <v>-0.816888269008358</v>
      </c>
      <c r="BI47" s="3">
        <v>0.254896476968089</v>
      </c>
      <c r="BJ47" s="3">
        <v>0.958412652512688</v>
      </c>
      <c r="BK47" s="3">
        <v>410.917026576536</v>
      </c>
      <c r="BL47" s="3">
        <v>409.892202946567</v>
      </c>
      <c r="BM47" s="3">
        <v>0.101486495597867</v>
      </c>
      <c r="BN47" s="3">
        <v>399.999292462672</v>
      </c>
      <c r="BO47" s="3">
        <v>24.1352650403741</v>
      </c>
      <c r="BP47" s="3">
        <v>2.36235502964787</v>
      </c>
      <c r="BQ47" s="3">
        <v>2.35246314780115</v>
      </c>
      <c r="BR47" s="3">
        <v>20.1080054424326</v>
      </c>
      <c r="BS47" s="3">
        <v>20.0402092924874</v>
      </c>
      <c r="BT47" s="3">
        <v>0</v>
      </c>
      <c r="BU47" s="3">
        <v>0</v>
      </c>
      <c r="BV47" s="3">
        <v>0</v>
      </c>
      <c r="BW47" s="3">
        <v>28</v>
      </c>
      <c r="BX47" s="3">
        <v>0.369144251261567</v>
      </c>
      <c r="BY47" s="3">
        <v>1543647914.6</v>
      </c>
      <c r="BZ47" s="3" t="e">
        <v>#DIV/0!</v>
      </c>
      <c r="CA47" s="3">
        <v>1543647914.6</v>
      </c>
      <c r="CB47" s="3">
        <v>1543647910.1</v>
      </c>
      <c r="CC47" s="3">
        <v>104</v>
      </c>
      <c r="CD47" s="3">
        <v>0.625</v>
      </c>
      <c r="CE47" s="3">
        <v>-0.009</v>
      </c>
      <c r="CF47" s="3">
        <v>-2.842</v>
      </c>
      <c r="CG47" s="3">
        <v>0.709</v>
      </c>
      <c r="CH47" s="3">
        <v>400</v>
      </c>
      <c r="CI47" s="3">
        <v>24</v>
      </c>
      <c r="CJ47" s="3">
        <v>1.61</v>
      </c>
      <c r="CK47" s="3">
        <v>0.64</v>
      </c>
      <c r="CL47" s="3">
        <v>0.956690971544715</v>
      </c>
      <c r="CM47" s="3">
        <v>0.0173442857142861</v>
      </c>
      <c r="CN47" s="3">
        <v>0.0997623125843775</v>
      </c>
      <c r="CO47" s="3">
        <v>0.583333333333333</v>
      </c>
      <c r="CP47" s="3">
        <v>0.102084468495935</v>
      </c>
      <c r="CQ47" s="3">
        <v>-0.0106499095818814</v>
      </c>
      <c r="CR47" s="3">
        <v>0.00610966253242553</v>
      </c>
      <c r="CS47" s="3">
        <v>1</v>
      </c>
      <c r="CT47" s="3">
        <v>1.58333333333333</v>
      </c>
      <c r="CU47" s="3">
        <v>2</v>
      </c>
      <c r="CV47" s="3" t="e">
        <v>#DIV/0!</v>
      </c>
      <c r="CW47" s="3">
        <v>100</v>
      </c>
      <c r="CX47" s="3">
        <v>100</v>
      </c>
      <c r="CY47" s="3">
        <v>-2.84358333333333</v>
      </c>
      <c r="CZ47" s="3">
        <v>0.708808333333333</v>
      </c>
      <c r="DA47" s="3">
        <v>-2.64636262564522</v>
      </c>
      <c r="DB47" s="3">
        <v>0.000607280511662848</v>
      </c>
      <c r="DC47" s="3">
        <v>-3.29847730207135e-6</v>
      </c>
      <c r="DD47" s="3">
        <v>1.45089541195219e-9</v>
      </c>
      <c r="DE47" s="3">
        <v>0.0491648417667705</v>
      </c>
      <c r="DF47" s="3">
        <v>0.00754627571538832</v>
      </c>
      <c r="DG47" s="3">
        <v>0.00101192271049505</v>
      </c>
      <c r="DH47" s="3">
        <v>-5.99912688698041e-6</v>
      </c>
      <c r="DI47" s="3">
        <v>3</v>
      </c>
      <c r="DJ47" s="3">
        <v>1567</v>
      </c>
      <c r="DK47" s="3">
        <v>2</v>
      </c>
      <c r="DL47" s="3">
        <v>29</v>
      </c>
      <c r="DM47" s="3">
        <v>3.33333333333333</v>
      </c>
      <c r="DN47" s="3">
        <v>3.41666666666667</v>
      </c>
      <c r="DO47" s="3">
        <v>3</v>
      </c>
      <c r="DP47" s="3">
        <v>327.56675</v>
      </c>
      <c r="DQ47" s="3">
        <v>680.133833333333</v>
      </c>
      <c r="DR47" s="3">
        <v>24.9998166666667</v>
      </c>
      <c r="DS47" s="3">
        <v>32.4875416666667</v>
      </c>
      <c r="DT47" s="3">
        <v>30.0001833333333</v>
      </c>
      <c r="DU47" s="3">
        <v>32.7961083333333</v>
      </c>
      <c r="DV47" s="3">
        <v>32.7916666666667</v>
      </c>
      <c r="DW47" s="3">
        <v>20.4107083333333</v>
      </c>
      <c r="DX47" s="3">
        <v>81.719075</v>
      </c>
      <c r="DY47" s="3">
        <v>93.10405</v>
      </c>
      <c r="DZ47" s="3">
        <v>25</v>
      </c>
      <c r="EA47" s="3">
        <v>400</v>
      </c>
      <c r="EB47" s="3">
        <v>24.0634</v>
      </c>
      <c r="EC47" s="3">
        <v>98.6128416666667</v>
      </c>
      <c r="ED47" s="3">
        <v>100.85925</v>
      </c>
    </row>
    <row r="48" spans="1:134">
      <c r="A48" s="3" t="s">
        <v>460</v>
      </c>
      <c r="B48" s="3" t="s">
        <v>458</v>
      </c>
      <c r="C48" s="3" t="s">
        <v>72</v>
      </c>
      <c r="D48" s="3" t="s">
        <v>74</v>
      </c>
      <c r="E48" s="3" t="str">
        <f t="shared" si="2"/>
        <v>TR57-B2-Rd2</v>
      </c>
      <c r="F48" s="3" t="str">
        <f>VLOOKUP(B48,Sheet1!$A$1:$B$93,2,0)</f>
        <v>Castanopsis eyrei</v>
      </c>
      <c r="G48" s="3" t="str">
        <f t="shared" si="3"/>
        <v>2023-08-11</v>
      </c>
      <c r="H48" s="3" t="s">
        <v>405</v>
      </c>
      <c r="I48" s="3">
        <v>-6.34069568662007e-6</v>
      </c>
      <c r="J48" s="3">
        <v>-1.02100014090497</v>
      </c>
      <c r="K48" s="3">
        <v>400.897412566113</v>
      </c>
      <c r="L48" s="3">
        <v>-1156.30556927151</v>
      </c>
      <c r="M48" s="3">
        <v>-112.749423679088</v>
      </c>
      <c r="N48" s="3">
        <v>39.0907885513626</v>
      </c>
      <c r="O48" s="3">
        <v>-0.000820818895365533</v>
      </c>
      <c r="P48" s="3">
        <v>3.99610385410227</v>
      </c>
      <c r="Q48" s="3">
        <v>-0.000820915067488069</v>
      </c>
      <c r="R48" s="3">
        <v>-0.0005130632757594</v>
      </c>
      <c r="S48" s="3">
        <v>0</v>
      </c>
      <c r="T48" s="3">
        <v>25.8244296621333</v>
      </c>
      <c r="U48" s="3">
        <v>25.799584842984</v>
      </c>
      <c r="V48" s="3">
        <v>3.33444905060412</v>
      </c>
      <c r="W48" s="3">
        <v>77.9913190652707</v>
      </c>
      <c r="X48" s="3">
        <v>2.60422203926535</v>
      </c>
      <c r="Y48" s="3">
        <v>3.33911786145975</v>
      </c>
      <c r="Z48" s="3">
        <v>0.730227011338763</v>
      </c>
      <c r="AA48" s="3">
        <v>0.279624679779945</v>
      </c>
      <c r="AB48" s="3">
        <v>5.08706157432595</v>
      </c>
      <c r="AC48" s="3">
        <v>0.271476007011026</v>
      </c>
      <c r="AD48" s="3">
        <v>5.63816226111692</v>
      </c>
      <c r="AE48" s="3">
        <v>0</v>
      </c>
      <c r="AF48" s="3">
        <v>0</v>
      </c>
      <c r="AG48" s="3">
        <v>1</v>
      </c>
      <c r="AH48" s="3">
        <v>0</v>
      </c>
      <c r="AI48" s="3">
        <v>51753.5880438297</v>
      </c>
      <c r="AJ48" s="3">
        <v>0</v>
      </c>
      <c r="AK48" s="3">
        <v>0</v>
      </c>
      <c r="AL48" s="3">
        <v>0</v>
      </c>
      <c r="AM48" s="3">
        <v>0</v>
      </c>
      <c r="AN48" s="3">
        <v>3</v>
      </c>
      <c r="AO48" s="3">
        <v>0.5</v>
      </c>
      <c r="AP48" s="3" t="e">
        <v>#DIV/0!</v>
      </c>
      <c r="AQ48" s="3">
        <v>2</v>
      </c>
      <c r="AR48" s="3">
        <v>1543654086.41204</v>
      </c>
      <c r="AS48" s="3">
        <v>400.897412566113</v>
      </c>
      <c r="AT48" s="3">
        <v>399.994397555681</v>
      </c>
      <c r="AU48" s="3">
        <v>26.7077210923537</v>
      </c>
      <c r="AV48" s="3">
        <v>26.7130104050429</v>
      </c>
      <c r="AW48" s="3">
        <v>403.857537980055</v>
      </c>
      <c r="AX48" s="3">
        <v>25.9160316747444</v>
      </c>
      <c r="AY48" s="3">
        <v>350.027551086181</v>
      </c>
      <c r="AZ48" s="3">
        <v>97.4966817562577</v>
      </c>
      <c r="BA48" s="3">
        <v>0.011526894622957</v>
      </c>
      <c r="BB48" s="3">
        <v>25.8231974784961</v>
      </c>
      <c r="BC48" s="3">
        <v>25.799584842984</v>
      </c>
      <c r="BD48" s="3">
        <v>999.9</v>
      </c>
      <c r="BE48" s="3">
        <v>0</v>
      </c>
      <c r="BF48" s="3">
        <v>0</v>
      </c>
      <c r="BG48" s="3">
        <v>9999.41112001283</v>
      </c>
      <c r="BH48" s="3">
        <v>-0.830424102948627</v>
      </c>
      <c r="BI48" s="3">
        <v>0.271815095744242</v>
      </c>
      <c r="BJ48" s="3">
        <v>0.903015265885768</v>
      </c>
      <c r="BK48" s="3">
        <v>411.898231958079</v>
      </c>
      <c r="BL48" s="3">
        <v>410.972702682091</v>
      </c>
      <c r="BM48" s="3">
        <v>-0.00528795002689474</v>
      </c>
      <c r="BN48" s="3">
        <v>399.994397555681</v>
      </c>
      <c r="BO48" s="3">
        <v>26.7130104050429</v>
      </c>
      <c r="BP48" s="3">
        <v>2.60391422159493</v>
      </c>
      <c r="BQ48" s="3">
        <v>2.60442980202748</v>
      </c>
      <c r="BR48" s="3">
        <v>21.6910158999785</v>
      </c>
      <c r="BS48" s="3">
        <v>21.6942556742697</v>
      </c>
      <c r="BT48" s="3">
        <v>0</v>
      </c>
      <c r="BU48" s="3">
        <v>0</v>
      </c>
      <c r="BV48" s="3">
        <v>0</v>
      </c>
      <c r="BW48" s="3">
        <v>27.7402002865839</v>
      </c>
      <c r="BX48" s="3">
        <v>0.266908916958977</v>
      </c>
      <c r="BY48" s="3">
        <v>1543653788.1</v>
      </c>
      <c r="BZ48" s="3" t="e">
        <v>#DIV/0!</v>
      </c>
      <c r="CA48" s="3">
        <v>1543653788.1</v>
      </c>
      <c r="CB48" s="3">
        <v>1543653786.6</v>
      </c>
      <c r="CC48" s="3">
        <v>107</v>
      </c>
      <c r="CD48" s="3">
        <v>-0.057</v>
      </c>
      <c r="CE48" s="3">
        <v>-0.014</v>
      </c>
      <c r="CF48" s="3">
        <v>-2.959</v>
      </c>
      <c r="CG48" s="3">
        <v>0.787</v>
      </c>
      <c r="CH48" s="3">
        <v>400</v>
      </c>
      <c r="CI48" s="3">
        <v>27</v>
      </c>
      <c r="CJ48" s="3">
        <v>2.16</v>
      </c>
      <c r="CK48" s="3">
        <v>0.44</v>
      </c>
      <c r="CL48" s="3">
        <v>0.895816955284553</v>
      </c>
      <c r="CM48" s="3">
        <v>0.0961450557491303</v>
      </c>
      <c r="CN48" s="3">
        <v>0.424102919512353</v>
      </c>
      <c r="CO48" s="3">
        <v>0.0833333333333333</v>
      </c>
      <c r="CP48" s="3">
        <v>-0.00519551644634146</v>
      </c>
      <c r="CQ48" s="3">
        <v>-0.000714937914982579</v>
      </c>
      <c r="CR48" s="3">
        <v>0.00332990912658553</v>
      </c>
      <c r="CS48" s="3">
        <v>1</v>
      </c>
      <c r="CT48" s="3">
        <v>1.08333333333333</v>
      </c>
      <c r="CU48" s="3">
        <v>2</v>
      </c>
      <c r="CV48" s="3" t="e">
        <v>#DIV/0!</v>
      </c>
      <c r="CW48" s="3">
        <v>100</v>
      </c>
      <c r="CX48" s="3">
        <v>100</v>
      </c>
      <c r="CY48" s="3">
        <v>-2.96</v>
      </c>
      <c r="CZ48" s="3">
        <v>0.791816666666667</v>
      </c>
      <c r="DA48" s="3">
        <v>-2.76298927732234</v>
      </c>
      <c r="DB48" s="3">
        <v>0.000607280511662848</v>
      </c>
      <c r="DC48" s="3">
        <v>-3.29847730207135e-6</v>
      </c>
      <c r="DD48" s="3">
        <v>1.45089541195219e-9</v>
      </c>
      <c r="DE48" s="3">
        <v>0.020888914726887</v>
      </c>
      <c r="DF48" s="3">
        <v>0.00754627571538832</v>
      </c>
      <c r="DG48" s="3">
        <v>0.00101192271049505</v>
      </c>
      <c r="DH48" s="3">
        <v>-5.99912688698041e-6</v>
      </c>
      <c r="DI48" s="3">
        <v>3</v>
      </c>
      <c r="DJ48" s="3">
        <v>1567</v>
      </c>
      <c r="DK48" s="3">
        <v>2</v>
      </c>
      <c r="DL48" s="3">
        <v>29</v>
      </c>
      <c r="DM48" s="3">
        <v>5.1</v>
      </c>
      <c r="DN48" s="3">
        <v>5.125</v>
      </c>
      <c r="DO48" s="3">
        <v>3</v>
      </c>
      <c r="DP48" s="3">
        <v>326.709166666667</v>
      </c>
      <c r="DQ48" s="3">
        <v>670.79925</v>
      </c>
      <c r="DR48" s="3">
        <v>24.999775</v>
      </c>
      <c r="DS48" s="3">
        <v>33.4859</v>
      </c>
      <c r="DT48" s="3">
        <v>30.0001416666667</v>
      </c>
      <c r="DU48" s="3">
        <v>33.82215</v>
      </c>
      <c r="DV48" s="3">
        <v>33.8227</v>
      </c>
      <c r="DW48" s="3">
        <v>20.429075</v>
      </c>
      <c r="DX48" s="3">
        <v>100</v>
      </c>
      <c r="DY48" s="3">
        <v>0</v>
      </c>
      <c r="DZ48" s="3">
        <v>25</v>
      </c>
      <c r="EA48" s="3">
        <v>400</v>
      </c>
      <c r="EB48" s="3">
        <v>3.25792</v>
      </c>
      <c r="EC48" s="3">
        <v>98.43795</v>
      </c>
      <c r="ED48" s="3">
        <v>100.676</v>
      </c>
    </row>
    <row r="49" spans="1:134">
      <c r="A49" s="3" t="s">
        <v>461</v>
      </c>
      <c r="B49" s="3" t="s">
        <v>136</v>
      </c>
      <c r="C49" s="3" t="s">
        <v>72</v>
      </c>
      <c r="D49" s="3" t="s">
        <v>74</v>
      </c>
      <c r="E49" s="3" t="str">
        <f t="shared" si="2"/>
        <v>TR28-B2-Rd2</v>
      </c>
      <c r="F49" s="3" t="str">
        <f>VLOOKUP(B49,Sheet1!$A$1:$B$93,2,0)</f>
        <v>Elaeocarpus decipiens</v>
      </c>
      <c r="G49" s="3" t="str">
        <f t="shared" si="3"/>
        <v>2023-08-13</v>
      </c>
      <c r="H49" s="3" t="s">
        <v>405</v>
      </c>
      <c r="I49" s="3">
        <v>7.00946135673198e-5</v>
      </c>
      <c r="J49" s="3">
        <v>-1.30990248153129</v>
      </c>
      <c r="K49" s="3">
        <v>401.103129499169</v>
      </c>
      <c r="L49" s="3">
        <v>704.730990703277</v>
      </c>
      <c r="M49" s="3">
        <v>68.6582653187203</v>
      </c>
      <c r="N49" s="3">
        <v>39.077388749957</v>
      </c>
      <c r="O49" s="3">
        <v>0.00670891937304429</v>
      </c>
      <c r="P49" s="3">
        <v>3.99438738020095</v>
      </c>
      <c r="Q49" s="3">
        <v>0.00670266122848398</v>
      </c>
      <c r="R49" s="3">
        <v>0.00418972503761548</v>
      </c>
      <c r="S49" s="3">
        <v>0</v>
      </c>
      <c r="T49" s="3">
        <v>25.6812324438499</v>
      </c>
      <c r="U49" s="3">
        <v>25.6444242404357</v>
      </c>
      <c r="V49" s="3">
        <v>3.30391105866857</v>
      </c>
      <c r="W49" s="3">
        <v>69.8423760959946</v>
      </c>
      <c r="X49" s="3">
        <v>2.31444412728737</v>
      </c>
      <c r="Y49" s="3">
        <v>3.31381068688928</v>
      </c>
      <c r="Z49" s="3">
        <v>0.989466931381198</v>
      </c>
      <c r="AA49" s="3">
        <v>-3.0911724583188</v>
      </c>
      <c r="AB49" s="3">
        <v>10.8611326586432</v>
      </c>
      <c r="AC49" s="3">
        <v>0.57904162775365</v>
      </c>
      <c r="AD49" s="3">
        <v>8.349001828078</v>
      </c>
      <c r="AE49" s="3">
        <v>0</v>
      </c>
      <c r="AF49" s="3">
        <v>0</v>
      </c>
      <c r="AG49" s="3">
        <v>1</v>
      </c>
      <c r="AH49" s="3">
        <v>0</v>
      </c>
      <c r="AI49" s="3">
        <v>51743.7807721497</v>
      </c>
      <c r="AJ49" s="3">
        <v>0</v>
      </c>
      <c r="AK49" s="3">
        <v>0</v>
      </c>
      <c r="AL49" s="3">
        <v>0</v>
      </c>
      <c r="AM49" s="3">
        <v>0</v>
      </c>
      <c r="AN49" s="3">
        <v>3</v>
      </c>
      <c r="AO49" s="3">
        <v>0.5</v>
      </c>
      <c r="AP49" s="3" t="e">
        <v>#DIV/0!</v>
      </c>
      <c r="AQ49" s="3">
        <v>2</v>
      </c>
      <c r="AR49" s="3">
        <v>1543643839.41204</v>
      </c>
      <c r="AS49" s="3">
        <v>401.103129499169</v>
      </c>
      <c r="AT49" s="3">
        <v>400.004602793766</v>
      </c>
      <c r="AU49" s="3">
        <v>23.7562132769141</v>
      </c>
      <c r="AV49" s="3">
        <v>23.6975673811216</v>
      </c>
      <c r="AW49" s="3">
        <v>403.895553322892</v>
      </c>
      <c r="AX49" s="3">
        <v>23.0697556573245</v>
      </c>
      <c r="AY49" s="3">
        <v>350.046939705934</v>
      </c>
      <c r="AZ49" s="3">
        <v>97.4129028845494</v>
      </c>
      <c r="BA49" s="3">
        <v>0.0118885802933595</v>
      </c>
      <c r="BB49" s="3">
        <v>25.6948601649172</v>
      </c>
      <c r="BC49" s="3">
        <v>25.6444242404357</v>
      </c>
      <c r="BD49" s="3">
        <v>999.9</v>
      </c>
      <c r="BE49" s="3">
        <v>0</v>
      </c>
      <c r="BF49" s="3">
        <v>0</v>
      </c>
      <c r="BG49" s="3">
        <v>10001.9197274603</v>
      </c>
      <c r="BH49" s="3">
        <v>-0.80902591414672</v>
      </c>
      <c r="BI49" s="3">
        <v>2.34840635410107</v>
      </c>
      <c r="BJ49" s="3">
        <v>1.09849343472293</v>
      </c>
      <c r="BK49" s="3">
        <v>410.863651081792</v>
      </c>
      <c r="BL49" s="3">
        <v>409.713898186649</v>
      </c>
      <c r="BM49" s="3">
        <v>0.0586440721037656</v>
      </c>
      <c r="BN49" s="3">
        <v>400.004602793766</v>
      </c>
      <c r="BO49" s="3">
        <v>23.6975673811216</v>
      </c>
      <c r="BP49" s="3">
        <v>2.3141609283929</v>
      </c>
      <c r="BQ49" s="3">
        <v>2.30844773261075</v>
      </c>
      <c r="BR49" s="3">
        <v>19.7753128324289</v>
      </c>
      <c r="BS49" s="3">
        <v>19.7354723614618</v>
      </c>
      <c r="BT49" s="3">
        <v>0</v>
      </c>
      <c r="BU49" s="3">
        <v>0</v>
      </c>
      <c r="BV49" s="3">
        <v>0</v>
      </c>
      <c r="BW49" s="3">
        <v>27</v>
      </c>
      <c r="BX49" s="3">
        <v>0.185592268475481</v>
      </c>
      <c r="BY49" s="3">
        <v>1543643584.1</v>
      </c>
      <c r="BZ49" s="3" t="e">
        <v>#DIV/0!</v>
      </c>
      <c r="CA49" s="3">
        <v>1543643584.1</v>
      </c>
      <c r="CB49" s="3">
        <v>1543643580.1</v>
      </c>
      <c r="CC49" s="3">
        <v>128</v>
      </c>
      <c r="CD49" s="3">
        <v>-0.039</v>
      </c>
      <c r="CE49" s="3">
        <v>0.006</v>
      </c>
      <c r="CF49" s="3">
        <v>-2.791</v>
      </c>
      <c r="CG49" s="3">
        <v>0.693</v>
      </c>
      <c r="CH49" s="3">
        <v>400</v>
      </c>
      <c r="CI49" s="3">
        <v>24</v>
      </c>
      <c r="CJ49" s="3">
        <v>1.86</v>
      </c>
      <c r="CK49" s="3">
        <v>0.56</v>
      </c>
      <c r="CL49" s="3">
        <v>1.10031112916667</v>
      </c>
      <c r="CM49" s="3">
        <v>0.0159334821763583</v>
      </c>
      <c r="CN49" s="3">
        <v>0.118867121567772</v>
      </c>
      <c r="CO49" s="3">
        <v>0.25</v>
      </c>
      <c r="CP49" s="3">
        <v>0.0587942033333333</v>
      </c>
      <c r="CQ49" s="3">
        <v>-0.00135529493433407</v>
      </c>
      <c r="CR49" s="3">
        <v>0.00356317437976064</v>
      </c>
      <c r="CS49" s="3">
        <v>1</v>
      </c>
      <c r="CT49" s="3">
        <v>1.25</v>
      </c>
      <c r="CU49" s="3">
        <v>2</v>
      </c>
      <c r="CV49" s="3" t="e">
        <v>#DIV/0!</v>
      </c>
      <c r="CW49" s="3">
        <v>100</v>
      </c>
      <c r="CX49" s="3">
        <v>100</v>
      </c>
      <c r="CY49" s="3">
        <v>-2.79208333333333</v>
      </c>
      <c r="CZ49" s="3">
        <v>0.6865</v>
      </c>
      <c r="DA49" s="3">
        <v>-2.59525132882689</v>
      </c>
      <c r="DB49" s="3">
        <v>0.000607280511662848</v>
      </c>
      <c r="DC49" s="3">
        <v>-3.29847730207135e-6</v>
      </c>
      <c r="DD49" s="3">
        <v>1.45089541195219e-9</v>
      </c>
      <c r="DE49" s="3">
        <v>0.0474684097971107</v>
      </c>
      <c r="DF49" s="3">
        <v>0.00754627571538832</v>
      </c>
      <c r="DG49" s="3">
        <v>0.00101192271049505</v>
      </c>
      <c r="DH49" s="3">
        <v>-5.99912688698041e-6</v>
      </c>
      <c r="DI49" s="3">
        <v>3</v>
      </c>
      <c r="DJ49" s="3">
        <v>1567</v>
      </c>
      <c r="DK49" s="3">
        <v>2</v>
      </c>
      <c r="DL49" s="3">
        <v>29</v>
      </c>
      <c r="DM49" s="3">
        <v>4.38333333333333</v>
      </c>
      <c r="DN49" s="3">
        <v>4.45</v>
      </c>
      <c r="DO49" s="3">
        <v>3</v>
      </c>
      <c r="DP49" s="3">
        <v>327.317</v>
      </c>
      <c r="DQ49" s="3">
        <v>658.216416666667</v>
      </c>
      <c r="DR49" s="3">
        <v>25.0002416666667</v>
      </c>
      <c r="DS49" s="3">
        <v>33.0524166666667</v>
      </c>
      <c r="DT49" s="3">
        <v>30.00015</v>
      </c>
      <c r="DU49" s="3">
        <v>33.4005</v>
      </c>
      <c r="DV49" s="3">
        <v>33.4057583333333</v>
      </c>
      <c r="DW49" s="3">
        <v>20.4411416666667</v>
      </c>
      <c r="DX49" s="3">
        <v>19.3472</v>
      </c>
      <c r="DY49" s="3">
        <v>46.7218</v>
      </c>
      <c r="DZ49" s="3">
        <v>25</v>
      </c>
      <c r="EA49" s="3">
        <v>400</v>
      </c>
      <c r="EB49" s="3">
        <v>23.7487333333333</v>
      </c>
      <c r="EC49" s="3">
        <v>98.517575</v>
      </c>
      <c r="ED49" s="3">
        <v>100.766666666667</v>
      </c>
    </row>
    <row r="50" spans="1:134">
      <c r="A50" s="3" t="s">
        <v>462</v>
      </c>
      <c r="B50" s="3" t="s">
        <v>463</v>
      </c>
      <c r="C50" s="3" t="s">
        <v>68</v>
      </c>
      <c r="D50" s="3" t="s">
        <v>69</v>
      </c>
      <c r="E50" s="3" t="str">
        <f t="shared" si="2"/>
        <v>TR31-B1-Rd1</v>
      </c>
      <c r="F50" s="3" t="str">
        <f>VLOOKUP(B50,Sheet1!$A$1:$B$93,2,0)</f>
        <v>Castanopsis eyrei</v>
      </c>
      <c r="G50" s="3" t="str">
        <f t="shared" si="3"/>
        <v>2023-08-13</v>
      </c>
      <c r="H50" s="3" t="s">
        <v>405</v>
      </c>
      <c r="I50" s="3">
        <v>0.000121058060875507</v>
      </c>
      <c r="J50" s="3">
        <v>-1.25425561449575</v>
      </c>
      <c r="K50" s="3">
        <v>401.036625498693</v>
      </c>
      <c r="L50" s="3">
        <v>569.98907368237</v>
      </c>
      <c r="M50" s="3">
        <v>55.3848521255488</v>
      </c>
      <c r="N50" s="3">
        <v>38.9680341048648</v>
      </c>
      <c r="O50" s="3">
        <v>0.0113374099725187</v>
      </c>
      <c r="P50" s="3">
        <v>3.98645189238868</v>
      </c>
      <c r="Q50" s="3">
        <v>0.0113195262030164</v>
      </c>
      <c r="R50" s="3">
        <v>0.00707630827764927</v>
      </c>
      <c r="S50" s="3">
        <v>0</v>
      </c>
      <c r="T50" s="3">
        <v>25.7862097018056</v>
      </c>
      <c r="U50" s="3">
        <v>25.8445194985708</v>
      </c>
      <c r="V50" s="3">
        <v>3.34333885953418</v>
      </c>
      <c r="W50" s="3">
        <v>69.9699604167473</v>
      </c>
      <c r="X50" s="3">
        <v>2.3345239510483</v>
      </c>
      <c r="Y50" s="3">
        <v>3.33646595732198</v>
      </c>
      <c r="Z50" s="3">
        <v>1.00881490848588</v>
      </c>
      <c r="AA50" s="3">
        <v>-5.33866048460985</v>
      </c>
      <c r="AB50" s="3">
        <v>-7.46420896100193</v>
      </c>
      <c r="AC50" s="3">
        <v>-0.399365759761232</v>
      </c>
      <c r="AD50" s="3">
        <v>-13.202235205373</v>
      </c>
      <c r="AE50" s="3">
        <v>0</v>
      </c>
      <c r="AF50" s="3">
        <v>0</v>
      </c>
      <c r="AG50" s="3">
        <v>1</v>
      </c>
      <c r="AH50" s="3">
        <v>0</v>
      </c>
      <c r="AI50" s="3">
        <v>51578.7690931438</v>
      </c>
      <c r="AJ50" s="3">
        <v>0</v>
      </c>
      <c r="AK50" s="3">
        <v>0</v>
      </c>
      <c r="AL50" s="3">
        <v>0</v>
      </c>
      <c r="AM50" s="3">
        <v>0</v>
      </c>
      <c r="AN50" s="3">
        <v>3</v>
      </c>
      <c r="AO50" s="3">
        <v>0.5</v>
      </c>
      <c r="AP50" s="3" t="e">
        <v>#DIV/0!</v>
      </c>
      <c r="AQ50" s="3">
        <v>2</v>
      </c>
      <c r="AR50" s="3">
        <v>1543622107.83287</v>
      </c>
      <c r="AS50" s="3">
        <v>401.036625498693</v>
      </c>
      <c r="AT50" s="3">
        <v>400.00327620644</v>
      </c>
      <c r="AU50" s="3">
        <v>24.0255797373502</v>
      </c>
      <c r="AV50" s="3">
        <v>23.9243198458311</v>
      </c>
      <c r="AW50" s="3">
        <v>403.388502805145</v>
      </c>
      <c r="AX50" s="3">
        <v>23.3052902349784</v>
      </c>
      <c r="AY50" s="3">
        <v>350.038560359271</v>
      </c>
      <c r="AZ50" s="3">
        <v>97.1550048376969</v>
      </c>
      <c r="BA50" s="3">
        <v>0.0132626440977163</v>
      </c>
      <c r="BB50" s="3">
        <v>25.809788843961</v>
      </c>
      <c r="BC50" s="3">
        <v>25.8445194985708</v>
      </c>
      <c r="BD50" s="3">
        <v>999.9</v>
      </c>
      <c r="BE50" s="3">
        <v>0</v>
      </c>
      <c r="BF50" s="3">
        <v>0</v>
      </c>
      <c r="BG50" s="3">
        <v>10000.2676366843</v>
      </c>
      <c r="BH50" s="3">
        <v>-0.822843775730554</v>
      </c>
      <c r="BI50" s="3">
        <v>0.238967265222283</v>
      </c>
      <c r="BJ50" s="3">
        <v>1.0333504478912</v>
      </c>
      <c r="BK50" s="3">
        <v>410.908938941343</v>
      </c>
      <c r="BL50" s="3">
        <v>409.807669363863</v>
      </c>
      <c r="BM50" s="3">
        <v>0.101257799491121</v>
      </c>
      <c r="BN50" s="3">
        <v>400.00327620644</v>
      </c>
      <c r="BO50" s="3">
        <v>23.9243198458311</v>
      </c>
      <c r="BP50" s="3">
        <v>2.33420525817217</v>
      </c>
      <c r="BQ50" s="3">
        <v>2.32436790495196</v>
      </c>
      <c r="BR50" s="3">
        <v>19.9144153973575</v>
      </c>
      <c r="BS50" s="3">
        <v>19.8462763308095</v>
      </c>
      <c r="BT50" s="3">
        <v>0</v>
      </c>
      <c r="BU50" s="3">
        <v>0</v>
      </c>
      <c r="BV50" s="3">
        <v>0</v>
      </c>
      <c r="BW50" s="3">
        <v>27</v>
      </c>
      <c r="BX50" s="3">
        <v>0.166468938640303</v>
      </c>
      <c r="BY50" s="3">
        <v>1543621936</v>
      </c>
      <c r="BZ50" s="3" t="e">
        <v>#DIV/0!</v>
      </c>
      <c r="CA50" s="3">
        <v>1543621936</v>
      </c>
      <c r="CB50" s="3">
        <v>1543621935.5</v>
      </c>
      <c r="CC50" s="3">
        <v>64</v>
      </c>
      <c r="CD50" s="3">
        <v>-0.022</v>
      </c>
      <c r="CE50" s="3">
        <v>-0.004</v>
      </c>
      <c r="CF50" s="3">
        <v>-2.351</v>
      </c>
      <c r="CG50" s="3">
        <v>0.709</v>
      </c>
      <c r="CH50" s="3">
        <v>400</v>
      </c>
      <c r="CI50" s="3">
        <v>24</v>
      </c>
      <c r="CJ50" s="3">
        <v>1.76</v>
      </c>
      <c r="CK50" s="3">
        <v>0.7</v>
      </c>
      <c r="CL50" s="3">
        <v>1.03444955284553</v>
      </c>
      <c r="CM50" s="3">
        <v>0.0166349285714293</v>
      </c>
      <c r="CN50" s="3">
        <v>0.115358870941208</v>
      </c>
      <c r="CO50" s="3">
        <v>0.5</v>
      </c>
      <c r="CP50" s="3">
        <v>0.100956787601626</v>
      </c>
      <c r="CQ50" s="3">
        <v>0.00586949111498263</v>
      </c>
      <c r="CR50" s="3">
        <v>0.00352338189505846</v>
      </c>
      <c r="CS50" s="3">
        <v>1</v>
      </c>
      <c r="CT50" s="3">
        <v>1.5</v>
      </c>
      <c r="CU50" s="3">
        <v>2</v>
      </c>
      <c r="CV50" s="3" t="e">
        <v>#DIV/0!</v>
      </c>
      <c r="CW50" s="3">
        <v>100</v>
      </c>
      <c r="CX50" s="3">
        <v>100</v>
      </c>
      <c r="CY50" s="3">
        <v>-2.35166666666667</v>
      </c>
      <c r="CZ50" s="3">
        <v>0.720433333333333</v>
      </c>
      <c r="DA50" s="3">
        <v>-2.15533583912379</v>
      </c>
      <c r="DB50" s="3">
        <v>0.000607280511662848</v>
      </c>
      <c r="DC50" s="3">
        <v>-3.29847730207135e-6</v>
      </c>
      <c r="DD50" s="3">
        <v>1.45089541195219e-9</v>
      </c>
      <c r="DE50" s="3">
        <v>0.0707516134215235</v>
      </c>
      <c r="DF50" s="3">
        <v>0.00754627571538832</v>
      </c>
      <c r="DG50" s="3">
        <v>0.00101192271049505</v>
      </c>
      <c r="DH50" s="3">
        <v>-5.99912688698041e-6</v>
      </c>
      <c r="DI50" s="3">
        <v>3</v>
      </c>
      <c r="DJ50" s="3">
        <v>1567</v>
      </c>
      <c r="DK50" s="3">
        <v>2</v>
      </c>
      <c r="DL50" s="3">
        <v>29</v>
      </c>
      <c r="DM50" s="3">
        <v>3</v>
      </c>
      <c r="DN50" s="3">
        <v>3</v>
      </c>
      <c r="DO50" s="3">
        <v>3</v>
      </c>
      <c r="DP50" s="3">
        <v>327.687333333333</v>
      </c>
      <c r="DQ50" s="3">
        <v>679.0405</v>
      </c>
      <c r="DR50" s="3">
        <v>25.0001083333333</v>
      </c>
      <c r="DS50" s="3">
        <v>31.7439666666667</v>
      </c>
      <c r="DT50" s="3">
        <v>30.0001916666667</v>
      </c>
      <c r="DU50" s="3">
        <v>32.0147333333333</v>
      </c>
      <c r="DV50" s="3">
        <v>32.0052</v>
      </c>
      <c r="DW50" s="3">
        <v>20.6100333333333</v>
      </c>
      <c r="DX50" s="3">
        <v>26.7983</v>
      </c>
      <c r="DY50" s="3">
        <v>87.7182</v>
      </c>
      <c r="DZ50" s="3">
        <v>25</v>
      </c>
      <c r="EA50" s="3">
        <v>400</v>
      </c>
      <c r="EB50" s="3">
        <v>23.8958083333333</v>
      </c>
      <c r="EC50" s="3">
        <v>98.7309583333333</v>
      </c>
      <c r="ED50" s="3">
        <v>101.051333333333</v>
      </c>
    </row>
    <row r="51" spans="1:134">
      <c r="A51" s="3" t="s">
        <v>464</v>
      </c>
      <c r="B51" s="3" t="s">
        <v>463</v>
      </c>
      <c r="C51" s="3" t="s">
        <v>72</v>
      </c>
      <c r="D51" s="3" t="s">
        <v>69</v>
      </c>
      <c r="E51" s="3" t="str">
        <f t="shared" si="2"/>
        <v>TR31-B2-Rd1</v>
      </c>
      <c r="F51" s="3" t="str">
        <f>VLOOKUP(B51,Sheet1!$A$1:$B$93,2,0)</f>
        <v>Castanopsis eyrei</v>
      </c>
      <c r="G51" s="3" t="str">
        <f t="shared" si="3"/>
        <v>2023-08-13</v>
      </c>
      <c r="H51" s="3" t="s">
        <v>405</v>
      </c>
      <c r="I51" s="3">
        <v>9.2712291514515e-5</v>
      </c>
      <c r="J51" s="3">
        <v>-0.962686544536895</v>
      </c>
      <c r="K51" s="3">
        <v>400.80050120644</v>
      </c>
      <c r="L51" s="3">
        <v>567.126362977308</v>
      </c>
      <c r="M51" s="3">
        <v>55.1377274139139</v>
      </c>
      <c r="N51" s="3">
        <v>38.9670398439302</v>
      </c>
      <c r="O51" s="3">
        <v>0.00894841945724582</v>
      </c>
      <c r="P51" s="3">
        <v>3.98803101844641</v>
      </c>
      <c r="Q51" s="3">
        <v>0.00893715247502702</v>
      </c>
      <c r="R51" s="3">
        <v>0.0055867313734548</v>
      </c>
      <c r="S51" s="3">
        <v>0</v>
      </c>
      <c r="T51" s="3">
        <v>25.5312857737866</v>
      </c>
      <c r="U51" s="3">
        <v>25.5329113276166</v>
      </c>
      <c r="V51" s="3">
        <v>3.28211478496024</v>
      </c>
      <c r="W51" s="3">
        <v>70.0855382333505</v>
      </c>
      <c r="X51" s="3">
        <v>2.30253269385665</v>
      </c>
      <c r="Y51" s="3">
        <v>3.28531789240993</v>
      </c>
      <c r="Z51" s="3">
        <v>0.979582091103587</v>
      </c>
      <c r="AA51" s="3">
        <v>-4.08861205579011</v>
      </c>
      <c r="AB51" s="3">
        <v>3.53204565914608</v>
      </c>
      <c r="AC51" s="3">
        <v>0.188363057311676</v>
      </c>
      <c r="AD51" s="3">
        <v>-0.368203339332351</v>
      </c>
      <c r="AE51" s="3">
        <v>0</v>
      </c>
      <c r="AF51" s="3">
        <v>0</v>
      </c>
      <c r="AG51" s="3">
        <v>1</v>
      </c>
      <c r="AH51" s="3">
        <v>0</v>
      </c>
      <c r="AI51" s="3">
        <v>51652.721650396</v>
      </c>
      <c r="AJ51" s="3">
        <v>0</v>
      </c>
      <c r="AK51" s="3">
        <v>0</v>
      </c>
      <c r="AL51" s="3">
        <v>0</v>
      </c>
      <c r="AM51" s="3">
        <v>0</v>
      </c>
      <c r="AN51" s="3">
        <v>3</v>
      </c>
      <c r="AO51" s="3">
        <v>0.5</v>
      </c>
      <c r="AP51" s="3" t="e">
        <v>#DIV/0!</v>
      </c>
      <c r="AQ51" s="3">
        <v>2</v>
      </c>
      <c r="AR51" s="3">
        <v>1543623513.93287</v>
      </c>
      <c r="AS51" s="3">
        <v>400.80050120644</v>
      </c>
      <c r="AT51" s="3">
        <v>400.007318707049</v>
      </c>
      <c r="AU51" s="3">
        <v>23.6829961723834</v>
      </c>
      <c r="AV51" s="3">
        <v>23.6054228116828</v>
      </c>
      <c r="AW51" s="3">
        <v>403.231922080825</v>
      </c>
      <c r="AX51" s="3">
        <v>22.9849764012802</v>
      </c>
      <c r="AY51" s="3">
        <v>350.055683144803</v>
      </c>
      <c r="AZ51" s="3">
        <v>97.2098332275132</v>
      </c>
      <c r="BA51" s="3">
        <v>0.0131985229544487</v>
      </c>
      <c r="BB51" s="3">
        <v>25.549339404914</v>
      </c>
      <c r="BC51" s="3">
        <v>25.5329113276166</v>
      </c>
      <c r="BD51" s="3">
        <v>999.9</v>
      </c>
      <c r="BE51" s="3">
        <v>0</v>
      </c>
      <c r="BF51" s="3">
        <v>0</v>
      </c>
      <c r="BG51" s="3">
        <v>10000.2319109956</v>
      </c>
      <c r="BH51" s="3">
        <v>-0.826969250703947</v>
      </c>
      <c r="BI51" s="3">
        <v>0.244472174305175</v>
      </c>
      <c r="BJ51" s="3">
        <v>0.793246109390774</v>
      </c>
      <c r="BK51" s="3">
        <v>410.522923613392</v>
      </c>
      <c r="BL51" s="3">
        <v>409.677879609864</v>
      </c>
      <c r="BM51" s="3">
        <v>0.0775725578717387</v>
      </c>
      <c r="BN51" s="3">
        <v>400.007318707049</v>
      </c>
      <c r="BO51" s="3">
        <v>23.6054228116828</v>
      </c>
      <c r="BP51" s="3">
        <v>2.30222026777352</v>
      </c>
      <c r="BQ51" s="3">
        <v>2.29467951218604</v>
      </c>
      <c r="BR51" s="3">
        <v>19.6919425783008</v>
      </c>
      <c r="BS51" s="3">
        <v>19.639096927568</v>
      </c>
      <c r="BT51" s="3">
        <v>0</v>
      </c>
      <c r="BU51" s="3">
        <v>0</v>
      </c>
      <c r="BV51" s="3">
        <v>0</v>
      </c>
      <c r="BW51" s="3">
        <v>26.6343940477711</v>
      </c>
      <c r="BX51" s="3">
        <v>0.180130244282521</v>
      </c>
      <c r="BY51" s="3">
        <v>1543623404.1</v>
      </c>
      <c r="BZ51" s="3" t="e">
        <v>#DIV/0!</v>
      </c>
      <c r="CA51" s="3">
        <v>1543623404.1</v>
      </c>
      <c r="CB51" s="3">
        <v>1543623400.6</v>
      </c>
      <c r="CC51" s="3">
        <v>66</v>
      </c>
      <c r="CD51" s="3">
        <v>-0.02</v>
      </c>
      <c r="CE51" s="3">
        <v>0.001</v>
      </c>
      <c r="CF51" s="3">
        <v>-2.43</v>
      </c>
      <c r="CG51" s="3">
        <v>0.694</v>
      </c>
      <c r="CH51" s="3">
        <v>400</v>
      </c>
      <c r="CI51" s="3">
        <v>24</v>
      </c>
      <c r="CJ51" s="3">
        <v>2.02</v>
      </c>
      <c r="CK51" s="3">
        <v>0.46</v>
      </c>
      <c r="CL51" s="3">
        <v>0.80348341875</v>
      </c>
      <c r="CM51" s="3">
        <v>-0.0142751622889317</v>
      </c>
      <c r="CN51" s="3">
        <v>0.111502066051023</v>
      </c>
      <c r="CO51" s="3">
        <v>0.416666666666667</v>
      </c>
      <c r="CP51" s="3">
        <v>0.0780391804375</v>
      </c>
      <c r="CQ51" s="3">
        <v>-0.00772748860225157</v>
      </c>
      <c r="CR51" s="3">
        <v>0.00701835110253126</v>
      </c>
      <c r="CS51" s="3">
        <v>0.916666666666667</v>
      </c>
      <c r="CT51" s="3">
        <v>1.33333333333333</v>
      </c>
      <c r="CU51" s="3">
        <v>2</v>
      </c>
      <c r="CV51" s="3" t="e">
        <v>#DIV/0!</v>
      </c>
      <c r="CW51" s="3">
        <v>100</v>
      </c>
      <c r="CX51" s="3">
        <v>100</v>
      </c>
      <c r="CY51" s="3">
        <v>-2.43133333333333</v>
      </c>
      <c r="CZ51" s="3">
        <v>0.697991666666667</v>
      </c>
      <c r="DA51" s="3">
        <v>-2.23508049947168</v>
      </c>
      <c r="DB51" s="3">
        <v>0.000607280511662848</v>
      </c>
      <c r="DC51" s="3">
        <v>-3.29847730207135e-6</v>
      </c>
      <c r="DD51" s="3">
        <v>1.45089541195219e-9</v>
      </c>
      <c r="DE51" s="3">
        <v>0.0628130332381285</v>
      </c>
      <c r="DF51" s="3">
        <v>0.00754627571538832</v>
      </c>
      <c r="DG51" s="3">
        <v>0.00101192271049505</v>
      </c>
      <c r="DH51" s="3">
        <v>-5.99912688698041e-6</v>
      </c>
      <c r="DI51" s="3">
        <v>3</v>
      </c>
      <c r="DJ51" s="3">
        <v>1567</v>
      </c>
      <c r="DK51" s="3">
        <v>2</v>
      </c>
      <c r="DL51" s="3">
        <v>29</v>
      </c>
      <c r="DM51" s="3">
        <v>1.95833333333333</v>
      </c>
      <c r="DN51" s="3">
        <v>2.01666666666667</v>
      </c>
      <c r="DO51" s="3">
        <v>3</v>
      </c>
      <c r="DP51" s="3">
        <v>327.695333333333</v>
      </c>
      <c r="DQ51" s="3">
        <v>675.450583333333</v>
      </c>
      <c r="DR51" s="3">
        <v>24.9999666666667</v>
      </c>
      <c r="DS51" s="3">
        <v>32.2174666666667</v>
      </c>
      <c r="DT51" s="3">
        <v>30.0001166666667</v>
      </c>
      <c r="DU51" s="3">
        <v>32.535975</v>
      </c>
      <c r="DV51" s="3">
        <v>32.5345</v>
      </c>
      <c r="DW51" s="3">
        <v>20.5754916666667</v>
      </c>
      <c r="DX51" s="3">
        <v>27.6755833333333</v>
      </c>
      <c r="DY51" s="3">
        <v>86.4145333333333</v>
      </c>
      <c r="DZ51" s="3">
        <v>25</v>
      </c>
      <c r="EA51" s="3">
        <v>400</v>
      </c>
      <c r="EB51" s="3">
        <v>23.6500166666667</v>
      </c>
      <c r="EC51" s="3">
        <v>98.6318416666667</v>
      </c>
      <c r="ED51" s="3">
        <v>100.947</v>
      </c>
    </row>
    <row r="52" spans="1:134">
      <c r="A52" s="3" t="s">
        <v>465</v>
      </c>
      <c r="B52" s="3" t="s">
        <v>466</v>
      </c>
      <c r="C52" s="3" t="s">
        <v>68</v>
      </c>
      <c r="D52" s="3" t="s">
        <v>69</v>
      </c>
      <c r="E52" s="3" t="str">
        <f t="shared" si="2"/>
        <v>TR32-B1-Rd1</v>
      </c>
      <c r="F52" s="3" t="str">
        <f>VLOOKUP(B52,Sheet1!$A$1:$B$93,2,0)</f>
        <v>Castanopsis eyrei</v>
      </c>
      <c r="G52" s="3" t="str">
        <f t="shared" si="3"/>
        <v>2023-08-13</v>
      </c>
      <c r="H52" s="3" t="s">
        <v>405</v>
      </c>
      <c r="I52" s="3">
        <v>0.000183946638461111</v>
      </c>
      <c r="J52" s="3">
        <v>-0.821676366653425</v>
      </c>
      <c r="K52" s="3">
        <v>400.642326158852</v>
      </c>
      <c r="L52" s="3">
        <v>466.502525751984</v>
      </c>
      <c r="M52" s="3">
        <v>45.3663883763424</v>
      </c>
      <c r="N52" s="3">
        <v>38.9616227147227</v>
      </c>
      <c r="O52" s="3">
        <v>0.0180640076072208</v>
      </c>
      <c r="P52" s="3">
        <v>3.98887770667953</v>
      </c>
      <c r="Q52" s="3">
        <v>0.0180186788143041</v>
      </c>
      <c r="R52" s="3">
        <v>0.011265737314992</v>
      </c>
      <c r="S52" s="3">
        <v>0</v>
      </c>
      <c r="T52" s="3">
        <v>25.476817108006</v>
      </c>
      <c r="U52" s="3">
        <v>25.4346611470535</v>
      </c>
      <c r="V52" s="3">
        <v>3.26301506864886</v>
      </c>
      <c r="W52" s="3">
        <v>70.1195241552387</v>
      </c>
      <c r="X52" s="3">
        <v>2.29863311018192</v>
      </c>
      <c r="Y52" s="3">
        <v>3.27816415199986</v>
      </c>
      <c r="Z52" s="3">
        <v>0.96438195846694</v>
      </c>
      <c r="AA52" s="3">
        <v>-8.112046756135</v>
      </c>
      <c r="AB52" s="3">
        <v>16.7670344643886</v>
      </c>
      <c r="AC52" s="3">
        <v>0.893380028072868</v>
      </c>
      <c r="AD52" s="3">
        <v>9.54836773632651</v>
      </c>
      <c r="AE52" s="3">
        <v>0</v>
      </c>
      <c r="AF52" s="3">
        <v>0</v>
      </c>
      <c r="AG52" s="3">
        <v>1</v>
      </c>
      <c r="AH52" s="3">
        <v>0</v>
      </c>
      <c r="AI52" s="3">
        <v>51674.5129059347</v>
      </c>
      <c r="AJ52" s="3">
        <v>0</v>
      </c>
      <c r="AK52" s="3">
        <v>0</v>
      </c>
      <c r="AL52" s="3">
        <v>0</v>
      </c>
      <c r="AM52" s="3">
        <v>0</v>
      </c>
      <c r="AN52" s="3">
        <v>3</v>
      </c>
      <c r="AO52" s="3">
        <v>0.5</v>
      </c>
      <c r="AP52" s="3" t="e">
        <v>#DIV/0!</v>
      </c>
      <c r="AQ52" s="3">
        <v>2</v>
      </c>
      <c r="AR52" s="3">
        <v>1543619118.05156</v>
      </c>
      <c r="AS52" s="3">
        <v>400.642326158852</v>
      </c>
      <c r="AT52" s="3">
        <v>400.001250647084</v>
      </c>
      <c r="AU52" s="3">
        <v>23.6368418668734</v>
      </c>
      <c r="AV52" s="3">
        <v>23.4829121642644</v>
      </c>
      <c r="AW52" s="3">
        <v>402.867907214012</v>
      </c>
      <c r="AX52" s="3">
        <v>22.9258384460865</v>
      </c>
      <c r="AY52" s="3">
        <v>350.027221752722</v>
      </c>
      <c r="AZ52" s="3">
        <v>97.234973149851</v>
      </c>
      <c r="BA52" s="3">
        <v>0.0129214699354132</v>
      </c>
      <c r="BB52" s="3">
        <v>25.5126301034483</v>
      </c>
      <c r="BC52" s="3">
        <v>25.4346611470535</v>
      </c>
      <c r="BD52" s="3">
        <v>999.9</v>
      </c>
      <c r="BE52" s="3">
        <v>0</v>
      </c>
      <c r="BF52" s="3">
        <v>0</v>
      </c>
      <c r="BG52" s="3">
        <v>10000.6515386487</v>
      </c>
      <c r="BH52" s="3">
        <v>-0.800280907997324</v>
      </c>
      <c r="BI52" s="3">
        <v>0.257475583093718</v>
      </c>
      <c r="BJ52" s="3">
        <v>0.641146152407103</v>
      </c>
      <c r="BK52" s="3">
        <v>410.341509691054</v>
      </c>
      <c r="BL52" s="3">
        <v>409.620285013684</v>
      </c>
      <c r="BM52" s="3">
        <v>0.153930461116585</v>
      </c>
      <c r="BN52" s="3">
        <v>400.001250647084</v>
      </c>
      <c r="BO52" s="3">
        <v>23.4829121642644</v>
      </c>
      <c r="BP52" s="3">
        <v>2.29832742976951</v>
      </c>
      <c r="BQ52" s="3">
        <v>2.28335978044761</v>
      </c>
      <c r="BR52" s="3">
        <v>19.6646757373959</v>
      </c>
      <c r="BS52" s="3">
        <v>19.559488666545</v>
      </c>
      <c r="BT52" s="3">
        <v>0</v>
      </c>
      <c r="BU52" s="3">
        <v>0</v>
      </c>
      <c r="BV52" s="3">
        <v>0</v>
      </c>
      <c r="BW52" s="3">
        <v>26.9992064285714</v>
      </c>
      <c r="BX52" s="3">
        <v>0.109835934510126</v>
      </c>
      <c r="BY52" s="3">
        <v>1543618933</v>
      </c>
      <c r="BZ52" s="3" t="e">
        <v>#DIV/0!</v>
      </c>
      <c r="CA52" s="3">
        <v>1543618933</v>
      </c>
      <c r="CB52" s="3">
        <v>1543618928.5</v>
      </c>
      <c r="CC52" s="3">
        <v>62</v>
      </c>
      <c r="CD52" s="3">
        <v>0.102</v>
      </c>
      <c r="CE52" s="3">
        <v>-0.012</v>
      </c>
      <c r="CF52" s="3">
        <v>-2.225</v>
      </c>
      <c r="CG52" s="3">
        <v>0.707</v>
      </c>
      <c r="CH52" s="3">
        <v>400</v>
      </c>
      <c r="CI52" s="3">
        <v>24</v>
      </c>
      <c r="CJ52" s="3">
        <v>1.65</v>
      </c>
      <c r="CK52" s="3">
        <v>0.56</v>
      </c>
      <c r="CL52" s="3">
        <v>0.642219686666667</v>
      </c>
      <c r="CM52" s="3">
        <v>-0.0121793260788</v>
      </c>
      <c r="CN52" s="3">
        <v>0.11581994716545</v>
      </c>
      <c r="CO52" s="3">
        <v>0.533333333333333</v>
      </c>
      <c r="CP52" s="3">
        <v>0.154188686666667</v>
      </c>
      <c r="CQ52" s="3">
        <v>-0.00440647954971891</v>
      </c>
      <c r="CR52" s="3">
        <v>0.00279608470324266</v>
      </c>
      <c r="CS52" s="3">
        <v>1</v>
      </c>
      <c r="CT52" s="3">
        <v>1.53333333333333</v>
      </c>
      <c r="CU52" s="3">
        <v>2</v>
      </c>
      <c r="CV52" s="3" t="e">
        <v>#DIV/0!</v>
      </c>
      <c r="CW52" s="3">
        <v>100</v>
      </c>
      <c r="CX52" s="3">
        <v>100</v>
      </c>
      <c r="CY52" s="3">
        <v>-2.22553333333333</v>
      </c>
      <c r="CZ52" s="3">
        <v>0.710946666666667</v>
      </c>
      <c r="DA52" s="3">
        <v>-2.02974555758864</v>
      </c>
      <c r="DB52" s="3">
        <v>0.000607280511662848</v>
      </c>
      <c r="DC52" s="3">
        <v>-3.29847730207135e-6</v>
      </c>
      <c r="DD52" s="3">
        <v>1.45089541195219e-9</v>
      </c>
      <c r="DE52" s="3">
        <v>0.0784234159359171</v>
      </c>
      <c r="DF52" s="3">
        <v>0.00754627571538832</v>
      </c>
      <c r="DG52" s="3">
        <v>0.00101192271049505</v>
      </c>
      <c r="DH52" s="3">
        <v>-5.99912688698041e-6</v>
      </c>
      <c r="DI52" s="3">
        <v>3</v>
      </c>
      <c r="DJ52" s="3">
        <v>1567</v>
      </c>
      <c r="DK52" s="3">
        <v>2</v>
      </c>
      <c r="DL52" s="3">
        <v>29</v>
      </c>
      <c r="DM52" s="3">
        <v>3.22</v>
      </c>
      <c r="DN52" s="3">
        <v>3.3</v>
      </c>
      <c r="DO52" s="3">
        <v>3</v>
      </c>
      <c r="DP52" s="3">
        <v>328.072333333333</v>
      </c>
      <c r="DQ52" s="3">
        <v>678.741333333333</v>
      </c>
      <c r="DR52" s="3">
        <v>24.99996</v>
      </c>
      <c r="DS52" s="3">
        <v>31.14164</v>
      </c>
      <c r="DT52" s="3">
        <v>30.0002733333333</v>
      </c>
      <c r="DU52" s="3">
        <v>31.38886</v>
      </c>
      <c r="DV52" s="3">
        <v>31.3738466666667</v>
      </c>
      <c r="DW52" s="3">
        <v>20.6203466666667</v>
      </c>
      <c r="DX52" s="3">
        <v>29.0416</v>
      </c>
      <c r="DY52" s="3">
        <v>88.4915</v>
      </c>
      <c r="DZ52" s="3">
        <v>25</v>
      </c>
      <c r="EA52" s="3">
        <v>400</v>
      </c>
      <c r="EB52" s="3">
        <v>23.4521</v>
      </c>
      <c r="EC52" s="3">
        <v>98.8176066666667</v>
      </c>
      <c r="ED52" s="3">
        <v>101.151</v>
      </c>
    </row>
    <row r="53" spans="1:134">
      <c r="A53" s="3" t="s">
        <v>467</v>
      </c>
      <c r="B53" s="3" t="s">
        <v>466</v>
      </c>
      <c r="C53" s="3" t="s">
        <v>68</v>
      </c>
      <c r="D53" s="3" t="s">
        <v>74</v>
      </c>
      <c r="E53" s="3" t="str">
        <f t="shared" si="2"/>
        <v>TR32-B1-Rd2</v>
      </c>
      <c r="F53" s="3" t="str">
        <f>VLOOKUP(B53,Sheet1!$A$1:$B$93,2,0)</f>
        <v>Castanopsis eyrei</v>
      </c>
      <c r="G53" s="3" t="str">
        <f t="shared" si="3"/>
        <v>2023-08-13</v>
      </c>
      <c r="H53" s="3" t="s">
        <v>405</v>
      </c>
      <c r="I53" s="3">
        <v>0.000150013857065457</v>
      </c>
      <c r="J53" s="3">
        <v>-0.978073490280375</v>
      </c>
      <c r="K53" s="3">
        <v>400.79013380846</v>
      </c>
      <c r="L53" s="3">
        <v>510.864195459289</v>
      </c>
      <c r="M53" s="3">
        <v>49.6820972816147</v>
      </c>
      <c r="N53" s="3">
        <v>38.9772756697931</v>
      </c>
      <c r="O53" s="3">
        <v>0.0132452980752206</v>
      </c>
      <c r="P53" s="3">
        <v>3.98886138112224</v>
      </c>
      <c r="Q53" s="3">
        <v>0.0132209098573407</v>
      </c>
      <c r="R53" s="3">
        <v>0.00826525605816115</v>
      </c>
      <c r="S53" s="3">
        <v>0</v>
      </c>
      <c r="T53" s="3">
        <v>27.2038189705864</v>
      </c>
      <c r="U53" s="3">
        <v>27.1111035036186</v>
      </c>
      <c r="V53" s="3">
        <v>3.60258174460364</v>
      </c>
      <c r="W53" s="3">
        <v>69.8349305414949</v>
      </c>
      <c r="X53" s="3">
        <v>2.53391354192593</v>
      </c>
      <c r="Y53" s="3">
        <v>3.62843284892367</v>
      </c>
      <c r="Z53" s="3">
        <v>1.0686682026777</v>
      </c>
      <c r="AA53" s="3">
        <v>-6.61561109658664</v>
      </c>
      <c r="AB53" s="3">
        <v>26.2135445286893</v>
      </c>
      <c r="AC53" s="3">
        <v>1.42068747190556</v>
      </c>
      <c r="AD53" s="3">
        <v>21.0186209040082</v>
      </c>
      <c r="AE53" s="3">
        <v>0</v>
      </c>
      <c r="AF53" s="3">
        <v>0</v>
      </c>
      <c r="AG53" s="3">
        <v>1</v>
      </c>
      <c r="AH53" s="3">
        <v>0</v>
      </c>
      <c r="AI53" s="3">
        <v>51378.1957075252</v>
      </c>
      <c r="AJ53" s="3">
        <v>0</v>
      </c>
      <c r="AK53" s="3">
        <v>0</v>
      </c>
      <c r="AL53" s="3">
        <v>0</v>
      </c>
      <c r="AM53" s="3">
        <v>0</v>
      </c>
      <c r="AN53" s="3">
        <v>3</v>
      </c>
      <c r="AO53" s="3">
        <v>0.5</v>
      </c>
      <c r="AP53" s="3" t="e">
        <v>#DIV/0!</v>
      </c>
      <c r="AQ53" s="3">
        <v>2</v>
      </c>
      <c r="AR53" s="3">
        <v>1543636191.43287</v>
      </c>
      <c r="AS53" s="3">
        <v>400.79013380846</v>
      </c>
      <c r="AT53" s="3">
        <v>400.003423133704</v>
      </c>
      <c r="AU53" s="3">
        <v>26.0553753528097</v>
      </c>
      <c r="AV53" s="3">
        <v>25.9301587195919</v>
      </c>
      <c r="AW53" s="3">
        <v>403.633455628535</v>
      </c>
      <c r="AX53" s="3">
        <v>25.3337454920027</v>
      </c>
      <c r="AY53" s="3">
        <v>350.045789204373</v>
      </c>
      <c r="AZ53" s="3">
        <v>97.2381866205985</v>
      </c>
      <c r="BA53" s="3">
        <v>0.0128991314337408</v>
      </c>
      <c r="BB53" s="3">
        <v>27.2329999871526</v>
      </c>
      <c r="BC53" s="3">
        <v>27.1111035036186</v>
      </c>
      <c r="BD53" s="3">
        <v>999.9</v>
      </c>
      <c r="BE53" s="3">
        <v>0</v>
      </c>
      <c r="BF53" s="3">
        <v>0</v>
      </c>
      <c r="BG53" s="3">
        <v>10000.2630412638</v>
      </c>
      <c r="BH53" s="3">
        <v>-0.834858485906617</v>
      </c>
      <c r="BI53" s="3">
        <v>0.279701226614669</v>
      </c>
      <c r="BJ53" s="3">
        <v>0.786741194287843</v>
      </c>
      <c r="BK53" s="3">
        <v>411.512262166271</v>
      </c>
      <c r="BL53" s="3">
        <v>410.651660122848</v>
      </c>
      <c r="BM53" s="3">
        <v>0.125218110596454</v>
      </c>
      <c r="BN53" s="3">
        <v>400.003423133704</v>
      </c>
      <c r="BO53" s="3">
        <v>25.9301587195919</v>
      </c>
      <c r="BP53" s="3">
        <v>2.53357809050204</v>
      </c>
      <c r="BQ53" s="3">
        <v>2.52140211111111</v>
      </c>
      <c r="BR53" s="3">
        <v>21.2438302715441</v>
      </c>
      <c r="BS53" s="3">
        <v>21.1653177629538</v>
      </c>
      <c r="BT53" s="3">
        <v>0</v>
      </c>
      <c r="BU53" s="3">
        <v>0</v>
      </c>
      <c r="BV53" s="3">
        <v>0</v>
      </c>
      <c r="BW53" s="3">
        <v>31.5709449714924</v>
      </c>
      <c r="BX53" s="3">
        <v>0.288603744455087</v>
      </c>
      <c r="BY53" s="3">
        <v>1543636091.5</v>
      </c>
      <c r="BZ53" s="3" t="e">
        <v>#DIV/0!</v>
      </c>
      <c r="CA53" s="3">
        <v>1543636091.5</v>
      </c>
      <c r="CB53" s="3">
        <v>1543636089</v>
      </c>
      <c r="CC53" s="3">
        <v>106</v>
      </c>
      <c r="CD53" s="3">
        <v>0.054</v>
      </c>
      <c r="CE53" s="3">
        <v>-0.023</v>
      </c>
      <c r="CF53" s="3">
        <v>-2.842</v>
      </c>
      <c r="CG53" s="3">
        <v>0.717</v>
      </c>
      <c r="CH53" s="3">
        <v>400</v>
      </c>
      <c r="CI53" s="3">
        <v>26</v>
      </c>
      <c r="CJ53" s="3">
        <v>1.39</v>
      </c>
      <c r="CK53" s="3">
        <v>0.58</v>
      </c>
      <c r="CL53" s="3">
        <v>0.785741302083333</v>
      </c>
      <c r="CM53" s="3">
        <v>0.067284922138836</v>
      </c>
      <c r="CN53" s="3">
        <v>0.127239512956872</v>
      </c>
      <c r="CO53" s="3">
        <v>0.416666666666667</v>
      </c>
      <c r="CP53" s="3">
        <v>0.125444185416667</v>
      </c>
      <c r="CQ53" s="3">
        <v>-0.00379007223264564</v>
      </c>
      <c r="CR53" s="3">
        <v>0.00301265181417493</v>
      </c>
      <c r="CS53" s="3">
        <v>1</v>
      </c>
      <c r="CT53" s="3">
        <v>1.41666666666667</v>
      </c>
      <c r="CU53" s="3">
        <v>2</v>
      </c>
      <c r="CV53" s="3" t="e">
        <v>#DIV/0!</v>
      </c>
      <c r="CW53" s="3">
        <v>100</v>
      </c>
      <c r="CX53" s="3">
        <v>100</v>
      </c>
      <c r="CY53" s="3">
        <v>-2.84316666666667</v>
      </c>
      <c r="CZ53" s="3">
        <v>0.721675</v>
      </c>
      <c r="DA53" s="3">
        <v>-2.64646846947949</v>
      </c>
      <c r="DB53" s="3">
        <v>0.000607280511662848</v>
      </c>
      <c r="DC53" s="3">
        <v>-3.29847730207135e-6</v>
      </c>
      <c r="DD53" s="3">
        <v>1.45089541195219e-9</v>
      </c>
      <c r="DE53" s="3">
        <v>-0.0214509175992846</v>
      </c>
      <c r="DF53" s="3">
        <v>0.00754627571538832</v>
      </c>
      <c r="DG53" s="3">
        <v>0.00101192271049505</v>
      </c>
      <c r="DH53" s="3">
        <v>-5.99912688698041e-6</v>
      </c>
      <c r="DI53" s="3">
        <v>3</v>
      </c>
      <c r="DJ53" s="3">
        <v>1567</v>
      </c>
      <c r="DK53" s="3">
        <v>2</v>
      </c>
      <c r="DL53" s="3">
        <v>29</v>
      </c>
      <c r="DM53" s="3">
        <v>1.8</v>
      </c>
      <c r="DN53" s="3">
        <v>1.83333333333333</v>
      </c>
      <c r="DO53" s="3">
        <v>3</v>
      </c>
      <c r="DP53" s="3">
        <v>325.596916666667</v>
      </c>
      <c r="DQ53" s="3">
        <v>648.665166666667</v>
      </c>
      <c r="DR53" s="3">
        <v>25.0000583333333</v>
      </c>
      <c r="DS53" s="3">
        <v>35.4977833333333</v>
      </c>
      <c r="DT53" s="3">
        <v>30.0002333333333</v>
      </c>
      <c r="DU53" s="3">
        <v>35.69915</v>
      </c>
      <c r="DV53" s="3">
        <v>35.667025</v>
      </c>
      <c r="DW53" s="3">
        <v>20.5268</v>
      </c>
      <c r="DX53" s="3">
        <v>21.7215</v>
      </c>
      <c r="DY53" s="3">
        <v>56.3284</v>
      </c>
      <c r="DZ53" s="3">
        <v>25</v>
      </c>
      <c r="EA53" s="3">
        <v>400</v>
      </c>
      <c r="EB53" s="3">
        <v>25.9596</v>
      </c>
      <c r="EC53" s="3">
        <v>98.1267083333333</v>
      </c>
      <c r="ED53" s="3">
        <v>100.398916666667</v>
      </c>
    </row>
    <row r="54" spans="1:134">
      <c r="A54" s="3" t="s">
        <v>468</v>
      </c>
      <c r="B54" s="3" t="s">
        <v>466</v>
      </c>
      <c r="C54" s="3" t="s">
        <v>72</v>
      </c>
      <c r="D54" s="3" t="s">
        <v>69</v>
      </c>
      <c r="E54" s="3" t="str">
        <f t="shared" si="2"/>
        <v>TR32-B2-Rd1</v>
      </c>
      <c r="F54" s="3" t="str">
        <f>VLOOKUP(B54,Sheet1!$A$1:$B$93,2,0)</f>
        <v>Castanopsis eyrei</v>
      </c>
      <c r="G54" s="3" t="str">
        <f t="shared" si="3"/>
        <v>2023-08-13</v>
      </c>
      <c r="H54" s="3" t="s">
        <v>405</v>
      </c>
      <c r="I54" s="3">
        <v>0.000148651298562805</v>
      </c>
      <c r="J54" s="3">
        <v>-0.754129811774528</v>
      </c>
      <c r="K54" s="3">
        <v>400.605969397312</v>
      </c>
      <c r="L54" s="3">
        <v>476.755298187617</v>
      </c>
      <c r="M54" s="3">
        <v>46.3395479737259</v>
      </c>
      <c r="N54" s="3">
        <v>38.9380043684575</v>
      </c>
      <c r="O54" s="3">
        <v>0.0145105835131855</v>
      </c>
      <c r="P54" s="3">
        <v>3.98752159668941</v>
      </c>
      <c r="Q54" s="3">
        <v>0.0144813035853644</v>
      </c>
      <c r="R54" s="3">
        <v>0.00905344044869972</v>
      </c>
      <c r="S54" s="3">
        <v>0</v>
      </c>
      <c r="T54" s="3">
        <v>25.3807089162985</v>
      </c>
      <c r="U54" s="3">
        <v>25.3851645424345</v>
      </c>
      <c r="V54" s="3">
        <v>3.25342988079454</v>
      </c>
      <c r="W54" s="3">
        <v>70.1041075308926</v>
      </c>
      <c r="X54" s="3">
        <v>2.28411144150799</v>
      </c>
      <c r="Y54" s="3">
        <v>3.25817060559957</v>
      </c>
      <c r="Z54" s="3">
        <v>0.969318439286547</v>
      </c>
      <c r="AA54" s="3">
        <v>-6.55552226661971</v>
      </c>
      <c r="AB54" s="3">
        <v>5.26609752155328</v>
      </c>
      <c r="AC54" s="3">
        <v>0.280469426936409</v>
      </c>
      <c r="AD54" s="3">
        <v>-1.00895531813002</v>
      </c>
      <c r="AE54" s="3">
        <v>0</v>
      </c>
      <c r="AF54" s="3">
        <v>0</v>
      </c>
      <c r="AG54" s="3">
        <v>1</v>
      </c>
      <c r="AH54" s="3">
        <v>0</v>
      </c>
      <c r="AI54" s="3">
        <v>51667.3859582274</v>
      </c>
      <c r="AJ54" s="3">
        <v>0</v>
      </c>
      <c r="AK54" s="3">
        <v>0</v>
      </c>
      <c r="AL54" s="3">
        <v>0</v>
      </c>
      <c r="AM54" s="3">
        <v>0</v>
      </c>
      <c r="AN54" s="3">
        <v>3</v>
      </c>
      <c r="AO54" s="3">
        <v>0.5</v>
      </c>
      <c r="AP54" s="3" t="e">
        <v>#DIV/0!</v>
      </c>
      <c r="AQ54" s="3">
        <v>2</v>
      </c>
      <c r="AR54" s="3">
        <v>1543620536.93287</v>
      </c>
      <c r="AS54" s="3">
        <v>400.605969397312</v>
      </c>
      <c r="AT54" s="3">
        <v>400.010654303503</v>
      </c>
      <c r="AU54" s="3">
        <v>23.499629517956</v>
      </c>
      <c r="AV54" s="3">
        <v>23.3752164364775</v>
      </c>
      <c r="AW54" s="3">
        <v>402.935684533692</v>
      </c>
      <c r="AX54" s="3">
        <v>22.7983594716597</v>
      </c>
      <c r="AY54" s="3">
        <v>350.022772120355</v>
      </c>
      <c r="AZ54" s="3">
        <v>97.1844938888129</v>
      </c>
      <c r="BA54" s="3">
        <v>0.0132698594563036</v>
      </c>
      <c r="BB54" s="3">
        <v>25.4096610934744</v>
      </c>
      <c r="BC54" s="3">
        <v>25.3851645424345</v>
      </c>
      <c r="BD54" s="3">
        <v>999.9</v>
      </c>
      <c r="BE54" s="3">
        <v>0</v>
      </c>
      <c r="BF54" s="3">
        <v>0</v>
      </c>
      <c r="BG54" s="3">
        <v>10001.0305677188</v>
      </c>
      <c r="BH54" s="3">
        <v>-0.804098591144408</v>
      </c>
      <c r="BI54" s="3">
        <v>0.259490847238186</v>
      </c>
      <c r="BJ54" s="3">
        <v>0.5953501191282</v>
      </c>
      <c r="BK54" s="3">
        <v>410.246650981421</v>
      </c>
      <c r="BL54" s="3">
        <v>409.584840353038</v>
      </c>
      <c r="BM54" s="3">
        <v>0.124417677168096</v>
      </c>
      <c r="BN54" s="3">
        <v>400.010654303503</v>
      </c>
      <c r="BO54" s="3">
        <v>23.3752164364775</v>
      </c>
      <c r="BP54" s="3">
        <v>2.28379977299611</v>
      </c>
      <c r="BQ54" s="3">
        <v>2.2717085892477</v>
      </c>
      <c r="BR54" s="3">
        <v>19.5625915904944</v>
      </c>
      <c r="BS54" s="3">
        <v>19.4771750568631</v>
      </c>
      <c r="BT54" s="3">
        <v>0</v>
      </c>
      <c r="BU54" s="3">
        <v>0</v>
      </c>
      <c r="BV54" s="3">
        <v>0</v>
      </c>
      <c r="BW54" s="3">
        <v>26</v>
      </c>
      <c r="BX54" s="3">
        <v>0.0464457622886639</v>
      </c>
      <c r="BY54" s="3">
        <v>1543620250.1</v>
      </c>
      <c r="BZ54" s="3" t="e">
        <v>#DIV/0!</v>
      </c>
      <c r="CA54" s="3">
        <v>1543620250.1</v>
      </c>
      <c r="CB54" s="3">
        <v>1543620250.1</v>
      </c>
      <c r="CC54" s="3">
        <v>63</v>
      </c>
      <c r="CD54" s="3">
        <v>-0.104</v>
      </c>
      <c r="CE54" s="3">
        <v>-0.004</v>
      </c>
      <c r="CF54" s="3">
        <v>-2.329</v>
      </c>
      <c r="CG54" s="3">
        <v>0.693</v>
      </c>
      <c r="CH54" s="3">
        <v>400</v>
      </c>
      <c r="CI54" s="3">
        <v>23</v>
      </c>
      <c r="CJ54" s="3">
        <v>1.58</v>
      </c>
      <c r="CK54" s="3">
        <v>0.61</v>
      </c>
      <c r="CL54" s="3">
        <v>0.596680595528455</v>
      </c>
      <c r="CM54" s="3">
        <v>-0.00697032926829249</v>
      </c>
      <c r="CN54" s="3">
        <v>0.12215144174163</v>
      </c>
      <c r="CO54" s="3">
        <v>0.833333333333333</v>
      </c>
      <c r="CP54" s="3">
        <v>0.124449617886179</v>
      </c>
      <c r="CQ54" s="3">
        <v>0.00141049477351935</v>
      </c>
      <c r="CR54" s="3">
        <v>0.00281242331504606</v>
      </c>
      <c r="CS54" s="3">
        <v>1</v>
      </c>
      <c r="CT54" s="3">
        <v>1.83333333333333</v>
      </c>
      <c r="CU54" s="3">
        <v>2</v>
      </c>
      <c r="CV54" s="3" t="e">
        <v>#DIV/0!</v>
      </c>
      <c r="CW54" s="3">
        <v>100</v>
      </c>
      <c r="CX54" s="3">
        <v>100</v>
      </c>
      <c r="CY54" s="3">
        <v>-2.32958333333333</v>
      </c>
      <c r="CZ54" s="3">
        <v>0.701191666666667</v>
      </c>
      <c r="DA54" s="3">
        <v>-2.13375559795521</v>
      </c>
      <c r="DB54" s="3">
        <v>0.000607280511662848</v>
      </c>
      <c r="DC54" s="3">
        <v>-3.29847730207135e-6</v>
      </c>
      <c r="DD54" s="3">
        <v>1.45089541195219e-9</v>
      </c>
      <c r="DE54" s="3">
        <v>0.07435531839878</v>
      </c>
      <c r="DF54" s="3">
        <v>0.00754627571538832</v>
      </c>
      <c r="DG54" s="3">
        <v>0.00101192271049505</v>
      </c>
      <c r="DH54" s="3">
        <v>-5.99912688698041e-6</v>
      </c>
      <c r="DI54" s="3">
        <v>3</v>
      </c>
      <c r="DJ54" s="3">
        <v>1567</v>
      </c>
      <c r="DK54" s="3">
        <v>2</v>
      </c>
      <c r="DL54" s="3">
        <v>29</v>
      </c>
      <c r="DM54" s="3">
        <v>4.91666666666667</v>
      </c>
      <c r="DN54" s="3">
        <v>4.91666666666667</v>
      </c>
      <c r="DO54" s="3">
        <v>3</v>
      </c>
      <c r="DP54" s="3">
        <v>328.27425</v>
      </c>
      <c r="DQ54" s="3">
        <v>678.826</v>
      </c>
      <c r="DR54" s="3">
        <v>24.9997833333333</v>
      </c>
      <c r="DS54" s="3">
        <v>31.4395333333333</v>
      </c>
      <c r="DT54" s="3">
        <v>30.0000833333333</v>
      </c>
      <c r="DU54" s="3">
        <v>31.7599</v>
      </c>
      <c r="DV54" s="3">
        <v>31.7592</v>
      </c>
      <c r="DW54" s="3">
        <v>20.61435</v>
      </c>
      <c r="DX54" s="3">
        <v>28.3086</v>
      </c>
      <c r="DY54" s="3">
        <v>86.853</v>
      </c>
      <c r="DZ54" s="3">
        <v>25</v>
      </c>
      <c r="EA54" s="3">
        <v>400</v>
      </c>
      <c r="EB54" s="3">
        <v>23.3903583333333</v>
      </c>
      <c r="EC54" s="3">
        <v>98.7606416666667</v>
      </c>
      <c r="ED54" s="3">
        <v>101.088583333333</v>
      </c>
    </row>
    <row r="55" spans="1:134">
      <c r="A55" s="3" t="s">
        <v>469</v>
      </c>
      <c r="B55" s="3" t="s">
        <v>466</v>
      </c>
      <c r="C55" s="3" t="s">
        <v>72</v>
      </c>
      <c r="D55" s="3" t="s">
        <v>74</v>
      </c>
      <c r="E55" s="3" t="str">
        <f t="shared" si="2"/>
        <v>TR32-B2-Rd2</v>
      </c>
      <c r="F55" s="3" t="str">
        <f>VLOOKUP(B55,Sheet1!$A$1:$B$93,2,0)</f>
        <v>Castanopsis eyrei</v>
      </c>
      <c r="G55" s="3" t="str">
        <f t="shared" si="3"/>
        <v>2023-08-13</v>
      </c>
      <c r="H55" s="3" t="s">
        <v>405</v>
      </c>
      <c r="I55" s="3">
        <v>0.000196214822988909</v>
      </c>
      <c r="J55" s="3">
        <v>-0.861753227236378</v>
      </c>
      <c r="K55" s="3">
        <v>400.673783709633</v>
      </c>
      <c r="L55" s="3">
        <v>473.486053969388</v>
      </c>
      <c r="M55" s="3">
        <v>46.1086226912088</v>
      </c>
      <c r="N55" s="3">
        <v>39.0180844123101</v>
      </c>
      <c r="O55" s="3">
        <v>0.0185703999514571</v>
      </c>
      <c r="P55" s="3">
        <v>3.99263060827123</v>
      </c>
      <c r="Q55" s="3">
        <v>0.0185197554746291</v>
      </c>
      <c r="R55" s="3">
        <v>0.0115793853437032</v>
      </c>
      <c r="S55" s="3">
        <v>0</v>
      </c>
      <c r="T55" s="3">
        <v>25.945902678994</v>
      </c>
      <c r="U55" s="3">
        <v>25.9680195065529</v>
      </c>
      <c r="V55" s="3">
        <v>3.36787830224452</v>
      </c>
      <c r="W55" s="3">
        <v>70.1972953050134</v>
      </c>
      <c r="X55" s="3">
        <v>2.36640463398367</v>
      </c>
      <c r="Y55" s="3">
        <v>3.37107723911663</v>
      </c>
      <c r="Z55" s="3">
        <v>1.00147366826085</v>
      </c>
      <c r="AA55" s="3">
        <v>-8.65307369381087</v>
      </c>
      <c r="AB55" s="3">
        <v>3.4528480806151</v>
      </c>
      <c r="AC55" s="3">
        <v>0.184731667403287</v>
      </c>
      <c r="AD55" s="3">
        <v>-5.01549394579249</v>
      </c>
      <c r="AE55" s="3">
        <v>0</v>
      </c>
      <c r="AF55" s="3">
        <v>0</v>
      </c>
      <c r="AG55" s="3">
        <v>1</v>
      </c>
      <c r="AH55" s="3">
        <v>0</v>
      </c>
      <c r="AI55" s="3">
        <v>51661.8879965309</v>
      </c>
      <c r="AJ55" s="3">
        <v>0</v>
      </c>
      <c r="AK55" s="3">
        <v>0</v>
      </c>
      <c r="AL55" s="3">
        <v>0</v>
      </c>
      <c r="AM55" s="3">
        <v>0</v>
      </c>
      <c r="AN55" s="3">
        <v>3</v>
      </c>
      <c r="AO55" s="3">
        <v>0.5</v>
      </c>
      <c r="AP55" s="3" t="e">
        <v>#DIV/0!</v>
      </c>
      <c r="AQ55" s="3">
        <v>2</v>
      </c>
      <c r="AR55" s="3">
        <v>1543642283.83287</v>
      </c>
      <c r="AS55" s="3">
        <v>400.673783709633</v>
      </c>
      <c r="AT55" s="3">
        <v>400.002644555434</v>
      </c>
      <c r="AU55" s="3">
        <v>24.3004314151919</v>
      </c>
      <c r="AV55" s="3">
        <v>24.1363631655568</v>
      </c>
      <c r="AW55" s="3">
        <v>403.4268525596</v>
      </c>
      <c r="AX55" s="3">
        <v>23.5962267337925</v>
      </c>
      <c r="AY55" s="3">
        <v>350.06213689716</v>
      </c>
      <c r="AZ55" s="3">
        <v>97.3690669376026</v>
      </c>
      <c r="BA55" s="3">
        <v>0.0121094520828012</v>
      </c>
      <c r="BB55" s="3">
        <v>25.9840606236697</v>
      </c>
      <c r="BC55" s="3">
        <v>25.9680195065529</v>
      </c>
      <c r="BD55" s="3">
        <v>999.9</v>
      </c>
      <c r="BE55" s="3">
        <v>0</v>
      </c>
      <c r="BF55" s="3">
        <v>0</v>
      </c>
      <c r="BG55" s="3">
        <v>10000.1880207383</v>
      </c>
      <c r="BH55" s="3">
        <v>-0.824660549758256</v>
      </c>
      <c r="BI55" s="3">
        <v>0.28004470304917</v>
      </c>
      <c r="BJ55" s="3">
        <v>0.671126552701757</v>
      </c>
      <c r="BK55" s="3">
        <v>410.652812632275</v>
      </c>
      <c r="BL55" s="3">
        <v>409.896054150702</v>
      </c>
      <c r="BM55" s="3">
        <v>0.164079728845481</v>
      </c>
      <c r="BN55" s="3">
        <v>400.002644555434</v>
      </c>
      <c r="BO55" s="3">
        <v>24.1363631655568</v>
      </c>
      <c r="BP55" s="3">
        <v>2.36611105744086</v>
      </c>
      <c r="BQ55" s="3">
        <v>2.35013415961959</v>
      </c>
      <c r="BR55" s="3">
        <v>20.13367539903</v>
      </c>
      <c r="BS55" s="3">
        <v>20.0241771027185</v>
      </c>
      <c r="BT55" s="3">
        <v>0</v>
      </c>
      <c r="BU55" s="3">
        <v>0</v>
      </c>
      <c r="BV55" s="3">
        <v>0</v>
      </c>
      <c r="BW55" s="3">
        <v>28</v>
      </c>
      <c r="BX55" s="3">
        <v>0.124811423598188</v>
      </c>
      <c r="BY55" s="3">
        <v>1543642223</v>
      </c>
      <c r="BZ55" s="3" t="e">
        <v>#DIV/0!</v>
      </c>
      <c r="CA55" s="3">
        <v>1543642222.5</v>
      </c>
      <c r="CB55" s="3">
        <v>1543642223</v>
      </c>
      <c r="CC55" s="3">
        <v>127</v>
      </c>
      <c r="CD55" s="3">
        <v>0.032</v>
      </c>
      <c r="CE55" s="3">
        <v>0.001</v>
      </c>
      <c r="CF55" s="3">
        <v>-2.752</v>
      </c>
      <c r="CG55" s="3">
        <v>0.695</v>
      </c>
      <c r="CH55" s="3">
        <v>400</v>
      </c>
      <c r="CI55" s="3">
        <v>24</v>
      </c>
      <c r="CJ55" s="3">
        <v>1.63</v>
      </c>
      <c r="CK55" s="3">
        <v>0.38</v>
      </c>
      <c r="CL55" s="3">
        <v>0.677297810975609</v>
      </c>
      <c r="CM55" s="3">
        <v>-0.0129898536585367</v>
      </c>
      <c r="CN55" s="3">
        <v>0.177297772577408</v>
      </c>
      <c r="CO55" s="3">
        <v>0.25</v>
      </c>
      <c r="CP55" s="3">
        <v>0.163109927642276</v>
      </c>
      <c r="CQ55" s="3">
        <v>0.0189734710801395</v>
      </c>
      <c r="CR55" s="3">
        <v>0.0320491885211369</v>
      </c>
      <c r="CS55" s="3">
        <v>0.416666666666667</v>
      </c>
      <c r="CT55" s="3">
        <v>0.666666666666667</v>
      </c>
      <c r="CU55" s="3">
        <v>2</v>
      </c>
      <c r="CV55" s="3" t="e">
        <v>#DIV/0!</v>
      </c>
      <c r="CW55" s="3">
        <v>100</v>
      </c>
      <c r="CX55" s="3">
        <v>100</v>
      </c>
      <c r="CY55" s="3">
        <v>-2.75308333333333</v>
      </c>
      <c r="CZ55" s="3">
        <v>0.7044</v>
      </c>
      <c r="DA55" s="3">
        <v>-2.55650455694794</v>
      </c>
      <c r="DB55" s="3">
        <v>0.000607280511662848</v>
      </c>
      <c r="DC55" s="3">
        <v>-3.29847730207135e-6</v>
      </c>
      <c r="DD55" s="3">
        <v>1.45089541195219e-9</v>
      </c>
      <c r="DE55" s="3">
        <v>0.0415403526826549</v>
      </c>
      <c r="DF55" s="3">
        <v>0.00754627571538832</v>
      </c>
      <c r="DG55" s="3">
        <v>0.00101192271049505</v>
      </c>
      <c r="DH55" s="3">
        <v>-5.99912688698041e-6</v>
      </c>
      <c r="DI55" s="3">
        <v>3</v>
      </c>
      <c r="DJ55" s="3">
        <v>1567</v>
      </c>
      <c r="DK55" s="3">
        <v>2</v>
      </c>
      <c r="DL55" s="3">
        <v>29</v>
      </c>
      <c r="DM55" s="3">
        <v>1.15</v>
      </c>
      <c r="DN55" s="3">
        <v>1.14166666666667</v>
      </c>
      <c r="DO55" s="3">
        <v>3</v>
      </c>
      <c r="DP55" s="3">
        <v>327.7245</v>
      </c>
      <c r="DQ55" s="3">
        <v>656.842583333333</v>
      </c>
      <c r="DR55" s="3">
        <v>24.9998333333333</v>
      </c>
      <c r="DS55" s="3">
        <v>33.2006416666667</v>
      </c>
      <c r="DT55" s="3">
        <v>30.0000416666667</v>
      </c>
      <c r="DU55" s="3">
        <v>33.5446</v>
      </c>
      <c r="DV55" s="3">
        <v>33.5514833333333</v>
      </c>
      <c r="DW55" s="3">
        <v>20.458875</v>
      </c>
      <c r="DX55" s="3">
        <v>19.97895</v>
      </c>
      <c r="DY55" s="3">
        <v>46.8259916666667</v>
      </c>
      <c r="DZ55" s="3">
        <v>25</v>
      </c>
      <c r="EA55" s="3">
        <v>400</v>
      </c>
      <c r="EB55" s="3">
        <v>24.1029083333333</v>
      </c>
      <c r="EC55" s="3">
        <v>98.5060666666667</v>
      </c>
      <c r="ED55" s="3">
        <v>100.75925</v>
      </c>
    </row>
    <row r="56" spans="1:134">
      <c r="A56" s="3" t="s">
        <v>470</v>
      </c>
      <c r="B56" s="3" t="s">
        <v>471</v>
      </c>
      <c r="C56" s="3" t="s">
        <v>68</v>
      </c>
      <c r="D56" s="3" t="s">
        <v>69</v>
      </c>
      <c r="E56" s="3" t="str">
        <f t="shared" si="2"/>
        <v>TR33-B1-Rd1</v>
      </c>
      <c r="F56" s="3" t="str">
        <f>VLOOKUP(B56,Sheet1!$A$1:$B$93,2,0)</f>
        <v>Castanopsis eyrei</v>
      </c>
      <c r="G56" s="3" t="str">
        <f t="shared" si="3"/>
        <v>2023-08-13</v>
      </c>
      <c r="H56" s="3" t="s">
        <v>405</v>
      </c>
      <c r="I56" s="3">
        <v>9.57913278036203e-5</v>
      </c>
      <c r="J56" s="3">
        <v>-0.829526092290422</v>
      </c>
      <c r="K56" s="3">
        <v>400.677947550482</v>
      </c>
      <c r="L56" s="3">
        <v>544.437283921521</v>
      </c>
      <c r="M56" s="3">
        <v>53.0560553372859</v>
      </c>
      <c r="N56" s="3">
        <v>39.0465386699003</v>
      </c>
      <c r="O56" s="3">
        <v>0.00877518409301819</v>
      </c>
      <c r="P56" s="3">
        <v>3.99435060731091</v>
      </c>
      <c r="Q56" s="3">
        <v>0.00876445046515034</v>
      </c>
      <c r="R56" s="3">
        <v>0.00547874479536801</v>
      </c>
      <c r="S56" s="3">
        <v>0</v>
      </c>
      <c r="T56" s="3">
        <v>26.4186385356829</v>
      </c>
      <c r="U56" s="3">
        <v>26.4207348861316</v>
      </c>
      <c r="V56" s="3">
        <v>3.45918383688122</v>
      </c>
      <c r="W56" s="3">
        <v>70.0711003641852</v>
      </c>
      <c r="X56" s="3">
        <v>2.42625128472457</v>
      </c>
      <c r="Y56" s="3">
        <v>3.46255623154319</v>
      </c>
      <c r="Z56" s="3">
        <v>1.03293255215665</v>
      </c>
      <c r="AA56" s="3">
        <v>-4.22439755613966</v>
      </c>
      <c r="AB56" s="3">
        <v>3.55760101317651</v>
      </c>
      <c r="AC56" s="3">
        <v>0.191117354270735</v>
      </c>
      <c r="AD56" s="3">
        <v>-0.47567918869241</v>
      </c>
      <c r="AE56" s="3">
        <v>0</v>
      </c>
      <c r="AF56" s="3">
        <v>0</v>
      </c>
      <c r="AG56" s="3">
        <v>1</v>
      </c>
      <c r="AH56" s="3">
        <v>0</v>
      </c>
      <c r="AI56" s="3">
        <v>51615.3243480463</v>
      </c>
      <c r="AJ56" s="3">
        <v>0</v>
      </c>
      <c r="AK56" s="3">
        <v>0</v>
      </c>
      <c r="AL56" s="3">
        <v>0</v>
      </c>
      <c r="AM56" s="3">
        <v>0</v>
      </c>
      <c r="AN56" s="3">
        <v>3</v>
      </c>
      <c r="AO56" s="3">
        <v>0.5</v>
      </c>
      <c r="AP56" s="3" t="e">
        <v>#DIV/0!</v>
      </c>
      <c r="AQ56" s="3">
        <v>2</v>
      </c>
      <c r="AR56" s="3">
        <v>1543605886.81204</v>
      </c>
      <c r="AS56" s="3">
        <v>400.677947550482</v>
      </c>
      <c r="AT56" s="3">
        <v>399.999904990701</v>
      </c>
      <c r="AU56" s="3">
        <v>24.8970950102063</v>
      </c>
      <c r="AV56" s="3">
        <v>24.8170418921769</v>
      </c>
      <c r="AW56" s="3">
        <v>402.85828493373</v>
      </c>
      <c r="AX56" s="3">
        <v>24.1839212251438</v>
      </c>
      <c r="AY56" s="3">
        <v>350.041999402383</v>
      </c>
      <c r="AZ56" s="3">
        <v>97.4349648665208</v>
      </c>
      <c r="BA56" s="3">
        <v>0.016214843014664</v>
      </c>
      <c r="BB56" s="3">
        <v>26.43725533674</v>
      </c>
      <c r="BC56" s="3">
        <v>26.4207348861316</v>
      </c>
      <c r="BD56" s="3">
        <v>999.9</v>
      </c>
      <c r="BE56" s="3">
        <v>0</v>
      </c>
      <c r="BF56" s="3">
        <v>0</v>
      </c>
      <c r="BG56" s="3">
        <v>9999.52451025832</v>
      </c>
      <c r="BH56" s="3">
        <v>-0.823493667032177</v>
      </c>
      <c r="BI56" s="3">
        <v>0.280395801336435</v>
      </c>
      <c r="BJ56" s="3">
        <v>0.67806445262483</v>
      </c>
      <c r="BK56" s="3">
        <v>410.908338834007</v>
      </c>
      <c r="BL56" s="3">
        <v>410.179331046474</v>
      </c>
      <c r="BM56" s="3">
        <v>0.080057699509118</v>
      </c>
      <c r="BN56" s="3">
        <v>399.999904990701</v>
      </c>
      <c r="BO56" s="3">
        <v>24.8170418921769</v>
      </c>
      <c r="BP56" s="3">
        <v>2.42584767706206</v>
      </c>
      <c r="BQ56" s="3">
        <v>2.41804732358779</v>
      </c>
      <c r="BR56" s="3">
        <v>20.5373558499744</v>
      </c>
      <c r="BS56" s="3">
        <v>20.4851440459025</v>
      </c>
      <c r="BT56" s="3">
        <v>0</v>
      </c>
      <c r="BU56" s="3">
        <v>0</v>
      </c>
      <c r="BV56" s="3">
        <v>0</v>
      </c>
      <c r="BW56" s="3">
        <v>29</v>
      </c>
      <c r="BX56" s="3">
        <v>0.283451643469596</v>
      </c>
      <c r="BY56" s="3">
        <v>1543605788.5</v>
      </c>
      <c r="BZ56" s="3" t="e">
        <v>#DIV/0!</v>
      </c>
      <c r="CA56" s="3">
        <v>1543605788</v>
      </c>
      <c r="CB56" s="3">
        <v>1543605788.5</v>
      </c>
      <c r="CC56" s="3">
        <v>23</v>
      </c>
      <c r="CD56" s="3">
        <v>0.056</v>
      </c>
      <c r="CE56" s="3">
        <v>-0.008</v>
      </c>
      <c r="CF56" s="3">
        <v>-2.179</v>
      </c>
      <c r="CG56" s="3">
        <v>0.717</v>
      </c>
      <c r="CH56" s="3">
        <v>400</v>
      </c>
      <c r="CI56" s="3">
        <v>25</v>
      </c>
      <c r="CJ56" s="3">
        <v>1.57</v>
      </c>
      <c r="CK56" s="3">
        <v>0.66</v>
      </c>
      <c r="CL56" s="3">
        <v>0.679245339583333</v>
      </c>
      <c r="CM56" s="3">
        <v>-0.0251852636022528</v>
      </c>
      <c r="CN56" s="3">
        <v>0.121738825232699</v>
      </c>
      <c r="CO56" s="3">
        <v>0.5</v>
      </c>
      <c r="CP56" s="3">
        <v>0.0802015410416667</v>
      </c>
      <c r="CQ56" s="3">
        <v>-0.00390552823639791</v>
      </c>
      <c r="CR56" s="3">
        <v>0.00663364128306211</v>
      </c>
      <c r="CS56" s="3">
        <v>1</v>
      </c>
      <c r="CT56" s="3">
        <v>1.5</v>
      </c>
      <c r="CU56" s="3">
        <v>2</v>
      </c>
      <c r="CV56" s="3" t="e">
        <v>#DIV/0!</v>
      </c>
      <c r="CW56" s="3">
        <v>100</v>
      </c>
      <c r="CX56" s="3">
        <v>100</v>
      </c>
      <c r="CY56" s="3">
        <v>-2.1805</v>
      </c>
      <c r="CZ56" s="3">
        <v>0.713041666666667</v>
      </c>
      <c r="DA56" s="3">
        <v>-1.9845</v>
      </c>
      <c r="DB56" s="3">
        <v>0.000607281</v>
      </c>
      <c r="DC56" s="3">
        <v>-3.29848e-6</v>
      </c>
      <c r="DD56" s="3">
        <v>1.4509e-9</v>
      </c>
      <c r="DE56" s="3">
        <v>0.0236904670425637</v>
      </c>
      <c r="DF56" s="3">
        <v>0.00754627571538832</v>
      </c>
      <c r="DG56" s="3">
        <v>0.00101192271049505</v>
      </c>
      <c r="DH56" s="3">
        <v>-5.99912688698041e-6</v>
      </c>
      <c r="DI56" s="3">
        <v>3</v>
      </c>
      <c r="DJ56" s="3">
        <v>1567</v>
      </c>
      <c r="DK56" s="3">
        <v>2</v>
      </c>
      <c r="DL56" s="3">
        <v>29</v>
      </c>
      <c r="DM56" s="3">
        <v>1.76666666666667</v>
      </c>
      <c r="DN56" s="3">
        <v>1.76666666666667</v>
      </c>
      <c r="DO56" s="3">
        <v>3</v>
      </c>
      <c r="DP56" s="3">
        <v>326.4665</v>
      </c>
      <c r="DQ56" s="3">
        <v>659.36575</v>
      </c>
      <c r="DR56" s="3">
        <v>24.9999833333333</v>
      </c>
      <c r="DS56" s="3">
        <v>34.1650416666667</v>
      </c>
      <c r="DT56" s="3">
        <v>30.0002583333333</v>
      </c>
      <c r="DU56" s="3">
        <v>34.448675</v>
      </c>
      <c r="DV56" s="3">
        <v>34.4324166666667</v>
      </c>
      <c r="DW56" s="3">
        <v>20.5404416666667</v>
      </c>
      <c r="DX56" s="3">
        <v>32.2943</v>
      </c>
      <c r="DY56" s="3">
        <v>67.232975</v>
      </c>
      <c r="DZ56" s="3">
        <v>25</v>
      </c>
      <c r="EA56" s="3">
        <v>400</v>
      </c>
      <c r="EB56" s="3">
        <v>24.7989</v>
      </c>
      <c r="EC56" s="3">
        <v>98.2025916666667</v>
      </c>
      <c r="ED56" s="3">
        <v>100.651916666667</v>
      </c>
    </row>
    <row r="57" spans="1:134">
      <c r="A57" s="3" t="s">
        <v>472</v>
      </c>
      <c r="B57" s="3" t="s">
        <v>471</v>
      </c>
      <c r="C57" s="3" t="s">
        <v>68</v>
      </c>
      <c r="D57" s="3" t="s">
        <v>74</v>
      </c>
      <c r="E57" s="3" t="str">
        <f t="shared" si="2"/>
        <v>TR33-B1-Rd2</v>
      </c>
      <c r="F57" s="3" t="str">
        <f>VLOOKUP(B57,Sheet1!$A$1:$B$93,2,0)</f>
        <v>Castanopsis eyrei</v>
      </c>
      <c r="G57" s="3" t="str">
        <f t="shared" si="3"/>
        <v>2023-08-13</v>
      </c>
      <c r="H57" s="3" t="s">
        <v>405</v>
      </c>
      <c r="I57" s="3">
        <v>0.000143247646753543</v>
      </c>
      <c r="J57" s="3">
        <v>-1.26617337204257</v>
      </c>
      <c r="K57" s="3">
        <v>401.03554695083</v>
      </c>
      <c r="L57" s="3">
        <v>560.201004177403</v>
      </c>
      <c r="M57" s="3">
        <v>54.6041398587495</v>
      </c>
      <c r="N57" s="3">
        <v>39.0899112926119</v>
      </c>
      <c r="O57" s="3">
        <v>0.0134760395130781</v>
      </c>
      <c r="P57" s="3">
        <v>3.99533957639236</v>
      </c>
      <c r="Q57" s="3">
        <v>0.0134478790200895</v>
      </c>
      <c r="R57" s="3">
        <v>0.00840744902829123</v>
      </c>
      <c r="S57" s="3">
        <v>0</v>
      </c>
      <c r="T57" s="3">
        <v>26.1316166189764</v>
      </c>
      <c r="U57" s="3">
        <v>26.04469155142</v>
      </c>
      <c r="V57" s="3">
        <v>3.38319231480821</v>
      </c>
      <c r="W57" s="3">
        <v>69.7338997192966</v>
      </c>
      <c r="X57" s="3">
        <v>2.37529493341547</v>
      </c>
      <c r="Y57" s="3">
        <v>3.40622742792821</v>
      </c>
      <c r="Z57" s="3">
        <v>1.00789738139274</v>
      </c>
      <c r="AA57" s="3">
        <v>-6.31722122183126</v>
      </c>
      <c r="AB57" s="3">
        <v>24.7191918903219</v>
      </c>
      <c r="AC57" s="3">
        <v>1.32327698774427</v>
      </c>
      <c r="AD57" s="3">
        <v>19.7252476562349</v>
      </c>
      <c r="AE57" s="3">
        <v>0</v>
      </c>
      <c r="AF57" s="3">
        <v>0</v>
      </c>
      <c r="AG57" s="3">
        <v>1</v>
      </c>
      <c r="AH57" s="3">
        <v>0</v>
      </c>
      <c r="AI57" s="3">
        <v>51681.188369042</v>
      </c>
      <c r="AJ57" s="3">
        <v>0</v>
      </c>
      <c r="AK57" s="3">
        <v>0</v>
      </c>
      <c r="AL57" s="3">
        <v>0</v>
      </c>
      <c r="AM57" s="3">
        <v>0</v>
      </c>
      <c r="AN57" s="3">
        <v>3</v>
      </c>
      <c r="AO57" s="3">
        <v>0.5</v>
      </c>
      <c r="AP57" s="3" t="e">
        <v>#DIV/0!</v>
      </c>
      <c r="AQ57" s="3">
        <v>2</v>
      </c>
      <c r="AR57" s="3">
        <v>1543645388.83287</v>
      </c>
      <c r="AS57" s="3">
        <v>401.03554695083</v>
      </c>
      <c r="AT57" s="3">
        <v>399.999646291735</v>
      </c>
      <c r="AU57" s="3">
        <v>24.3688888260202</v>
      </c>
      <c r="AV57" s="3">
        <v>24.2491146867208</v>
      </c>
      <c r="AW57" s="3">
        <v>403.896478321322</v>
      </c>
      <c r="AX57" s="3">
        <v>23.6747609852217</v>
      </c>
      <c r="AY57" s="3">
        <v>350.051078362373</v>
      </c>
      <c r="AZ57" s="3">
        <v>97.4602230521347</v>
      </c>
      <c r="BA57" s="3">
        <v>0.0122119955050021</v>
      </c>
      <c r="BB57" s="3">
        <v>26.1594529607584</v>
      </c>
      <c r="BC57" s="3">
        <v>26.04469155142</v>
      </c>
      <c r="BD57" s="3">
        <v>999.9</v>
      </c>
      <c r="BE57" s="3">
        <v>0</v>
      </c>
      <c r="BF57" s="3">
        <v>0</v>
      </c>
      <c r="BG57" s="3">
        <v>10000.4406358329</v>
      </c>
      <c r="BH57" s="3">
        <v>-0.81286795195676</v>
      </c>
      <c r="BI57" s="3">
        <v>0.271729924239038</v>
      </c>
      <c r="BJ57" s="3">
        <v>1.03587924278416</v>
      </c>
      <c r="BK57" s="3">
        <v>411.052449636623</v>
      </c>
      <c r="BL57" s="3">
        <v>409.940386955695</v>
      </c>
      <c r="BM57" s="3">
        <v>0.119769670402679</v>
      </c>
      <c r="BN57" s="3">
        <v>399.999646291735</v>
      </c>
      <c r="BO57" s="3">
        <v>24.2491146867208</v>
      </c>
      <c r="BP57" s="3">
        <v>2.3749971415496</v>
      </c>
      <c r="BQ57" s="3">
        <v>2.3633243768929</v>
      </c>
      <c r="BR57" s="3">
        <v>20.1942913082315</v>
      </c>
      <c r="BS57" s="3">
        <v>20.1146004409171</v>
      </c>
      <c r="BT57" s="3">
        <v>0</v>
      </c>
      <c r="BU57" s="3">
        <v>0</v>
      </c>
      <c r="BV57" s="3">
        <v>0</v>
      </c>
      <c r="BW57" s="3">
        <v>28</v>
      </c>
      <c r="BX57" s="3">
        <v>0.155322326719577</v>
      </c>
      <c r="BY57" s="3">
        <v>1543645281</v>
      </c>
      <c r="BZ57" s="3" t="e">
        <v>#DIV/0!</v>
      </c>
      <c r="CA57" s="3">
        <v>1543645281</v>
      </c>
      <c r="CB57" s="3">
        <v>1543645279.5</v>
      </c>
      <c r="CC57" s="3">
        <v>129</v>
      </c>
      <c r="CD57" s="3">
        <v>-0.069</v>
      </c>
      <c r="CE57" s="3">
        <v>-0.02</v>
      </c>
      <c r="CF57" s="3">
        <v>-2.86</v>
      </c>
      <c r="CG57" s="3">
        <v>0.689</v>
      </c>
      <c r="CH57" s="3">
        <v>400</v>
      </c>
      <c r="CI57" s="3">
        <v>24</v>
      </c>
      <c r="CJ57" s="3">
        <v>1.33</v>
      </c>
      <c r="CK57" s="3">
        <v>0.58</v>
      </c>
      <c r="CL57" s="3">
        <v>1.03306078252033</v>
      </c>
      <c r="CM57" s="3">
        <v>0.0675626864111501</v>
      </c>
      <c r="CN57" s="3">
        <v>0.122480702516978</v>
      </c>
      <c r="CO57" s="3">
        <v>0.333333333333333</v>
      </c>
      <c r="CP57" s="3">
        <v>0.120701695528455</v>
      </c>
      <c r="CQ57" s="3">
        <v>-0.00805797160278744</v>
      </c>
      <c r="CR57" s="3">
        <v>0.030379471224371</v>
      </c>
      <c r="CS57" s="3">
        <v>0.5</v>
      </c>
      <c r="CT57" s="3">
        <v>0.833333333333333</v>
      </c>
      <c r="CU57" s="3">
        <v>2</v>
      </c>
      <c r="CV57" s="3" t="e">
        <v>#DIV/0!</v>
      </c>
      <c r="CW57" s="3">
        <v>100</v>
      </c>
      <c r="CX57" s="3">
        <v>100</v>
      </c>
      <c r="CY57" s="3">
        <v>-2.86091666666667</v>
      </c>
      <c r="CZ57" s="3">
        <v>0.694083333333333</v>
      </c>
      <c r="DA57" s="3">
        <v>-2.66372481109271</v>
      </c>
      <c r="DB57" s="3">
        <v>0.000607280511662848</v>
      </c>
      <c r="DC57" s="3">
        <v>-3.29847730207135e-6</v>
      </c>
      <c r="DD57" s="3">
        <v>1.45089541195219e-9</v>
      </c>
      <c r="DE57" s="3">
        <v>0.027897766722135</v>
      </c>
      <c r="DF57" s="3">
        <v>0.00754627571538832</v>
      </c>
      <c r="DG57" s="3">
        <v>0.00101192271049505</v>
      </c>
      <c r="DH57" s="3">
        <v>-5.99912688698041e-6</v>
      </c>
      <c r="DI57" s="3">
        <v>3</v>
      </c>
      <c r="DJ57" s="3">
        <v>1567</v>
      </c>
      <c r="DK57" s="3">
        <v>2</v>
      </c>
      <c r="DL57" s="3">
        <v>29</v>
      </c>
      <c r="DM57" s="3">
        <v>1.925</v>
      </c>
      <c r="DN57" s="3">
        <v>1.95</v>
      </c>
      <c r="DO57" s="3">
        <v>3</v>
      </c>
      <c r="DP57" s="3">
        <v>326.474666666667</v>
      </c>
      <c r="DQ57" s="3">
        <v>654.954333333333</v>
      </c>
      <c r="DR57" s="3">
        <v>25.0004333333333</v>
      </c>
      <c r="DS57" s="3">
        <v>33.9531583333333</v>
      </c>
      <c r="DT57" s="3">
        <v>30.000375</v>
      </c>
      <c r="DU57" s="3">
        <v>34.2150166666667</v>
      </c>
      <c r="DV57" s="3">
        <v>34.1925416666667</v>
      </c>
      <c r="DW57" s="3">
        <v>20.416575</v>
      </c>
      <c r="DX57" s="3">
        <v>19.964725</v>
      </c>
      <c r="DY57" s="3">
        <v>45.9788</v>
      </c>
      <c r="DZ57" s="3">
        <v>25</v>
      </c>
      <c r="EA57" s="3">
        <v>400</v>
      </c>
      <c r="EB57" s="3">
        <v>24.2552583333333</v>
      </c>
      <c r="EC57" s="3">
        <v>98.357225</v>
      </c>
      <c r="ED57" s="3">
        <v>100.602833333333</v>
      </c>
    </row>
    <row r="58" spans="1:134">
      <c r="A58" s="3" t="s">
        <v>473</v>
      </c>
      <c r="B58" s="3" t="s">
        <v>148</v>
      </c>
      <c r="C58" s="3" t="s">
        <v>72</v>
      </c>
      <c r="D58" s="3" t="s">
        <v>69</v>
      </c>
      <c r="E58" s="3" t="str">
        <f t="shared" si="2"/>
        <v>TR34-B2-Rd1</v>
      </c>
      <c r="F58" s="3" t="str">
        <f>VLOOKUP(B58,Sheet1!$A$1:$B$93,2,0)</f>
        <v>Schima superba</v>
      </c>
      <c r="G58" s="3" t="str">
        <f t="shared" si="3"/>
        <v>2023-08-13</v>
      </c>
      <c r="H58" s="3" t="s">
        <v>405</v>
      </c>
      <c r="I58" s="3">
        <v>8.14867189549383e-5</v>
      </c>
      <c r="J58" s="3">
        <v>-1.60731864538658</v>
      </c>
      <c r="K58" s="3">
        <v>401.350989060601</v>
      </c>
      <c r="L58" s="3">
        <v>730.47692580011</v>
      </c>
      <c r="M58" s="3">
        <v>71.1281888917958</v>
      </c>
      <c r="N58" s="3">
        <v>39.0804561940639</v>
      </c>
      <c r="O58" s="3">
        <v>0.00806996613816568</v>
      </c>
      <c r="P58" s="3">
        <v>3.99220758177032</v>
      </c>
      <c r="Q58" s="3">
        <v>0.00806045494545067</v>
      </c>
      <c r="R58" s="3">
        <v>0.00503863789165904</v>
      </c>
      <c r="S58" s="3">
        <v>0</v>
      </c>
      <c r="T58" s="3">
        <v>25.5580860130427</v>
      </c>
      <c r="U58" s="3">
        <v>25.4871162538286</v>
      </c>
      <c r="V58" s="3">
        <v>3.27320017404118</v>
      </c>
      <c r="W58" s="3">
        <v>70.4252972177697</v>
      </c>
      <c r="X58" s="3">
        <v>2.31707611351995</v>
      </c>
      <c r="Y58" s="3">
        <v>3.29011911892227</v>
      </c>
      <c r="Z58" s="3">
        <v>0.956124060521229</v>
      </c>
      <c r="AA58" s="3">
        <v>-3.59356430591278</v>
      </c>
      <c r="AB58" s="3">
        <v>18.6863473058309</v>
      </c>
      <c r="AC58" s="3">
        <v>0.995381239642432</v>
      </c>
      <c r="AD58" s="3">
        <v>16.0881642395605</v>
      </c>
      <c r="AE58" s="3">
        <v>0</v>
      </c>
      <c r="AF58" s="3">
        <v>0</v>
      </c>
      <c r="AG58" s="3">
        <v>1</v>
      </c>
      <c r="AH58" s="3">
        <v>0</v>
      </c>
      <c r="AI58" s="3">
        <v>51725.173048705</v>
      </c>
      <c r="AJ58" s="3">
        <v>0</v>
      </c>
      <c r="AK58" s="3">
        <v>0</v>
      </c>
      <c r="AL58" s="3">
        <v>0</v>
      </c>
      <c r="AM58" s="3">
        <v>0</v>
      </c>
      <c r="AN58" s="3">
        <v>3</v>
      </c>
      <c r="AO58" s="3">
        <v>0.5</v>
      </c>
      <c r="AP58" s="3" t="e">
        <v>#DIV/0!</v>
      </c>
      <c r="AQ58" s="3">
        <v>2</v>
      </c>
      <c r="AR58" s="3">
        <v>1543613864.89837</v>
      </c>
      <c r="AS58" s="3">
        <v>401.350989060601</v>
      </c>
      <c r="AT58" s="3">
        <v>400.001517782949</v>
      </c>
      <c r="AU58" s="3">
        <v>23.7960575943883</v>
      </c>
      <c r="AV58" s="3">
        <v>23.7278830938739</v>
      </c>
      <c r="AW58" s="3">
        <v>403.532741266206</v>
      </c>
      <c r="AX58" s="3">
        <v>23.0891082453588</v>
      </c>
      <c r="AY58" s="3">
        <v>350.051199188841</v>
      </c>
      <c r="AZ58" s="3">
        <v>97.3584007459861</v>
      </c>
      <c r="BA58" s="3">
        <v>0.0138676726929442</v>
      </c>
      <c r="BB58" s="3">
        <v>25.5739376243674</v>
      </c>
      <c r="BC58" s="3">
        <v>25.4871162538286</v>
      </c>
      <c r="BD58" s="3">
        <v>999.9</v>
      </c>
      <c r="BE58" s="3">
        <v>0</v>
      </c>
      <c r="BF58" s="3">
        <v>0</v>
      </c>
      <c r="BG58" s="3">
        <v>9999.78275044559</v>
      </c>
      <c r="BH58" s="3">
        <v>-0.807720927495972</v>
      </c>
      <c r="BI58" s="3">
        <v>0.243211482657909</v>
      </c>
      <c r="BJ58" s="3">
        <v>1.34945842887408</v>
      </c>
      <c r="BK58" s="3">
        <v>411.1343345862</v>
      </c>
      <c r="BL58" s="3">
        <v>409.723409865865</v>
      </c>
      <c r="BM58" s="3">
        <v>0.0681702496516455</v>
      </c>
      <c r="BN58" s="3">
        <v>400.001517782949</v>
      </c>
      <c r="BO58" s="3">
        <v>23.7278830938739</v>
      </c>
      <c r="BP58" s="3">
        <v>2.31674569265477</v>
      </c>
      <c r="BQ58" s="3">
        <v>2.3101088561636</v>
      </c>
      <c r="BR58" s="3">
        <v>19.7933142035353</v>
      </c>
      <c r="BS58" s="3">
        <v>19.7470559748228</v>
      </c>
      <c r="BT58" s="3">
        <v>0</v>
      </c>
      <c r="BU58" s="3">
        <v>0</v>
      </c>
      <c r="BV58" s="3">
        <v>0</v>
      </c>
      <c r="BW58" s="3">
        <v>27.0402094597217</v>
      </c>
      <c r="BX58" s="3">
        <v>0.190148856986162</v>
      </c>
      <c r="BY58" s="3">
        <v>1543613486.1</v>
      </c>
      <c r="BZ58" s="3" t="e">
        <v>#DIV/0!</v>
      </c>
      <c r="CA58" s="3">
        <v>1543613486.1</v>
      </c>
      <c r="CB58" s="3">
        <v>1543613484.6</v>
      </c>
      <c r="CC58" s="3">
        <v>43</v>
      </c>
      <c r="CD58" s="3">
        <v>0.243</v>
      </c>
      <c r="CE58" s="3">
        <v>0.024</v>
      </c>
      <c r="CF58" s="3">
        <v>-2.18</v>
      </c>
      <c r="CG58" s="3">
        <v>0.708</v>
      </c>
      <c r="CH58" s="3">
        <v>400</v>
      </c>
      <c r="CI58" s="3">
        <v>24</v>
      </c>
      <c r="CJ58" s="3">
        <v>1.72</v>
      </c>
      <c r="CK58" s="3">
        <v>0.59</v>
      </c>
      <c r="CL58" s="3">
        <v>1.35792556097561</v>
      </c>
      <c r="CM58" s="3">
        <v>-0.0599290139372821</v>
      </c>
      <c r="CN58" s="3">
        <v>0.118219814633351</v>
      </c>
      <c r="CO58" s="3">
        <v>0.35</v>
      </c>
      <c r="CP58" s="3">
        <v>0.0668886512195122</v>
      </c>
      <c r="CQ58" s="3">
        <v>0.0253908006271777</v>
      </c>
      <c r="CR58" s="3">
        <v>0.0126163818102191</v>
      </c>
      <c r="CS58" s="3">
        <v>0.55</v>
      </c>
      <c r="CT58" s="3">
        <v>0.9</v>
      </c>
      <c r="CU58" s="3">
        <v>2</v>
      </c>
      <c r="CV58" s="3" t="e">
        <v>#DIV/0!</v>
      </c>
      <c r="CW58" s="3">
        <v>100</v>
      </c>
      <c r="CX58" s="3">
        <v>100</v>
      </c>
      <c r="CY58" s="3">
        <v>-2.18185</v>
      </c>
      <c r="CZ58" s="3">
        <v>0.7069</v>
      </c>
      <c r="DA58" s="3">
        <v>-1.98504769502958</v>
      </c>
      <c r="DB58" s="3">
        <v>0.000607280511662848</v>
      </c>
      <c r="DC58" s="3">
        <v>-3.29847730207135e-6</v>
      </c>
      <c r="DD58" s="3">
        <v>1.45089541195219e-9</v>
      </c>
      <c r="DE58" s="3">
        <v>0.0670881534963756</v>
      </c>
      <c r="DF58" s="3">
        <v>0.00754627571538832</v>
      </c>
      <c r="DG58" s="3">
        <v>0.00101192271049505</v>
      </c>
      <c r="DH58" s="3">
        <v>-5.99912688698041e-6</v>
      </c>
      <c r="DI58" s="3">
        <v>3</v>
      </c>
      <c r="DJ58" s="3">
        <v>1567</v>
      </c>
      <c r="DK58" s="3">
        <v>2</v>
      </c>
      <c r="DL58" s="3">
        <v>29</v>
      </c>
      <c r="DM58" s="3">
        <v>6.45</v>
      </c>
      <c r="DN58" s="3">
        <v>6.45</v>
      </c>
      <c r="DO58" s="3">
        <v>3</v>
      </c>
      <c r="DP58" s="3">
        <v>327.9104</v>
      </c>
      <c r="DQ58" s="3">
        <v>668.3054</v>
      </c>
      <c r="DR58" s="3">
        <v>25.000005</v>
      </c>
      <c r="DS58" s="3">
        <v>31.94696</v>
      </c>
      <c r="DT58" s="3">
        <v>29.99993</v>
      </c>
      <c r="DU58" s="3">
        <v>32.299505</v>
      </c>
      <c r="DV58" s="3">
        <v>32.31461</v>
      </c>
      <c r="DW58" s="3">
        <v>20.669395</v>
      </c>
      <c r="DX58" s="3">
        <v>26.0501</v>
      </c>
      <c r="DY58" s="3">
        <v>55.86743</v>
      </c>
      <c r="DZ58" s="3">
        <v>25</v>
      </c>
      <c r="EA58" s="3">
        <v>400</v>
      </c>
      <c r="EB58" s="3">
        <v>23.682855</v>
      </c>
      <c r="EC58" s="3">
        <v>98.677585</v>
      </c>
      <c r="ED58" s="3">
        <v>101.0408</v>
      </c>
    </row>
    <row r="59" spans="1:134">
      <c r="A59" s="3" t="s">
        <v>474</v>
      </c>
      <c r="B59" s="3" t="s">
        <v>475</v>
      </c>
      <c r="C59" s="3" t="s">
        <v>68</v>
      </c>
      <c r="D59" s="3" t="s">
        <v>476</v>
      </c>
      <c r="E59" s="3" t="str">
        <f t="shared" si="2"/>
        <v>TR35-B1-Rd3</v>
      </c>
      <c r="F59" s="3" t="str">
        <f>VLOOKUP(B59,Sheet1!$A$1:$B$93,2,0)</f>
        <v>Ternstroemia gymnanthera</v>
      </c>
      <c r="G59" s="3" t="str">
        <f t="shared" si="3"/>
        <v>2023-08-13</v>
      </c>
      <c r="H59" s="3" t="s">
        <v>405</v>
      </c>
      <c r="I59" s="3">
        <v>0.000120240130891488</v>
      </c>
      <c r="J59" s="3">
        <v>-1.68246061668617</v>
      </c>
      <c r="K59" s="3">
        <v>401.404581343885</v>
      </c>
      <c r="L59" s="3">
        <v>640.247197573689</v>
      </c>
      <c r="M59" s="3">
        <v>62.3950370953369</v>
      </c>
      <c r="N59" s="3">
        <v>39.1187169320259</v>
      </c>
      <c r="O59" s="3">
        <v>0.0109592914742499</v>
      </c>
      <c r="P59" s="3">
        <v>3.99495245049741</v>
      </c>
      <c r="Q59" s="3">
        <v>0.0109424809753317</v>
      </c>
      <c r="R59" s="3">
        <v>0.00684055876677013</v>
      </c>
      <c r="S59" s="3">
        <v>0</v>
      </c>
      <c r="T59" s="3">
        <v>26.4215538354325</v>
      </c>
      <c r="U59" s="3">
        <v>26.4492499236757</v>
      </c>
      <c r="V59" s="3">
        <v>3.46500654463759</v>
      </c>
      <c r="W59" s="3">
        <v>70.0470322010603</v>
      </c>
      <c r="X59" s="3">
        <v>2.42651435042963</v>
      </c>
      <c r="Y59" s="3">
        <v>3.46412156838262</v>
      </c>
      <c r="Z59" s="3">
        <v>1.03849219420796</v>
      </c>
      <c r="AA59" s="3">
        <v>-5.3025897723146</v>
      </c>
      <c r="AB59" s="3">
        <v>-0.932756893067867</v>
      </c>
      <c r="AC59" s="3">
        <v>-0.0501142282393377</v>
      </c>
      <c r="AD59" s="3">
        <v>-6.28546089362181</v>
      </c>
      <c r="AE59" s="3">
        <v>0</v>
      </c>
      <c r="AF59" s="3">
        <v>0</v>
      </c>
      <c r="AG59" s="3">
        <v>1</v>
      </c>
      <c r="AH59" s="3">
        <v>0</v>
      </c>
      <c r="AI59" s="3">
        <v>51624.6603538121</v>
      </c>
      <c r="AJ59" s="3">
        <v>0</v>
      </c>
      <c r="AK59" s="3">
        <v>0</v>
      </c>
      <c r="AL59" s="3">
        <v>0</v>
      </c>
      <c r="AM59" s="3">
        <v>0</v>
      </c>
      <c r="AN59" s="3">
        <v>3</v>
      </c>
      <c r="AO59" s="3">
        <v>0.5</v>
      </c>
      <c r="AP59" s="3" t="e">
        <v>#DIV/0!</v>
      </c>
      <c r="AQ59" s="3">
        <v>2</v>
      </c>
      <c r="AR59" s="3">
        <v>1543607515.43287</v>
      </c>
      <c r="AS59" s="3">
        <v>401.404581343885</v>
      </c>
      <c r="AT59" s="3">
        <v>400.004118077601</v>
      </c>
      <c r="AU59" s="3">
        <v>24.8989244544031</v>
      </c>
      <c r="AV59" s="3">
        <v>24.7984478219455</v>
      </c>
      <c r="AW59" s="3">
        <v>403.663853325884</v>
      </c>
      <c r="AX59" s="3">
        <v>24.1880451859454</v>
      </c>
      <c r="AY59" s="3">
        <v>350.069106291431</v>
      </c>
      <c r="AZ59" s="3">
        <v>97.4389627851517</v>
      </c>
      <c r="BA59" s="3">
        <v>0.0156223072225263</v>
      </c>
      <c r="BB59" s="3">
        <v>26.4449187804081</v>
      </c>
      <c r="BC59" s="3">
        <v>26.4492499236757</v>
      </c>
      <c r="BD59" s="3">
        <v>999.9</v>
      </c>
      <c r="BE59" s="3">
        <v>0</v>
      </c>
      <c r="BF59" s="3">
        <v>0</v>
      </c>
      <c r="BG59" s="3">
        <v>10001.2493956395</v>
      </c>
      <c r="BH59" s="3">
        <v>-0.826439088847078</v>
      </c>
      <c r="BI59" s="3">
        <v>0.281023281863103</v>
      </c>
      <c r="BJ59" s="3">
        <v>1.40045682891656</v>
      </c>
      <c r="BK59" s="3">
        <v>411.654310816153</v>
      </c>
      <c r="BL59" s="3">
        <v>410.175829200876</v>
      </c>
      <c r="BM59" s="3">
        <v>0.10048049617322</v>
      </c>
      <c r="BN59" s="3">
        <v>400.004118077601</v>
      </c>
      <c r="BO59" s="3">
        <v>24.7984478219455</v>
      </c>
      <c r="BP59" s="3">
        <v>2.42612566728243</v>
      </c>
      <c r="BQ59" s="3">
        <v>2.41633483210181</v>
      </c>
      <c r="BR59" s="3">
        <v>20.5392183841908</v>
      </c>
      <c r="BS59" s="3">
        <v>20.4736627098918</v>
      </c>
      <c r="BT59" s="3">
        <v>0</v>
      </c>
      <c r="BU59" s="3">
        <v>0</v>
      </c>
      <c r="BV59" s="3">
        <v>0</v>
      </c>
      <c r="BW59" s="3">
        <v>28.0208902864441</v>
      </c>
      <c r="BX59" s="3">
        <v>0.185102995903272</v>
      </c>
      <c r="BY59" s="3">
        <v>1543607265.6</v>
      </c>
      <c r="BZ59" s="3" t="e">
        <v>#DIV/0!</v>
      </c>
      <c r="CA59" s="3">
        <v>1543607265.6</v>
      </c>
      <c r="CB59" s="3">
        <v>1543607263.6</v>
      </c>
      <c r="CC59" s="3">
        <v>24</v>
      </c>
      <c r="CD59" s="3">
        <v>-0.078</v>
      </c>
      <c r="CE59" s="3">
        <v>-0.002</v>
      </c>
      <c r="CF59" s="3">
        <v>-2.257</v>
      </c>
      <c r="CG59" s="3">
        <v>0.705</v>
      </c>
      <c r="CH59" s="3">
        <v>400</v>
      </c>
      <c r="CI59" s="3">
        <v>25</v>
      </c>
      <c r="CJ59" s="3">
        <v>1.82</v>
      </c>
      <c r="CK59" s="3">
        <v>0.47</v>
      </c>
      <c r="CL59" s="3">
        <v>1.40449443902439</v>
      </c>
      <c r="CM59" s="3">
        <v>-0.0507219825783964</v>
      </c>
      <c r="CN59" s="3">
        <v>0.118895964574627</v>
      </c>
      <c r="CO59" s="3">
        <v>0.333333333333333</v>
      </c>
      <c r="CP59" s="3">
        <v>0.0996344727642276</v>
      </c>
      <c r="CQ59" s="3">
        <v>0.0142829783972127</v>
      </c>
      <c r="CR59" s="3">
        <v>0.00631266338579477</v>
      </c>
      <c r="CS59" s="3">
        <v>0.916666666666667</v>
      </c>
      <c r="CT59" s="3">
        <v>1.25</v>
      </c>
      <c r="CU59" s="3">
        <v>2</v>
      </c>
      <c r="CV59" s="3" t="e">
        <v>#DIV/0!</v>
      </c>
      <c r="CW59" s="3">
        <v>100</v>
      </c>
      <c r="CX59" s="3">
        <v>100</v>
      </c>
      <c r="CY59" s="3">
        <v>-2.25925</v>
      </c>
      <c r="CZ59" s="3">
        <v>0.710825</v>
      </c>
      <c r="DA59" s="3">
        <v>-2.06244087033247</v>
      </c>
      <c r="DB59" s="3">
        <v>0.000607280511662848</v>
      </c>
      <c r="DC59" s="3">
        <v>-3.29847730207135e-6</v>
      </c>
      <c r="DD59" s="3">
        <v>1.45089541195219e-9</v>
      </c>
      <c r="DE59" s="3">
        <v>0.021218058156706</v>
      </c>
      <c r="DF59" s="3">
        <v>0.00754627571538832</v>
      </c>
      <c r="DG59" s="3">
        <v>0.00101192271049505</v>
      </c>
      <c r="DH59" s="3">
        <v>-5.99912688698041e-6</v>
      </c>
      <c r="DI59" s="3">
        <v>3</v>
      </c>
      <c r="DJ59" s="3">
        <v>1567</v>
      </c>
      <c r="DK59" s="3">
        <v>2</v>
      </c>
      <c r="DL59" s="3">
        <v>29</v>
      </c>
      <c r="DM59" s="3">
        <v>4.29166666666667</v>
      </c>
      <c r="DN59" s="3">
        <v>4.33333333333333</v>
      </c>
      <c r="DO59" s="3">
        <v>3</v>
      </c>
      <c r="DP59" s="3">
        <v>326.55475</v>
      </c>
      <c r="DQ59" s="3">
        <v>656.785916666667</v>
      </c>
      <c r="DR59" s="3">
        <v>24.9999666666667</v>
      </c>
      <c r="DS59" s="3">
        <v>34.2721</v>
      </c>
      <c r="DT59" s="3">
        <v>30.0001</v>
      </c>
      <c r="DU59" s="3">
        <v>34.5819</v>
      </c>
      <c r="DV59" s="3">
        <v>34.5745</v>
      </c>
      <c r="DW59" s="3">
        <v>20.5653083333333</v>
      </c>
      <c r="DX59" s="3">
        <v>30.0932</v>
      </c>
      <c r="DY59" s="3">
        <v>53.99315</v>
      </c>
      <c r="DZ59" s="3">
        <v>25</v>
      </c>
      <c r="EA59" s="3">
        <v>400</v>
      </c>
      <c r="EB59" s="3">
        <v>24.8098</v>
      </c>
      <c r="EC59" s="3">
        <v>98.2197833333333</v>
      </c>
      <c r="ED59" s="3">
        <v>100.641333333333</v>
      </c>
    </row>
    <row r="60" spans="1:134">
      <c r="A60" s="3" t="s">
        <v>477</v>
      </c>
      <c r="B60" s="3" t="s">
        <v>478</v>
      </c>
      <c r="C60" s="3" t="s">
        <v>68</v>
      </c>
      <c r="D60" s="3" t="s">
        <v>69</v>
      </c>
      <c r="E60" s="3" t="str">
        <f t="shared" si="2"/>
        <v>TR37-B1-Rd1</v>
      </c>
      <c r="F60" s="3" t="str">
        <f>VLOOKUP(B60,Sheet1!$A$1:$B$93,2,0)</f>
        <v>Myrica rubra</v>
      </c>
      <c r="G60" s="3" t="str">
        <f t="shared" si="3"/>
        <v>2023-08-14</v>
      </c>
      <c r="H60" s="3" t="s">
        <v>405</v>
      </c>
      <c r="I60" s="3">
        <v>0.000525989157500803</v>
      </c>
      <c r="J60" s="3">
        <v>-1.138939794205</v>
      </c>
      <c r="K60" s="3">
        <v>400.795300287234</v>
      </c>
      <c r="L60" s="3">
        <v>431.633532919422</v>
      </c>
      <c r="M60" s="3">
        <v>42.0595109900129</v>
      </c>
      <c r="N60" s="3">
        <v>39.0545521422659</v>
      </c>
      <c r="O60" s="3">
        <v>0.0480057516153911</v>
      </c>
      <c r="P60" s="3">
        <v>3.99434789922761</v>
      </c>
      <c r="Q60" s="3">
        <v>0.0476874248585536</v>
      </c>
      <c r="R60" s="3">
        <v>0.0298330647165775</v>
      </c>
      <c r="S60" s="3">
        <v>0</v>
      </c>
      <c r="T60" s="3">
        <v>26.5619012691782</v>
      </c>
      <c r="U60" s="3">
        <v>26.5942346601309</v>
      </c>
      <c r="V60" s="3">
        <v>3.49474468088944</v>
      </c>
      <c r="W60" s="3">
        <v>69.896114597594</v>
      </c>
      <c r="X60" s="3">
        <v>2.45276453014702</v>
      </c>
      <c r="Y60" s="3">
        <v>3.5091571985056</v>
      </c>
      <c r="Z60" s="3">
        <v>1.04198015074242</v>
      </c>
      <c r="AA60" s="3">
        <v>-23.1961218457854</v>
      </c>
      <c r="AB60" s="3">
        <v>15.0481556515596</v>
      </c>
      <c r="AC60" s="3">
        <v>0.810026659110044</v>
      </c>
      <c r="AD60" s="3">
        <v>-7.33793953511572</v>
      </c>
      <c r="AE60" s="3">
        <v>0</v>
      </c>
      <c r="AF60" s="3">
        <v>0</v>
      </c>
      <c r="AG60" s="3">
        <v>1</v>
      </c>
      <c r="AH60" s="3">
        <v>0</v>
      </c>
      <c r="AI60" s="3">
        <v>51576.0972532493</v>
      </c>
      <c r="AJ60" s="3">
        <v>0</v>
      </c>
      <c r="AK60" s="3">
        <v>0</v>
      </c>
      <c r="AL60" s="3">
        <v>0</v>
      </c>
      <c r="AM60" s="3">
        <v>0</v>
      </c>
      <c r="AN60" s="3">
        <v>3</v>
      </c>
      <c r="AO60" s="3">
        <v>0.5</v>
      </c>
      <c r="AP60" s="3" t="e">
        <v>#DIV/0!</v>
      </c>
      <c r="AQ60" s="3">
        <v>2</v>
      </c>
      <c r="AR60" s="3">
        <v>1543623653.81204</v>
      </c>
      <c r="AS60" s="3">
        <v>400.795300287234</v>
      </c>
      <c r="AT60" s="3">
        <v>399.999860609255</v>
      </c>
      <c r="AU60" s="3">
        <v>25.1713677902083</v>
      </c>
      <c r="AV60" s="3">
        <v>24.7319220406566</v>
      </c>
      <c r="AW60" s="3">
        <v>403.897323071711</v>
      </c>
      <c r="AX60" s="3">
        <v>24.4769782936851</v>
      </c>
      <c r="AY60" s="3">
        <v>350.042488643197</v>
      </c>
      <c r="AZ60" s="3">
        <v>97.430132224444</v>
      </c>
      <c r="BA60" s="3">
        <v>0.0125077508460557</v>
      </c>
      <c r="BB60" s="3">
        <v>26.664114294383</v>
      </c>
      <c r="BC60" s="3">
        <v>26.5942346601309</v>
      </c>
      <c r="BD60" s="3">
        <v>999.9</v>
      </c>
      <c r="BE60" s="3">
        <v>0</v>
      </c>
      <c r="BF60" s="3">
        <v>0</v>
      </c>
      <c r="BG60" s="3">
        <v>10000.0109205457</v>
      </c>
      <c r="BH60" s="3">
        <v>-0.814914301253303</v>
      </c>
      <c r="BI60" s="3">
        <v>0.283484</v>
      </c>
      <c r="BJ60" s="3">
        <v>0.795418762174879</v>
      </c>
      <c r="BK60" s="3">
        <v>411.144379525654</v>
      </c>
      <c r="BL60" s="3">
        <v>410.143469629321</v>
      </c>
      <c r="BM60" s="3">
        <v>0.439442206484694</v>
      </c>
      <c r="BN60" s="3">
        <v>399.999860609255</v>
      </c>
      <c r="BO60" s="3">
        <v>24.7319220406566</v>
      </c>
      <c r="BP60" s="3">
        <v>2.45244966531988</v>
      </c>
      <c r="BQ60" s="3">
        <v>2.40963413411041</v>
      </c>
      <c r="BR60" s="3">
        <v>20.7143261415413</v>
      </c>
      <c r="BS60" s="3">
        <v>20.4286714078375</v>
      </c>
      <c r="BT60" s="3">
        <v>0</v>
      </c>
      <c r="BU60" s="3">
        <v>0</v>
      </c>
      <c r="BV60" s="3">
        <v>0</v>
      </c>
      <c r="BW60" s="3">
        <v>30</v>
      </c>
      <c r="BX60" s="3">
        <v>0.443464447577335</v>
      </c>
      <c r="BY60" s="3">
        <v>1543623409.1</v>
      </c>
      <c r="BZ60" s="3" t="e">
        <v>#DIV/0!</v>
      </c>
      <c r="CA60" s="3">
        <v>1543623409.1</v>
      </c>
      <c r="CB60" s="3">
        <v>1543623409.1</v>
      </c>
      <c r="CC60" s="3">
        <v>68</v>
      </c>
      <c r="CD60" s="3">
        <v>0.092</v>
      </c>
      <c r="CE60" s="3">
        <v>-0.009</v>
      </c>
      <c r="CF60" s="3">
        <v>-3.101</v>
      </c>
      <c r="CG60" s="3">
        <v>0.678</v>
      </c>
      <c r="CH60" s="3">
        <v>400</v>
      </c>
      <c r="CI60" s="3">
        <v>25</v>
      </c>
      <c r="CJ60" s="3">
        <v>1.76</v>
      </c>
      <c r="CK60" s="3">
        <v>0.54</v>
      </c>
      <c r="CL60" s="3">
        <v>0.794235910569106</v>
      </c>
      <c r="CM60" s="3">
        <v>-0.0231965017421598</v>
      </c>
      <c r="CN60" s="3">
        <v>0.11880414895109</v>
      </c>
      <c r="CO60" s="3">
        <v>0.25</v>
      </c>
      <c r="CP60" s="3">
        <v>0.438523739837399</v>
      </c>
      <c r="CQ60" s="3">
        <v>0.0172117020905927</v>
      </c>
      <c r="CR60" s="3">
        <v>0.00519908764157022</v>
      </c>
      <c r="CS60" s="3">
        <v>1</v>
      </c>
      <c r="CT60" s="3">
        <v>1.25</v>
      </c>
      <c r="CU60" s="3">
        <v>2</v>
      </c>
      <c r="CV60" s="3" t="e">
        <v>#DIV/0!</v>
      </c>
      <c r="CW60" s="3">
        <v>100</v>
      </c>
      <c r="CX60" s="3">
        <v>100</v>
      </c>
      <c r="CY60" s="3">
        <v>-3.10191666666667</v>
      </c>
      <c r="CZ60" s="3">
        <v>0.694333333333333</v>
      </c>
      <c r="DA60" s="3">
        <v>-2.9048204331118</v>
      </c>
      <c r="DB60" s="3">
        <v>0.000607280511662848</v>
      </c>
      <c r="DC60" s="3">
        <v>-3.29847730207135e-6</v>
      </c>
      <c r="DD60" s="3">
        <v>1.45089541195219e-9</v>
      </c>
      <c r="DE60" s="3">
        <v>-0.00861016007684993</v>
      </c>
      <c r="DF60" s="3">
        <v>0.00754627571538832</v>
      </c>
      <c r="DG60" s="3">
        <v>0.00101192271049505</v>
      </c>
      <c r="DH60" s="3">
        <v>-5.99912688698041e-6</v>
      </c>
      <c r="DI60" s="3">
        <v>3</v>
      </c>
      <c r="DJ60" s="3">
        <v>1567</v>
      </c>
      <c r="DK60" s="3">
        <v>2</v>
      </c>
      <c r="DL60" s="3">
        <v>29</v>
      </c>
      <c r="DM60" s="3">
        <v>4.2</v>
      </c>
      <c r="DN60" s="3">
        <v>4.2</v>
      </c>
      <c r="DO60" s="3">
        <v>3</v>
      </c>
      <c r="DP60" s="3">
        <v>325.534583333333</v>
      </c>
      <c r="DQ60" s="3">
        <v>643.58525</v>
      </c>
      <c r="DR60" s="3">
        <v>24.9999416666667</v>
      </c>
      <c r="DS60" s="3">
        <v>35.53455</v>
      </c>
      <c r="DT60" s="3">
        <v>30.0002416666667</v>
      </c>
      <c r="DU60" s="3">
        <v>35.834075</v>
      </c>
      <c r="DV60" s="3">
        <v>35.8179916666667</v>
      </c>
      <c r="DW60" s="3">
        <v>20.4711916666667</v>
      </c>
      <c r="DX60" s="3">
        <v>18.6551</v>
      </c>
      <c r="DY60" s="3">
        <v>29.5748333333333</v>
      </c>
      <c r="DZ60" s="3">
        <v>25</v>
      </c>
      <c r="EA60" s="3">
        <v>400</v>
      </c>
      <c r="EB60" s="3">
        <v>24.7575833333333</v>
      </c>
      <c r="EC60" s="3">
        <v>98.075025</v>
      </c>
      <c r="ED60" s="3">
        <v>100.33</v>
      </c>
    </row>
    <row r="61" spans="1:134">
      <c r="A61" s="3" t="s">
        <v>479</v>
      </c>
      <c r="B61" s="3" t="s">
        <v>478</v>
      </c>
      <c r="C61" s="3" t="s">
        <v>72</v>
      </c>
      <c r="D61" s="3" t="s">
        <v>69</v>
      </c>
      <c r="E61" s="3" t="str">
        <f t="shared" si="2"/>
        <v>TR37-B2-Rd1</v>
      </c>
      <c r="F61" s="3" t="str">
        <f>VLOOKUP(B61,Sheet1!$A$1:$B$93,2,0)</f>
        <v>Myrica rubra</v>
      </c>
      <c r="G61" s="3" t="str">
        <f t="shared" si="3"/>
        <v>2023-08-14</v>
      </c>
      <c r="H61" s="3" t="s">
        <v>405</v>
      </c>
      <c r="I61" s="3">
        <v>9.36218779289202e-5</v>
      </c>
      <c r="J61" s="3">
        <v>-1.12056008925301</v>
      </c>
      <c r="K61" s="3">
        <v>400.929555122932</v>
      </c>
      <c r="L61" s="3">
        <v>596.750904204511</v>
      </c>
      <c r="M61" s="3">
        <v>58.2148291692707</v>
      </c>
      <c r="N61" s="3">
        <v>39.1118745309196</v>
      </c>
      <c r="O61" s="3">
        <v>0.00879650503642516</v>
      </c>
      <c r="P61" s="3">
        <v>3.99748519431917</v>
      </c>
      <c r="Q61" s="3">
        <v>0.00878575201410985</v>
      </c>
      <c r="R61" s="3">
        <v>0.00549206000716815</v>
      </c>
      <c r="S61" s="3">
        <v>0</v>
      </c>
      <c r="T61" s="3">
        <v>26.1176470320822</v>
      </c>
      <c r="U61" s="3">
        <v>26.0712927752484</v>
      </c>
      <c r="V61" s="3">
        <v>3.38851949278576</v>
      </c>
      <c r="W61" s="3">
        <v>69.9613217609948</v>
      </c>
      <c r="X61" s="3">
        <v>2.37971666977982</v>
      </c>
      <c r="Y61" s="3">
        <v>3.40147474751967</v>
      </c>
      <c r="Z61" s="3">
        <v>1.00880282300593</v>
      </c>
      <c r="AA61" s="3">
        <v>-4.12872481666538</v>
      </c>
      <c r="AB61" s="3">
        <v>13.9088794186747</v>
      </c>
      <c r="AC61" s="3">
        <v>0.74418544298376</v>
      </c>
      <c r="AD61" s="3">
        <v>10.524340044993</v>
      </c>
      <c r="AE61" s="3">
        <v>0</v>
      </c>
      <c r="AF61" s="3">
        <v>0</v>
      </c>
      <c r="AG61" s="3">
        <v>1</v>
      </c>
      <c r="AH61" s="3">
        <v>0</v>
      </c>
      <c r="AI61" s="3">
        <v>51724.7732837326</v>
      </c>
      <c r="AJ61" s="3">
        <v>0</v>
      </c>
      <c r="AK61" s="3">
        <v>0</v>
      </c>
      <c r="AL61" s="3">
        <v>0</v>
      </c>
      <c r="AM61" s="3">
        <v>0</v>
      </c>
      <c r="AN61" s="3">
        <v>3</v>
      </c>
      <c r="AO61" s="3">
        <v>0.5</v>
      </c>
      <c r="AP61" s="3" t="e">
        <v>#DIV/0!</v>
      </c>
      <c r="AQ61" s="3">
        <v>2</v>
      </c>
      <c r="AR61" s="3">
        <v>1543635463.09954</v>
      </c>
      <c r="AS61" s="3">
        <v>400.929555122932</v>
      </c>
      <c r="AT61" s="3">
        <v>400.001380601306</v>
      </c>
      <c r="AU61" s="3">
        <v>24.3940940359396</v>
      </c>
      <c r="AV61" s="3">
        <v>24.3158154951264</v>
      </c>
      <c r="AW61" s="3">
        <v>403.969619213827</v>
      </c>
      <c r="AX61" s="3">
        <v>23.7046156730137</v>
      </c>
      <c r="AY61" s="3">
        <v>350.049783980334</v>
      </c>
      <c r="AZ61" s="3">
        <v>97.5417494105671</v>
      </c>
      <c r="BA61" s="3">
        <v>0.0112347236881403</v>
      </c>
      <c r="BB61" s="3">
        <v>26.1358314632021</v>
      </c>
      <c r="BC61" s="3">
        <v>26.0712927752484</v>
      </c>
      <c r="BD61" s="3">
        <v>999.9</v>
      </c>
      <c r="BE61" s="3">
        <v>0</v>
      </c>
      <c r="BF61" s="3">
        <v>0</v>
      </c>
      <c r="BG61" s="3">
        <v>9999.68848826248</v>
      </c>
      <c r="BH61" s="3">
        <v>-0.811081665831136</v>
      </c>
      <c r="BI61" s="3">
        <v>0.283484</v>
      </c>
      <c r="BJ61" s="3">
        <v>0.92819730444808</v>
      </c>
      <c r="BK61" s="3">
        <v>410.954466117801</v>
      </c>
      <c r="BL61" s="3">
        <v>409.970157171054</v>
      </c>
      <c r="BM61" s="3">
        <v>0.0782797676363042</v>
      </c>
      <c r="BN61" s="3">
        <v>400.001380601306</v>
      </c>
      <c r="BO61" s="3">
        <v>24.3158154951264</v>
      </c>
      <c r="BP61" s="3">
        <v>2.37944282225304</v>
      </c>
      <c r="BQ61" s="3">
        <v>2.37180684074254</v>
      </c>
      <c r="BR61" s="3">
        <v>20.2245462712442</v>
      </c>
      <c r="BS61" s="3">
        <v>20.1725635687748</v>
      </c>
      <c r="BT61" s="3">
        <v>0</v>
      </c>
      <c r="BU61" s="3">
        <v>0</v>
      </c>
      <c r="BV61" s="3">
        <v>0</v>
      </c>
      <c r="BW61" s="3">
        <v>28</v>
      </c>
      <c r="BX61" s="3">
        <v>0.1736255388826</v>
      </c>
      <c r="BY61" s="3">
        <v>1543635416.1</v>
      </c>
      <c r="BZ61" s="3" t="e">
        <v>#DIV/0!</v>
      </c>
      <c r="CA61" s="3">
        <v>1543635415.1</v>
      </c>
      <c r="CB61" s="3">
        <v>1543635416.1</v>
      </c>
      <c r="CC61" s="3">
        <v>91</v>
      </c>
      <c r="CD61" s="3">
        <v>0.025</v>
      </c>
      <c r="CE61" s="3">
        <v>0</v>
      </c>
      <c r="CF61" s="3">
        <v>-3.039</v>
      </c>
      <c r="CG61" s="3">
        <v>0.685</v>
      </c>
      <c r="CH61" s="3">
        <v>400</v>
      </c>
      <c r="CI61" s="3">
        <v>24</v>
      </c>
      <c r="CJ61" s="3">
        <v>1.61</v>
      </c>
      <c r="CK61" s="3">
        <v>0.51</v>
      </c>
      <c r="CL61" s="3">
        <v>0.930309466666667</v>
      </c>
      <c r="CM61" s="3">
        <v>0.00476897373358201</v>
      </c>
      <c r="CN61" s="3">
        <v>0.109092986757023</v>
      </c>
      <c r="CO61" s="3">
        <v>0.333333333333333</v>
      </c>
      <c r="CP61" s="3">
        <v>0.0791637197916667</v>
      </c>
      <c r="CQ61" s="3">
        <v>-0.00492838264540347</v>
      </c>
      <c r="CR61" s="3">
        <v>0.0041653845459509</v>
      </c>
      <c r="CS61" s="3">
        <v>1</v>
      </c>
      <c r="CT61" s="3">
        <v>1.33333333333333</v>
      </c>
      <c r="CU61" s="3">
        <v>2</v>
      </c>
      <c r="CV61" s="3" t="e">
        <v>#DIV/0!</v>
      </c>
      <c r="CW61" s="3">
        <v>100</v>
      </c>
      <c r="CX61" s="3">
        <v>100</v>
      </c>
      <c r="CY61" s="3">
        <v>-3.04008333333333</v>
      </c>
      <c r="CZ61" s="3">
        <v>0.689608333333333</v>
      </c>
      <c r="DA61" s="3">
        <v>-2.84276689325536</v>
      </c>
      <c r="DB61" s="3">
        <v>0.000607280511662848</v>
      </c>
      <c r="DC61" s="3">
        <v>-3.29847730207135e-6</v>
      </c>
      <c r="DD61" s="3">
        <v>1.45089541195219e-9</v>
      </c>
      <c r="DE61" s="3">
        <v>0.0218986886230088</v>
      </c>
      <c r="DF61" s="3">
        <v>0.00754627571538832</v>
      </c>
      <c r="DG61" s="3">
        <v>0.00101192271049505</v>
      </c>
      <c r="DH61" s="3">
        <v>-5.99912688698041e-6</v>
      </c>
      <c r="DI61" s="3">
        <v>3</v>
      </c>
      <c r="DJ61" s="3">
        <v>1567</v>
      </c>
      <c r="DK61" s="3">
        <v>2</v>
      </c>
      <c r="DL61" s="3">
        <v>29</v>
      </c>
      <c r="DM61" s="3">
        <v>0.933333333333333</v>
      </c>
      <c r="DN61" s="3">
        <v>0.908333333333333</v>
      </c>
      <c r="DO61" s="3">
        <v>3</v>
      </c>
      <c r="DP61" s="3">
        <v>326.621416666667</v>
      </c>
      <c r="DQ61" s="3">
        <v>653.168666666667</v>
      </c>
      <c r="DR61" s="3">
        <v>24.999975</v>
      </c>
      <c r="DS61" s="3">
        <v>34.1187416666667</v>
      </c>
      <c r="DT61" s="3">
        <v>30.000025</v>
      </c>
      <c r="DU61" s="3">
        <v>34.4686666666667</v>
      </c>
      <c r="DV61" s="3">
        <v>34.4698833333333</v>
      </c>
      <c r="DW61" s="3">
        <v>20.4359166666667</v>
      </c>
      <c r="DX61" s="3">
        <v>15.2721</v>
      </c>
      <c r="DY61" s="3">
        <v>41.165525</v>
      </c>
      <c r="DZ61" s="3">
        <v>25</v>
      </c>
      <c r="EA61" s="3">
        <v>400</v>
      </c>
      <c r="EB61" s="3">
        <v>24.3305</v>
      </c>
      <c r="EC61" s="3">
        <v>98.3411916666667</v>
      </c>
      <c r="ED61" s="3">
        <v>100.569833333333</v>
      </c>
    </row>
    <row r="62" spans="1:134">
      <c r="A62" s="3" t="s">
        <v>480</v>
      </c>
      <c r="B62" s="3" t="s">
        <v>478</v>
      </c>
      <c r="C62" s="3" t="s">
        <v>72</v>
      </c>
      <c r="D62" s="3" t="s">
        <v>74</v>
      </c>
      <c r="E62" s="3" t="str">
        <f t="shared" si="2"/>
        <v>TR37-B2-Rd2</v>
      </c>
      <c r="F62" s="3" t="str">
        <f>VLOOKUP(B62,Sheet1!$A$1:$B$93,2,0)</f>
        <v>Myrica rubra</v>
      </c>
      <c r="G62" s="3" t="str">
        <f t="shared" si="3"/>
        <v>2023-08-14</v>
      </c>
      <c r="H62" s="3" t="s">
        <v>405</v>
      </c>
      <c r="I62" s="3">
        <v>9.42232012353503e-5</v>
      </c>
      <c r="J62" s="3">
        <v>-0.661153735524732</v>
      </c>
      <c r="K62" s="3">
        <v>400.531065389748</v>
      </c>
      <c r="L62" s="3">
        <v>505.884379686381</v>
      </c>
      <c r="M62" s="3">
        <v>49.3858844535373</v>
      </c>
      <c r="N62" s="3">
        <v>39.1009819772087</v>
      </c>
      <c r="O62" s="3">
        <v>0.00948469392544289</v>
      </c>
      <c r="P62" s="3">
        <v>3.99963680685891</v>
      </c>
      <c r="Q62" s="3">
        <v>0.0094721152994837</v>
      </c>
      <c r="R62" s="3">
        <v>0.00592120077644259</v>
      </c>
      <c r="S62" s="3">
        <v>0</v>
      </c>
      <c r="T62" s="3">
        <v>25.3305044608513</v>
      </c>
      <c r="U62" s="3">
        <v>25.2636657773408</v>
      </c>
      <c r="V62" s="3">
        <v>3.23000524635145</v>
      </c>
      <c r="W62" s="3">
        <v>70.428070633136</v>
      </c>
      <c r="X62" s="3">
        <v>2.28637972468228</v>
      </c>
      <c r="Y62" s="3">
        <v>3.2464039972151</v>
      </c>
      <c r="Z62" s="3">
        <v>0.943625521669165</v>
      </c>
      <c r="AA62" s="3">
        <v>-4.15524317447895</v>
      </c>
      <c r="AB62" s="3">
        <v>18.3579897694816</v>
      </c>
      <c r="AC62" s="3">
        <v>0.973880041325378</v>
      </c>
      <c r="AD62" s="3">
        <v>15.176626636328</v>
      </c>
      <c r="AE62" s="3">
        <v>0</v>
      </c>
      <c r="AF62" s="3">
        <v>0</v>
      </c>
      <c r="AG62" s="3">
        <v>1</v>
      </c>
      <c r="AH62" s="3">
        <v>0</v>
      </c>
      <c r="AI62" s="3">
        <v>51900.724163759</v>
      </c>
      <c r="AJ62" s="3">
        <v>0</v>
      </c>
      <c r="AK62" s="3">
        <v>0</v>
      </c>
      <c r="AL62" s="3">
        <v>0</v>
      </c>
      <c r="AM62" s="3">
        <v>0</v>
      </c>
      <c r="AN62" s="3">
        <v>3</v>
      </c>
      <c r="AO62" s="3">
        <v>0.5</v>
      </c>
      <c r="AP62" s="3" t="e">
        <v>#DIV/0!</v>
      </c>
      <c r="AQ62" s="3">
        <v>2</v>
      </c>
      <c r="AR62" s="3">
        <v>1543644941.91204</v>
      </c>
      <c r="AS62" s="3">
        <v>400.531065389748</v>
      </c>
      <c r="AT62" s="3">
        <v>399.996778745809</v>
      </c>
      <c r="AU62" s="3">
        <v>23.4205397918739</v>
      </c>
      <c r="AV62" s="3">
        <v>23.3416788332813</v>
      </c>
      <c r="AW62" s="3">
        <v>403.613189794338</v>
      </c>
      <c r="AX62" s="3">
        <v>22.741360406968</v>
      </c>
      <c r="AY62" s="3">
        <v>350.04506037217</v>
      </c>
      <c r="AZ62" s="3">
        <v>97.6126133363447</v>
      </c>
      <c r="BA62" s="3">
        <v>0.0102313226238933</v>
      </c>
      <c r="BB62" s="3">
        <v>25.3488034701991</v>
      </c>
      <c r="BC62" s="3">
        <v>25.2636657773408</v>
      </c>
      <c r="BD62" s="3">
        <v>999.9</v>
      </c>
      <c r="BE62" s="3">
        <v>0</v>
      </c>
      <c r="BF62" s="3">
        <v>0</v>
      </c>
      <c r="BG62" s="3">
        <v>10000.0555891516</v>
      </c>
      <c r="BH62" s="3">
        <v>-0.810670631866953</v>
      </c>
      <c r="BI62" s="3">
        <v>0.273068699384653</v>
      </c>
      <c r="BJ62" s="3">
        <v>0.534253062078701</v>
      </c>
      <c r="BK62" s="3">
        <v>410.136707198303</v>
      </c>
      <c r="BL62" s="3">
        <v>409.556525364137</v>
      </c>
      <c r="BM62" s="3">
        <v>0.0788621307749106</v>
      </c>
      <c r="BN62" s="3">
        <v>399.996778745809</v>
      </c>
      <c r="BO62" s="3">
        <v>23.3416788332813</v>
      </c>
      <c r="BP62" s="3">
        <v>2.2861401430933</v>
      </c>
      <c r="BQ62" s="3">
        <v>2.27844235812793</v>
      </c>
      <c r="BR62" s="3">
        <v>19.5790713121011</v>
      </c>
      <c r="BS62" s="3">
        <v>19.5247902099604</v>
      </c>
      <c r="BT62" s="3">
        <v>0</v>
      </c>
      <c r="BU62" s="3">
        <v>0</v>
      </c>
      <c r="BV62" s="3">
        <v>0</v>
      </c>
      <c r="BW62" s="3">
        <v>26</v>
      </c>
      <c r="BX62" s="3">
        <v>0.275579748027276</v>
      </c>
      <c r="BY62" s="3">
        <v>1543644687.6</v>
      </c>
      <c r="BZ62" s="3" t="e">
        <v>#DIV/0!</v>
      </c>
      <c r="CA62" s="3">
        <v>1543644687.6</v>
      </c>
      <c r="CB62" s="3">
        <v>1543644673.6</v>
      </c>
      <c r="CC62" s="3">
        <v>115</v>
      </c>
      <c r="CD62" s="3">
        <v>0.716</v>
      </c>
      <c r="CE62" s="3">
        <v>-0.009</v>
      </c>
      <c r="CF62" s="3">
        <v>-3.081</v>
      </c>
      <c r="CG62" s="3">
        <v>0.674</v>
      </c>
      <c r="CH62" s="3">
        <v>400</v>
      </c>
      <c r="CI62" s="3">
        <v>23</v>
      </c>
      <c r="CJ62" s="3">
        <v>4.18</v>
      </c>
      <c r="CK62" s="3">
        <v>0.55</v>
      </c>
      <c r="CL62" s="3">
        <v>0.531603961382114</v>
      </c>
      <c r="CM62" s="3">
        <v>-0.00125160452961652</v>
      </c>
      <c r="CN62" s="3">
        <v>0.125646173150749</v>
      </c>
      <c r="CO62" s="3">
        <v>0.666666666666667</v>
      </c>
      <c r="CP62" s="3">
        <v>0.0779021367886179</v>
      </c>
      <c r="CQ62" s="3">
        <v>0.0184247801393729</v>
      </c>
      <c r="CR62" s="3">
        <v>0.00463808181170469</v>
      </c>
      <c r="CS62" s="3">
        <v>1</v>
      </c>
      <c r="CT62" s="3">
        <v>1.66666666666667</v>
      </c>
      <c r="CU62" s="3">
        <v>2</v>
      </c>
      <c r="CV62" s="3" t="e">
        <v>#DIV/0!</v>
      </c>
      <c r="CW62" s="3">
        <v>100</v>
      </c>
      <c r="CX62" s="3">
        <v>100</v>
      </c>
      <c r="CY62" s="3">
        <v>-3.08241666666667</v>
      </c>
      <c r="CZ62" s="3">
        <v>0.679125</v>
      </c>
      <c r="DA62" s="3">
        <v>-2.88531247574703</v>
      </c>
      <c r="DB62" s="3">
        <v>0.000607280511662848</v>
      </c>
      <c r="DC62" s="3">
        <v>-3.29847730207135e-6</v>
      </c>
      <c r="DD62" s="3">
        <v>1.45089541195219e-9</v>
      </c>
      <c r="DE62" s="3">
        <v>0.054788033371681</v>
      </c>
      <c r="DF62" s="3">
        <v>0.00754627571538832</v>
      </c>
      <c r="DG62" s="3">
        <v>0.00101192271049505</v>
      </c>
      <c r="DH62" s="3">
        <v>-5.99912688698041e-6</v>
      </c>
      <c r="DI62" s="3">
        <v>3</v>
      </c>
      <c r="DJ62" s="3">
        <v>1567</v>
      </c>
      <c r="DK62" s="3">
        <v>2</v>
      </c>
      <c r="DL62" s="3">
        <v>29</v>
      </c>
      <c r="DM62" s="3">
        <v>4.36666666666667</v>
      </c>
      <c r="DN62" s="3">
        <v>4.6</v>
      </c>
      <c r="DO62" s="3">
        <v>3</v>
      </c>
      <c r="DP62" s="3">
        <v>327.492083333333</v>
      </c>
      <c r="DQ62" s="3">
        <v>670.755</v>
      </c>
      <c r="DR62" s="3">
        <v>25.000075</v>
      </c>
      <c r="DS62" s="3">
        <v>32.4722916666667</v>
      </c>
      <c r="DT62" s="3">
        <v>30.0001416666667</v>
      </c>
      <c r="DU62" s="3">
        <v>32.7982333333333</v>
      </c>
      <c r="DV62" s="3">
        <v>32.7928416666667</v>
      </c>
      <c r="DW62" s="3">
        <v>20.4187416666667</v>
      </c>
      <c r="DX62" s="3">
        <v>16.0658</v>
      </c>
      <c r="DY62" s="3">
        <v>73.7758666666666</v>
      </c>
      <c r="DZ62" s="3">
        <v>25</v>
      </c>
      <c r="EA62" s="3">
        <v>400</v>
      </c>
      <c r="EB62" s="3">
        <v>23.2924</v>
      </c>
      <c r="EC62" s="3">
        <v>98.6113333333333</v>
      </c>
      <c r="ED62" s="3">
        <v>100.8315</v>
      </c>
    </row>
    <row r="63" spans="1:134">
      <c r="A63" s="3" t="s">
        <v>481</v>
      </c>
      <c r="B63" s="3" t="s">
        <v>159</v>
      </c>
      <c r="C63" s="3" t="s">
        <v>68</v>
      </c>
      <c r="D63" s="3" t="s">
        <v>69</v>
      </c>
      <c r="E63" s="3" t="str">
        <f t="shared" si="2"/>
        <v>TR40-B1-Rd1</v>
      </c>
      <c r="F63" s="3" t="str">
        <f>VLOOKUP(B63,Sheet1!$A$1:$B$93,2,0)</f>
        <v>Quercus serrata</v>
      </c>
      <c r="G63" s="3" t="str">
        <f t="shared" si="3"/>
        <v>2023-08-14</v>
      </c>
      <c r="H63" s="3" t="s">
        <v>405</v>
      </c>
      <c r="I63" s="3">
        <v>0.000221760422792769</v>
      </c>
      <c r="J63" s="3">
        <v>-1.45882371261778</v>
      </c>
      <c r="K63" s="3">
        <v>401.174217533861</v>
      </c>
      <c r="L63" s="3">
        <v>509.279174778388</v>
      </c>
      <c r="M63" s="3">
        <v>49.610730501071</v>
      </c>
      <c r="N63" s="3">
        <v>39.0798302240777</v>
      </c>
      <c r="O63" s="3">
        <v>0.0213153718953033</v>
      </c>
      <c r="P63" s="3">
        <v>3.99352259368014</v>
      </c>
      <c r="Q63" s="3">
        <v>0.0212500130624355</v>
      </c>
      <c r="R63" s="3">
        <v>0.0132871131647165</v>
      </c>
      <c r="S63" s="3">
        <v>0</v>
      </c>
      <c r="T63" s="3">
        <v>26.4927244157964</v>
      </c>
      <c r="U63" s="3">
        <v>26.2628124034728</v>
      </c>
      <c r="V63" s="3">
        <v>3.42709103131569</v>
      </c>
      <c r="W63" s="3">
        <v>70.0933491728446</v>
      </c>
      <c r="X63" s="3">
        <v>2.44116830941904</v>
      </c>
      <c r="Y63" s="3">
        <v>3.48273839303212</v>
      </c>
      <c r="Z63" s="3">
        <v>0.985922721896647</v>
      </c>
      <c r="AA63" s="3">
        <v>-9.77963464516112</v>
      </c>
      <c r="AB63" s="3">
        <v>58.7802545360381</v>
      </c>
      <c r="AC63" s="3">
        <v>3.15746656021987</v>
      </c>
      <c r="AD63" s="3">
        <v>52.1580864510969</v>
      </c>
      <c r="AE63" s="3">
        <v>0</v>
      </c>
      <c r="AF63" s="3">
        <v>0</v>
      </c>
      <c r="AG63" s="3">
        <v>1</v>
      </c>
      <c r="AH63" s="3">
        <v>0</v>
      </c>
      <c r="AI63" s="3">
        <v>51583.0744386837</v>
      </c>
      <c r="AJ63" s="3">
        <v>0</v>
      </c>
      <c r="AK63" s="3">
        <v>0</v>
      </c>
      <c r="AL63" s="3">
        <v>0</v>
      </c>
      <c r="AM63" s="3">
        <v>0</v>
      </c>
      <c r="AN63" s="3">
        <v>3</v>
      </c>
      <c r="AO63" s="3">
        <v>0.5</v>
      </c>
      <c r="AP63" s="3" t="e">
        <v>#DIV/0!</v>
      </c>
      <c r="AQ63" s="3">
        <v>2</v>
      </c>
      <c r="AR63" s="3">
        <v>1543627432.83459</v>
      </c>
      <c r="AS63" s="3">
        <v>401.174217533861</v>
      </c>
      <c r="AT63" s="3">
        <v>400.000209582639</v>
      </c>
      <c r="AU63" s="3">
        <v>25.0598271275967</v>
      </c>
      <c r="AV63" s="3">
        <v>24.8745361336597</v>
      </c>
      <c r="AW63" s="3">
        <v>404.323905099459</v>
      </c>
      <c r="AX63" s="3">
        <v>24.379950117396</v>
      </c>
      <c r="AY63" s="3">
        <v>350.046950989354</v>
      </c>
      <c r="AZ63" s="3">
        <v>97.4012815062923</v>
      </c>
      <c r="BA63" s="3">
        <v>0.0123321330224966</v>
      </c>
      <c r="BB63" s="3">
        <v>26.5358294237192</v>
      </c>
      <c r="BC63" s="3">
        <v>26.2628124034728</v>
      </c>
      <c r="BD63" s="3">
        <v>999.9</v>
      </c>
      <c r="BE63" s="3">
        <v>0</v>
      </c>
      <c r="BF63" s="3">
        <v>0</v>
      </c>
      <c r="BG63" s="3">
        <v>10000.0447164251</v>
      </c>
      <c r="BH63" s="3">
        <v>-0.825558859915387</v>
      </c>
      <c r="BI63" s="3">
        <v>0.28296527744709</v>
      </c>
      <c r="BJ63" s="3">
        <v>1.17404873009503</v>
      </c>
      <c r="BK63" s="3">
        <v>411.486029414971</v>
      </c>
      <c r="BL63" s="3">
        <v>410.203829449315</v>
      </c>
      <c r="BM63" s="3">
        <v>0.185293250040775</v>
      </c>
      <c r="BN63" s="3">
        <v>400.000209582639</v>
      </c>
      <c r="BO63" s="3">
        <v>24.8745361336597</v>
      </c>
      <c r="BP63" s="3">
        <v>2.44085950574124</v>
      </c>
      <c r="BQ63" s="3">
        <v>2.42281146549517</v>
      </c>
      <c r="BR63" s="3">
        <v>20.6374250630722</v>
      </c>
      <c r="BS63" s="3">
        <v>20.5170249079175</v>
      </c>
      <c r="BT63" s="3">
        <v>0</v>
      </c>
      <c r="BU63" s="3">
        <v>0</v>
      </c>
      <c r="BV63" s="3">
        <v>0</v>
      </c>
      <c r="BW63" s="3">
        <v>29</v>
      </c>
      <c r="BX63" s="3">
        <v>0.223103030266703</v>
      </c>
      <c r="BY63" s="3">
        <v>1543625194.1</v>
      </c>
      <c r="BZ63" s="3" t="e">
        <v>#DIV/0!</v>
      </c>
      <c r="CA63" s="3">
        <v>1543625194.1</v>
      </c>
      <c r="CB63" s="3">
        <v>1543625189.6</v>
      </c>
      <c r="CC63" s="3">
        <v>69</v>
      </c>
      <c r="CD63" s="3">
        <v>-0.047</v>
      </c>
      <c r="CE63" s="3">
        <v>-0.01</v>
      </c>
      <c r="CF63" s="3">
        <v>-3.148</v>
      </c>
      <c r="CG63" s="3">
        <v>0.686</v>
      </c>
      <c r="CH63" s="3">
        <v>400</v>
      </c>
      <c r="CI63" s="3">
        <v>25</v>
      </c>
      <c r="CJ63" s="3">
        <v>1.36</v>
      </c>
      <c r="CK63" s="3">
        <v>0.56</v>
      </c>
      <c r="CL63" s="3">
        <v>1.1725223125</v>
      </c>
      <c r="CM63" s="3">
        <v>0.00231504127579556</v>
      </c>
      <c r="CN63" s="3">
        <v>0.112167680140618</v>
      </c>
      <c r="CO63" s="3">
        <v>0.333333333333333</v>
      </c>
      <c r="CP63" s="3">
        <v>0.184905051666667</v>
      </c>
      <c r="CQ63" s="3">
        <v>0.0088010868667914</v>
      </c>
      <c r="CR63" s="3">
        <v>0.021508750848432</v>
      </c>
      <c r="CS63" s="3">
        <v>0.541666666666667</v>
      </c>
      <c r="CT63" s="3">
        <v>0.875</v>
      </c>
      <c r="CU63" s="3">
        <v>2</v>
      </c>
      <c r="CV63" s="3" t="e">
        <v>#DIV/0!</v>
      </c>
      <c r="CW63" s="3">
        <v>100</v>
      </c>
      <c r="CX63" s="3">
        <v>100</v>
      </c>
      <c r="CY63" s="3">
        <v>-3.14970833333333</v>
      </c>
      <c r="CZ63" s="3">
        <v>0.679954166666667</v>
      </c>
      <c r="DA63" s="3">
        <v>-2.95185163398989</v>
      </c>
      <c r="DB63" s="3">
        <v>0.000607280511662848</v>
      </c>
      <c r="DC63" s="3">
        <v>-3.29847730207135e-6</v>
      </c>
      <c r="DD63" s="3">
        <v>1.45089541195219e-9</v>
      </c>
      <c r="DE63" s="3">
        <v>-0.0186313573725151</v>
      </c>
      <c r="DF63" s="3">
        <v>0.00754627571538832</v>
      </c>
      <c r="DG63" s="3">
        <v>0.00101192271049505</v>
      </c>
      <c r="DH63" s="3">
        <v>-5.99912688698041e-6</v>
      </c>
      <c r="DI63" s="3">
        <v>3</v>
      </c>
      <c r="DJ63" s="3">
        <v>1567</v>
      </c>
      <c r="DK63" s="3">
        <v>2</v>
      </c>
      <c r="DL63" s="3">
        <v>29</v>
      </c>
      <c r="DM63" s="3">
        <v>37.4333333333333</v>
      </c>
      <c r="DN63" s="3">
        <v>37.5166666666667</v>
      </c>
      <c r="DO63" s="3">
        <v>3</v>
      </c>
      <c r="DP63" s="3">
        <v>325.404041666667</v>
      </c>
      <c r="DQ63" s="3">
        <v>637.4215</v>
      </c>
      <c r="DR63" s="3">
        <v>25.0001125</v>
      </c>
      <c r="DS63" s="3">
        <v>35.9842541666667</v>
      </c>
      <c r="DT63" s="3">
        <v>30.0001583333333</v>
      </c>
      <c r="DU63" s="3">
        <v>36.3365541666667</v>
      </c>
      <c r="DV63" s="3">
        <v>36.3332041666667</v>
      </c>
      <c r="DW63" s="3">
        <v>20.42785</v>
      </c>
      <c r="DX63" s="3">
        <v>16.9212625</v>
      </c>
      <c r="DY63" s="3">
        <v>18.5938</v>
      </c>
      <c r="DZ63" s="3">
        <v>25</v>
      </c>
      <c r="EA63" s="3">
        <v>400</v>
      </c>
      <c r="EB63" s="3">
        <v>24.8905541666667</v>
      </c>
      <c r="EC63" s="3">
        <v>97.9929</v>
      </c>
      <c r="ED63" s="3">
        <v>100.235875</v>
      </c>
    </row>
    <row r="64" spans="1:134">
      <c r="A64" s="3" t="s">
        <v>482</v>
      </c>
      <c r="B64" s="3" t="s">
        <v>163</v>
      </c>
      <c r="C64" s="3" t="s">
        <v>72</v>
      </c>
      <c r="D64" s="3" t="s">
        <v>69</v>
      </c>
      <c r="E64" s="3" t="str">
        <f t="shared" ref="E64:E97" si="4">MID(A64,12,15)</f>
        <v>TR41-B2-Rd1</v>
      </c>
      <c r="F64" s="3" t="str">
        <f>VLOOKUP(B64,Sheet1!$A$1:$B$93,2,0)</f>
        <v>Ternstroemia gymnanthera</v>
      </c>
      <c r="G64" s="3" t="str">
        <f t="shared" si="3"/>
        <v>2023-08-14</v>
      </c>
      <c r="H64" s="3" t="s">
        <v>405</v>
      </c>
      <c r="I64" s="3">
        <v>0.00015208364134634</v>
      </c>
      <c r="J64" s="3">
        <v>-1.67233614081979</v>
      </c>
      <c r="K64" s="3">
        <v>401.398093111431</v>
      </c>
      <c r="L64" s="3">
        <v>544.011869589124</v>
      </c>
      <c r="M64" s="3">
        <v>53.0926114565164</v>
      </c>
      <c r="N64" s="3">
        <v>39.1745764966858</v>
      </c>
      <c r="O64" s="3">
        <v>0.0146309188577121</v>
      </c>
      <c r="P64" s="3">
        <v>3.99857511570113</v>
      </c>
      <c r="Q64" s="3">
        <v>0.0146004742595597</v>
      </c>
      <c r="R64" s="3">
        <v>0.00912802627186366</v>
      </c>
      <c r="S64" s="3">
        <v>0</v>
      </c>
      <c r="T64" s="3">
        <v>25.9119651322522</v>
      </c>
      <c r="U64" s="3">
        <v>25.8162049495398</v>
      </c>
      <c r="V64" s="3">
        <v>3.33773477034491</v>
      </c>
      <c r="W64" s="3">
        <v>69.9022689800295</v>
      </c>
      <c r="X64" s="3">
        <v>2.35053053738307</v>
      </c>
      <c r="Y64" s="3">
        <v>3.36259563211226</v>
      </c>
      <c r="Z64" s="3">
        <v>0.987204232961837</v>
      </c>
      <c r="AA64" s="3">
        <v>-6.70688858337361</v>
      </c>
      <c r="AB64" s="3">
        <v>27.010039211044</v>
      </c>
      <c r="AC64" s="3">
        <v>1.44150351610241</v>
      </c>
      <c r="AD64" s="3">
        <v>21.7446541437728</v>
      </c>
      <c r="AE64" s="3">
        <v>8.3125</v>
      </c>
      <c r="AF64" s="3">
        <v>2.4375</v>
      </c>
      <c r="AG64" s="3">
        <v>1</v>
      </c>
      <c r="AH64" s="3">
        <v>0</v>
      </c>
      <c r="AI64" s="3">
        <v>51778.4433712783</v>
      </c>
      <c r="AJ64" s="3">
        <v>0</v>
      </c>
      <c r="AK64" s="3">
        <v>0</v>
      </c>
      <c r="AL64" s="3">
        <v>0</v>
      </c>
      <c r="AM64" s="3">
        <v>0</v>
      </c>
      <c r="AN64" s="3">
        <v>3</v>
      </c>
      <c r="AO64" s="3">
        <v>0.5</v>
      </c>
      <c r="AP64" s="3" t="e">
        <v>#DIV/0!</v>
      </c>
      <c r="AQ64" s="3">
        <v>2</v>
      </c>
      <c r="AR64" s="3">
        <v>1543610294.45903</v>
      </c>
      <c r="AS64" s="3">
        <v>401.398093111431</v>
      </c>
      <c r="AT64" s="3">
        <v>399.99780425745</v>
      </c>
      <c r="AU64" s="3">
        <v>24.0844584427013</v>
      </c>
      <c r="AV64" s="3">
        <v>23.9572557146554</v>
      </c>
      <c r="AW64" s="3">
        <v>404.2613583376</v>
      </c>
      <c r="AX64" s="3">
        <v>23.4166516653296</v>
      </c>
      <c r="AY64" s="3">
        <v>350.04257795984</v>
      </c>
      <c r="AZ64" s="3">
        <v>97.5812124933789</v>
      </c>
      <c r="BA64" s="3">
        <v>0.0141100865505323</v>
      </c>
      <c r="BB64" s="3">
        <v>25.9414999787113</v>
      </c>
      <c r="BC64" s="3">
        <v>25.8162049495398</v>
      </c>
      <c r="BD64" s="3">
        <v>999.9</v>
      </c>
      <c r="BE64" s="3">
        <v>0</v>
      </c>
      <c r="BF64" s="3">
        <v>0</v>
      </c>
      <c r="BG64" s="3">
        <v>9999.50834370641</v>
      </c>
      <c r="BH64" s="3">
        <v>-0.821951055259721</v>
      </c>
      <c r="BI64" s="3">
        <v>0.281151600237312</v>
      </c>
      <c r="BJ64" s="3">
        <v>1.40884372464003</v>
      </c>
      <c r="BK64" s="3">
        <v>411.312952098819</v>
      </c>
      <c r="BL64" s="3">
        <v>409.815922024619</v>
      </c>
      <c r="BM64" s="3">
        <v>0.127207394849077</v>
      </c>
      <c r="BN64" s="3">
        <v>399.99780425745</v>
      </c>
      <c r="BO64" s="3">
        <v>23.9572557146554</v>
      </c>
      <c r="BP64" s="3">
        <v>2.35019112804001</v>
      </c>
      <c r="BQ64" s="3">
        <v>2.33777771309962</v>
      </c>
      <c r="BR64" s="3">
        <v>20.0246032061362</v>
      </c>
      <c r="BS64" s="3">
        <v>19.9390929713479</v>
      </c>
      <c r="BT64" s="3">
        <v>0</v>
      </c>
      <c r="BU64" s="3">
        <v>0</v>
      </c>
      <c r="BV64" s="3">
        <v>0</v>
      </c>
      <c r="BW64" s="3">
        <v>28</v>
      </c>
      <c r="BX64" s="3">
        <v>0.534399970299064</v>
      </c>
      <c r="BY64" s="3">
        <v>1543610029.56875</v>
      </c>
      <c r="BZ64" s="3" t="e">
        <v>#DIV/0!</v>
      </c>
      <c r="CA64" s="3">
        <v>1543610029.56875</v>
      </c>
      <c r="CB64" s="3">
        <v>1543609695.6</v>
      </c>
      <c r="CC64" s="3">
        <v>27.625</v>
      </c>
      <c r="CD64" s="3">
        <v>-0.0085</v>
      </c>
      <c r="CE64" s="3">
        <v>-0.012</v>
      </c>
      <c r="CF64" s="3">
        <v>-2.861875</v>
      </c>
      <c r="CG64" s="3">
        <v>0.664</v>
      </c>
      <c r="CH64" s="3">
        <v>400</v>
      </c>
      <c r="CI64" s="3">
        <v>24</v>
      </c>
      <c r="CJ64" s="3">
        <v>1.65875</v>
      </c>
      <c r="CK64" s="3">
        <v>0.64</v>
      </c>
      <c r="CL64" s="3">
        <v>1.17912522614219</v>
      </c>
      <c r="CM64" s="3">
        <v>-0.440700855733819</v>
      </c>
      <c r="CN64" s="3">
        <v>0.194215603118394</v>
      </c>
      <c r="CO64" s="3">
        <v>0.4375</v>
      </c>
      <c r="CP64" s="3">
        <v>0.101388483789375</v>
      </c>
      <c r="CQ64" s="3">
        <v>-0.0339555686241559</v>
      </c>
      <c r="CR64" s="3">
        <v>0.0162998330595187</v>
      </c>
      <c r="CS64" s="3">
        <v>0.625</v>
      </c>
      <c r="CT64" s="3">
        <v>1.0625</v>
      </c>
      <c r="CU64" s="3">
        <v>2</v>
      </c>
      <c r="CV64" s="3" t="e">
        <v>#DIV/0!</v>
      </c>
      <c r="CW64" s="3">
        <v>100</v>
      </c>
      <c r="CX64" s="3">
        <v>100</v>
      </c>
      <c r="CY64" s="3">
        <v>-2.8633125</v>
      </c>
      <c r="CZ64" s="3">
        <v>0.6672875</v>
      </c>
      <c r="DA64" s="3">
        <v>-2.66074031372356</v>
      </c>
      <c r="DB64" s="3">
        <v>0.000607280511662848</v>
      </c>
      <c r="DC64" s="3">
        <v>-3.29847730207135e-6</v>
      </c>
      <c r="DD64" s="3">
        <v>1.45089541195219e-9</v>
      </c>
      <c r="DE64" s="3">
        <v>0.0132532276641864</v>
      </c>
      <c r="DF64" s="3">
        <v>0.00754627571538832</v>
      </c>
      <c r="DG64" s="3">
        <v>0.00101192271049505</v>
      </c>
      <c r="DH64" s="3">
        <v>-5.99912688698041e-6</v>
      </c>
      <c r="DI64" s="3">
        <v>3</v>
      </c>
      <c r="DJ64" s="3">
        <v>1567</v>
      </c>
      <c r="DK64" s="3">
        <v>2</v>
      </c>
      <c r="DL64" s="3">
        <v>29</v>
      </c>
      <c r="DM64" s="3">
        <v>5.025</v>
      </c>
      <c r="DN64" s="3">
        <v>10.23125</v>
      </c>
      <c r="DO64" s="3">
        <v>3</v>
      </c>
      <c r="DP64" s="3">
        <v>317.1654375</v>
      </c>
      <c r="DQ64" s="3">
        <v>582.72025</v>
      </c>
      <c r="DR64" s="3">
        <v>25</v>
      </c>
      <c r="DS64" s="3">
        <v>35.10816875</v>
      </c>
      <c r="DT64" s="3">
        <v>30.000175</v>
      </c>
      <c r="DU64" s="3">
        <v>35.42260625</v>
      </c>
      <c r="DV64" s="3">
        <v>35.410075</v>
      </c>
      <c r="DW64" s="3">
        <v>20.5729375</v>
      </c>
      <c r="DX64" s="3">
        <v>23.70085625</v>
      </c>
      <c r="DY64" s="3">
        <v>40.7711</v>
      </c>
      <c r="DZ64" s="3">
        <v>25</v>
      </c>
      <c r="EA64" s="3">
        <v>400</v>
      </c>
      <c r="EB64" s="3">
        <v>24.0152125</v>
      </c>
      <c r="EC64" s="3">
        <v>98.09736875</v>
      </c>
      <c r="ED64" s="3">
        <v>100.42075</v>
      </c>
    </row>
    <row r="65" spans="1:134">
      <c r="A65" s="3" t="s">
        <v>483</v>
      </c>
      <c r="B65" s="3" t="s">
        <v>165</v>
      </c>
      <c r="C65" s="3" t="s">
        <v>68</v>
      </c>
      <c r="D65" s="3" t="s">
        <v>74</v>
      </c>
      <c r="E65" s="3" t="str">
        <f t="shared" si="4"/>
        <v>TR42-B1-Rd2</v>
      </c>
      <c r="F65" s="3" t="str">
        <f>VLOOKUP(B65,Sheet1!$A$1:$B$93,2,0)</f>
        <v>Castanopsis eyrei</v>
      </c>
      <c r="G65" s="3" t="str">
        <f t="shared" ref="G65:G97" si="5">LEFT(A65,10)</f>
        <v>2023-08-14</v>
      </c>
      <c r="H65" s="3" t="s">
        <v>405</v>
      </c>
      <c r="I65" s="3">
        <v>0.000130559076137532</v>
      </c>
      <c r="J65" s="3">
        <v>-1.61011002886306</v>
      </c>
      <c r="K65" s="3">
        <v>401.335203222496</v>
      </c>
      <c r="L65" s="3">
        <v>596.890430908891</v>
      </c>
      <c r="M65" s="3">
        <v>58.250545634743</v>
      </c>
      <c r="N65" s="3">
        <v>39.1663094400169</v>
      </c>
      <c r="O65" s="3">
        <v>0.0127820066415177</v>
      </c>
      <c r="P65" s="3">
        <v>3.99860642012243</v>
      </c>
      <c r="Q65" s="3">
        <v>0.0127591145281789</v>
      </c>
      <c r="R65" s="3">
        <v>0.00797649984995101</v>
      </c>
      <c r="S65" s="3">
        <v>0</v>
      </c>
      <c r="T65" s="3">
        <v>25.8848669212729</v>
      </c>
      <c r="U65" s="3">
        <v>25.7676210434531</v>
      </c>
      <c r="V65" s="3">
        <v>3.32813802065344</v>
      </c>
      <c r="W65" s="3">
        <v>70.269911422713</v>
      </c>
      <c r="X65" s="3">
        <v>2.35852171791599</v>
      </c>
      <c r="Y65" s="3">
        <v>3.35637455002354</v>
      </c>
      <c r="Z65" s="3">
        <v>0.969616302737443</v>
      </c>
      <c r="AA65" s="3">
        <v>-5.75765525766515</v>
      </c>
      <c r="AB65" s="3">
        <v>30.7408858496785</v>
      </c>
      <c r="AC65" s="3">
        <v>1.63995012266287</v>
      </c>
      <c r="AD65" s="3">
        <v>26.6231807146763</v>
      </c>
      <c r="AE65" s="3">
        <v>0</v>
      </c>
      <c r="AF65" s="3">
        <v>0</v>
      </c>
      <c r="AG65" s="3">
        <v>1</v>
      </c>
      <c r="AH65" s="3">
        <v>0</v>
      </c>
      <c r="AI65" s="3">
        <v>51784.3697097805</v>
      </c>
      <c r="AJ65" s="3">
        <v>0</v>
      </c>
      <c r="AK65" s="3">
        <v>0</v>
      </c>
      <c r="AL65" s="3">
        <v>0</v>
      </c>
      <c r="AM65" s="3">
        <v>0</v>
      </c>
      <c r="AN65" s="3">
        <v>3</v>
      </c>
      <c r="AO65" s="3">
        <v>0.5</v>
      </c>
      <c r="AP65" s="3" t="e">
        <v>#DIV/0!</v>
      </c>
      <c r="AQ65" s="3">
        <v>2</v>
      </c>
      <c r="AR65" s="3">
        <v>1543637967.43287</v>
      </c>
      <c r="AS65" s="3">
        <v>401.335203222496</v>
      </c>
      <c r="AT65" s="3">
        <v>400.000180552515</v>
      </c>
      <c r="AU65" s="3">
        <v>24.1676534169555</v>
      </c>
      <c r="AV65" s="3">
        <v>24.0584639801131</v>
      </c>
      <c r="AW65" s="3">
        <v>404.331515004105</v>
      </c>
      <c r="AX65" s="3">
        <v>23.4710402650064</v>
      </c>
      <c r="AY65" s="3">
        <v>350.041529711731</v>
      </c>
      <c r="AZ65" s="3">
        <v>97.579205557304</v>
      </c>
      <c r="BA65" s="3">
        <v>0.0108117830839111</v>
      </c>
      <c r="BB65" s="3">
        <v>25.9102218816518</v>
      </c>
      <c r="BC65" s="3">
        <v>25.7676210434531</v>
      </c>
      <c r="BD65" s="3">
        <v>999.9</v>
      </c>
      <c r="BE65" s="3">
        <v>0</v>
      </c>
      <c r="BF65" s="3">
        <v>0</v>
      </c>
      <c r="BG65" s="3">
        <v>9999.82516876482</v>
      </c>
      <c r="BH65" s="3">
        <v>-0.835038731466278</v>
      </c>
      <c r="BI65" s="3">
        <v>0.280967047860792</v>
      </c>
      <c r="BJ65" s="3">
        <v>1.33503240188074</v>
      </c>
      <c r="BK65" s="3">
        <v>411.274732653713</v>
      </c>
      <c r="BL65" s="3">
        <v>409.860834123943</v>
      </c>
      <c r="BM65" s="3">
        <v>0.109193291770814</v>
      </c>
      <c r="BN65" s="3">
        <v>400.000180552515</v>
      </c>
      <c r="BO65" s="3">
        <v>24.0584639801131</v>
      </c>
      <c r="BP65" s="3">
        <v>2.35826043169586</v>
      </c>
      <c r="BQ65" s="3">
        <v>2.34760541484979</v>
      </c>
      <c r="BR65" s="3">
        <v>20.0799778002797</v>
      </c>
      <c r="BS65" s="3">
        <v>20.0068247726236</v>
      </c>
      <c r="BT65" s="3">
        <v>0</v>
      </c>
      <c r="BU65" s="3">
        <v>0</v>
      </c>
      <c r="BV65" s="3">
        <v>0</v>
      </c>
      <c r="BW65" s="3">
        <v>29</v>
      </c>
      <c r="BX65" s="3">
        <v>0.223732358465608</v>
      </c>
      <c r="BY65" s="3">
        <v>1543637776.5</v>
      </c>
      <c r="BZ65" s="3" t="e">
        <v>#DIV/0!</v>
      </c>
      <c r="CA65" s="3">
        <v>1543637776.5</v>
      </c>
      <c r="CB65" s="3">
        <v>1543637776</v>
      </c>
      <c r="CC65" s="3">
        <v>94</v>
      </c>
      <c r="CD65" s="3">
        <v>-0.012</v>
      </c>
      <c r="CE65" s="3">
        <v>0.007</v>
      </c>
      <c r="CF65" s="3">
        <v>-2.995</v>
      </c>
      <c r="CG65" s="3">
        <v>0.696</v>
      </c>
      <c r="CH65" s="3">
        <v>400</v>
      </c>
      <c r="CI65" s="3">
        <v>24</v>
      </c>
      <c r="CJ65" s="3">
        <v>1.25</v>
      </c>
      <c r="CK65" s="3">
        <v>0.53</v>
      </c>
      <c r="CL65" s="3">
        <v>1.33595776422764</v>
      </c>
      <c r="CM65" s="3">
        <v>-0.0648410975609738</v>
      </c>
      <c r="CN65" s="3">
        <v>0.116512199055593</v>
      </c>
      <c r="CO65" s="3">
        <v>0.333333333333333</v>
      </c>
      <c r="CP65" s="3">
        <v>0.111026318699187</v>
      </c>
      <c r="CQ65" s="3">
        <v>-0.0360511792682926</v>
      </c>
      <c r="CR65" s="3">
        <v>0.00488552824653843</v>
      </c>
      <c r="CS65" s="3">
        <v>1</v>
      </c>
      <c r="CT65" s="3">
        <v>1.33333333333333</v>
      </c>
      <c r="CU65" s="3">
        <v>2</v>
      </c>
      <c r="CV65" s="3" t="e">
        <v>#DIV/0!</v>
      </c>
      <c r="CW65" s="3">
        <v>100</v>
      </c>
      <c r="CX65" s="3">
        <v>100</v>
      </c>
      <c r="CY65" s="3">
        <v>-2.99616666666667</v>
      </c>
      <c r="CZ65" s="3">
        <v>0.696275</v>
      </c>
      <c r="DA65" s="3">
        <v>-2.79855220081358</v>
      </c>
      <c r="DB65" s="3">
        <v>0.000607280511662848</v>
      </c>
      <c r="DC65" s="3">
        <v>-3.29847730207135e-6</v>
      </c>
      <c r="DD65" s="3">
        <v>1.45089541195219e-9</v>
      </c>
      <c r="DE65" s="3">
        <v>0.0396085832617716</v>
      </c>
      <c r="DF65" s="3">
        <v>0.00754627571538832</v>
      </c>
      <c r="DG65" s="3">
        <v>0.00101192271049505</v>
      </c>
      <c r="DH65" s="3">
        <v>-5.99912688698041e-6</v>
      </c>
      <c r="DI65" s="3">
        <v>3</v>
      </c>
      <c r="DJ65" s="3">
        <v>1567</v>
      </c>
      <c r="DK65" s="3">
        <v>2</v>
      </c>
      <c r="DL65" s="3">
        <v>29</v>
      </c>
      <c r="DM65" s="3">
        <v>3.31666666666667</v>
      </c>
      <c r="DN65" s="3">
        <v>3.31666666666667</v>
      </c>
      <c r="DO65" s="3">
        <v>3</v>
      </c>
      <c r="DP65" s="3">
        <v>327.203166666667</v>
      </c>
      <c r="DQ65" s="3">
        <v>659.0115</v>
      </c>
      <c r="DR65" s="3">
        <v>25.0000583333333</v>
      </c>
      <c r="DS65" s="3">
        <v>33.3025</v>
      </c>
      <c r="DT65" s="3">
        <v>30.0001</v>
      </c>
      <c r="DU65" s="3">
        <v>33.6623</v>
      </c>
      <c r="DV65" s="3">
        <v>33.6673</v>
      </c>
      <c r="DW65" s="3">
        <v>20.462725</v>
      </c>
      <c r="DX65" s="3">
        <v>16.9338</v>
      </c>
      <c r="DY65" s="3">
        <v>55.8474</v>
      </c>
      <c r="DZ65" s="3">
        <v>25</v>
      </c>
      <c r="EA65" s="3">
        <v>400</v>
      </c>
      <c r="EB65" s="3">
        <v>24.0497083333333</v>
      </c>
      <c r="EC65" s="3">
        <v>98.483375</v>
      </c>
      <c r="ED65" s="3">
        <v>100.709</v>
      </c>
    </row>
    <row r="66" spans="1:134">
      <c r="A66" s="3" t="s">
        <v>484</v>
      </c>
      <c r="B66" s="3" t="s">
        <v>167</v>
      </c>
      <c r="C66" s="3" t="s">
        <v>68</v>
      </c>
      <c r="D66" s="3" t="s">
        <v>74</v>
      </c>
      <c r="E66" s="3" t="str">
        <f t="shared" si="4"/>
        <v>TR43-B1-Rd2</v>
      </c>
      <c r="F66" s="3" t="str">
        <f>VLOOKUP(B66,Sheet1!$A$1:$B$93,2,0)</f>
        <v>Ternstroemia gymnanthera</v>
      </c>
      <c r="G66" s="3" t="str">
        <f t="shared" si="5"/>
        <v>2023-08-14</v>
      </c>
      <c r="H66" s="3" t="s">
        <v>405</v>
      </c>
      <c r="I66" s="3">
        <v>0.000256567476487487</v>
      </c>
      <c r="J66" s="3">
        <v>-1.33238609986937</v>
      </c>
      <c r="K66" s="3">
        <v>401.057303049832</v>
      </c>
      <c r="L66" s="3">
        <v>482.457268587425</v>
      </c>
      <c r="M66" s="3">
        <v>47.0241300132717</v>
      </c>
      <c r="N66" s="3">
        <v>39.0902432755251</v>
      </c>
      <c r="O66" s="3">
        <v>0.024064747249859</v>
      </c>
      <c r="P66" s="3">
        <v>3.99497634411663</v>
      </c>
      <c r="Q66" s="3">
        <v>0.0239843841650831</v>
      </c>
      <c r="R66" s="3">
        <v>0.0149974378896528</v>
      </c>
      <c r="S66" s="3">
        <v>0</v>
      </c>
      <c r="T66" s="3">
        <v>26.3396646450193</v>
      </c>
      <c r="U66" s="3">
        <v>26.2785531362375</v>
      </c>
      <c r="V66" s="3">
        <v>3.43027802629852</v>
      </c>
      <c r="W66" s="3">
        <v>70.0576057433782</v>
      </c>
      <c r="X66" s="3">
        <v>2.41896294824832</v>
      </c>
      <c r="Y66" s="3">
        <v>3.45281996677485</v>
      </c>
      <c r="Z66" s="3">
        <v>1.0113150780502</v>
      </c>
      <c r="AA66" s="3">
        <v>-11.3146257130982</v>
      </c>
      <c r="AB66" s="3">
        <v>23.9001290608194</v>
      </c>
      <c r="AC66" s="3">
        <v>1.28252181798512</v>
      </c>
      <c r="AD66" s="3">
        <v>13.8680251657064</v>
      </c>
      <c r="AE66" s="3">
        <v>0</v>
      </c>
      <c r="AF66" s="3">
        <v>0</v>
      </c>
      <c r="AG66" s="3">
        <v>1</v>
      </c>
      <c r="AH66" s="3">
        <v>0</v>
      </c>
      <c r="AI66" s="3">
        <v>51635.0123795519</v>
      </c>
      <c r="AJ66" s="3">
        <v>0</v>
      </c>
      <c r="AK66" s="3">
        <v>0</v>
      </c>
      <c r="AL66" s="3">
        <v>0</v>
      </c>
      <c r="AM66" s="3">
        <v>0</v>
      </c>
      <c r="AN66" s="3">
        <v>3</v>
      </c>
      <c r="AO66" s="3">
        <v>0.5</v>
      </c>
      <c r="AP66" s="3" t="e">
        <v>#DIV/0!</v>
      </c>
      <c r="AQ66" s="3">
        <v>2</v>
      </c>
      <c r="AR66" s="3">
        <v>1543631949.91204</v>
      </c>
      <c r="AS66" s="3">
        <v>401.057303049832</v>
      </c>
      <c r="AT66" s="3">
        <v>400.003555353857</v>
      </c>
      <c r="AU66" s="3">
        <v>24.8180281773129</v>
      </c>
      <c r="AV66" s="3">
        <v>24.6035911107261</v>
      </c>
      <c r="AW66" s="3">
        <v>404.05311456954</v>
      </c>
      <c r="AX66" s="3">
        <v>24.1130150760913</v>
      </c>
      <c r="AY66" s="3">
        <v>350.032960766102</v>
      </c>
      <c r="AZ66" s="3">
        <v>97.456543354977</v>
      </c>
      <c r="BA66" s="3">
        <v>0.011431850492243</v>
      </c>
      <c r="BB66" s="3">
        <v>26.3895216867213</v>
      </c>
      <c r="BC66" s="3">
        <v>26.2785531362375</v>
      </c>
      <c r="BD66" s="3">
        <v>999.9</v>
      </c>
      <c r="BE66" s="3">
        <v>0</v>
      </c>
      <c r="BF66" s="3">
        <v>0</v>
      </c>
      <c r="BG66" s="3">
        <v>9999.52972377205</v>
      </c>
      <c r="BH66" s="3">
        <v>-0.825525611201967</v>
      </c>
      <c r="BI66" s="3">
        <v>0.270897402366533</v>
      </c>
      <c r="BJ66" s="3">
        <v>1.05376075853228</v>
      </c>
      <c r="BK66" s="3">
        <v>411.264060798987</v>
      </c>
      <c r="BL66" s="3">
        <v>410.093250292065</v>
      </c>
      <c r="BM66" s="3">
        <v>0.214437495387904</v>
      </c>
      <c r="BN66" s="3">
        <v>400.003555353857</v>
      </c>
      <c r="BO66" s="3">
        <v>24.6035911107261</v>
      </c>
      <c r="BP66" s="3">
        <v>2.4186791627504</v>
      </c>
      <c r="BQ66" s="3">
        <v>2.39778074736308</v>
      </c>
      <c r="BR66" s="3">
        <v>20.4893778097308</v>
      </c>
      <c r="BS66" s="3">
        <v>20.3487927098231</v>
      </c>
      <c r="BT66" s="3">
        <v>0</v>
      </c>
      <c r="BU66" s="3">
        <v>0</v>
      </c>
      <c r="BV66" s="3">
        <v>0</v>
      </c>
      <c r="BW66" s="3">
        <v>29</v>
      </c>
      <c r="BX66" s="3">
        <v>0.169796280919741</v>
      </c>
      <c r="BY66" s="3">
        <v>1543631768.6</v>
      </c>
      <c r="BZ66" s="3" t="e">
        <v>#DIV/0!</v>
      </c>
      <c r="CA66" s="3">
        <v>1543631768.6</v>
      </c>
      <c r="CB66" s="3">
        <v>1543631766.6</v>
      </c>
      <c r="CC66" s="3">
        <v>88</v>
      </c>
      <c r="CD66" s="3">
        <v>0.233</v>
      </c>
      <c r="CE66" s="3">
        <v>0.013</v>
      </c>
      <c r="CF66" s="3">
        <v>-2.995</v>
      </c>
      <c r="CG66" s="3">
        <v>0.699</v>
      </c>
      <c r="CH66" s="3">
        <v>400</v>
      </c>
      <c r="CI66" s="3">
        <v>25</v>
      </c>
      <c r="CJ66" s="3">
        <v>1.4</v>
      </c>
      <c r="CK66" s="3">
        <v>0.41</v>
      </c>
      <c r="CL66" s="3">
        <v>1.05535778455285</v>
      </c>
      <c r="CM66" s="3">
        <v>-0.017740405923344</v>
      </c>
      <c r="CN66" s="3">
        <v>0.123641630963228</v>
      </c>
      <c r="CO66" s="3">
        <v>0.666666666666667</v>
      </c>
      <c r="CP66" s="3">
        <v>0.213909552845528</v>
      </c>
      <c r="CQ66" s="3">
        <v>0.00898276655052279</v>
      </c>
      <c r="CR66" s="3">
        <v>0.00593798848791936</v>
      </c>
      <c r="CS66" s="3">
        <v>1</v>
      </c>
      <c r="CT66" s="3">
        <v>1.66666666666667</v>
      </c>
      <c r="CU66" s="3">
        <v>2</v>
      </c>
      <c r="CV66" s="3" t="e">
        <v>#DIV/0!</v>
      </c>
      <c r="CW66" s="3">
        <v>100</v>
      </c>
      <c r="CX66" s="3">
        <v>100</v>
      </c>
      <c r="CY66" s="3">
        <v>-2.99583333333333</v>
      </c>
      <c r="CZ66" s="3">
        <v>0.7048</v>
      </c>
      <c r="DA66" s="3">
        <v>-2.79844561830991</v>
      </c>
      <c r="DB66" s="3">
        <v>0.000607280511662848</v>
      </c>
      <c r="DC66" s="3">
        <v>-3.29847730207135e-6</v>
      </c>
      <c r="DD66" s="3">
        <v>1.45089541195219e-9</v>
      </c>
      <c r="DE66" s="3">
        <v>0.0187897698762813</v>
      </c>
      <c r="DF66" s="3">
        <v>0.00754627571538832</v>
      </c>
      <c r="DG66" s="3">
        <v>0.00101192271049505</v>
      </c>
      <c r="DH66" s="3">
        <v>-5.99912688698041e-6</v>
      </c>
      <c r="DI66" s="3">
        <v>3</v>
      </c>
      <c r="DJ66" s="3">
        <v>1567</v>
      </c>
      <c r="DK66" s="3">
        <v>2</v>
      </c>
      <c r="DL66" s="3">
        <v>29</v>
      </c>
      <c r="DM66" s="3">
        <v>3.15</v>
      </c>
      <c r="DN66" s="3">
        <v>3.18333333333333</v>
      </c>
      <c r="DO66" s="3">
        <v>3</v>
      </c>
      <c r="DP66" s="3">
        <v>327.149083333333</v>
      </c>
      <c r="DQ66" s="3">
        <v>648.718083333333</v>
      </c>
      <c r="DR66" s="3">
        <v>25.0001583333333</v>
      </c>
      <c r="DS66" s="3">
        <v>34.209325</v>
      </c>
      <c r="DT66" s="3">
        <v>30.0001833333333</v>
      </c>
      <c r="DU66" s="3">
        <v>34.5431083333333</v>
      </c>
      <c r="DV66" s="3">
        <v>34.54175</v>
      </c>
      <c r="DW66" s="3">
        <v>20.455125</v>
      </c>
      <c r="DX66" s="3">
        <v>17.159175</v>
      </c>
      <c r="DY66" s="3">
        <v>41.6029</v>
      </c>
      <c r="DZ66" s="3">
        <v>25</v>
      </c>
      <c r="EA66" s="3">
        <v>400</v>
      </c>
      <c r="EB66" s="3">
        <v>24.643775</v>
      </c>
      <c r="EC66" s="3">
        <v>98.33175</v>
      </c>
      <c r="ED66" s="3">
        <v>100.562</v>
      </c>
    </row>
    <row r="67" spans="1:134">
      <c r="A67" s="3" t="s">
        <v>485</v>
      </c>
      <c r="B67" s="3" t="s">
        <v>167</v>
      </c>
      <c r="C67" s="3" t="s">
        <v>72</v>
      </c>
      <c r="D67" s="3" t="s">
        <v>69</v>
      </c>
      <c r="E67" s="3" t="str">
        <f t="shared" si="4"/>
        <v>TR43-B2-Rd1</v>
      </c>
      <c r="F67" s="3" t="str">
        <f>VLOOKUP(B67,Sheet1!$A$1:$B$93,2,0)</f>
        <v>Ternstroemia gymnanthera</v>
      </c>
      <c r="G67" s="3" t="str">
        <f t="shared" si="5"/>
        <v>2023-08-14</v>
      </c>
      <c r="H67" s="3" t="s">
        <v>405</v>
      </c>
      <c r="I67" s="3">
        <v>0.000296623735112915</v>
      </c>
      <c r="J67" s="3">
        <v>-1.47628052104766</v>
      </c>
      <c r="K67" s="3">
        <v>401.162447912927</v>
      </c>
      <c r="L67" s="3">
        <v>479.253170496377</v>
      </c>
      <c r="M67" s="3">
        <v>46.7242394320493</v>
      </c>
      <c r="N67" s="3">
        <v>39.1108739749708</v>
      </c>
      <c r="O67" s="3">
        <v>0.0276900159924282</v>
      </c>
      <c r="P67" s="3">
        <v>3.99620529237803</v>
      </c>
      <c r="Q67" s="3">
        <v>0.0275837629583453</v>
      </c>
      <c r="R67" s="3">
        <v>0.0172493641053795</v>
      </c>
      <c r="S67" s="3">
        <v>0</v>
      </c>
      <c r="T67" s="3">
        <v>26.2187202189772</v>
      </c>
      <c r="U67" s="3">
        <v>26.2139800466372</v>
      </c>
      <c r="V67" s="3">
        <v>3.41721999873646</v>
      </c>
      <c r="W67" s="3">
        <v>69.9771740269356</v>
      </c>
      <c r="X67" s="3">
        <v>2.40009901561696</v>
      </c>
      <c r="Y67" s="3">
        <v>3.4298312940429</v>
      </c>
      <c r="Z67" s="3">
        <v>1.0171209831195</v>
      </c>
      <c r="AA67" s="3">
        <v>-13.0811067184795</v>
      </c>
      <c r="AB67" s="3">
        <v>13.436755811615</v>
      </c>
      <c r="AC67" s="3">
        <v>0.720173751289535</v>
      </c>
      <c r="AD67" s="3">
        <v>1.07582284442498</v>
      </c>
      <c r="AE67" s="3">
        <v>0</v>
      </c>
      <c r="AF67" s="3">
        <v>0</v>
      </c>
      <c r="AG67" s="3">
        <v>1</v>
      </c>
      <c r="AH67" s="3">
        <v>0</v>
      </c>
      <c r="AI67" s="3">
        <v>51676.6792664639</v>
      </c>
      <c r="AJ67" s="3">
        <v>0</v>
      </c>
      <c r="AK67" s="3">
        <v>0</v>
      </c>
      <c r="AL67" s="3">
        <v>0</v>
      </c>
      <c r="AM67" s="3">
        <v>0</v>
      </c>
      <c r="AN67" s="3">
        <v>3</v>
      </c>
      <c r="AO67" s="3">
        <v>0.5</v>
      </c>
      <c r="AP67" s="3" t="e">
        <v>#DIV/0!</v>
      </c>
      <c r="AQ67" s="3">
        <v>2</v>
      </c>
      <c r="AR67" s="3">
        <v>1543617735.31204</v>
      </c>
      <c r="AS67" s="3">
        <v>401.162447912927</v>
      </c>
      <c r="AT67" s="3">
        <v>399.99918738131</v>
      </c>
      <c r="AU67" s="3">
        <v>24.6179514356045</v>
      </c>
      <c r="AV67" s="3">
        <v>24.3699888402605</v>
      </c>
      <c r="AW67" s="3">
        <v>403.95973766695</v>
      </c>
      <c r="AX67" s="3">
        <v>23.9175547356533</v>
      </c>
      <c r="AY67" s="3">
        <v>350.038371369668</v>
      </c>
      <c r="AZ67" s="3">
        <v>97.481491942154</v>
      </c>
      <c r="BA67" s="3">
        <v>0.0123641643621514</v>
      </c>
      <c r="BB67" s="3">
        <v>26.2763477094871</v>
      </c>
      <c r="BC67" s="3">
        <v>26.2139800466372</v>
      </c>
      <c r="BD67" s="3">
        <v>999.9</v>
      </c>
      <c r="BE67" s="3">
        <v>0</v>
      </c>
      <c r="BF67" s="3">
        <v>0</v>
      </c>
      <c r="BG67" s="3">
        <v>10001.3291069786</v>
      </c>
      <c r="BH67" s="3">
        <v>-0.827850665233931</v>
      </c>
      <c r="BI67" s="3">
        <v>0.279445153879703</v>
      </c>
      <c r="BJ67" s="3">
        <v>1.16322342983116</v>
      </c>
      <c r="BK67" s="3">
        <v>411.287518839275</v>
      </c>
      <c r="BL67" s="3">
        <v>409.990694083471</v>
      </c>
      <c r="BM67" s="3">
        <v>0.247954230610682</v>
      </c>
      <c r="BN67" s="3">
        <v>399.99918738131</v>
      </c>
      <c r="BO67" s="3">
        <v>24.3699888402605</v>
      </c>
      <c r="BP67" s="3">
        <v>2.39979356614639</v>
      </c>
      <c r="BQ67" s="3">
        <v>2.37562334739339</v>
      </c>
      <c r="BR67" s="3">
        <v>20.3623848784928</v>
      </c>
      <c r="BS67" s="3">
        <v>20.1985586126707</v>
      </c>
      <c r="BT67" s="3">
        <v>0</v>
      </c>
      <c r="BU67" s="3">
        <v>0</v>
      </c>
      <c r="BV67" s="3">
        <v>0</v>
      </c>
      <c r="BW67" s="3">
        <v>29</v>
      </c>
      <c r="BX67" s="3">
        <v>0.510602622945861</v>
      </c>
      <c r="BY67" s="3">
        <v>1543617597</v>
      </c>
      <c r="BZ67" s="3" t="e">
        <v>#DIV/0!</v>
      </c>
      <c r="CA67" s="3">
        <v>1543617597</v>
      </c>
      <c r="CB67" s="3">
        <v>1543617594</v>
      </c>
      <c r="CC67" s="3">
        <v>49</v>
      </c>
      <c r="CD67" s="3">
        <v>0.113</v>
      </c>
      <c r="CE67" s="3">
        <v>-0.004</v>
      </c>
      <c r="CF67" s="3">
        <v>-2.796</v>
      </c>
      <c r="CG67" s="3">
        <v>0.697</v>
      </c>
      <c r="CH67" s="3">
        <v>400</v>
      </c>
      <c r="CI67" s="3">
        <v>25</v>
      </c>
      <c r="CJ67" s="3">
        <v>1.68</v>
      </c>
      <c r="CK67" s="3">
        <v>0.65</v>
      </c>
      <c r="CL67" s="3">
        <v>1.16371304583333</v>
      </c>
      <c r="CM67" s="3">
        <v>0.0210535084427742</v>
      </c>
      <c r="CN67" s="3">
        <v>0.12311540224291</v>
      </c>
      <c r="CO67" s="3">
        <v>0.416666666666667</v>
      </c>
      <c r="CP67" s="3">
        <v>0.247705691666667</v>
      </c>
      <c r="CQ67" s="3">
        <v>0.00388727579737293</v>
      </c>
      <c r="CR67" s="3">
        <v>0.00721414098447349</v>
      </c>
      <c r="CS67" s="3">
        <v>0.833333333333333</v>
      </c>
      <c r="CT67" s="3">
        <v>1.25</v>
      </c>
      <c r="CU67" s="3">
        <v>2</v>
      </c>
      <c r="CV67" s="3" t="e">
        <v>#DIV/0!</v>
      </c>
      <c r="CW67" s="3">
        <v>100</v>
      </c>
      <c r="CX67" s="3">
        <v>100</v>
      </c>
      <c r="CY67" s="3">
        <v>-2.79725</v>
      </c>
      <c r="CZ67" s="3">
        <v>0.70035</v>
      </c>
      <c r="DA67" s="3">
        <v>-2.59995202316298</v>
      </c>
      <c r="DB67" s="3">
        <v>0.000607280511662848</v>
      </c>
      <c r="DC67" s="3">
        <v>-3.29847730207135e-6</v>
      </c>
      <c r="DD67" s="3">
        <v>1.45089541195219e-9</v>
      </c>
      <c r="DE67" s="3">
        <v>0.0231129163311041</v>
      </c>
      <c r="DF67" s="3">
        <v>0.00754627571538832</v>
      </c>
      <c r="DG67" s="3">
        <v>0.00101192271049505</v>
      </c>
      <c r="DH67" s="3">
        <v>-5.99912688698041e-6</v>
      </c>
      <c r="DI67" s="3">
        <v>3</v>
      </c>
      <c r="DJ67" s="3">
        <v>1567</v>
      </c>
      <c r="DK67" s="3">
        <v>2</v>
      </c>
      <c r="DL67" s="3">
        <v>29</v>
      </c>
      <c r="DM67" s="3">
        <v>2.43333333333333</v>
      </c>
      <c r="DN67" s="3">
        <v>2.48333333333333</v>
      </c>
      <c r="DO67" s="3">
        <v>3</v>
      </c>
      <c r="DP67" s="3">
        <v>325.644083333333</v>
      </c>
      <c r="DQ67" s="3">
        <v>653.6985</v>
      </c>
      <c r="DR67" s="3">
        <v>25</v>
      </c>
      <c r="DS67" s="3">
        <v>34.0385083333333</v>
      </c>
      <c r="DT67" s="3">
        <v>30.000225</v>
      </c>
      <c r="DU67" s="3">
        <v>34.3499916666667</v>
      </c>
      <c r="DV67" s="3">
        <v>34.339325</v>
      </c>
      <c r="DW67" s="3">
        <v>20.5358666666667</v>
      </c>
      <c r="DX67" s="3">
        <v>21.9641</v>
      </c>
      <c r="DY67" s="3">
        <v>46.0817333333333</v>
      </c>
      <c r="DZ67" s="3">
        <v>25</v>
      </c>
      <c r="EA67" s="3">
        <v>400</v>
      </c>
      <c r="EB67" s="3">
        <v>24.397325</v>
      </c>
      <c r="EC67" s="3">
        <v>98.3249</v>
      </c>
      <c r="ED67" s="3">
        <v>100.6025</v>
      </c>
    </row>
    <row r="68" spans="1:134">
      <c r="A68" s="3" t="s">
        <v>486</v>
      </c>
      <c r="B68" s="3" t="s">
        <v>169</v>
      </c>
      <c r="C68" s="3" t="s">
        <v>72</v>
      </c>
      <c r="D68" s="3" t="s">
        <v>74</v>
      </c>
      <c r="E68" s="3" t="str">
        <f t="shared" si="4"/>
        <v>TR45-B2-Rd2</v>
      </c>
      <c r="F68" s="3" t="str">
        <f>VLOOKUP(B68,Sheet1!$A$1:$B$93,2,0)</f>
        <v>Elaeocarpus decipiens</v>
      </c>
      <c r="G68" s="3" t="str">
        <f t="shared" si="5"/>
        <v>2023-08-14</v>
      </c>
      <c r="H68" s="3" t="s">
        <v>405</v>
      </c>
      <c r="I68" s="3">
        <v>4.61417922455859e-5</v>
      </c>
      <c r="J68" s="3">
        <v>-1.01938026241662</v>
      </c>
      <c r="K68" s="3">
        <v>400.862774909855</v>
      </c>
      <c r="L68" s="3">
        <v>769.65407634949</v>
      </c>
      <c r="M68" s="3">
        <v>75.0283539200324</v>
      </c>
      <c r="N68" s="3">
        <v>39.0773944649614</v>
      </c>
      <c r="O68" s="3">
        <v>0.00430923146124742</v>
      </c>
      <c r="P68" s="3">
        <v>3.99580109865082</v>
      </c>
      <c r="Q68" s="3">
        <v>0.00430665062489009</v>
      </c>
      <c r="R68" s="3">
        <v>0.00269188838411343</v>
      </c>
      <c r="S68" s="3">
        <v>0</v>
      </c>
      <c r="T68" s="3">
        <v>26.2714044221312</v>
      </c>
      <c r="U68" s="3">
        <v>26.2330749537258</v>
      </c>
      <c r="V68" s="3">
        <v>3.42107682823033</v>
      </c>
      <c r="W68" s="3">
        <v>70.1867542880532</v>
      </c>
      <c r="X68" s="3">
        <v>2.40785904340808</v>
      </c>
      <c r="Y68" s="3">
        <v>3.43064595943893</v>
      </c>
      <c r="Z68" s="3">
        <v>1.01321778482225</v>
      </c>
      <c r="AA68" s="3">
        <v>-2.03485303803034</v>
      </c>
      <c r="AB68" s="3">
        <v>10.188257040053</v>
      </c>
      <c r="AC68" s="3">
        <v>0.546185766985755</v>
      </c>
      <c r="AD68" s="3">
        <v>8.69958976900844</v>
      </c>
      <c r="AE68" s="3">
        <v>0</v>
      </c>
      <c r="AF68" s="3">
        <v>0</v>
      </c>
      <c r="AG68" s="3">
        <v>1</v>
      </c>
      <c r="AH68" s="3">
        <v>0</v>
      </c>
      <c r="AI68" s="3">
        <v>51668.6728757131</v>
      </c>
      <c r="AJ68" s="3">
        <v>0</v>
      </c>
      <c r="AK68" s="3">
        <v>0</v>
      </c>
      <c r="AL68" s="3">
        <v>0</v>
      </c>
      <c r="AM68" s="3">
        <v>0</v>
      </c>
      <c r="AN68" s="3">
        <v>3</v>
      </c>
      <c r="AO68" s="3">
        <v>0.5</v>
      </c>
      <c r="AP68" s="3" t="e">
        <v>#DIV/0!</v>
      </c>
      <c r="AQ68" s="3">
        <v>2</v>
      </c>
      <c r="AR68" s="3">
        <v>1543633715.31204</v>
      </c>
      <c r="AS68" s="3">
        <v>400.862774909855</v>
      </c>
      <c r="AT68" s="3">
        <v>400.004964710569</v>
      </c>
      <c r="AU68" s="3">
        <v>24.7002409263404</v>
      </c>
      <c r="AV68" s="3">
        <v>24.6616717843091</v>
      </c>
      <c r="AW68" s="3">
        <v>403.910255196348</v>
      </c>
      <c r="AX68" s="3">
        <v>24.0041619122168</v>
      </c>
      <c r="AY68" s="3">
        <v>350.036898860899</v>
      </c>
      <c r="AZ68" s="3">
        <v>97.4719274803672</v>
      </c>
      <c r="BA68" s="3">
        <v>0.011293500487645</v>
      </c>
      <c r="BB68" s="3">
        <v>26.28036959635</v>
      </c>
      <c r="BC68" s="3">
        <v>26.2330749537258</v>
      </c>
      <c r="BD68" s="3">
        <v>999.9</v>
      </c>
      <c r="BE68" s="3">
        <v>0</v>
      </c>
      <c r="BF68" s="3">
        <v>0</v>
      </c>
      <c r="BG68" s="3">
        <v>10000.8766875256</v>
      </c>
      <c r="BH68" s="3">
        <v>-0.825253333713925</v>
      </c>
      <c r="BI68" s="3">
        <v>0.283484</v>
      </c>
      <c r="BJ68" s="3">
        <v>0.85779983037063</v>
      </c>
      <c r="BK68" s="3">
        <v>411.01494805148</v>
      </c>
      <c r="BL68" s="3">
        <v>410.119219175529</v>
      </c>
      <c r="BM68" s="3">
        <v>0.0385684435600844</v>
      </c>
      <c r="BN68" s="3">
        <v>400.004964710569</v>
      </c>
      <c r="BO68" s="3">
        <v>24.6616717843091</v>
      </c>
      <c r="BP68" s="3">
        <v>2.40758071008253</v>
      </c>
      <c r="BQ68" s="3">
        <v>2.40382043192833</v>
      </c>
      <c r="BR68" s="3">
        <v>20.414848925332</v>
      </c>
      <c r="BS68" s="3">
        <v>20.3895383167143</v>
      </c>
      <c r="BT68" s="3">
        <v>0</v>
      </c>
      <c r="BU68" s="3">
        <v>0</v>
      </c>
      <c r="BV68" s="3">
        <v>0</v>
      </c>
      <c r="BW68" s="3">
        <v>29</v>
      </c>
      <c r="BX68" s="3">
        <v>0.220179375813906</v>
      </c>
      <c r="BY68" s="3">
        <v>1543633389</v>
      </c>
      <c r="BZ68" s="3" t="e">
        <v>#DIV/0!</v>
      </c>
      <c r="CA68" s="3">
        <v>1543633389</v>
      </c>
      <c r="CB68" s="3">
        <v>1543633382.5</v>
      </c>
      <c r="CC68" s="3">
        <v>89</v>
      </c>
      <c r="CD68" s="3">
        <v>-0.052</v>
      </c>
      <c r="CE68" s="3">
        <v>-0.004</v>
      </c>
      <c r="CF68" s="3">
        <v>-3.046</v>
      </c>
      <c r="CG68" s="3">
        <v>0.696</v>
      </c>
      <c r="CH68" s="3">
        <v>400</v>
      </c>
      <c r="CI68" s="3">
        <v>25</v>
      </c>
      <c r="CJ68" s="3">
        <v>1.36</v>
      </c>
      <c r="CK68" s="3">
        <v>0.54</v>
      </c>
      <c r="CL68" s="3">
        <v>0.86027349375</v>
      </c>
      <c r="CM68" s="3">
        <v>-0.0374909990619142</v>
      </c>
      <c r="CN68" s="3">
        <v>0.114078591053111</v>
      </c>
      <c r="CO68" s="3">
        <v>0.333333333333333</v>
      </c>
      <c r="CP68" s="3">
        <v>0.03853527375</v>
      </c>
      <c r="CQ68" s="3">
        <v>0.00207656772983108</v>
      </c>
      <c r="CR68" s="3">
        <v>0.00289278663001275</v>
      </c>
      <c r="CS68" s="3">
        <v>1</v>
      </c>
      <c r="CT68" s="3">
        <v>1.33333333333333</v>
      </c>
      <c r="CU68" s="3">
        <v>2</v>
      </c>
      <c r="CV68" s="3" t="e">
        <v>#DIV/0!</v>
      </c>
      <c r="CW68" s="3">
        <v>100</v>
      </c>
      <c r="CX68" s="3">
        <v>100</v>
      </c>
      <c r="CY68" s="3">
        <v>-3.04766666666667</v>
      </c>
      <c r="CZ68" s="3">
        <v>0.696016666666667</v>
      </c>
      <c r="DA68" s="3">
        <v>-2.8502644616628</v>
      </c>
      <c r="DB68" s="3">
        <v>0.000607280511662848</v>
      </c>
      <c r="DC68" s="3">
        <v>-3.29847730207135e-6</v>
      </c>
      <c r="DD68" s="3">
        <v>1.45089541195219e-9</v>
      </c>
      <c r="DE68" s="3">
        <v>0.014847719992258</v>
      </c>
      <c r="DF68" s="3">
        <v>0.00754627571538832</v>
      </c>
      <c r="DG68" s="3">
        <v>0.00101192271049505</v>
      </c>
      <c r="DH68" s="3">
        <v>-5.99912688698041e-6</v>
      </c>
      <c r="DI68" s="3">
        <v>3</v>
      </c>
      <c r="DJ68" s="3">
        <v>1567</v>
      </c>
      <c r="DK68" s="3">
        <v>2</v>
      </c>
      <c r="DL68" s="3">
        <v>29</v>
      </c>
      <c r="DM68" s="3">
        <v>5.56666666666667</v>
      </c>
      <c r="DN68" s="3">
        <v>5.66666666666667</v>
      </c>
      <c r="DO68" s="3">
        <v>3</v>
      </c>
      <c r="DP68" s="3">
        <v>326.579833333333</v>
      </c>
      <c r="DQ68" s="3">
        <v>649.54675</v>
      </c>
      <c r="DR68" s="3">
        <v>24.9998333333333</v>
      </c>
      <c r="DS68" s="3">
        <v>34.3463083333333</v>
      </c>
      <c r="DT68" s="3">
        <v>30.0000333333333</v>
      </c>
      <c r="DU68" s="3">
        <v>34.6527666666667</v>
      </c>
      <c r="DV68" s="3">
        <v>34.6461916666667</v>
      </c>
      <c r="DW68" s="3">
        <v>20.4304</v>
      </c>
      <c r="DX68" s="3">
        <v>17.3564</v>
      </c>
      <c r="DY68" s="3">
        <v>38.5091</v>
      </c>
      <c r="DZ68" s="3">
        <v>25</v>
      </c>
      <c r="EA68" s="3">
        <v>400</v>
      </c>
      <c r="EB68" s="3">
        <v>24.6322916666667</v>
      </c>
      <c r="EC68" s="3">
        <v>98.3210333333333</v>
      </c>
      <c r="ED68" s="3">
        <v>100.551833333333</v>
      </c>
    </row>
    <row r="69" spans="1:134">
      <c r="A69" s="3" t="s">
        <v>487</v>
      </c>
      <c r="B69" s="3" t="s">
        <v>173</v>
      </c>
      <c r="C69" s="3" t="s">
        <v>72</v>
      </c>
      <c r="D69" s="3" t="s">
        <v>69</v>
      </c>
      <c r="E69" s="3" t="str">
        <f t="shared" si="4"/>
        <v>TR44-B2-Rd1</v>
      </c>
      <c r="F69" s="3" t="str">
        <f>VLOOKUP(B69,Sheet1!$A$1:$B$93,2,0)</f>
        <v>Castanopsis eyrei</v>
      </c>
      <c r="G69" s="3" t="str">
        <f t="shared" si="5"/>
        <v>2023-08-15</v>
      </c>
      <c r="H69" s="3" t="s">
        <v>405</v>
      </c>
      <c r="I69" s="3">
        <v>0.00036534949558908</v>
      </c>
      <c r="J69" s="3">
        <v>-1.30227847667836</v>
      </c>
      <c r="K69" s="3">
        <v>400.989841675029</v>
      </c>
      <c r="L69" s="3">
        <v>451.446789815982</v>
      </c>
      <c r="M69" s="3">
        <v>44.1590413985659</v>
      </c>
      <c r="N69" s="3">
        <v>39.2235087220914</v>
      </c>
      <c r="O69" s="3">
        <v>0.036518653050838</v>
      </c>
      <c r="P69" s="3">
        <v>4.0045714367376</v>
      </c>
      <c r="Q69" s="3">
        <v>0.0363346369450322</v>
      </c>
      <c r="R69" s="3">
        <v>0.0227256037228462</v>
      </c>
      <c r="S69" s="3">
        <v>0</v>
      </c>
      <c r="T69" s="3">
        <v>25.4201013749949</v>
      </c>
      <c r="U69" s="3">
        <v>25.3829545810527</v>
      </c>
      <c r="V69" s="3">
        <v>3.25300241957552</v>
      </c>
      <c r="W69" s="3">
        <v>70.1705454642997</v>
      </c>
      <c r="X69" s="3">
        <v>2.29734799601203</v>
      </c>
      <c r="Y69" s="3">
        <v>3.27394918943651</v>
      </c>
      <c r="Z69" s="3">
        <v>0.955654423563496</v>
      </c>
      <c r="AA69" s="3">
        <v>-16.1119127554784</v>
      </c>
      <c r="AB69" s="3">
        <v>23.3196119986584</v>
      </c>
      <c r="AC69" s="3">
        <v>1.23718183145889</v>
      </c>
      <c r="AD69" s="3">
        <v>8.4448810746389</v>
      </c>
      <c r="AE69" s="3">
        <v>0</v>
      </c>
      <c r="AF69" s="3">
        <v>0</v>
      </c>
      <c r="AG69" s="3">
        <v>1</v>
      </c>
      <c r="AH69" s="3">
        <v>0</v>
      </c>
      <c r="AI69" s="3">
        <v>51967.28492663</v>
      </c>
      <c r="AJ69" s="3">
        <v>0</v>
      </c>
      <c r="AK69" s="3">
        <v>0</v>
      </c>
      <c r="AL69" s="3">
        <v>0</v>
      </c>
      <c r="AM69" s="3">
        <v>0</v>
      </c>
      <c r="AN69" s="3">
        <v>3</v>
      </c>
      <c r="AO69" s="3">
        <v>0.5</v>
      </c>
      <c r="AP69" s="3" t="e">
        <v>#DIV/0!</v>
      </c>
      <c r="AQ69" s="3">
        <v>2</v>
      </c>
      <c r="AR69" s="3">
        <v>1543611877.93287</v>
      </c>
      <c r="AS69" s="3">
        <v>400.989841675029</v>
      </c>
      <c r="AT69" s="3">
        <v>399.999247457125</v>
      </c>
      <c r="AU69" s="3">
        <v>23.4862519740163</v>
      </c>
      <c r="AV69" s="3">
        <v>23.1804722848628</v>
      </c>
      <c r="AW69" s="3">
        <v>403.742341354984</v>
      </c>
      <c r="AX69" s="3">
        <v>22.7910429070881</v>
      </c>
      <c r="AY69" s="3">
        <v>350.025348283464</v>
      </c>
      <c r="AZ69" s="3">
        <v>97.8050131451073</v>
      </c>
      <c r="BA69" s="3">
        <v>0.0117009958785653</v>
      </c>
      <c r="BB69" s="3">
        <v>25.4909683549991</v>
      </c>
      <c r="BC69" s="3">
        <v>25.3829545810527</v>
      </c>
      <c r="BD69" s="3">
        <v>999.9</v>
      </c>
      <c r="BE69" s="3">
        <v>0</v>
      </c>
      <c r="BF69" s="3">
        <v>0</v>
      </c>
      <c r="BG69" s="3">
        <v>9997.85508270997</v>
      </c>
      <c r="BH69" s="3">
        <v>-0.809781200555707</v>
      </c>
      <c r="BI69" s="3">
        <v>0.24257233580627</v>
      </c>
      <c r="BJ69" s="3">
        <v>0.990531909365687</v>
      </c>
      <c r="BK69" s="3">
        <v>410.634103836739</v>
      </c>
      <c r="BL69" s="3">
        <v>409.491484453111</v>
      </c>
      <c r="BM69" s="3">
        <v>0.305776325304081</v>
      </c>
      <c r="BN69" s="3">
        <v>399.999247457125</v>
      </c>
      <c r="BO69" s="3">
        <v>23.1804722848628</v>
      </c>
      <c r="BP69" s="3">
        <v>2.29707259916834</v>
      </c>
      <c r="BQ69" s="3">
        <v>2.26716607818677</v>
      </c>
      <c r="BR69" s="3">
        <v>19.6558863092957</v>
      </c>
      <c r="BS69" s="3">
        <v>19.4449958744603</v>
      </c>
      <c r="BT69" s="3">
        <v>0</v>
      </c>
      <c r="BU69" s="3">
        <v>0</v>
      </c>
      <c r="BV69" s="3">
        <v>0</v>
      </c>
      <c r="BW69" s="3">
        <v>26.9220756944444</v>
      </c>
      <c r="BX69" s="3">
        <v>0.397217615890501</v>
      </c>
      <c r="BY69" s="3">
        <v>1543611578.1</v>
      </c>
      <c r="BZ69" s="3" t="e">
        <v>#DIV/0!</v>
      </c>
      <c r="CA69" s="3">
        <v>1543611578.1</v>
      </c>
      <c r="CB69" s="3">
        <v>1543611578.1</v>
      </c>
      <c r="CC69" s="3">
        <v>40</v>
      </c>
      <c r="CD69" s="3">
        <v>0.129</v>
      </c>
      <c r="CE69" s="3">
        <v>-0.013</v>
      </c>
      <c r="CF69" s="3">
        <v>-2.751</v>
      </c>
      <c r="CG69" s="3">
        <v>0.682</v>
      </c>
      <c r="CH69" s="3">
        <v>400</v>
      </c>
      <c r="CI69" s="3">
        <v>23</v>
      </c>
      <c r="CJ69" s="3">
        <v>1.27</v>
      </c>
      <c r="CK69" s="3">
        <v>0.51</v>
      </c>
      <c r="CL69" s="3">
        <v>0.984321079268293</v>
      </c>
      <c r="CM69" s="3">
        <v>0.0439279059233452</v>
      </c>
      <c r="CN69" s="3">
        <v>0.18341391006226</v>
      </c>
      <c r="CO69" s="3">
        <v>0.416666666666667</v>
      </c>
      <c r="CP69" s="3">
        <v>0.305382457317073</v>
      </c>
      <c r="CQ69" s="3">
        <v>0.00930799128919869</v>
      </c>
      <c r="CR69" s="3">
        <v>0.00491909286229681</v>
      </c>
      <c r="CS69" s="3">
        <v>1</v>
      </c>
      <c r="CT69" s="3">
        <v>1.41666666666667</v>
      </c>
      <c r="CU69" s="3">
        <v>2</v>
      </c>
      <c r="CV69" s="3" t="e">
        <v>#DIV/0!</v>
      </c>
      <c r="CW69" s="3">
        <v>100</v>
      </c>
      <c r="CX69" s="3">
        <v>100</v>
      </c>
      <c r="CY69" s="3">
        <v>-2.75233333333333</v>
      </c>
      <c r="CZ69" s="3">
        <v>0.695258333333333</v>
      </c>
      <c r="DA69" s="3">
        <v>-2.5555284188015</v>
      </c>
      <c r="DB69" s="3">
        <v>0.000607280511662848</v>
      </c>
      <c r="DC69" s="3">
        <v>-3.29847730207135e-6</v>
      </c>
      <c r="DD69" s="3">
        <v>1.45089541195219e-9</v>
      </c>
      <c r="DE69" s="3">
        <v>0.0686163157927214</v>
      </c>
      <c r="DF69" s="3">
        <v>0.00754627571538832</v>
      </c>
      <c r="DG69" s="3">
        <v>0.00101192271049505</v>
      </c>
      <c r="DH69" s="3">
        <v>-5.99912688698041e-6</v>
      </c>
      <c r="DI69" s="3">
        <v>3</v>
      </c>
      <c r="DJ69" s="3">
        <v>1567</v>
      </c>
      <c r="DK69" s="3">
        <v>2</v>
      </c>
      <c r="DL69" s="3">
        <v>29</v>
      </c>
      <c r="DM69" s="3">
        <v>5.125</v>
      </c>
      <c r="DN69" s="3">
        <v>5.125</v>
      </c>
      <c r="DO69" s="3">
        <v>3</v>
      </c>
      <c r="DP69" s="3">
        <v>328.11875</v>
      </c>
      <c r="DQ69" s="3">
        <v>683.529083333333</v>
      </c>
      <c r="DR69" s="3">
        <v>24.99995</v>
      </c>
      <c r="DS69" s="3">
        <v>31.78565</v>
      </c>
      <c r="DT69" s="3">
        <v>30.00025</v>
      </c>
      <c r="DU69" s="3">
        <v>32.0908333333333</v>
      </c>
      <c r="DV69" s="3">
        <v>32.0874166666667</v>
      </c>
      <c r="DW69" s="3">
        <v>20.5996666666667</v>
      </c>
      <c r="DX69" s="3">
        <v>28.3019</v>
      </c>
      <c r="DY69" s="3">
        <v>88.6117</v>
      </c>
      <c r="DZ69" s="3">
        <v>25</v>
      </c>
      <c r="EA69" s="3">
        <v>400</v>
      </c>
      <c r="EB69" s="3">
        <v>23.1554</v>
      </c>
      <c r="EC69" s="3">
        <v>98.7020083333334</v>
      </c>
      <c r="ED69" s="3">
        <v>100.982333333333</v>
      </c>
    </row>
    <row r="70" spans="1:134">
      <c r="A70" s="3" t="s">
        <v>488</v>
      </c>
      <c r="B70" s="3" t="s">
        <v>173</v>
      </c>
      <c r="C70" s="3" t="s">
        <v>72</v>
      </c>
      <c r="D70" s="3" t="s">
        <v>74</v>
      </c>
      <c r="E70" s="3" t="str">
        <f t="shared" si="4"/>
        <v>TR44-B2-Rd2</v>
      </c>
      <c r="F70" s="3" t="str">
        <f>VLOOKUP(B70,Sheet1!$A$1:$B$93,2,0)</f>
        <v>Castanopsis eyrei</v>
      </c>
      <c r="G70" s="3" t="str">
        <f t="shared" si="5"/>
        <v>2023-08-15</v>
      </c>
      <c r="H70" s="3" t="s">
        <v>405</v>
      </c>
      <c r="I70" s="3">
        <v>0.000252052254063394</v>
      </c>
      <c r="J70" s="3">
        <v>-0.950835507355862</v>
      </c>
      <c r="K70" s="3">
        <v>400.724677923173</v>
      </c>
      <c r="L70" s="3">
        <v>455.477936313233</v>
      </c>
      <c r="M70" s="3">
        <v>44.4374112989468</v>
      </c>
      <c r="N70" s="3">
        <v>39.0955634145863</v>
      </c>
      <c r="O70" s="3">
        <v>0.0247647412865248</v>
      </c>
      <c r="P70" s="3">
        <v>3.99803808113354</v>
      </c>
      <c r="Q70" s="3">
        <v>0.0246795909464561</v>
      </c>
      <c r="R70" s="3">
        <v>0.015432370169619</v>
      </c>
      <c r="S70" s="3">
        <v>0</v>
      </c>
      <c r="T70" s="3">
        <v>25.8045615961451</v>
      </c>
      <c r="U70" s="3">
        <v>25.728308137986</v>
      </c>
      <c r="V70" s="3">
        <v>3.32039023573053</v>
      </c>
      <c r="W70" s="3">
        <v>70.3395289473579</v>
      </c>
      <c r="X70" s="3">
        <v>2.35294259600867</v>
      </c>
      <c r="Y70" s="3">
        <v>3.34512165710024</v>
      </c>
      <c r="Z70" s="3">
        <v>0.967447639721861</v>
      </c>
      <c r="AA70" s="3">
        <v>-11.1155044041957</v>
      </c>
      <c r="AB70" s="3">
        <v>26.9882400724972</v>
      </c>
      <c r="AC70" s="3">
        <v>1.43926374508937</v>
      </c>
      <c r="AD70" s="3">
        <v>17.3119994133909</v>
      </c>
      <c r="AE70" s="3">
        <v>0</v>
      </c>
      <c r="AF70" s="3">
        <v>0</v>
      </c>
      <c r="AG70" s="3">
        <v>1</v>
      </c>
      <c r="AH70" s="3">
        <v>0</v>
      </c>
      <c r="AI70" s="3">
        <v>51783.5805709006</v>
      </c>
      <c r="AJ70" s="3">
        <v>0</v>
      </c>
      <c r="AK70" s="3">
        <v>0</v>
      </c>
      <c r="AL70" s="3">
        <v>0</v>
      </c>
      <c r="AM70" s="3">
        <v>0</v>
      </c>
      <c r="AN70" s="3">
        <v>3</v>
      </c>
      <c r="AO70" s="3">
        <v>0.5</v>
      </c>
      <c r="AP70" s="3" t="e">
        <v>#DIV/0!</v>
      </c>
      <c r="AQ70" s="3">
        <v>2</v>
      </c>
      <c r="AR70" s="3">
        <v>1543638670.81204</v>
      </c>
      <c r="AS70" s="3">
        <v>400.724677923173</v>
      </c>
      <c r="AT70" s="3">
        <v>399.996347602814</v>
      </c>
      <c r="AU70" s="3">
        <v>24.1173697703994</v>
      </c>
      <c r="AV70" s="3">
        <v>23.9065636001348</v>
      </c>
      <c r="AW70" s="3">
        <v>403.983015936162</v>
      </c>
      <c r="AX70" s="3">
        <v>23.4294101311373</v>
      </c>
      <c r="AY70" s="3">
        <v>350.046617337778</v>
      </c>
      <c r="AZ70" s="3">
        <v>97.5513520384201</v>
      </c>
      <c r="BA70" s="3">
        <v>0.0108036825711856</v>
      </c>
      <c r="BB70" s="3">
        <v>25.8535188906006</v>
      </c>
      <c r="BC70" s="3">
        <v>25.728308137986</v>
      </c>
      <c r="BD70" s="3">
        <v>999.9</v>
      </c>
      <c r="BE70" s="3">
        <v>0</v>
      </c>
      <c r="BF70" s="3">
        <v>0</v>
      </c>
      <c r="BG70" s="3">
        <v>10000.6647959569</v>
      </c>
      <c r="BH70" s="3">
        <v>-0.818304762021245</v>
      </c>
      <c r="BI70" s="3">
        <v>0.272469378263964</v>
      </c>
      <c r="BJ70" s="3">
        <v>0.728296724664064</v>
      </c>
      <c r="BK70" s="3">
        <v>410.62794190022</v>
      </c>
      <c r="BL70" s="3">
        <v>409.793097679079</v>
      </c>
      <c r="BM70" s="3">
        <v>0.210809537030416</v>
      </c>
      <c r="BN70" s="3">
        <v>399.996347602814</v>
      </c>
      <c r="BO70" s="3">
        <v>23.9065636001348</v>
      </c>
      <c r="BP70" s="3">
        <v>2.35268234655447</v>
      </c>
      <c r="BQ70" s="3">
        <v>2.3321177978422</v>
      </c>
      <c r="BR70" s="3">
        <v>20.0417150517771</v>
      </c>
      <c r="BS70" s="3">
        <v>19.8999694698867</v>
      </c>
      <c r="BT70" s="3">
        <v>0</v>
      </c>
      <c r="BU70" s="3">
        <v>0</v>
      </c>
      <c r="BV70" s="3">
        <v>0</v>
      </c>
      <c r="BW70" s="3">
        <v>28</v>
      </c>
      <c r="BX70" s="3">
        <v>0.392810071275182</v>
      </c>
      <c r="BY70" s="3">
        <v>1543638450.1</v>
      </c>
      <c r="BZ70" s="3" t="e">
        <v>#DIV/0!</v>
      </c>
      <c r="CA70" s="3">
        <v>1543638450.1</v>
      </c>
      <c r="CB70" s="3">
        <v>1543638443.1</v>
      </c>
      <c r="CC70" s="3">
        <v>121</v>
      </c>
      <c r="CD70" s="3">
        <v>0.258</v>
      </c>
      <c r="CE70" s="3">
        <v>0.027</v>
      </c>
      <c r="CF70" s="3">
        <v>-3.257</v>
      </c>
      <c r="CG70" s="3">
        <v>0.684</v>
      </c>
      <c r="CH70" s="3">
        <v>400</v>
      </c>
      <c r="CI70" s="3">
        <v>24</v>
      </c>
      <c r="CJ70" s="3">
        <v>1.28</v>
      </c>
      <c r="CK70" s="3">
        <v>0.41</v>
      </c>
      <c r="CL70" s="3">
        <v>0.724901593495935</v>
      </c>
      <c r="CM70" s="3">
        <v>-0.00204468989547019</v>
      </c>
      <c r="CN70" s="3">
        <v>0.0971847174713677</v>
      </c>
      <c r="CO70" s="3">
        <v>0.333333333333333</v>
      </c>
      <c r="CP70" s="3">
        <v>0.210793556910569</v>
      </c>
      <c r="CQ70" s="3">
        <v>0.00151768641114999</v>
      </c>
      <c r="CR70" s="3">
        <v>0.00927301692894735</v>
      </c>
      <c r="CS70" s="3">
        <v>0.833333333333333</v>
      </c>
      <c r="CT70" s="3">
        <v>1.16666666666667</v>
      </c>
      <c r="CU70" s="3">
        <v>2</v>
      </c>
      <c r="CV70" s="3" t="e">
        <v>#DIV/0!</v>
      </c>
      <c r="CW70" s="3">
        <v>100</v>
      </c>
      <c r="CX70" s="3">
        <v>100</v>
      </c>
      <c r="CY70" s="3">
        <v>-3.25816666666667</v>
      </c>
      <c r="CZ70" s="3">
        <v>0.688083333333333</v>
      </c>
      <c r="DA70" s="3">
        <v>-3.06101078653481</v>
      </c>
      <c r="DB70" s="3">
        <v>0.000607280511662848</v>
      </c>
      <c r="DC70" s="3">
        <v>-3.29847730207135e-6</v>
      </c>
      <c r="DD70" s="3">
        <v>1.45089541195219e-9</v>
      </c>
      <c r="DE70" s="3">
        <v>0.0328311320809319</v>
      </c>
      <c r="DF70" s="3">
        <v>0.00754627571538832</v>
      </c>
      <c r="DG70" s="3">
        <v>0.00101192271049505</v>
      </c>
      <c r="DH70" s="3">
        <v>-5.99912688698041e-6</v>
      </c>
      <c r="DI70" s="3">
        <v>3</v>
      </c>
      <c r="DJ70" s="3">
        <v>1567</v>
      </c>
      <c r="DK70" s="3">
        <v>2</v>
      </c>
      <c r="DL70" s="3">
        <v>29</v>
      </c>
      <c r="DM70" s="3">
        <v>3.8</v>
      </c>
      <c r="DN70" s="3">
        <v>3.91666666666667</v>
      </c>
      <c r="DO70" s="3">
        <v>3</v>
      </c>
      <c r="DP70" s="3">
        <v>327.3145</v>
      </c>
      <c r="DQ70" s="3">
        <v>661.76925</v>
      </c>
      <c r="DR70" s="3">
        <v>24.9997333333333</v>
      </c>
      <c r="DS70" s="3">
        <v>33.4264416666667</v>
      </c>
      <c r="DT70" s="3">
        <v>29.9998583333333</v>
      </c>
      <c r="DU70" s="3">
        <v>33.8512</v>
      </c>
      <c r="DV70" s="3">
        <v>33.8735083333333</v>
      </c>
      <c r="DW70" s="3">
        <v>20.505675</v>
      </c>
      <c r="DX70" s="3">
        <v>16.6390166666667</v>
      </c>
      <c r="DY70" s="3">
        <v>36.1663833333333</v>
      </c>
      <c r="DZ70" s="3">
        <v>25</v>
      </c>
      <c r="EA70" s="3">
        <v>400</v>
      </c>
      <c r="EB70" s="3">
        <v>23.8902583333333</v>
      </c>
      <c r="EC70" s="3">
        <v>98.4694083333333</v>
      </c>
      <c r="ED70" s="3">
        <v>100.672916666667</v>
      </c>
    </row>
    <row r="71" spans="1:134">
      <c r="A71" s="3" t="s">
        <v>489</v>
      </c>
      <c r="B71" s="3" t="s">
        <v>175</v>
      </c>
      <c r="C71" s="3" t="s">
        <v>68</v>
      </c>
      <c r="D71" s="3" t="s">
        <v>69</v>
      </c>
      <c r="E71" s="3" t="str">
        <f t="shared" si="4"/>
        <v>TR46-B1-Rd1</v>
      </c>
      <c r="F71" s="3" t="str">
        <f>VLOOKUP(B71,Sheet1!$A$1:$B$93,2,0)</f>
        <v>Castanopsis eyrei</v>
      </c>
      <c r="G71" s="3" t="str">
        <f t="shared" si="5"/>
        <v>2023-08-15</v>
      </c>
      <c r="H71" s="3" t="s">
        <v>405</v>
      </c>
      <c r="I71" s="3">
        <v>0.000247989706060291</v>
      </c>
      <c r="J71" s="3">
        <v>-0.896053836712784</v>
      </c>
      <c r="K71" s="3">
        <v>400.682319812382</v>
      </c>
      <c r="L71" s="3">
        <v>456.050466899678</v>
      </c>
      <c r="M71" s="3">
        <v>44.5393293349753</v>
      </c>
      <c r="N71" s="3">
        <v>39.1319007211831</v>
      </c>
      <c r="O71" s="3">
        <v>0.0235123667124267</v>
      </c>
      <c r="P71" s="3">
        <v>4.00160593006189</v>
      </c>
      <c r="Q71" s="3">
        <v>0.0234339457871291</v>
      </c>
      <c r="R71" s="3">
        <v>0.0146532395158623</v>
      </c>
      <c r="S71" s="3">
        <v>0</v>
      </c>
      <c r="T71" s="3">
        <v>26.0805259424238</v>
      </c>
      <c r="U71" s="3">
        <v>26.0634929739859</v>
      </c>
      <c r="V71" s="3">
        <v>3.38695670529169</v>
      </c>
      <c r="W71" s="3">
        <v>70.1129713963519</v>
      </c>
      <c r="X71" s="3">
        <v>2.38386188523413</v>
      </c>
      <c r="Y71" s="3">
        <v>3.40003026616321</v>
      </c>
      <c r="Z71" s="3">
        <v>1.00309482005756</v>
      </c>
      <c r="AA71" s="3">
        <v>-10.9363460372588</v>
      </c>
      <c r="AB71" s="3">
        <v>14.055748204227</v>
      </c>
      <c r="AC71" s="3">
        <v>0.751214819354802</v>
      </c>
      <c r="AD71" s="3">
        <v>3.87061698632293</v>
      </c>
      <c r="AE71" s="3">
        <v>0</v>
      </c>
      <c r="AF71" s="3">
        <v>0</v>
      </c>
      <c r="AG71" s="3">
        <v>1</v>
      </c>
      <c r="AH71" s="3">
        <v>0</v>
      </c>
      <c r="AI71" s="3">
        <v>51800.9225507205</v>
      </c>
      <c r="AJ71" s="3">
        <v>0</v>
      </c>
      <c r="AK71" s="3">
        <v>0</v>
      </c>
      <c r="AL71" s="3">
        <v>0</v>
      </c>
      <c r="AM71" s="3">
        <v>0</v>
      </c>
      <c r="AN71" s="3">
        <v>3</v>
      </c>
      <c r="AO71" s="3">
        <v>0.5</v>
      </c>
      <c r="AP71" s="3" t="e">
        <v>#DIV/0!</v>
      </c>
      <c r="AQ71" s="3">
        <v>2</v>
      </c>
      <c r="AR71" s="3">
        <v>1543619057.43287</v>
      </c>
      <c r="AS71" s="3">
        <v>400.682319812382</v>
      </c>
      <c r="AT71" s="3">
        <v>399.999556681415</v>
      </c>
      <c r="AU71" s="3">
        <v>24.4090190057319</v>
      </c>
      <c r="AV71" s="3">
        <v>24.2016786378702</v>
      </c>
      <c r="AW71" s="3">
        <v>403.671763606094</v>
      </c>
      <c r="AX71" s="3">
        <v>23.7081528018762</v>
      </c>
      <c r="AY71" s="3">
        <v>350.057861928328</v>
      </c>
      <c r="AZ71" s="3">
        <v>97.6512178091741</v>
      </c>
      <c r="BA71" s="3">
        <v>0.0119402250131135</v>
      </c>
      <c r="BB71" s="3">
        <v>26.1286461603722</v>
      </c>
      <c r="BC71" s="3">
        <v>26.0634929739859</v>
      </c>
      <c r="BD71" s="3">
        <v>999.9</v>
      </c>
      <c r="BE71" s="3">
        <v>0</v>
      </c>
      <c r="BF71" s="3">
        <v>0</v>
      </c>
      <c r="BG71" s="3">
        <v>10003.0824324941</v>
      </c>
      <c r="BH71" s="3">
        <v>-0.834647333007207</v>
      </c>
      <c r="BI71" s="3">
        <v>0.283484</v>
      </c>
      <c r="BJ71" s="3">
        <v>0.682778598446147</v>
      </c>
      <c r="BK71" s="3">
        <v>410.707264483367</v>
      </c>
      <c r="BL71" s="3">
        <v>409.920352866721</v>
      </c>
      <c r="BM71" s="3">
        <v>0.207342640440461</v>
      </c>
      <c r="BN71" s="3">
        <v>399.999556681415</v>
      </c>
      <c r="BO71" s="3">
        <v>24.2016786378702</v>
      </c>
      <c r="BP71" s="3">
        <v>2.3835710252311</v>
      </c>
      <c r="BQ71" s="3">
        <v>2.36332316691753</v>
      </c>
      <c r="BR71" s="3">
        <v>20.2525730752448</v>
      </c>
      <c r="BS71" s="3">
        <v>20.1145990101411</v>
      </c>
      <c r="BT71" s="3">
        <v>0</v>
      </c>
      <c r="BU71" s="3">
        <v>0</v>
      </c>
      <c r="BV71" s="3">
        <v>0</v>
      </c>
      <c r="BW71" s="3">
        <v>28</v>
      </c>
      <c r="BX71" s="3">
        <v>0.45620042387034</v>
      </c>
      <c r="BY71" s="3">
        <v>1543618882.6</v>
      </c>
      <c r="BZ71" s="3" t="e">
        <v>#DIV/0!</v>
      </c>
      <c r="CA71" s="3">
        <v>1543618882.6</v>
      </c>
      <c r="CB71" s="3">
        <v>1543618882.6</v>
      </c>
      <c r="CC71" s="3">
        <v>60</v>
      </c>
      <c r="CD71" s="3">
        <v>0.036</v>
      </c>
      <c r="CE71" s="3">
        <v>-0.015</v>
      </c>
      <c r="CF71" s="3">
        <v>-2.989</v>
      </c>
      <c r="CG71" s="3">
        <v>0.691</v>
      </c>
      <c r="CH71" s="3">
        <v>400</v>
      </c>
      <c r="CI71" s="3">
        <v>24</v>
      </c>
      <c r="CJ71" s="3">
        <v>1.64</v>
      </c>
      <c r="CK71" s="3">
        <v>0.44</v>
      </c>
      <c r="CL71" s="3">
        <v>0.683693896341463</v>
      </c>
      <c r="CM71" s="3">
        <v>0.00151960801393784</v>
      </c>
      <c r="CN71" s="3">
        <v>0.108595440522413</v>
      </c>
      <c r="CO71" s="3">
        <v>0.583333333333333</v>
      </c>
      <c r="CP71" s="3">
        <v>0.207038268292683</v>
      </c>
      <c r="CQ71" s="3">
        <v>0.00553414459930339</v>
      </c>
      <c r="CR71" s="3">
        <v>0.0245952641264706</v>
      </c>
      <c r="CS71" s="3">
        <v>0.25</v>
      </c>
      <c r="CT71" s="3">
        <v>0.833333333333333</v>
      </c>
      <c r="CU71" s="3">
        <v>2</v>
      </c>
      <c r="CV71" s="3" t="e">
        <v>#DIV/0!</v>
      </c>
      <c r="CW71" s="3">
        <v>100</v>
      </c>
      <c r="CX71" s="3">
        <v>100</v>
      </c>
      <c r="CY71" s="3">
        <v>-2.9895</v>
      </c>
      <c r="CZ71" s="3">
        <v>0.701216666666667</v>
      </c>
      <c r="DA71" s="3">
        <v>-2.7925</v>
      </c>
      <c r="DB71" s="3">
        <v>0.000607281</v>
      </c>
      <c r="DC71" s="3">
        <v>-3.29848e-6</v>
      </c>
      <c r="DD71" s="3">
        <v>1.4509e-9</v>
      </c>
      <c r="DE71" s="3">
        <v>0.0331214666673926</v>
      </c>
      <c r="DF71" s="3">
        <v>0.00754627571538832</v>
      </c>
      <c r="DG71" s="3">
        <v>0.00101192271049505</v>
      </c>
      <c r="DH71" s="3">
        <v>-5.99912688698041e-6</v>
      </c>
      <c r="DI71" s="3">
        <v>3</v>
      </c>
      <c r="DJ71" s="3">
        <v>1567</v>
      </c>
      <c r="DK71" s="3">
        <v>2</v>
      </c>
      <c r="DL71" s="3">
        <v>29</v>
      </c>
      <c r="DM71" s="3">
        <v>3.04166666666667</v>
      </c>
      <c r="DN71" s="3">
        <v>3.04166666666667</v>
      </c>
      <c r="DO71" s="3">
        <v>3</v>
      </c>
      <c r="DP71" s="3">
        <v>326.73475</v>
      </c>
      <c r="DQ71" s="3">
        <v>671.477916666667</v>
      </c>
      <c r="DR71" s="3">
        <v>24.9999333333333</v>
      </c>
      <c r="DS71" s="3">
        <v>33.7024666666667</v>
      </c>
      <c r="DT71" s="3">
        <v>30.0002666666667</v>
      </c>
      <c r="DU71" s="3">
        <v>33.9313583333333</v>
      </c>
      <c r="DV71" s="3">
        <v>33.9094666666667</v>
      </c>
      <c r="DW71" s="3">
        <v>20.5602416666667</v>
      </c>
      <c r="DX71" s="3">
        <v>24.2659833333333</v>
      </c>
      <c r="DY71" s="3">
        <v>66.2618</v>
      </c>
      <c r="DZ71" s="3">
        <v>25</v>
      </c>
      <c r="EA71" s="3">
        <v>400</v>
      </c>
      <c r="EB71" s="3">
        <v>24.1697</v>
      </c>
      <c r="EC71" s="3">
        <v>98.4183833333333</v>
      </c>
      <c r="ED71" s="3">
        <v>100.671333333333</v>
      </c>
    </row>
    <row r="72" spans="1:134">
      <c r="A72" s="3" t="s">
        <v>490</v>
      </c>
      <c r="B72" s="3" t="s">
        <v>491</v>
      </c>
      <c r="C72" s="3" t="s">
        <v>68</v>
      </c>
      <c r="D72" s="3" t="s">
        <v>74</v>
      </c>
      <c r="E72" s="3" t="str">
        <f t="shared" si="4"/>
        <v>TR53-B1-Rd2</v>
      </c>
      <c r="F72" s="3" t="str">
        <f>VLOOKUP(B72,Sheet1!$A$1:$B$93,2,0)</f>
        <v>Castanopsis carlesii</v>
      </c>
      <c r="G72" s="3" t="str">
        <f t="shared" si="5"/>
        <v>2023-08-15</v>
      </c>
      <c r="H72" s="3" t="s">
        <v>405</v>
      </c>
      <c r="I72" s="3">
        <v>0.000101311593956421</v>
      </c>
      <c r="J72" s="3">
        <v>-1.10912987577294</v>
      </c>
      <c r="K72" s="3">
        <v>400.909117965852</v>
      </c>
      <c r="L72" s="3">
        <v>574.046029980435</v>
      </c>
      <c r="M72" s="3">
        <v>56.1340313903542</v>
      </c>
      <c r="N72" s="3">
        <v>39.2035622412269</v>
      </c>
      <c r="O72" s="3">
        <v>0.00992233368776444</v>
      </c>
      <c r="P72" s="3">
        <v>4.00526882005615</v>
      </c>
      <c r="Q72" s="3">
        <v>0.00990855004666129</v>
      </c>
      <c r="R72" s="3">
        <v>0.00619408054680204</v>
      </c>
      <c r="S72" s="3">
        <v>0</v>
      </c>
      <c r="T72" s="3">
        <v>25.5808400096009</v>
      </c>
      <c r="U72" s="3">
        <v>25.5432414928845</v>
      </c>
      <c r="V72" s="3">
        <v>3.28412866475472</v>
      </c>
      <c r="W72" s="3">
        <v>70.1871287999194</v>
      </c>
      <c r="X72" s="3">
        <v>2.31288216888113</v>
      </c>
      <c r="Y72" s="3">
        <v>3.29530806864854</v>
      </c>
      <c r="Z72" s="3">
        <v>0.971246495873597</v>
      </c>
      <c r="AA72" s="3">
        <v>-4.46784129347816</v>
      </c>
      <c r="AB72" s="3">
        <v>12.3612304157667</v>
      </c>
      <c r="AC72" s="3">
        <v>0.656576683683386</v>
      </c>
      <c r="AD72" s="3">
        <v>8.54996580597197</v>
      </c>
      <c r="AE72" s="3">
        <v>0</v>
      </c>
      <c r="AF72" s="3">
        <v>0</v>
      </c>
      <c r="AG72" s="3">
        <v>1</v>
      </c>
      <c r="AH72" s="3">
        <v>0</v>
      </c>
      <c r="AI72" s="3">
        <v>51959.9121257896</v>
      </c>
      <c r="AJ72" s="3">
        <v>0</v>
      </c>
      <c r="AK72" s="3">
        <v>0</v>
      </c>
      <c r="AL72" s="3">
        <v>0</v>
      </c>
      <c r="AM72" s="3">
        <v>0</v>
      </c>
      <c r="AN72" s="3">
        <v>3</v>
      </c>
      <c r="AO72" s="3">
        <v>0.5</v>
      </c>
      <c r="AP72" s="3" t="e">
        <v>#DIV/0!</v>
      </c>
      <c r="AQ72" s="3">
        <v>2</v>
      </c>
      <c r="AR72" s="3">
        <v>1543650124.93287</v>
      </c>
      <c r="AS72" s="3">
        <v>400.909117965852</v>
      </c>
      <c r="AT72" s="3">
        <v>399.993362643678</v>
      </c>
      <c r="AU72" s="3">
        <v>23.6523289062215</v>
      </c>
      <c r="AV72" s="3">
        <v>23.5675545533053</v>
      </c>
      <c r="AW72" s="3">
        <v>404.101498376969</v>
      </c>
      <c r="AX72" s="3">
        <v>22.9659981511129</v>
      </c>
      <c r="AY72" s="3">
        <v>350.043168846926</v>
      </c>
      <c r="AZ72" s="3">
        <v>97.7762212007389</v>
      </c>
      <c r="BA72" s="3">
        <v>0.0104353862649</v>
      </c>
      <c r="BB72" s="3">
        <v>25.6004871505352</v>
      </c>
      <c r="BC72" s="3">
        <v>25.5432414928845</v>
      </c>
      <c r="BD72" s="3">
        <v>999.9</v>
      </c>
      <c r="BE72" s="3">
        <v>0</v>
      </c>
      <c r="BF72" s="3">
        <v>0</v>
      </c>
      <c r="BG72" s="3">
        <v>10003.2705140485</v>
      </c>
      <c r="BH72" s="3">
        <v>-0.833795678389741</v>
      </c>
      <c r="BI72" s="3">
        <v>0.260919028359332</v>
      </c>
      <c r="BJ72" s="3">
        <v>0.915799459437146</v>
      </c>
      <c r="BK72" s="3">
        <v>410.62128648513</v>
      </c>
      <c r="BL72" s="3">
        <v>409.647717496047</v>
      </c>
      <c r="BM72" s="3">
        <v>0.0847772128570668</v>
      </c>
      <c r="BN72" s="3">
        <v>399.993362643678</v>
      </c>
      <c r="BO72" s="3">
        <v>23.5675545533053</v>
      </c>
      <c r="BP72" s="3">
        <v>2.31263540826643</v>
      </c>
      <c r="BQ72" s="3">
        <v>2.30434550735875</v>
      </c>
      <c r="BR72" s="3">
        <v>19.7646800582315</v>
      </c>
      <c r="BS72" s="3">
        <v>19.7068092965091</v>
      </c>
      <c r="BT72" s="3">
        <v>0</v>
      </c>
      <c r="BU72" s="3">
        <v>0</v>
      </c>
      <c r="BV72" s="3">
        <v>0</v>
      </c>
      <c r="BW72" s="3">
        <v>27</v>
      </c>
      <c r="BX72" s="3">
        <v>0.286946471125251</v>
      </c>
      <c r="BY72" s="3">
        <v>1543649870.1</v>
      </c>
      <c r="BZ72" s="3" t="e">
        <v>#DIV/0!</v>
      </c>
      <c r="CA72" s="3">
        <v>1543649870.1</v>
      </c>
      <c r="CB72" s="3">
        <v>1543649870.1</v>
      </c>
      <c r="CC72" s="3">
        <v>160</v>
      </c>
      <c r="CD72" s="3">
        <v>0.073</v>
      </c>
      <c r="CE72" s="3">
        <v>0.005</v>
      </c>
      <c r="CF72" s="3">
        <v>-3.191</v>
      </c>
      <c r="CG72" s="3">
        <v>0.684</v>
      </c>
      <c r="CH72" s="3">
        <v>400</v>
      </c>
      <c r="CI72" s="3">
        <v>24</v>
      </c>
      <c r="CJ72" s="3">
        <v>1.56</v>
      </c>
      <c r="CK72" s="3">
        <v>0.59</v>
      </c>
      <c r="CL72" s="3">
        <v>0.907453697916667</v>
      </c>
      <c r="CM72" s="3">
        <v>0.0677746575984977</v>
      </c>
      <c r="CN72" s="3">
        <v>0.122753490209488</v>
      </c>
      <c r="CO72" s="3">
        <v>0.333333333333333</v>
      </c>
      <c r="CP72" s="3">
        <v>0.0840526108333333</v>
      </c>
      <c r="CQ72" s="3">
        <v>0.0122177643527203</v>
      </c>
      <c r="CR72" s="3">
        <v>0.00989614070578322</v>
      </c>
      <c r="CS72" s="3">
        <v>0.666666666666667</v>
      </c>
      <c r="CT72" s="3">
        <v>1</v>
      </c>
      <c r="CU72" s="3">
        <v>2</v>
      </c>
      <c r="CV72" s="3" t="e">
        <v>#DIV/0!</v>
      </c>
      <c r="CW72" s="3">
        <v>100</v>
      </c>
      <c r="CX72" s="3">
        <v>100</v>
      </c>
      <c r="CY72" s="3">
        <v>-3.19233333333333</v>
      </c>
      <c r="CZ72" s="3">
        <v>0.686225</v>
      </c>
      <c r="DA72" s="3">
        <v>-2.99485991219216</v>
      </c>
      <c r="DB72" s="3">
        <v>0.000607280511662848</v>
      </c>
      <c r="DC72" s="3">
        <v>-3.29847730207135e-6</v>
      </c>
      <c r="DD72" s="3">
        <v>1.45089541195219e-9</v>
      </c>
      <c r="DE72" s="3">
        <v>0.051963455593864</v>
      </c>
      <c r="DF72" s="3">
        <v>0.00754627571538832</v>
      </c>
      <c r="DG72" s="3">
        <v>0.00101192271049505</v>
      </c>
      <c r="DH72" s="3">
        <v>-5.99912688698041e-6</v>
      </c>
      <c r="DI72" s="3">
        <v>3</v>
      </c>
      <c r="DJ72" s="3">
        <v>1567</v>
      </c>
      <c r="DK72" s="3">
        <v>2</v>
      </c>
      <c r="DL72" s="3">
        <v>29</v>
      </c>
      <c r="DM72" s="3">
        <v>4.375</v>
      </c>
      <c r="DN72" s="3">
        <v>4.375</v>
      </c>
      <c r="DO72" s="3">
        <v>3</v>
      </c>
      <c r="DP72" s="3">
        <v>327.58275</v>
      </c>
      <c r="DQ72" s="3">
        <v>674.462333333333</v>
      </c>
      <c r="DR72" s="3">
        <v>25.0000583333333</v>
      </c>
      <c r="DS72" s="3">
        <v>32.6322583333333</v>
      </c>
      <c r="DT72" s="3">
        <v>30.0000833333333</v>
      </c>
      <c r="DU72" s="3">
        <v>32.9945416666667</v>
      </c>
      <c r="DV72" s="3">
        <v>32.9995</v>
      </c>
      <c r="DW72" s="3">
        <v>20.3500833333333</v>
      </c>
      <c r="DX72" s="3">
        <v>19.61505</v>
      </c>
      <c r="DY72" s="3">
        <v>70.1609333333333</v>
      </c>
      <c r="DZ72" s="3">
        <v>25</v>
      </c>
      <c r="EA72" s="3">
        <v>400</v>
      </c>
      <c r="EB72" s="3">
        <v>23.6262</v>
      </c>
      <c r="EC72" s="3">
        <v>98.592825</v>
      </c>
      <c r="ED72" s="3">
        <v>100.790666666667</v>
      </c>
    </row>
    <row r="73" spans="1:134">
      <c r="A73" s="3" t="s">
        <v>492</v>
      </c>
      <c r="B73" s="3" t="s">
        <v>493</v>
      </c>
      <c r="C73" s="3" t="s">
        <v>72</v>
      </c>
      <c r="D73" s="3" t="s">
        <v>69</v>
      </c>
      <c r="E73" s="3" t="str">
        <f t="shared" si="4"/>
        <v>TR62-B2-Rd1</v>
      </c>
      <c r="F73" s="3" t="str">
        <f>VLOOKUP(B73,Sheet1!$A$1:$B$93,2,0)</f>
        <v>Castanopsis carlesii</v>
      </c>
      <c r="G73" s="3" t="str">
        <f t="shared" si="5"/>
        <v>2023-08-15</v>
      </c>
      <c r="H73" s="3" t="s">
        <v>405</v>
      </c>
      <c r="I73" s="3">
        <v>0.000189852011641159</v>
      </c>
      <c r="J73" s="3">
        <v>-1.19150245683434</v>
      </c>
      <c r="K73" s="3">
        <v>400.963168748099</v>
      </c>
      <c r="L73" s="3">
        <v>501.40535070851</v>
      </c>
      <c r="M73" s="3">
        <v>48.9064745756168</v>
      </c>
      <c r="N73" s="3">
        <v>39.1094667428472</v>
      </c>
      <c r="O73" s="3">
        <v>0.0176619276436338</v>
      </c>
      <c r="P73" s="3">
        <v>3.99742980959817</v>
      </c>
      <c r="Q73" s="3">
        <v>0.0176186620497569</v>
      </c>
      <c r="R73" s="3">
        <v>0.0110155421119373</v>
      </c>
      <c r="S73" s="3">
        <v>0</v>
      </c>
      <c r="T73" s="3">
        <v>26.2911282977645</v>
      </c>
      <c r="U73" s="3">
        <v>26.2512904266253</v>
      </c>
      <c r="V73" s="3">
        <v>3.42475963174994</v>
      </c>
      <c r="W73" s="3">
        <v>69.9104595706509</v>
      </c>
      <c r="X73" s="3">
        <v>2.4051343199334</v>
      </c>
      <c r="Y73" s="3">
        <v>3.44030678279641</v>
      </c>
      <c r="Z73" s="3">
        <v>1.01962531181654</v>
      </c>
      <c r="AA73" s="3">
        <v>-8.3724737133751</v>
      </c>
      <c r="AB73" s="3">
        <v>16.5317497603987</v>
      </c>
      <c r="AC73" s="3">
        <v>0.886186638670531</v>
      </c>
      <c r="AD73" s="3">
        <v>9.04546268569412</v>
      </c>
      <c r="AE73" s="3">
        <v>0</v>
      </c>
      <c r="AF73" s="3">
        <v>0</v>
      </c>
      <c r="AG73" s="3">
        <v>1</v>
      </c>
      <c r="AH73" s="3">
        <v>0</v>
      </c>
      <c r="AI73" s="3">
        <v>51690.289098899</v>
      </c>
      <c r="AJ73" s="3">
        <v>0</v>
      </c>
      <c r="AK73" s="3">
        <v>0</v>
      </c>
      <c r="AL73" s="3">
        <v>0</v>
      </c>
      <c r="AM73" s="3">
        <v>0</v>
      </c>
      <c r="AN73" s="3">
        <v>3</v>
      </c>
      <c r="AO73" s="3">
        <v>0.5</v>
      </c>
      <c r="AP73" s="3" t="e">
        <v>#DIV/0!</v>
      </c>
      <c r="AQ73" s="3">
        <v>2</v>
      </c>
      <c r="AR73" s="3">
        <v>1543626376.83287</v>
      </c>
      <c r="AS73" s="3">
        <v>400.963168748099</v>
      </c>
      <c r="AT73" s="3">
        <v>400.007239062215</v>
      </c>
      <c r="AU73" s="3">
        <v>24.6582313669951</v>
      </c>
      <c r="AV73" s="3">
        <v>24.499531822432</v>
      </c>
      <c r="AW73" s="3">
        <v>404.049243139178</v>
      </c>
      <c r="AX73" s="3">
        <v>23.9464084852977</v>
      </c>
      <c r="AY73" s="3">
        <v>350.040069309129</v>
      </c>
      <c r="AZ73" s="3">
        <v>97.5277139351092</v>
      </c>
      <c r="BA73" s="3">
        <v>0.0110871215863894</v>
      </c>
      <c r="BB73" s="3">
        <v>26.3280007111689</v>
      </c>
      <c r="BC73" s="3">
        <v>26.2512904266253</v>
      </c>
      <c r="BD73" s="3">
        <v>999.9</v>
      </c>
      <c r="BE73" s="3">
        <v>0</v>
      </c>
      <c r="BF73" s="3">
        <v>0</v>
      </c>
      <c r="BG73" s="3">
        <v>10000.931517211</v>
      </c>
      <c r="BH73" s="3">
        <v>-0.816968696884692</v>
      </c>
      <c r="BI73" s="3">
        <v>0.266016658211701</v>
      </c>
      <c r="BJ73" s="3">
        <v>0.955900174004136</v>
      </c>
      <c r="BK73" s="3">
        <v>411.100209475917</v>
      </c>
      <c r="BL73" s="3">
        <v>410.053359469835</v>
      </c>
      <c r="BM73" s="3">
        <v>0.158702897524783</v>
      </c>
      <c r="BN73" s="3">
        <v>400.007239062215</v>
      </c>
      <c r="BO73" s="3">
        <v>24.499531822432</v>
      </c>
      <c r="BP73" s="3">
        <v>2.40486133348537</v>
      </c>
      <c r="BQ73" s="3">
        <v>2.38938367300675</v>
      </c>
      <c r="BR73" s="3">
        <v>20.3965442310558</v>
      </c>
      <c r="BS73" s="3">
        <v>20.2920034069969</v>
      </c>
      <c r="BT73" s="3">
        <v>0</v>
      </c>
      <c r="BU73" s="3">
        <v>0</v>
      </c>
      <c r="BV73" s="3">
        <v>0</v>
      </c>
      <c r="BW73" s="3">
        <v>29</v>
      </c>
      <c r="BX73" s="3">
        <v>0.252424955131363</v>
      </c>
      <c r="BY73" s="3">
        <v>1543626231</v>
      </c>
      <c r="BZ73" s="3" t="e">
        <v>#DIV/0!</v>
      </c>
      <c r="CA73" s="3">
        <v>1543626230.5</v>
      </c>
      <c r="CB73" s="3">
        <v>1543626231</v>
      </c>
      <c r="CC73" s="3">
        <v>80</v>
      </c>
      <c r="CD73" s="3">
        <v>0.85</v>
      </c>
      <c r="CE73" s="3">
        <v>-0.022</v>
      </c>
      <c r="CF73" s="3">
        <v>-3.085</v>
      </c>
      <c r="CG73" s="3">
        <v>0.702</v>
      </c>
      <c r="CH73" s="3">
        <v>400</v>
      </c>
      <c r="CI73" s="3">
        <v>24</v>
      </c>
      <c r="CJ73" s="3">
        <v>2.11</v>
      </c>
      <c r="CK73" s="3">
        <v>0.55</v>
      </c>
      <c r="CL73" s="3">
        <v>0.96236812398374</v>
      </c>
      <c r="CM73" s="3">
        <v>-0.0227508763066196</v>
      </c>
      <c r="CN73" s="3">
        <v>0.112481523801297</v>
      </c>
      <c r="CO73" s="3">
        <v>0.5</v>
      </c>
      <c r="CP73" s="3">
        <v>0.159415819105691</v>
      </c>
      <c r="CQ73" s="3">
        <v>-0.0162113797909407</v>
      </c>
      <c r="CR73" s="3">
        <v>0.00324062958789386</v>
      </c>
      <c r="CS73" s="3">
        <v>1</v>
      </c>
      <c r="CT73" s="3">
        <v>1.5</v>
      </c>
      <c r="CU73" s="3">
        <v>2</v>
      </c>
      <c r="CV73" s="3" t="e">
        <v>#DIV/0!</v>
      </c>
      <c r="CW73" s="3">
        <v>100</v>
      </c>
      <c r="CX73" s="3">
        <v>100</v>
      </c>
      <c r="CY73" s="3">
        <v>-3.086</v>
      </c>
      <c r="CZ73" s="3">
        <v>0.711883333333333</v>
      </c>
      <c r="DA73" s="3">
        <v>-2.88867203086757</v>
      </c>
      <c r="DB73" s="3">
        <v>0.000607280511662848</v>
      </c>
      <c r="DC73" s="3">
        <v>-3.29847730207135e-6</v>
      </c>
      <c r="DD73" s="3">
        <v>1.45089541195219e-9</v>
      </c>
      <c r="DE73" s="3">
        <v>0.0332352640101483</v>
      </c>
      <c r="DF73" s="3">
        <v>0.00754627571538832</v>
      </c>
      <c r="DG73" s="3">
        <v>0.00101192271049505</v>
      </c>
      <c r="DH73" s="3">
        <v>-5.99912688698041e-6</v>
      </c>
      <c r="DI73" s="3">
        <v>3</v>
      </c>
      <c r="DJ73" s="3">
        <v>1567</v>
      </c>
      <c r="DK73" s="3">
        <v>2</v>
      </c>
      <c r="DL73" s="3">
        <v>29</v>
      </c>
      <c r="DM73" s="3">
        <v>2.56666666666667</v>
      </c>
      <c r="DN73" s="3">
        <v>2.56666666666667</v>
      </c>
      <c r="DO73" s="3">
        <v>3</v>
      </c>
      <c r="DP73" s="3">
        <v>326.361583333333</v>
      </c>
      <c r="DQ73" s="3">
        <v>668.865916666667</v>
      </c>
      <c r="DR73" s="3">
        <v>25.0001583333333</v>
      </c>
      <c r="DS73" s="3">
        <v>33.579875</v>
      </c>
      <c r="DT73" s="3">
        <v>30.0004666666667</v>
      </c>
      <c r="DU73" s="3">
        <v>33.7962</v>
      </c>
      <c r="DV73" s="3">
        <v>33.7626916666667</v>
      </c>
      <c r="DW73" s="3">
        <v>20.4936916666667</v>
      </c>
      <c r="DX73" s="3">
        <v>24.887</v>
      </c>
      <c r="DY73" s="3">
        <v>60.4991</v>
      </c>
      <c r="DZ73" s="3">
        <v>25</v>
      </c>
      <c r="EA73" s="3">
        <v>400</v>
      </c>
      <c r="EB73" s="3">
        <v>24.4582</v>
      </c>
      <c r="EC73" s="3">
        <v>98.4221333333333</v>
      </c>
      <c r="ED73" s="3">
        <v>100.652583333333</v>
      </c>
    </row>
    <row r="74" spans="1:134">
      <c r="A74" s="3" t="s">
        <v>494</v>
      </c>
      <c r="B74" s="3" t="s">
        <v>495</v>
      </c>
      <c r="C74" s="3" t="s">
        <v>68</v>
      </c>
      <c r="D74" s="3" t="s">
        <v>69</v>
      </c>
      <c r="E74" s="3" t="str">
        <f t="shared" si="4"/>
        <v>TR65-B1-Rd1</v>
      </c>
      <c r="F74" s="3" t="str">
        <f>VLOOKUP(B74,Sheet1!$A$1:$B$93,2,0)</f>
        <v>Myrica rubra</v>
      </c>
      <c r="G74" s="3" t="str">
        <f t="shared" si="5"/>
        <v>2023-08-16</v>
      </c>
      <c r="H74" s="3" t="s">
        <v>405</v>
      </c>
      <c r="I74" s="3">
        <v>0.000233298817119487</v>
      </c>
      <c r="J74" s="3">
        <v>-0.753901523857762</v>
      </c>
      <c r="K74" s="3">
        <v>400.566366063949</v>
      </c>
      <c r="L74" s="3">
        <v>446.165518991291</v>
      </c>
      <c r="M74" s="3">
        <v>43.6200820017298</v>
      </c>
      <c r="N74" s="3">
        <v>39.1620088057459</v>
      </c>
      <c r="O74" s="3">
        <v>0.0231572382716003</v>
      </c>
      <c r="P74" s="3">
        <v>4.00306787641411</v>
      </c>
      <c r="Q74" s="3">
        <v>0.0230827899855202</v>
      </c>
      <c r="R74" s="3">
        <v>0.0144334124937323</v>
      </c>
      <c r="S74" s="3">
        <v>0</v>
      </c>
      <c r="T74" s="3">
        <v>25.3570935743772</v>
      </c>
      <c r="U74" s="3">
        <v>25.3342928283655</v>
      </c>
      <c r="V74" s="3">
        <v>3.24360393767411</v>
      </c>
      <c r="W74" s="3">
        <v>70.1125279110419</v>
      </c>
      <c r="X74" s="3">
        <v>2.28339520358796</v>
      </c>
      <c r="Y74" s="3">
        <v>3.25675794173953</v>
      </c>
      <c r="Z74" s="3">
        <v>0.960208734086149</v>
      </c>
      <c r="AA74" s="3">
        <v>-10.2884778349694</v>
      </c>
      <c r="AB74" s="3">
        <v>14.6908310925966</v>
      </c>
      <c r="AC74" s="3">
        <v>0.779152455706832</v>
      </c>
      <c r="AD74" s="3">
        <v>5.18150571333406</v>
      </c>
      <c r="AE74" s="3">
        <v>0</v>
      </c>
      <c r="AF74" s="3">
        <v>0</v>
      </c>
      <c r="AG74" s="3">
        <v>1</v>
      </c>
      <c r="AH74" s="3">
        <v>0</v>
      </c>
      <c r="AI74" s="3">
        <v>51955.0699424446</v>
      </c>
      <c r="AJ74" s="3">
        <v>0</v>
      </c>
      <c r="AK74" s="3">
        <v>0</v>
      </c>
      <c r="AL74" s="3">
        <v>0</v>
      </c>
      <c r="AM74" s="3">
        <v>0</v>
      </c>
      <c r="AN74" s="3">
        <v>3</v>
      </c>
      <c r="AO74" s="3">
        <v>0.5</v>
      </c>
      <c r="AP74" s="3" t="e">
        <v>#DIV/0!</v>
      </c>
      <c r="AQ74" s="3">
        <v>2</v>
      </c>
      <c r="AR74" s="3">
        <v>1543611161.91204</v>
      </c>
      <c r="AS74" s="3">
        <v>400.566366063949</v>
      </c>
      <c r="AT74" s="3">
        <v>400.00033706617</v>
      </c>
      <c r="AU74" s="3">
        <v>23.3555771992886</v>
      </c>
      <c r="AV74" s="3">
        <v>23.1603010967016</v>
      </c>
      <c r="AW74" s="3">
        <v>403.469229534138</v>
      </c>
      <c r="AX74" s="3">
        <v>22.6691233442067</v>
      </c>
      <c r="AY74" s="3">
        <v>350.043735403265</v>
      </c>
      <c r="AZ74" s="3">
        <v>97.7550255080969</v>
      </c>
      <c r="BA74" s="3">
        <v>0.0115673048310464</v>
      </c>
      <c r="BB74" s="3">
        <v>25.4023646859483</v>
      </c>
      <c r="BC74" s="3">
        <v>25.3342928283655</v>
      </c>
      <c r="BD74" s="3">
        <v>999.9</v>
      </c>
      <c r="BE74" s="3">
        <v>0</v>
      </c>
      <c r="BF74" s="3">
        <v>0</v>
      </c>
      <c r="BG74" s="3">
        <v>9997.63886007478</v>
      </c>
      <c r="BH74" s="3">
        <v>-0.813622954275204</v>
      </c>
      <c r="BI74" s="3">
        <v>0.243296547734181</v>
      </c>
      <c r="BJ74" s="3">
        <v>0.56598084447728</v>
      </c>
      <c r="BK74" s="3">
        <v>410.14550787655</v>
      </c>
      <c r="BL74" s="3">
        <v>409.48413902548</v>
      </c>
      <c r="BM74" s="3">
        <v>0.195275812684656</v>
      </c>
      <c r="BN74" s="3">
        <v>400.00033706617</v>
      </c>
      <c r="BO74" s="3">
        <v>23.1603010967016</v>
      </c>
      <c r="BP74" s="3">
        <v>2.28312509490998</v>
      </c>
      <c r="BQ74" s="3">
        <v>2.26403576348549</v>
      </c>
      <c r="BR74" s="3">
        <v>19.5578298295627</v>
      </c>
      <c r="BS74" s="3">
        <v>19.4227736672189</v>
      </c>
      <c r="BT74" s="3">
        <v>0</v>
      </c>
      <c r="BU74" s="3">
        <v>0</v>
      </c>
      <c r="BV74" s="3">
        <v>0</v>
      </c>
      <c r="BW74" s="3">
        <v>27</v>
      </c>
      <c r="BX74" s="3">
        <v>0.471757969275704</v>
      </c>
      <c r="BY74" s="3">
        <v>1543610998.6</v>
      </c>
      <c r="BZ74" s="3" t="e">
        <v>#DIV/0!</v>
      </c>
      <c r="CA74" s="3">
        <v>1543610998.1</v>
      </c>
      <c r="CB74" s="3">
        <v>1543610998.6</v>
      </c>
      <c r="CC74" s="3">
        <v>43</v>
      </c>
      <c r="CD74" s="3">
        <v>0.174</v>
      </c>
      <c r="CE74" s="3">
        <v>0.003</v>
      </c>
      <c r="CF74" s="3">
        <v>-2.902</v>
      </c>
      <c r="CG74" s="3">
        <v>0.683</v>
      </c>
      <c r="CH74" s="3">
        <v>400</v>
      </c>
      <c r="CI74" s="3">
        <v>23</v>
      </c>
      <c r="CJ74" s="3">
        <v>1.37</v>
      </c>
      <c r="CK74" s="3">
        <v>0.65</v>
      </c>
      <c r="CL74" s="3">
        <v>0.565105097916667</v>
      </c>
      <c r="CM74" s="3">
        <v>0.00572459943714742</v>
      </c>
      <c r="CN74" s="3">
        <v>0.0973957884478578</v>
      </c>
      <c r="CO74" s="3">
        <v>0.583333333333333</v>
      </c>
      <c r="CP74" s="3">
        <v>0.197524975</v>
      </c>
      <c r="CQ74" s="3">
        <v>-0.055263666041276</v>
      </c>
      <c r="CR74" s="3">
        <v>0.0150991961384863</v>
      </c>
      <c r="CS74" s="3">
        <v>0.5</v>
      </c>
      <c r="CT74" s="3">
        <v>1.08333333333333</v>
      </c>
      <c r="CU74" s="3">
        <v>2</v>
      </c>
      <c r="CV74" s="3" t="e">
        <v>#DIV/0!</v>
      </c>
      <c r="CW74" s="3">
        <v>100</v>
      </c>
      <c r="CX74" s="3">
        <v>100</v>
      </c>
      <c r="CY74" s="3">
        <v>-2.90275</v>
      </c>
      <c r="CZ74" s="3">
        <v>0.686516666666667</v>
      </c>
      <c r="DA74" s="3">
        <v>-2.70616766362787</v>
      </c>
      <c r="DB74" s="3">
        <v>0.000607280511662848</v>
      </c>
      <c r="DC74" s="3">
        <v>-3.29847730207135e-6</v>
      </c>
      <c r="DD74" s="3">
        <v>1.45089541195219e-9</v>
      </c>
      <c r="DE74" s="3">
        <v>0.065255655598117</v>
      </c>
      <c r="DF74" s="3">
        <v>0.00754627571538832</v>
      </c>
      <c r="DG74" s="3">
        <v>0.00101192271049505</v>
      </c>
      <c r="DH74" s="3">
        <v>-5.99912688698041e-6</v>
      </c>
      <c r="DI74" s="3">
        <v>3</v>
      </c>
      <c r="DJ74" s="3">
        <v>1567</v>
      </c>
      <c r="DK74" s="3">
        <v>2</v>
      </c>
      <c r="DL74" s="3">
        <v>29</v>
      </c>
      <c r="DM74" s="3">
        <v>2.85</v>
      </c>
      <c r="DN74" s="3">
        <v>2.85</v>
      </c>
      <c r="DO74" s="3">
        <v>3</v>
      </c>
      <c r="DP74" s="3">
        <v>328.092166666667</v>
      </c>
      <c r="DQ74" s="3">
        <v>679.469166666667</v>
      </c>
      <c r="DR74" s="3">
        <v>25.0000416666667</v>
      </c>
      <c r="DS74" s="3">
        <v>31.9198583333333</v>
      </c>
      <c r="DT74" s="3">
        <v>29.99995</v>
      </c>
      <c r="DU74" s="3">
        <v>32.3129583333333</v>
      </c>
      <c r="DV74" s="3">
        <v>32.335125</v>
      </c>
      <c r="DW74" s="3">
        <v>20.607525</v>
      </c>
      <c r="DX74" s="3">
        <v>27.67565</v>
      </c>
      <c r="DY74" s="3">
        <v>74.04335</v>
      </c>
      <c r="DZ74" s="3">
        <v>25</v>
      </c>
      <c r="EA74" s="3">
        <v>400</v>
      </c>
      <c r="EB74" s="3">
        <v>23.214425</v>
      </c>
      <c r="EC74" s="3">
        <v>98.6808833333333</v>
      </c>
      <c r="ED74" s="3">
        <v>100.95775</v>
      </c>
    </row>
    <row r="75" spans="1:134">
      <c r="A75" s="3" t="s">
        <v>496</v>
      </c>
      <c r="B75" s="3" t="s">
        <v>495</v>
      </c>
      <c r="C75" s="3" t="s">
        <v>72</v>
      </c>
      <c r="D75" s="3" t="s">
        <v>74</v>
      </c>
      <c r="E75" s="3" t="str">
        <f t="shared" si="4"/>
        <v>TR65-B2-Rd2</v>
      </c>
      <c r="F75" s="3" t="str">
        <f>VLOOKUP(B75,Sheet1!$A$1:$B$93,2,0)</f>
        <v>Myrica rubra</v>
      </c>
      <c r="G75" s="3" t="str">
        <f t="shared" si="5"/>
        <v>2023-08-16</v>
      </c>
      <c r="H75" s="3" t="s">
        <v>405</v>
      </c>
      <c r="I75" s="3">
        <v>0.000202135016064381</v>
      </c>
      <c r="J75" s="3">
        <v>-0.771087496662786</v>
      </c>
      <c r="K75" s="3">
        <v>400.590768750272</v>
      </c>
      <c r="L75" s="3">
        <v>455.761287500898</v>
      </c>
      <c r="M75" s="3">
        <v>44.4617273215876</v>
      </c>
      <c r="N75" s="3">
        <v>39.0795760620922</v>
      </c>
      <c r="O75" s="3">
        <v>0.0199403836107226</v>
      </c>
      <c r="P75" s="3">
        <v>3.99743709332692</v>
      </c>
      <c r="Q75" s="3">
        <v>0.0198851755617999</v>
      </c>
      <c r="R75" s="3">
        <v>0.0124331820956332</v>
      </c>
      <c r="S75" s="3">
        <v>0</v>
      </c>
      <c r="T75" s="3">
        <v>25.3015325693933</v>
      </c>
      <c r="U75" s="3">
        <v>25.2824074052328</v>
      </c>
      <c r="V75" s="3">
        <v>3.23360903299848</v>
      </c>
      <c r="W75" s="3">
        <v>69.9544736304311</v>
      </c>
      <c r="X75" s="3">
        <v>2.26992568986204</v>
      </c>
      <c r="Y75" s="3">
        <v>3.24486126643882</v>
      </c>
      <c r="Z75" s="3">
        <v>0.963683343136443</v>
      </c>
      <c r="AA75" s="3">
        <v>-8.91415420843922</v>
      </c>
      <c r="AB75" s="3">
        <v>12.5863650887932</v>
      </c>
      <c r="AC75" s="3">
        <v>0.668095801300905</v>
      </c>
      <c r="AD75" s="3">
        <v>4.34030668165489</v>
      </c>
      <c r="AE75" s="3">
        <v>0</v>
      </c>
      <c r="AF75" s="3">
        <v>0</v>
      </c>
      <c r="AG75" s="3">
        <v>1</v>
      </c>
      <c r="AH75" s="3">
        <v>0</v>
      </c>
      <c r="AI75" s="3">
        <v>51861.8357232233</v>
      </c>
      <c r="AJ75" s="3">
        <v>0</v>
      </c>
      <c r="AK75" s="3">
        <v>0</v>
      </c>
      <c r="AL75" s="3">
        <v>0</v>
      </c>
      <c r="AM75" s="3">
        <v>0</v>
      </c>
      <c r="AN75" s="3">
        <v>3</v>
      </c>
      <c r="AO75" s="3">
        <v>0.5</v>
      </c>
      <c r="AP75" s="3" t="e">
        <v>#DIV/0!</v>
      </c>
      <c r="AQ75" s="3">
        <v>2</v>
      </c>
      <c r="AR75" s="3">
        <v>1543642622.18272</v>
      </c>
      <c r="AS75" s="3">
        <v>400.590768750272</v>
      </c>
      <c r="AT75" s="3">
        <v>399.999336954503</v>
      </c>
      <c r="AU75" s="3">
        <v>23.2681970107798</v>
      </c>
      <c r="AV75" s="3">
        <v>23.0989966158081</v>
      </c>
      <c r="AW75" s="3">
        <v>403.743650829461</v>
      </c>
      <c r="AX75" s="3">
        <v>22.584828392615</v>
      </c>
      <c r="AY75" s="3">
        <v>350.055821879455</v>
      </c>
      <c r="AZ75" s="3">
        <v>97.5450589034929</v>
      </c>
      <c r="BA75" s="3">
        <v>0.00980037540952688</v>
      </c>
      <c r="BB75" s="3">
        <v>25.3408100350304</v>
      </c>
      <c r="BC75" s="3">
        <v>25.2824074052328</v>
      </c>
      <c r="BD75" s="3">
        <v>999.9</v>
      </c>
      <c r="BE75" s="3">
        <v>0</v>
      </c>
      <c r="BF75" s="3">
        <v>0</v>
      </c>
      <c r="BG75" s="3">
        <v>9999.17947824412</v>
      </c>
      <c r="BH75" s="3">
        <v>-0.814873547623681</v>
      </c>
      <c r="BI75" s="3">
        <v>0.24846721454726</v>
      </c>
      <c r="BJ75" s="3">
        <v>0.591405079833296</v>
      </c>
      <c r="BK75" s="3">
        <v>410.133797005424</v>
      </c>
      <c r="BL75" s="3">
        <v>409.457399239546</v>
      </c>
      <c r="BM75" s="3">
        <v>0.169204504509508</v>
      </c>
      <c r="BN75" s="3">
        <v>399.999336954503</v>
      </c>
      <c r="BO75" s="3">
        <v>23.0989966158081</v>
      </c>
      <c r="BP75" s="3">
        <v>2.26969806546469</v>
      </c>
      <c r="BQ75" s="3">
        <v>2.25319280159313</v>
      </c>
      <c r="BR75" s="3">
        <v>19.4629378719786</v>
      </c>
      <c r="BS75" s="3">
        <v>19.3456173649882</v>
      </c>
      <c r="BT75" s="3">
        <v>0</v>
      </c>
      <c r="BU75" s="3">
        <v>0</v>
      </c>
      <c r="BV75" s="3">
        <v>0</v>
      </c>
      <c r="BW75" s="3">
        <v>26</v>
      </c>
      <c r="BX75" s="3">
        <v>0.13194092588872</v>
      </c>
      <c r="BY75" s="3">
        <v>1543642484.6</v>
      </c>
      <c r="BZ75" s="3" t="e">
        <v>#DIV/0!</v>
      </c>
      <c r="CA75" s="3">
        <v>1543642484.6</v>
      </c>
      <c r="CB75" s="3">
        <v>1543642483.1</v>
      </c>
      <c r="CC75" s="3">
        <v>142</v>
      </c>
      <c r="CD75" s="3">
        <v>0.023</v>
      </c>
      <c r="CE75" s="3">
        <v>0.002</v>
      </c>
      <c r="CF75" s="3">
        <v>-3.152</v>
      </c>
      <c r="CG75" s="3">
        <v>0.678</v>
      </c>
      <c r="CH75" s="3">
        <v>400</v>
      </c>
      <c r="CI75" s="3">
        <v>23</v>
      </c>
      <c r="CJ75" s="3">
        <v>1.49</v>
      </c>
      <c r="CK75" s="3">
        <v>0.6</v>
      </c>
      <c r="CL75" s="3">
        <v>0.589902227631579</v>
      </c>
      <c r="CM75" s="3">
        <v>0.0594873089760036</v>
      </c>
      <c r="CN75" s="3">
        <v>0.106413504309619</v>
      </c>
      <c r="CO75" s="3">
        <v>0.473684210526316</v>
      </c>
      <c r="CP75" s="3">
        <v>0.170877757894737</v>
      </c>
      <c r="CQ75" s="3">
        <v>-0.040063767354597</v>
      </c>
      <c r="CR75" s="3">
        <v>0.00697066986711851</v>
      </c>
      <c r="CS75" s="3">
        <v>0.789473684210526</v>
      </c>
      <c r="CT75" s="3">
        <v>1.26315789473684</v>
      </c>
      <c r="CU75" s="3">
        <v>2</v>
      </c>
      <c r="CV75" s="3" t="e">
        <v>#DIV/0!</v>
      </c>
      <c r="CW75" s="3">
        <v>100</v>
      </c>
      <c r="CX75" s="3">
        <v>100</v>
      </c>
      <c r="CY75" s="3">
        <v>-3.15294736842105</v>
      </c>
      <c r="CZ75" s="3">
        <v>0.683352631578947</v>
      </c>
      <c r="DA75" s="3">
        <v>-2.95587157616966</v>
      </c>
      <c r="DB75" s="3">
        <v>0.000607280511662848</v>
      </c>
      <c r="DC75" s="3">
        <v>-3.29847730207135e-6</v>
      </c>
      <c r="DD75" s="3">
        <v>1.45089541195219e-9</v>
      </c>
      <c r="DE75" s="3">
        <v>0.0658923828939495</v>
      </c>
      <c r="DF75" s="3">
        <v>0.00754627571538832</v>
      </c>
      <c r="DG75" s="3">
        <v>0.00101192271049505</v>
      </c>
      <c r="DH75" s="3">
        <v>-5.99912688698041e-6</v>
      </c>
      <c r="DI75" s="3">
        <v>3</v>
      </c>
      <c r="DJ75" s="3">
        <v>1567</v>
      </c>
      <c r="DK75" s="3">
        <v>2</v>
      </c>
      <c r="DL75" s="3">
        <v>29</v>
      </c>
      <c r="DM75" s="3">
        <v>2.42105263157895</v>
      </c>
      <c r="DN75" s="3">
        <v>2.45263157894737</v>
      </c>
      <c r="DO75" s="3">
        <v>3</v>
      </c>
      <c r="DP75" s="3">
        <v>328.212210526316</v>
      </c>
      <c r="DQ75" s="3">
        <v>677.981736842105</v>
      </c>
      <c r="DR75" s="3">
        <v>24.9998789473684</v>
      </c>
      <c r="DS75" s="3">
        <v>31.7517368421053</v>
      </c>
      <c r="DT75" s="3">
        <v>30.0001315789474</v>
      </c>
      <c r="DU75" s="3">
        <v>32.1138157894737</v>
      </c>
      <c r="DV75" s="3">
        <v>32.1276315789474</v>
      </c>
      <c r="DW75" s="3">
        <v>20.4297947368421</v>
      </c>
      <c r="DX75" s="3">
        <v>25.1050473684211</v>
      </c>
      <c r="DY75" s="3">
        <v>69.6853736842105</v>
      </c>
      <c r="DZ75" s="3">
        <v>25</v>
      </c>
      <c r="EA75" s="3">
        <v>400</v>
      </c>
      <c r="EB75" s="3">
        <v>23.1493</v>
      </c>
      <c r="EC75" s="3">
        <v>98.7552368421053</v>
      </c>
      <c r="ED75" s="3">
        <v>100.955</v>
      </c>
    </row>
    <row r="76" spans="1:134">
      <c r="A76" s="3" t="s">
        <v>497</v>
      </c>
      <c r="B76" s="3" t="s">
        <v>199</v>
      </c>
      <c r="C76" s="3" t="s">
        <v>68</v>
      </c>
      <c r="D76" s="3" t="s">
        <v>74</v>
      </c>
      <c r="E76" s="3" t="str">
        <f t="shared" si="4"/>
        <v>TR67-B1-Rd2</v>
      </c>
      <c r="F76" s="3" t="str">
        <f>VLOOKUP(B76,Sheet1!$A$1:$B$93,2,0)</f>
        <v>Daphniphyllum pentandrum</v>
      </c>
      <c r="G76" s="3" t="str">
        <f t="shared" si="5"/>
        <v>2023-08-16</v>
      </c>
      <c r="H76" s="3" t="s">
        <v>405</v>
      </c>
      <c r="I76" s="3">
        <v>0.000317520217134268</v>
      </c>
      <c r="J76" s="3">
        <v>-1.22560491610851</v>
      </c>
      <c r="K76" s="3">
        <v>400.938302565681</v>
      </c>
      <c r="L76" s="3">
        <v>457.287084157784</v>
      </c>
      <c r="M76" s="3">
        <v>44.6114954573056</v>
      </c>
      <c r="N76" s="3">
        <v>39.1142846887403</v>
      </c>
      <c r="O76" s="3">
        <v>0.0310464310260846</v>
      </c>
      <c r="P76" s="3">
        <v>3.99762248156684</v>
      </c>
      <c r="Q76" s="3">
        <v>0.0309130984552532</v>
      </c>
      <c r="R76" s="3">
        <v>0.0193326180462203</v>
      </c>
      <c r="S76" s="3">
        <v>0</v>
      </c>
      <c r="T76" s="3">
        <v>25.3373615541974</v>
      </c>
      <c r="U76" s="3">
        <v>25.3758289887794</v>
      </c>
      <c r="V76" s="3">
        <v>3.25162473588716</v>
      </c>
      <c r="W76" s="3">
        <v>69.959935440964</v>
      </c>
      <c r="X76" s="3">
        <v>2.27797762286956</v>
      </c>
      <c r="Y76" s="3">
        <v>3.25611735923975</v>
      </c>
      <c r="Z76" s="3">
        <v>0.973647113017606</v>
      </c>
      <c r="AA76" s="3">
        <v>-14.0026415756212</v>
      </c>
      <c r="AB76" s="3">
        <v>5.00582829183204</v>
      </c>
      <c r="AC76" s="3">
        <v>0.265902058283384</v>
      </c>
      <c r="AD76" s="3">
        <v>-8.7309112255058</v>
      </c>
      <c r="AE76" s="3">
        <v>0</v>
      </c>
      <c r="AF76" s="3">
        <v>0</v>
      </c>
      <c r="AG76" s="3">
        <v>1</v>
      </c>
      <c r="AH76" s="3">
        <v>0</v>
      </c>
      <c r="AI76" s="3">
        <v>51855.0175224367</v>
      </c>
      <c r="AJ76" s="3">
        <v>0</v>
      </c>
      <c r="AK76" s="3">
        <v>0</v>
      </c>
      <c r="AL76" s="3">
        <v>0</v>
      </c>
      <c r="AM76" s="3">
        <v>0</v>
      </c>
      <c r="AN76" s="3">
        <v>3</v>
      </c>
      <c r="AO76" s="3">
        <v>0.5</v>
      </c>
      <c r="AP76" s="3" t="e">
        <v>#DIV/0!</v>
      </c>
      <c r="AQ76" s="3">
        <v>2</v>
      </c>
      <c r="AR76" s="3">
        <v>1543644105.33287</v>
      </c>
      <c r="AS76" s="3">
        <v>400.938302565681</v>
      </c>
      <c r="AT76" s="3">
        <v>399.997009507085</v>
      </c>
      <c r="AU76" s="3">
        <v>23.3502539222617</v>
      </c>
      <c r="AV76" s="3">
        <v>23.0844788242717</v>
      </c>
      <c r="AW76" s="3">
        <v>404.113843134617</v>
      </c>
      <c r="AX76" s="3">
        <v>22.6655431781001</v>
      </c>
      <c r="AY76" s="3">
        <v>350.039604539166</v>
      </c>
      <c r="AZ76" s="3">
        <v>97.5467717818373</v>
      </c>
      <c r="BA76" s="3">
        <v>0.010095295122172</v>
      </c>
      <c r="BB76" s="3">
        <v>25.3990555300128</v>
      </c>
      <c r="BC76" s="3">
        <v>25.3758289887794</v>
      </c>
      <c r="BD76" s="3">
        <v>999.9</v>
      </c>
      <c r="BE76" s="3">
        <v>0</v>
      </c>
      <c r="BF76" s="3">
        <v>0</v>
      </c>
      <c r="BG76" s="3">
        <v>9999.66060785744</v>
      </c>
      <c r="BH76" s="3">
        <v>-0.812310068245606</v>
      </c>
      <c r="BI76" s="3">
        <v>0.262458216026577</v>
      </c>
      <c r="BJ76" s="3">
        <v>0.941318020938241</v>
      </c>
      <c r="BK76" s="3">
        <v>410.524139326005</v>
      </c>
      <c r="BL76" s="3">
        <v>409.448926869337</v>
      </c>
      <c r="BM76" s="3">
        <v>0.265780772998388</v>
      </c>
      <c r="BN76" s="3">
        <v>399.997009507085</v>
      </c>
      <c r="BO76" s="3">
        <v>23.0844788242717</v>
      </c>
      <c r="BP76" s="3">
        <v>2.27774200949492</v>
      </c>
      <c r="BQ76" s="3">
        <v>2.25181592489205</v>
      </c>
      <c r="BR76" s="3">
        <v>19.5198484657605</v>
      </c>
      <c r="BS76" s="3">
        <v>19.3357938221432</v>
      </c>
      <c r="BT76" s="3">
        <v>0</v>
      </c>
      <c r="BU76" s="3">
        <v>0</v>
      </c>
      <c r="BV76" s="3">
        <v>0</v>
      </c>
      <c r="BW76" s="3">
        <v>26</v>
      </c>
      <c r="BX76" s="3">
        <v>0.143169481825853</v>
      </c>
      <c r="BY76" s="3">
        <v>1543644050.5</v>
      </c>
      <c r="BZ76" s="3" t="e">
        <v>#DIV/0!</v>
      </c>
      <c r="CA76" s="3">
        <v>1543644050.5</v>
      </c>
      <c r="CB76" s="3">
        <v>1543644045</v>
      </c>
      <c r="CC76" s="3">
        <v>143</v>
      </c>
      <c r="CD76" s="3">
        <v>-0.022</v>
      </c>
      <c r="CE76" s="3">
        <v>-0.002</v>
      </c>
      <c r="CF76" s="3">
        <v>-3.174</v>
      </c>
      <c r="CG76" s="3">
        <v>0.671</v>
      </c>
      <c r="CH76" s="3">
        <v>400</v>
      </c>
      <c r="CI76" s="3">
        <v>23</v>
      </c>
      <c r="CJ76" s="3">
        <v>1.63</v>
      </c>
      <c r="CK76" s="3">
        <v>0.56</v>
      </c>
      <c r="CL76" s="3">
        <v>0.9402124</v>
      </c>
      <c r="CM76" s="3">
        <v>0.00329743527204296</v>
      </c>
      <c r="CN76" s="3">
        <v>0.118822849360619</v>
      </c>
      <c r="CO76" s="3">
        <v>0.666666666666667</v>
      </c>
      <c r="CP76" s="3">
        <v>0.265578008333333</v>
      </c>
      <c r="CQ76" s="3">
        <v>0.0029924390243898</v>
      </c>
      <c r="CR76" s="3">
        <v>0.00280103254876289</v>
      </c>
      <c r="CS76" s="3">
        <v>1</v>
      </c>
      <c r="CT76" s="3">
        <v>1.66666666666667</v>
      </c>
      <c r="CU76" s="3">
        <v>2</v>
      </c>
      <c r="CV76" s="3" t="e">
        <v>#DIV/0!</v>
      </c>
      <c r="CW76" s="3">
        <v>100</v>
      </c>
      <c r="CX76" s="3">
        <v>100</v>
      </c>
      <c r="CY76" s="3">
        <v>-3.17566666666667</v>
      </c>
      <c r="CZ76" s="3">
        <v>0.684808333333333</v>
      </c>
      <c r="DA76" s="3">
        <v>-2.97795833474572</v>
      </c>
      <c r="DB76" s="3">
        <v>0.000607280511662848</v>
      </c>
      <c r="DC76" s="3">
        <v>-3.29847730207135e-6</v>
      </c>
      <c r="DD76" s="3">
        <v>1.45089541195219e-9</v>
      </c>
      <c r="DE76" s="3">
        <v>0.0636645086105603</v>
      </c>
      <c r="DF76" s="3">
        <v>0.00754627571538832</v>
      </c>
      <c r="DG76" s="3">
        <v>0.00101192271049505</v>
      </c>
      <c r="DH76" s="3">
        <v>-5.99912688698041e-6</v>
      </c>
      <c r="DI76" s="3">
        <v>3</v>
      </c>
      <c r="DJ76" s="3">
        <v>1567</v>
      </c>
      <c r="DK76" s="3">
        <v>2</v>
      </c>
      <c r="DL76" s="3">
        <v>29</v>
      </c>
      <c r="DM76" s="3">
        <v>1.04166666666667</v>
      </c>
      <c r="DN76" s="3">
        <v>1.13333333333333</v>
      </c>
      <c r="DO76" s="3">
        <v>3</v>
      </c>
      <c r="DP76" s="3">
        <v>327.895666666667</v>
      </c>
      <c r="DQ76" s="3">
        <v>676.459583333333</v>
      </c>
      <c r="DR76" s="3">
        <v>25</v>
      </c>
      <c r="DS76" s="3">
        <v>31.8840916666667</v>
      </c>
      <c r="DT76" s="3">
        <v>30.0001916666667</v>
      </c>
      <c r="DU76" s="3">
        <v>32.19985</v>
      </c>
      <c r="DV76" s="3">
        <v>32.1990333333333</v>
      </c>
      <c r="DW76" s="3">
        <v>20.4216083333333</v>
      </c>
      <c r="DX76" s="3">
        <v>23.0174</v>
      </c>
      <c r="DY76" s="3">
        <v>60.7301</v>
      </c>
      <c r="DZ76" s="3">
        <v>25</v>
      </c>
      <c r="EA76" s="3">
        <v>400</v>
      </c>
      <c r="EB76" s="3">
        <v>23.0619</v>
      </c>
      <c r="EC76" s="3">
        <v>98.7354666666667</v>
      </c>
      <c r="ED76" s="3">
        <v>100.933416666667</v>
      </c>
    </row>
    <row r="77" spans="1:134">
      <c r="A77" s="3" t="s">
        <v>498</v>
      </c>
      <c r="B77" s="3" t="s">
        <v>201</v>
      </c>
      <c r="C77" s="3" t="s">
        <v>68</v>
      </c>
      <c r="D77" s="3" t="s">
        <v>74</v>
      </c>
      <c r="E77" s="3" t="str">
        <f t="shared" si="4"/>
        <v>TR69-B1-Rd2</v>
      </c>
      <c r="F77" s="3" t="str">
        <f>VLOOKUP(B77,Sheet1!$A$1:$B$93,2,0)</f>
        <v>Schima superba</v>
      </c>
      <c r="G77" s="3" t="str">
        <f t="shared" si="5"/>
        <v>2023-08-16</v>
      </c>
      <c r="H77" s="3" t="s">
        <v>405</v>
      </c>
      <c r="I77" s="3">
        <v>6.16180896063014e-5</v>
      </c>
      <c r="J77" s="3">
        <v>-0.921878954330604</v>
      </c>
      <c r="K77" s="3">
        <v>400.772767169651</v>
      </c>
      <c r="L77" s="3">
        <v>529.248318784197</v>
      </c>
      <c r="M77" s="3">
        <v>51.5669173373094</v>
      </c>
      <c r="N77" s="3">
        <v>39.0489501340769</v>
      </c>
      <c r="O77" s="3">
        <v>0.00599694338034133</v>
      </c>
      <c r="P77" s="3">
        <v>3.99447511462224</v>
      </c>
      <c r="Q77" s="3">
        <v>0.0059890195828697</v>
      </c>
      <c r="R77" s="3">
        <v>0.00374384829202089</v>
      </c>
      <c r="S77" s="3">
        <v>0</v>
      </c>
      <c r="T77" s="3">
        <v>25.6576070985297</v>
      </c>
      <c r="U77" s="3">
        <v>25.6020822323893</v>
      </c>
      <c r="V77" s="3">
        <v>3.29562005990794</v>
      </c>
      <c r="W77" s="3">
        <v>70.1622496906333</v>
      </c>
      <c r="X77" s="3">
        <v>2.32156128051993</v>
      </c>
      <c r="Y77" s="3">
        <v>3.3088467762412</v>
      </c>
      <c r="Z77" s="3">
        <v>0.974058779388004</v>
      </c>
      <c r="AA77" s="3">
        <v>-2.71735775163789</v>
      </c>
      <c r="AB77" s="3">
        <v>14.5371925279556</v>
      </c>
      <c r="AC77" s="3">
        <v>0.774740738952022</v>
      </c>
      <c r="AD77" s="3">
        <v>12.5945755152698</v>
      </c>
      <c r="AE77" s="3">
        <v>0</v>
      </c>
      <c r="AF77" s="3">
        <v>0</v>
      </c>
      <c r="AG77" s="3">
        <v>1</v>
      </c>
      <c r="AH77" s="3">
        <v>0</v>
      </c>
      <c r="AI77" s="3">
        <v>51749.9380497875</v>
      </c>
      <c r="AJ77" s="3">
        <v>0</v>
      </c>
      <c r="AK77" s="3">
        <v>0</v>
      </c>
      <c r="AL77" s="3">
        <v>0</v>
      </c>
      <c r="AM77" s="3">
        <v>0</v>
      </c>
      <c r="AN77" s="3">
        <v>3</v>
      </c>
      <c r="AO77" s="3">
        <v>0.5</v>
      </c>
      <c r="AP77" s="3" t="e">
        <v>#DIV/0!</v>
      </c>
      <c r="AQ77" s="3">
        <v>2</v>
      </c>
      <c r="AR77" s="3">
        <v>1543627743.31204</v>
      </c>
      <c r="AS77" s="3">
        <v>400.772767169651</v>
      </c>
      <c r="AT77" s="3">
        <v>400.003842664566</v>
      </c>
      <c r="AU77" s="3">
        <v>23.8269796053645</v>
      </c>
      <c r="AV77" s="3">
        <v>23.7754272664071</v>
      </c>
      <c r="AW77" s="3">
        <v>403.936800068246</v>
      </c>
      <c r="AX77" s="3">
        <v>23.1265246834495</v>
      </c>
      <c r="AY77" s="3">
        <v>350.041367154717</v>
      </c>
      <c r="AZ77" s="3">
        <v>97.4236721000259</v>
      </c>
      <c r="BA77" s="3">
        <v>0.0104685163960703</v>
      </c>
      <c r="BB77" s="3">
        <v>25.6695869456289</v>
      </c>
      <c r="BC77" s="3">
        <v>25.6020822323893</v>
      </c>
      <c r="BD77" s="3">
        <v>999.9</v>
      </c>
      <c r="BE77" s="3">
        <v>0</v>
      </c>
      <c r="BF77" s="3">
        <v>0</v>
      </c>
      <c r="BG77" s="3">
        <v>10001.125412103</v>
      </c>
      <c r="BH77" s="3">
        <v>-0.824694934064745</v>
      </c>
      <c r="BI77" s="3">
        <v>0.255692860664186</v>
      </c>
      <c r="BJ77" s="3">
        <v>0.768930049535492</v>
      </c>
      <c r="BK77" s="3">
        <v>410.555054498752</v>
      </c>
      <c r="BL77" s="3">
        <v>409.74572195934</v>
      </c>
      <c r="BM77" s="3">
        <v>0.0515547203839093</v>
      </c>
      <c r="BN77" s="3">
        <v>400.003842664566</v>
      </c>
      <c r="BO77" s="3">
        <v>23.7754272664071</v>
      </c>
      <c r="BP77" s="3">
        <v>2.32131261215676</v>
      </c>
      <c r="BQ77" s="3">
        <v>2.31628943941975</v>
      </c>
      <c r="BR77" s="3">
        <v>19.825054654937</v>
      </c>
      <c r="BS77" s="3">
        <v>19.7901110281265</v>
      </c>
      <c r="BT77" s="3">
        <v>0</v>
      </c>
      <c r="BU77" s="3">
        <v>0</v>
      </c>
      <c r="BV77" s="3">
        <v>0</v>
      </c>
      <c r="BW77" s="3">
        <v>28</v>
      </c>
      <c r="BX77" s="3">
        <v>0.326201420769427</v>
      </c>
      <c r="BY77" s="3">
        <v>1543627494</v>
      </c>
      <c r="BZ77" s="3" t="e">
        <v>#DIV/0!</v>
      </c>
      <c r="CA77" s="3">
        <v>1543627494</v>
      </c>
      <c r="CB77" s="3">
        <v>1543627493</v>
      </c>
      <c r="CC77" s="3">
        <v>100</v>
      </c>
      <c r="CD77" s="3">
        <v>0.168</v>
      </c>
      <c r="CE77" s="3">
        <v>0.014</v>
      </c>
      <c r="CF77" s="3">
        <v>-3.163</v>
      </c>
      <c r="CG77" s="3">
        <v>0.702</v>
      </c>
      <c r="CH77" s="3">
        <v>400</v>
      </c>
      <c r="CI77" s="3">
        <v>24</v>
      </c>
      <c r="CJ77" s="3">
        <v>1.71</v>
      </c>
      <c r="CK77" s="3">
        <v>0.62</v>
      </c>
      <c r="CL77" s="3">
        <v>0.774730983333333</v>
      </c>
      <c r="CM77" s="3">
        <v>-0.0952184221388376</v>
      </c>
      <c r="CN77" s="3">
        <v>0.111781234727848</v>
      </c>
      <c r="CO77" s="3">
        <v>0.166666666666667</v>
      </c>
      <c r="CP77" s="3">
        <v>0.050616703875</v>
      </c>
      <c r="CQ77" s="3">
        <v>0.0263243675609755</v>
      </c>
      <c r="CR77" s="3">
        <v>0.0236913610934099</v>
      </c>
      <c r="CS77" s="3">
        <v>0.5</v>
      </c>
      <c r="CT77" s="3">
        <v>0.666666666666667</v>
      </c>
      <c r="CU77" s="3">
        <v>2</v>
      </c>
      <c r="CV77" s="3" t="e">
        <v>#DIV/0!</v>
      </c>
      <c r="CW77" s="3">
        <v>100</v>
      </c>
      <c r="CX77" s="3">
        <v>100</v>
      </c>
      <c r="CY77" s="3">
        <v>-3.164</v>
      </c>
      <c r="CZ77" s="3">
        <v>0.700625</v>
      </c>
      <c r="DA77" s="3">
        <v>-2.96677729142563</v>
      </c>
      <c r="DB77" s="3">
        <v>0.000607280511662848</v>
      </c>
      <c r="DC77" s="3">
        <v>-3.29847730207135e-6</v>
      </c>
      <c r="DD77" s="3">
        <v>1.45089541195219e-9</v>
      </c>
      <c r="DE77" s="3">
        <v>0.0589268674100564</v>
      </c>
      <c r="DF77" s="3">
        <v>0.00754627571538832</v>
      </c>
      <c r="DG77" s="3">
        <v>0.00101192271049505</v>
      </c>
      <c r="DH77" s="3">
        <v>-5.99912688698041e-6</v>
      </c>
      <c r="DI77" s="3">
        <v>3</v>
      </c>
      <c r="DJ77" s="3">
        <v>1567</v>
      </c>
      <c r="DK77" s="3">
        <v>2</v>
      </c>
      <c r="DL77" s="3">
        <v>29</v>
      </c>
      <c r="DM77" s="3">
        <v>4.28333333333333</v>
      </c>
      <c r="DN77" s="3">
        <v>4.3</v>
      </c>
      <c r="DO77" s="3">
        <v>3</v>
      </c>
      <c r="DP77" s="3">
        <v>327.884416666667</v>
      </c>
      <c r="DQ77" s="3">
        <v>674.349416666667</v>
      </c>
      <c r="DR77" s="3">
        <v>25.0001833333333</v>
      </c>
      <c r="DS77" s="3">
        <v>32.3998</v>
      </c>
      <c r="DT77" s="3">
        <v>30.000175</v>
      </c>
      <c r="DU77" s="3">
        <v>32.7719416666667</v>
      </c>
      <c r="DV77" s="3">
        <v>32.78345</v>
      </c>
      <c r="DW77" s="3">
        <v>20.5249083333333</v>
      </c>
      <c r="DX77" s="3">
        <v>22.66345</v>
      </c>
      <c r="DY77" s="3">
        <v>58.8821</v>
      </c>
      <c r="DZ77" s="3">
        <v>25</v>
      </c>
      <c r="EA77" s="3">
        <v>400</v>
      </c>
      <c r="EB77" s="3">
        <v>23.7504</v>
      </c>
      <c r="EC77" s="3">
        <v>98.6239916666667</v>
      </c>
      <c r="ED77" s="3">
        <v>100.84475</v>
      </c>
    </row>
    <row r="78" spans="1:134">
      <c r="A78" s="3" t="s">
        <v>499</v>
      </c>
      <c r="B78" s="3" t="s">
        <v>203</v>
      </c>
      <c r="C78" s="3" t="s">
        <v>72</v>
      </c>
      <c r="D78" s="3" t="s">
        <v>69</v>
      </c>
      <c r="E78" s="3" t="str">
        <f t="shared" si="4"/>
        <v>TR70-B2-Rd1</v>
      </c>
      <c r="F78" s="3" t="str">
        <f>VLOOKUP(B78,Sheet1!$A$1:$B$93,2,0)</f>
        <v>Myrica rubra</v>
      </c>
      <c r="G78" s="3" t="str">
        <f t="shared" si="5"/>
        <v>2023-08-16</v>
      </c>
      <c r="H78" s="3" t="s">
        <v>405</v>
      </c>
      <c r="I78" s="3">
        <v>0.00068057689971423</v>
      </c>
      <c r="J78" s="3">
        <v>-1.19794531438999</v>
      </c>
      <c r="K78" s="3">
        <v>400.791675775406</v>
      </c>
      <c r="L78" s="3">
        <v>422.955485193794</v>
      </c>
      <c r="M78" s="3">
        <v>41.2605562187476</v>
      </c>
      <c r="N78" s="3">
        <v>39.09841186695</v>
      </c>
      <c r="O78" s="3">
        <v>0.0667696504424845</v>
      </c>
      <c r="P78" s="3">
        <v>3.99727059814107</v>
      </c>
      <c r="Q78" s="3">
        <v>0.066156116254635</v>
      </c>
      <c r="R78" s="3">
        <v>0.0414022261872605</v>
      </c>
      <c r="S78" s="3">
        <v>0</v>
      </c>
      <c r="T78" s="3">
        <v>25.6267718335211</v>
      </c>
      <c r="U78" s="3">
        <v>25.6326689919723</v>
      </c>
      <c r="V78" s="3">
        <v>3.30160745113985</v>
      </c>
      <c r="W78" s="3">
        <v>69.9544951652637</v>
      </c>
      <c r="X78" s="3">
        <v>2.32699185778286</v>
      </c>
      <c r="Y78" s="3">
        <v>3.32643645804413</v>
      </c>
      <c r="Z78" s="3">
        <v>0.974615593356982</v>
      </c>
      <c r="AA78" s="3">
        <v>-30.0134412773975</v>
      </c>
      <c r="AB78" s="3">
        <v>27.2232304439912</v>
      </c>
      <c r="AC78" s="3">
        <v>1.45069027138381</v>
      </c>
      <c r="AD78" s="3">
        <v>-1.33952056202249</v>
      </c>
      <c r="AE78" s="3">
        <v>0</v>
      </c>
      <c r="AF78" s="3">
        <v>0</v>
      </c>
      <c r="AG78" s="3">
        <v>1</v>
      </c>
      <c r="AH78" s="3">
        <v>0</v>
      </c>
      <c r="AI78" s="3">
        <v>51786.2443208602</v>
      </c>
      <c r="AJ78" s="3">
        <v>0</v>
      </c>
      <c r="AK78" s="3">
        <v>0</v>
      </c>
      <c r="AL78" s="3">
        <v>0</v>
      </c>
      <c r="AM78" s="3">
        <v>0</v>
      </c>
      <c r="AN78" s="3">
        <v>3</v>
      </c>
      <c r="AO78" s="3">
        <v>0.5</v>
      </c>
      <c r="AP78" s="3" t="e">
        <v>#DIV/0!</v>
      </c>
      <c r="AQ78" s="3">
        <v>2</v>
      </c>
      <c r="AR78" s="3">
        <v>1543622614.83287</v>
      </c>
      <c r="AS78" s="3">
        <v>400.791675775406</v>
      </c>
      <c r="AT78" s="3">
        <v>399.998730446847</v>
      </c>
      <c r="AU78" s="3">
        <v>23.8536277098917</v>
      </c>
      <c r="AV78" s="3">
        <v>23.2842356999939</v>
      </c>
      <c r="AW78" s="3">
        <v>403.909392285471</v>
      </c>
      <c r="AX78" s="3">
        <v>23.1579519593444</v>
      </c>
      <c r="AY78" s="3">
        <v>350.027339876391</v>
      </c>
      <c r="AZ78" s="3">
        <v>97.5421369831387</v>
      </c>
      <c r="BA78" s="3">
        <v>0.0108170035277322</v>
      </c>
      <c r="BB78" s="3">
        <v>25.7589943846166</v>
      </c>
      <c r="BC78" s="3">
        <v>25.6326689919723</v>
      </c>
      <c r="BD78" s="3">
        <v>999.9</v>
      </c>
      <c r="BE78" s="3">
        <v>0</v>
      </c>
      <c r="BF78" s="3">
        <v>0</v>
      </c>
      <c r="BG78" s="3">
        <v>9998.88785501429</v>
      </c>
      <c r="BH78" s="3">
        <v>-0.832562404608344</v>
      </c>
      <c r="BI78" s="3">
        <v>0.259503476714255</v>
      </c>
      <c r="BJ78" s="3">
        <v>0.792965793910022</v>
      </c>
      <c r="BK78" s="3">
        <v>410.585639479566</v>
      </c>
      <c r="BL78" s="3">
        <v>409.534475247826</v>
      </c>
      <c r="BM78" s="3">
        <v>0.569388615196436</v>
      </c>
      <c r="BN78" s="3">
        <v>399.998730446847</v>
      </c>
      <c r="BO78" s="3">
        <v>23.2842356999939</v>
      </c>
      <c r="BP78" s="3">
        <v>2.32673341123882</v>
      </c>
      <c r="BQ78" s="3">
        <v>2.27119438100559</v>
      </c>
      <c r="BR78" s="3">
        <v>19.8626842567506</v>
      </c>
      <c r="BS78" s="3">
        <v>19.4735394561516</v>
      </c>
      <c r="BT78" s="3">
        <v>0</v>
      </c>
      <c r="BU78" s="3">
        <v>0</v>
      </c>
      <c r="BV78" s="3">
        <v>0</v>
      </c>
      <c r="BW78" s="3">
        <v>28</v>
      </c>
      <c r="BX78" s="3">
        <v>0.383329010436052</v>
      </c>
      <c r="BY78" s="3">
        <v>1543622343</v>
      </c>
      <c r="BZ78" s="3" t="e">
        <v>#DIV/0!</v>
      </c>
      <c r="CA78" s="3">
        <v>1543622341</v>
      </c>
      <c r="CB78" s="3">
        <v>1543622343</v>
      </c>
      <c r="CC78" s="3">
        <v>81</v>
      </c>
      <c r="CD78" s="3">
        <v>0.124</v>
      </c>
      <c r="CE78" s="3">
        <v>-0.006</v>
      </c>
      <c r="CF78" s="3">
        <v>-3.117</v>
      </c>
      <c r="CG78" s="3">
        <v>0.675</v>
      </c>
      <c r="CH78" s="3">
        <v>400</v>
      </c>
      <c r="CI78" s="3">
        <v>23</v>
      </c>
      <c r="CJ78" s="3">
        <v>1.61</v>
      </c>
      <c r="CK78" s="3">
        <v>0.41</v>
      </c>
      <c r="CL78" s="3">
        <v>0.788350875</v>
      </c>
      <c r="CM78" s="3">
        <v>0.0134431913696046</v>
      </c>
      <c r="CN78" s="3">
        <v>0.131628976931522</v>
      </c>
      <c r="CO78" s="3">
        <v>0.333333333333333</v>
      </c>
      <c r="CP78" s="3">
        <v>0.569835458333333</v>
      </c>
      <c r="CQ78" s="3">
        <v>-0.0110304821763611</v>
      </c>
      <c r="CR78" s="3">
        <v>0.00723500883053697</v>
      </c>
      <c r="CS78" s="3">
        <v>0.916666666666667</v>
      </c>
      <c r="CT78" s="3">
        <v>1.25</v>
      </c>
      <c r="CU78" s="3">
        <v>2</v>
      </c>
      <c r="CV78" s="3" t="e">
        <v>#DIV/0!</v>
      </c>
      <c r="CW78" s="3">
        <v>100</v>
      </c>
      <c r="CX78" s="3">
        <v>100</v>
      </c>
      <c r="CY78" s="3">
        <v>-3.11775</v>
      </c>
      <c r="CZ78" s="3">
        <v>0.695491666666667</v>
      </c>
      <c r="DA78" s="3">
        <v>-2.92044462892901</v>
      </c>
      <c r="DB78" s="3">
        <v>0.000607280511662848</v>
      </c>
      <c r="DC78" s="3">
        <v>-3.29847730207135e-6</v>
      </c>
      <c r="DD78" s="3">
        <v>1.45089541195219e-9</v>
      </c>
      <c r="DE78" s="3">
        <v>0.052738067636907</v>
      </c>
      <c r="DF78" s="3">
        <v>0.00754627571538832</v>
      </c>
      <c r="DG78" s="3">
        <v>0.00101192271049505</v>
      </c>
      <c r="DH78" s="3">
        <v>-5.99912688698041e-6</v>
      </c>
      <c r="DI78" s="3">
        <v>3</v>
      </c>
      <c r="DJ78" s="3">
        <v>1567</v>
      </c>
      <c r="DK78" s="3">
        <v>2</v>
      </c>
      <c r="DL78" s="3">
        <v>29</v>
      </c>
      <c r="DM78" s="3">
        <v>4.7</v>
      </c>
      <c r="DN78" s="3">
        <v>4.66666666666667</v>
      </c>
      <c r="DO78" s="3">
        <v>3</v>
      </c>
      <c r="DP78" s="3">
        <v>327.05225</v>
      </c>
      <c r="DQ78" s="3">
        <v>674.141416666667</v>
      </c>
      <c r="DR78" s="3">
        <v>25.0000333333333</v>
      </c>
      <c r="DS78" s="3">
        <v>32.9626916666667</v>
      </c>
      <c r="DT78" s="3">
        <v>30.000475</v>
      </c>
      <c r="DU78" s="3">
        <v>33.2279833333333</v>
      </c>
      <c r="DV78" s="3">
        <v>33.2087916666667</v>
      </c>
      <c r="DW78" s="3">
        <v>20.4804833333333</v>
      </c>
      <c r="DX78" s="3">
        <v>26.1524</v>
      </c>
      <c r="DY78" s="3">
        <v>63.3784333333333</v>
      </c>
      <c r="DZ78" s="3">
        <v>25</v>
      </c>
      <c r="EA78" s="3">
        <v>400</v>
      </c>
      <c r="EB78" s="3">
        <v>23.3123833333333</v>
      </c>
      <c r="EC78" s="3">
        <v>98.5175166666667</v>
      </c>
      <c r="ED78" s="3">
        <v>100.751416666667</v>
      </c>
    </row>
    <row r="79" spans="1:134">
      <c r="A79" s="3" t="s">
        <v>500</v>
      </c>
      <c r="B79" s="3" t="s">
        <v>206</v>
      </c>
      <c r="C79" s="3" t="s">
        <v>68</v>
      </c>
      <c r="D79" s="3" t="s">
        <v>69</v>
      </c>
      <c r="E79" s="3" t="str">
        <f t="shared" si="4"/>
        <v>TR71-B1-Rd1</v>
      </c>
      <c r="F79" s="3" t="str">
        <f>VLOOKUP(B79,Sheet1!$A$1:$B$93,2,0)</f>
        <v>Castanopsis eyrei</v>
      </c>
      <c r="G79" s="3" t="str">
        <f t="shared" si="5"/>
        <v>2023-08-16</v>
      </c>
      <c r="H79" s="3" t="s">
        <v>405</v>
      </c>
      <c r="I79" s="3">
        <v>0.000236811345298919</v>
      </c>
      <c r="J79" s="3">
        <v>-1.01003632836956</v>
      </c>
      <c r="K79" s="3">
        <v>400.781643306834</v>
      </c>
      <c r="L79" s="3">
        <v>462.890194770138</v>
      </c>
      <c r="M79" s="3">
        <v>45.2628054504768</v>
      </c>
      <c r="N79" s="3">
        <v>39.1896417342307</v>
      </c>
      <c r="O79" s="3">
        <v>0.023546010573787</v>
      </c>
      <c r="P79" s="3">
        <v>4.0040635474236</v>
      </c>
      <c r="Q79" s="3">
        <v>0.0234689731468623</v>
      </c>
      <c r="R79" s="3">
        <v>0.0146750084824104</v>
      </c>
      <c r="S79" s="3">
        <v>0</v>
      </c>
      <c r="T79" s="3">
        <v>25.6255478408905</v>
      </c>
      <c r="U79" s="3">
        <v>25.5320046520208</v>
      </c>
      <c r="V79" s="3">
        <v>3.28193921031853</v>
      </c>
      <c r="W79" s="3">
        <v>70.2144666835689</v>
      </c>
      <c r="X79" s="3">
        <v>2.32355140357604</v>
      </c>
      <c r="Y79" s="3">
        <v>3.30922049300527</v>
      </c>
      <c r="Z79" s="3">
        <v>0.95838780674249</v>
      </c>
      <c r="AA79" s="3">
        <v>-10.4433803276823</v>
      </c>
      <c r="AB79" s="3">
        <v>30.1089039119202</v>
      </c>
      <c r="AC79" s="3">
        <v>1.60023261997736</v>
      </c>
      <c r="AD79" s="3">
        <v>21.2657562042153</v>
      </c>
      <c r="AE79" s="3">
        <v>0</v>
      </c>
      <c r="AF79" s="3">
        <v>0</v>
      </c>
      <c r="AG79" s="3">
        <v>1</v>
      </c>
      <c r="AH79" s="3">
        <v>0</v>
      </c>
      <c r="AI79" s="3">
        <v>51926.145586036</v>
      </c>
      <c r="AJ79" s="3">
        <v>0</v>
      </c>
      <c r="AK79" s="3">
        <v>0</v>
      </c>
      <c r="AL79" s="3">
        <v>0</v>
      </c>
      <c r="AM79" s="3">
        <v>0</v>
      </c>
      <c r="AN79" s="3">
        <v>3</v>
      </c>
      <c r="AO79" s="3">
        <v>0.5</v>
      </c>
      <c r="AP79" s="3" t="e">
        <v>#DIV/0!</v>
      </c>
      <c r="AQ79" s="3">
        <v>2</v>
      </c>
      <c r="AR79" s="3">
        <v>1543603899.07432</v>
      </c>
      <c r="AS79" s="3">
        <v>400.781643306834</v>
      </c>
      <c r="AT79" s="3">
        <v>399.997353023061</v>
      </c>
      <c r="AU79" s="3">
        <v>23.7623187930137</v>
      </c>
      <c r="AV79" s="3">
        <v>23.5641872147558</v>
      </c>
      <c r="AW79" s="3">
        <v>403.643344339412</v>
      </c>
      <c r="AX79" s="3">
        <v>23.0582523337453</v>
      </c>
      <c r="AY79" s="3">
        <v>350.046759444467</v>
      </c>
      <c r="AZ79" s="3">
        <v>97.7697001756191</v>
      </c>
      <c r="BA79" s="3">
        <v>0.0133255307606659</v>
      </c>
      <c r="BB79" s="3">
        <v>25.6714835659904</v>
      </c>
      <c r="BC79" s="3">
        <v>25.5320046520208</v>
      </c>
      <c r="BD79" s="3">
        <v>999.9</v>
      </c>
      <c r="BE79" s="3">
        <v>0</v>
      </c>
      <c r="BF79" s="3">
        <v>0</v>
      </c>
      <c r="BG79" s="3">
        <v>9999.6662369564</v>
      </c>
      <c r="BH79" s="3">
        <v>-0.820171038797194</v>
      </c>
      <c r="BI79" s="3">
        <v>0.249634647940966</v>
      </c>
      <c r="BJ79" s="3">
        <v>0.784295745151417</v>
      </c>
      <c r="BK79" s="3">
        <v>410.53692172906</v>
      </c>
      <c r="BL79" s="3">
        <v>409.650440959098</v>
      </c>
      <c r="BM79" s="3">
        <v>0.198133055906283</v>
      </c>
      <c r="BN79" s="3">
        <v>399.997353023061</v>
      </c>
      <c r="BO79" s="3">
        <v>23.5641872147558</v>
      </c>
      <c r="BP79" s="3">
        <v>2.32323499266697</v>
      </c>
      <c r="BQ79" s="3">
        <v>2.30386353462202</v>
      </c>
      <c r="BR79" s="3">
        <v>19.8383995233159</v>
      </c>
      <c r="BS79" s="3">
        <v>19.7034234645807</v>
      </c>
      <c r="BT79" s="3">
        <v>0</v>
      </c>
      <c r="BU79" s="3">
        <v>0</v>
      </c>
      <c r="BV79" s="3">
        <v>0</v>
      </c>
      <c r="BW79" s="3">
        <v>27</v>
      </c>
      <c r="BX79" s="3">
        <v>0.53136431825725</v>
      </c>
      <c r="BY79" s="3">
        <v>1543603457.6</v>
      </c>
      <c r="BZ79" s="3" t="e">
        <v>#DIV/0!</v>
      </c>
      <c r="CA79" s="3">
        <v>1543603457.6</v>
      </c>
      <c r="CB79" s="3">
        <v>1543603451.1</v>
      </c>
      <c r="CC79" s="3">
        <v>24</v>
      </c>
      <c r="CD79" s="3">
        <v>0.022</v>
      </c>
      <c r="CE79" s="3">
        <v>-0.014</v>
      </c>
      <c r="CF79" s="3">
        <v>-2.861</v>
      </c>
      <c r="CG79" s="3">
        <v>0.7</v>
      </c>
      <c r="CH79" s="3">
        <v>400</v>
      </c>
      <c r="CI79" s="3">
        <v>24</v>
      </c>
      <c r="CJ79" s="3">
        <v>1.23</v>
      </c>
      <c r="CK79" s="3">
        <v>0.49</v>
      </c>
      <c r="CL79" s="3">
        <v>0.7859572025</v>
      </c>
      <c r="CM79" s="3">
        <v>-0.0222232288930599</v>
      </c>
      <c r="CN79" s="3">
        <v>0.111274812218155</v>
      </c>
      <c r="CO79" s="3">
        <v>0.35</v>
      </c>
      <c r="CP79" s="3">
        <v>0.19758274125</v>
      </c>
      <c r="CQ79" s="3">
        <v>0.0170162572232641</v>
      </c>
      <c r="CR79" s="3">
        <v>0.00708946387165665</v>
      </c>
      <c r="CS79" s="3">
        <v>0.9</v>
      </c>
      <c r="CT79" s="3">
        <v>1.25</v>
      </c>
      <c r="CU79" s="3">
        <v>2</v>
      </c>
      <c r="CV79" s="3" t="e">
        <v>#DIV/0!</v>
      </c>
      <c r="CW79" s="3">
        <v>100</v>
      </c>
      <c r="CX79" s="3">
        <v>100</v>
      </c>
      <c r="CY79" s="3">
        <v>-2.86175</v>
      </c>
      <c r="CZ79" s="3">
        <v>0.70417</v>
      </c>
      <c r="DA79" s="3">
        <v>-2.66485750715883</v>
      </c>
      <c r="DB79" s="3">
        <v>0.000607280511662848</v>
      </c>
      <c r="DC79" s="3">
        <v>-3.29847730207135e-6</v>
      </c>
      <c r="DD79" s="3">
        <v>1.45089541195219e-9</v>
      </c>
      <c r="DE79" s="3">
        <v>0.0655899722960515</v>
      </c>
      <c r="DF79" s="3">
        <v>0.00754627571538832</v>
      </c>
      <c r="DG79" s="3">
        <v>0.00101192271049505</v>
      </c>
      <c r="DH79" s="3">
        <v>-5.99912688698041e-6</v>
      </c>
      <c r="DI79" s="3">
        <v>3</v>
      </c>
      <c r="DJ79" s="3">
        <v>1567</v>
      </c>
      <c r="DK79" s="3">
        <v>2</v>
      </c>
      <c r="DL79" s="3">
        <v>29</v>
      </c>
      <c r="DM79" s="3">
        <v>7.485</v>
      </c>
      <c r="DN79" s="3">
        <v>7.595</v>
      </c>
      <c r="DO79" s="3">
        <v>3</v>
      </c>
      <c r="DP79" s="3">
        <v>327.275</v>
      </c>
      <c r="DQ79" s="3">
        <v>690.47825</v>
      </c>
      <c r="DR79" s="3">
        <v>24.99945</v>
      </c>
      <c r="DS79" s="3">
        <v>32.429205</v>
      </c>
      <c r="DT79" s="3">
        <v>30.000165</v>
      </c>
      <c r="DU79" s="3">
        <v>32.715805</v>
      </c>
      <c r="DV79" s="3">
        <v>32.7012</v>
      </c>
      <c r="DW79" s="3">
        <v>20.605775</v>
      </c>
      <c r="DX79" s="3">
        <v>25.66436</v>
      </c>
      <c r="DY79" s="3">
        <v>100</v>
      </c>
      <c r="DZ79" s="3">
        <v>25</v>
      </c>
      <c r="EA79" s="3">
        <v>400</v>
      </c>
      <c r="EB79" s="3">
        <v>23.53929</v>
      </c>
      <c r="EC79" s="3">
        <v>98.51095</v>
      </c>
      <c r="ED79" s="3">
        <v>100.85735</v>
      </c>
    </row>
    <row r="80" spans="1:134">
      <c r="A80" s="3" t="s">
        <v>501</v>
      </c>
      <c r="B80" s="3" t="s">
        <v>208</v>
      </c>
      <c r="C80" s="3" t="s">
        <v>68</v>
      </c>
      <c r="D80" s="3" t="s">
        <v>74</v>
      </c>
      <c r="E80" s="3" t="str">
        <f t="shared" si="4"/>
        <v>TR72-B1-Rd2</v>
      </c>
      <c r="F80" s="3" t="str">
        <f>VLOOKUP(B80,Sheet1!$A$1:$B$93,2,0)</f>
        <v>Schima superba</v>
      </c>
      <c r="G80" s="3" t="str">
        <f t="shared" si="5"/>
        <v>2023-08-17</v>
      </c>
      <c r="H80" s="3" t="s">
        <v>405</v>
      </c>
      <c r="I80" s="3">
        <v>0.00025541756438202</v>
      </c>
      <c r="J80" s="3">
        <v>-1.28561929101208</v>
      </c>
      <c r="K80" s="3">
        <v>401.015491328671</v>
      </c>
      <c r="L80" s="3">
        <v>473.319751773888</v>
      </c>
      <c r="M80" s="3">
        <v>46.0503460142037</v>
      </c>
      <c r="N80" s="3">
        <v>39.0157015999686</v>
      </c>
      <c r="O80" s="3">
        <v>0.026124551590954</v>
      </c>
      <c r="P80" s="3">
        <v>3.99014839977821</v>
      </c>
      <c r="Q80" s="3">
        <v>0.026029693126956</v>
      </c>
      <c r="R80" s="3">
        <v>0.016277051961698</v>
      </c>
      <c r="S80" s="3">
        <v>0</v>
      </c>
      <c r="T80" s="3">
        <v>25.2259202325218</v>
      </c>
      <c r="U80" s="3">
        <v>25.0949607919121</v>
      </c>
      <c r="V80" s="3">
        <v>3.19772401510823</v>
      </c>
      <c r="W80" s="3">
        <v>70.2243130285257</v>
      </c>
      <c r="X80" s="3">
        <v>2.26986625174179</v>
      </c>
      <c r="Y80" s="3">
        <v>3.23230736476276</v>
      </c>
      <c r="Z80" s="3">
        <v>0.927857763366438</v>
      </c>
      <c r="AA80" s="3">
        <v>-11.2639145892471</v>
      </c>
      <c r="AB80" s="3">
        <v>38.8669476302892</v>
      </c>
      <c r="AC80" s="3">
        <v>2.06424741099298</v>
      </c>
      <c r="AD80" s="3">
        <v>29.6672804520351</v>
      </c>
      <c r="AE80" s="3">
        <v>5.5</v>
      </c>
      <c r="AF80" s="3">
        <v>1.5</v>
      </c>
      <c r="AG80" s="3">
        <v>1</v>
      </c>
      <c r="AH80" s="3">
        <v>0</v>
      </c>
      <c r="AI80" s="3">
        <v>51738.9779742171</v>
      </c>
      <c r="AJ80" s="3">
        <v>0</v>
      </c>
      <c r="AK80" s="3">
        <v>0</v>
      </c>
      <c r="AL80" s="3">
        <v>0</v>
      </c>
      <c r="AM80" s="3">
        <v>0</v>
      </c>
      <c r="AN80" s="3">
        <v>3</v>
      </c>
      <c r="AO80" s="3">
        <v>0.5</v>
      </c>
      <c r="AP80" s="3" t="e">
        <v>#DIV/0!</v>
      </c>
      <c r="AQ80" s="3">
        <v>2</v>
      </c>
      <c r="AR80" s="3">
        <v>1543631174.41204</v>
      </c>
      <c r="AS80" s="3">
        <v>401.015491328671</v>
      </c>
      <c r="AT80" s="3">
        <v>400.001424772136</v>
      </c>
      <c r="AU80" s="3">
        <v>23.3303899110171</v>
      </c>
      <c r="AV80" s="3">
        <v>23.1165891846933</v>
      </c>
      <c r="AW80" s="3">
        <v>404.278813192397</v>
      </c>
      <c r="AX80" s="3">
        <v>22.6495195801527</v>
      </c>
      <c r="AY80" s="3">
        <v>350.034100258371</v>
      </c>
      <c r="AZ80" s="3">
        <v>97.2825099056761</v>
      </c>
      <c r="BA80" s="3">
        <v>0.0097454882479504</v>
      </c>
      <c r="BB80" s="3">
        <v>25.2756391154413</v>
      </c>
      <c r="BC80" s="3">
        <v>25.0949607919121</v>
      </c>
      <c r="BD80" s="3">
        <v>999.9</v>
      </c>
      <c r="BE80" s="3">
        <v>0</v>
      </c>
      <c r="BF80" s="3">
        <v>0</v>
      </c>
      <c r="BG80" s="3">
        <v>10000.2735862452</v>
      </c>
      <c r="BH80" s="3">
        <v>-0.826827921656166</v>
      </c>
      <c r="BI80" s="3">
        <v>0.259280014489694</v>
      </c>
      <c r="BJ80" s="3">
        <v>1.0140806950043</v>
      </c>
      <c r="BK80" s="3">
        <v>410.594885102225</v>
      </c>
      <c r="BL80" s="3">
        <v>409.466989705149</v>
      </c>
      <c r="BM80" s="3">
        <v>0.213796186821581</v>
      </c>
      <c r="BN80" s="3">
        <v>400.001424772136</v>
      </c>
      <c r="BO80" s="3">
        <v>23.1165891846933</v>
      </c>
      <c r="BP80" s="3">
        <v>2.26963883245738</v>
      </c>
      <c r="BQ80" s="3">
        <v>2.24884035445518</v>
      </c>
      <c r="BR80" s="3">
        <v>19.4625126263529</v>
      </c>
      <c r="BS80" s="3">
        <v>19.3145466122215</v>
      </c>
      <c r="BT80" s="3">
        <v>0</v>
      </c>
      <c r="BU80" s="3">
        <v>0</v>
      </c>
      <c r="BV80" s="3">
        <v>0</v>
      </c>
      <c r="BW80" s="3">
        <v>27</v>
      </c>
      <c r="BX80" s="3">
        <v>0.177519415979665</v>
      </c>
      <c r="BY80" s="3">
        <v>1543630927</v>
      </c>
      <c r="BZ80" s="3" t="e">
        <v>#DIV/0!</v>
      </c>
      <c r="CA80" s="3">
        <v>1543630927</v>
      </c>
      <c r="CB80" s="3">
        <v>1543630923</v>
      </c>
      <c r="CC80" s="3">
        <v>116</v>
      </c>
      <c r="CD80" s="3">
        <v>0.143</v>
      </c>
      <c r="CE80" s="3">
        <v>0.02</v>
      </c>
      <c r="CF80" s="3">
        <v>-3.262</v>
      </c>
      <c r="CG80" s="3">
        <v>0.68</v>
      </c>
      <c r="CH80" s="3">
        <v>400</v>
      </c>
      <c r="CI80" s="3">
        <v>23</v>
      </c>
      <c r="CJ80" s="3">
        <v>1.9</v>
      </c>
      <c r="CK80" s="3">
        <v>0.6</v>
      </c>
      <c r="CL80" s="3">
        <v>1.01877251829268</v>
      </c>
      <c r="CM80" s="3">
        <v>-0.0593222944250864</v>
      </c>
      <c r="CN80" s="3">
        <v>0.103032293503243</v>
      </c>
      <c r="CO80" s="3">
        <v>0.5</v>
      </c>
      <c r="CP80" s="3">
        <v>0.213796119918699</v>
      </c>
      <c r="CQ80" s="3">
        <v>-0.00063766202090589</v>
      </c>
      <c r="CR80" s="3">
        <v>0.0081722046069845</v>
      </c>
      <c r="CS80" s="3">
        <v>0.833333333333333</v>
      </c>
      <c r="CT80" s="3">
        <v>1.33333333333333</v>
      </c>
      <c r="CU80" s="3">
        <v>2</v>
      </c>
      <c r="CV80" s="3" t="e">
        <v>#DIV/0!</v>
      </c>
      <c r="CW80" s="3">
        <v>100</v>
      </c>
      <c r="CX80" s="3">
        <v>100</v>
      </c>
      <c r="CY80" s="3">
        <v>-3.26308333333333</v>
      </c>
      <c r="CZ80" s="3">
        <v>0.680358333333333</v>
      </c>
      <c r="DA80" s="3">
        <v>-3.06554105669768</v>
      </c>
      <c r="DB80" s="3">
        <v>0.000607280511662848</v>
      </c>
      <c r="DC80" s="3">
        <v>-3.29847730207135e-6</v>
      </c>
      <c r="DD80" s="3">
        <v>1.45089541195219e-9</v>
      </c>
      <c r="DE80" s="3">
        <v>0.0605405906852121</v>
      </c>
      <c r="DF80" s="3">
        <v>0.00754627571538832</v>
      </c>
      <c r="DG80" s="3">
        <v>0.00101192271049505</v>
      </c>
      <c r="DH80" s="3">
        <v>-5.99912688698041e-6</v>
      </c>
      <c r="DI80" s="3">
        <v>3</v>
      </c>
      <c r="DJ80" s="3">
        <v>1567</v>
      </c>
      <c r="DK80" s="3">
        <v>2</v>
      </c>
      <c r="DL80" s="3">
        <v>29</v>
      </c>
      <c r="DM80" s="3">
        <v>4.25</v>
      </c>
      <c r="DN80" s="3">
        <v>4.31666666666667</v>
      </c>
      <c r="DO80" s="3">
        <v>3</v>
      </c>
      <c r="DP80" s="3">
        <v>319.698</v>
      </c>
      <c r="DQ80" s="3">
        <v>672.086666666667</v>
      </c>
      <c r="DR80" s="3">
        <v>24.9994166666667</v>
      </c>
      <c r="DS80" s="3">
        <v>32.0073833333333</v>
      </c>
      <c r="DT80" s="3">
        <v>29.9995333333333</v>
      </c>
      <c r="DU80" s="3">
        <v>32.4384916666667</v>
      </c>
      <c r="DV80" s="3">
        <v>32.4708166666667</v>
      </c>
      <c r="DW80" s="3">
        <v>20.422975</v>
      </c>
      <c r="DX80" s="3">
        <v>12.3536</v>
      </c>
      <c r="DY80" s="3">
        <v>46.8828083333333</v>
      </c>
      <c r="DZ80" s="3">
        <v>25</v>
      </c>
      <c r="EA80" s="3">
        <v>400</v>
      </c>
      <c r="EB80" s="3">
        <v>23.1215416666667</v>
      </c>
      <c r="EC80" s="3">
        <v>98.7299166666667</v>
      </c>
      <c r="ED80" s="3">
        <v>100.94075</v>
      </c>
    </row>
    <row r="81" spans="1:134">
      <c r="A81" s="3" t="s">
        <v>502</v>
      </c>
      <c r="B81" s="3" t="s">
        <v>503</v>
      </c>
      <c r="C81" s="3" t="s">
        <v>72</v>
      </c>
      <c r="D81" s="3" t="s">
        <v>69</v>
      </c>
      <c r="E81" s="3" t="str">
        <f t="shared" si="4"/>
        <v>TR73-B2-Rd1</v>
      </c>
      <c r="F81" s="3" t="str">
        <f>VLOOKUP(B81,Sheet1!$A$1:$B$93,2,0)</f>
        <v>Toxicodendron succedaneum</v>
      </c>
      <c r="G81" s="3" t="str">
        <f t="shared" si="5"/>
        <v>2023-08-17</v>
      </c>
      <c r="H81" s="3" t="s">
        <v>405</v>
      </c>
      <c r="I81" s="3">
        <v>0.000475289982333131</v>
      </c>
      <c r="J81" s="3">
        <v>-1.24369410904945</v>
      </c>
      <c r="K81" s="3">
        <v>400.908127043349</v>
      </c>
      <c r="L81" s="3">
        <v>437.573662340786</v>
      </c>
      <c r="M81" s="3">
        <v>42.7304380864901</v>
      </c>
      <c r="N81" s="3">
        <v>39.1499335473696</v>
      </c>
      <c r="O81" s="3">
        <v>0.045845797501268</v>
      </c>
      <c r="P81" s="3">
        <v>4.00061686660112</v>
      </c>
      <c r="Q81" s="3">
        <v>0.0455558125147628</v>
      </c>
      <c r="R81" s="3">
        <v>0.0284982836578118</v>
      </c>
      <c r="S81" s="3">
        <v>0</v>
      </c>
      <c r="T81" s="3">
        <v>25.7586073034073</v>
      </c>
      <c r="U81" s="3">
        <v>25.789144427156</v>
      </c>
      <c r="V81" s="3">
        <v>3.33238651233185</v>
      </c>
      <c r="W81" s="3">
        <v>70.0581803484386</v>
      </c>
      <c r="X81" s="3">
        <v>2.34316356351962</v>
      </c>
      <c r="Y81" s="3">
        <v>3.34459656312749</v>
      </c>
      <c r="Z81" s="3">
        <v>0.989222948812229</v>
      </c>
      <c r="AA81" s="3">
        <v>-20.9602882208911</v>
      </c>
      <c r="AB81" s="3">
        <v>13.3128834169674</v>
      </c>
      <c r="AC81" s="3">
        <v>0.709714090795707</v>
      </c>
      <c r="AD81" s="3">
        <v>-6.93769071312793</v>
      </c>
      <c r="AE81" s="3">
        <v>0</v>
      </c>
      <c r="AF81" s="3">
        <v>0</v>
      </c>
      <c r="AG81" s="3">
        <v>1</v>
      </c>
      <c r="AH81" s="3">
        <v>0</v>
      </c>
      <c r="AI81" s="3">
        <v>51831.411658136</v>
      </c>
      <c r="AJ81" s="3">
        <v>0</v>
      </c>
      <c r="AK81" s="3">
        <v>0</v>
      </c>
      <c r="AL81" s="3">
        <v>0</v>
      </c>
      <c r="AM81" s="3">
        <v>0</v>
      </c>
      <c r="AN81" s="3">
        <v>3</v>
      </c>
      <c r="AO81" s="3">
        <v>0.5</v>
      </c>
      <c r="AP81" s="3" t="e">
        <v>#DIV/0!</v>
      </c>
      <c r="AQ81" s="3">
        <v>2</v>
      </c>
      <c r="AR81" s="3">
        <v>1543605212.91204</v>
      </c>
      <c r="AS81" s="3">
        <v>400.908127043349</v>
      </c>
      <c r="AT81" s="3">
        <v>400.005591163903</v>
      </c>
      <c r="AU81" s="3">
        <v>23.9947614692888</v>
      </c>
      <c r="AV81" s="3">
        <v>23.5972163740748</v>
      </c>
      <c r="AW81" s="3">
        <v>403.853985066692</v>
      </c>
      <c r="AX81" s="3">
        <v>23.27776203483</v>
      </c>
      <c r="AY81" s="3">
        <v>350.062607553244</v>
      </c>
      <c r="AZ81" s="3">
        <v>97.6407811009882</v>
      </c>
      <c r="BA81" s="3">
        <v>0.012349141570121</v>
      </c>
      <c r="BB81" s="3">
        <v>25.8508690081498</v>
      </c>
      <c r="BC81" s="3">
        <v>25.789144427156</v>
      </c>
      <c r="BD81" s="3">
        <v>999.9</v>
      </c>
      <c r="BE81" s="3">
        <v>0</v>
      </c>
      <c r="BF81" s="3">
        <v>0</v>
      </c>
      <c r="BG81" s="3">
        <v>10000.6445715208</v>
      </c>
      <c r="BH81" s="3">
        <v>-0.820181996320745</v>
      </c>
      <c r="BI81" s="3">
        <v>0.26278167830732</v>
      </c>
      <c r="BJ81" s="3">
        <v>0.902480721538899</v>
      </c>
      <c r="BK81" s="3">
        <v>410.764252879081</v>
      </c>
      <c r="BL81" s="3">
        <v>409.672762901239</v>
      </c>
      <c r="BM81" s="3">
        <v>0.397542990358065</v>
      </c>
      <c r="BN81" s="3">
        <v>400.005591163903</v>
      </c>
      <c r="BO81" s="3">
        <v>23.5972163740748</v>
      </c>
      <c r="BP81" s="3">
        <v>2.34286706470348</v>
      </c>
      <c r="BQ81" s="3">
        <v>2.30405056508873</v>
      </c>
      <c r="BR81" s="3">
        <v>19.9742006107364</v>
      </c>
      <c r="BS81" s="3">
        <v>19.7047433564484</v>
      </c>
      <c r="BT81" s="3">
        <v>0</v>
      </c>
      <c r="BU81" s="3">
        <v>0</v>
      </c>
      <c r="BV81" s="3">
        <v>0</v>
      </c>
      <c r="BW81" s="3">
        <v>28</v>
      </c>
      <c r="BX81" s="3">
        <v>0.292568640228561</v>
      </c>
      <c r="BY81" s="3">
        <v>1543605053</v>
      </c>
      <c r="BZ81" s="3" t="e">
        <v>#DIV/0!</v>
      </c>
      <c r="CA81" s="3">
        <v>1543605052</v>
      </c>
      <c r="CB81" s="3">
        <v>1543605053</v>
      </c>
      <c r="CC81" s="3">
        <v>21</v>
      </c>
      <c r="CD81" s="3">
        <v>0.014</v>
      </c>
      <c r="CE81" s="3">
        <v>-0.003</v>
      </c>
      <c r="CF81" s="3">
        <v>-2.945</v>
      </c>
      <c r="CG81" s="3">
        <v>0.695</v>
      </c>
      <c r="CH81" s="3">
        <v>400</v>
      </c>
      <c r="CI81" s="3">
        <v>23</v>
      </c>
      <c r="CJ81" s="3">
        <v>1.57</v>
      </c>
      <c r="CK81" s="3">
        <v>0.49</v>
      </c>
      <c r="CL81" s="3">
        <v>0.90766018495935</v>
      </c>
      <c r="CM81" s="3">
        <v>-0.0456780104529613</v>
      </c>
      <c r="CN81" s="3">
        <v>0.108114381889708</v>
      </c>
      <c r="CO81" s="3">
        <v>0.5</v>
      </c>
      <c r="CP81" s="3">
        <v>0.396752233739837</v>
      </c>
      <c r="CQ81" s="3">
        <v>0.022324097560976</v>
      </c>
      <c r="CR81" s="3">
        <v>0.00572470472526378</v>
      </c>
      <c r="CS81" s="3">
        <v>0.916666666666667</v>
      </c>
      <c r="CT81" s="3">
        <v>1.41666666666667</v>
      </c>
      <c r="CU81" s="3">
        <v>2</v>
      </c>
      <c r="CV81" s="3" t="e">
        <v>#DIV/0!</v>
      </c>
      <c r="CW81" s="3">
        <v>100</v>
      </c>
      <c r="CX81" s="3">
        <v>100</v>
      </c>
      <c r="CY81" s="3">
        <v>-2.946</v>
      </c>
      <c r="CZ81" s="3">
        <v>0.717141666666667</v>
      </c>
      <c r="DA81" s="3">
        <v>-2.74879127543362</v>
      </c>
      <c r="DB81" s="3">
        <v>0.000607280511662848</v>
      </c>
      <c r="DC81" s="3">
        <v>-3.29847730207135e-6</v>
      </c>
      <c r="DD81" s="3">
        <v>1.45089541195219e-9</v>
      </c>
      <c r="DE81" s="3">
        <v>0.0686926304620461</v>
      </c>
      <c r="DF81" s="3">
        <v>0.00754627571538832</v>
      </c>
      <c r="DG81" s="3">
        <v>0.00101192271049505</v>
      </c>
      <c r="DH81" s="3">
        <v>-5.99912688698041e-6</v>
      </c>
      <c r="DI81" s="3">
        <v>3</v>
      </c>
      <c r="DJ81" s="3">
        <v>1567</v>
      </c>
      <c r="DK81" s="3">
        <v>2</v>
      </c>
      <c r="DL81" s="3">
        <v>29</v>
      </c>
      <c r="DM81" s="3">
        <v>2.81666666666667</v>
      </c>
      <c r="DN81" s="3">
        <v>2.8</v>
      </c>
      <c r="DO81" s="3">
        <v>3</v>
      </c>
      <c r="DP81" s="3">
        <v>327.36975</v>
      </c>
      <c r="DQ81" s="3">
        <v>685.8625</v>
      </c>
      <c r="DR81" s="3">
        <v>25.0000083333333</v>
      </c>
      <c r="DS81" s="3">
        <v>32.0690416666667</v>
      </c>
      <c r="DT81" s="3">
        <v>30.0002166666667</v>
      </c>
      <c r="DU81" s="3">
        <v>32.3532</v>
      </c>
      <c r="DV81" s="3">
        <v>32.3396666666667</v>
      </c>
      <c r="DW81" s="3">
        <v>20.5900083333333</v>
      </c>
      <c r="DX81" s="3">
        <v>26.8955</v>
      </c>
      <c r="DY81" s="3">
        <v>98.7653333333333</v>
      </c>
      <c r="DZ81" s="3">
        <v>25</v>
      </c>
      <c r="EA81" s="3">
        <v>400</v>
      </c>
      <c r="EB81" s="3">
        <v>23.5267166666667</v>
      </c>
      <c r="EC81" s="3">
        <v>98.5919666666667</v>
      </c>
      <c r="ED81" s="3">
        <v>100.915666666667</v>
      </c>
    </row>
    <row r="82" spans="1:134">
      <c r="A82" s="3" t="s">
        <v>504</v>
      </c>
      <c r="B82" s="3" t="s">
        <v>503</v>
      </c>
      <c r="C82" s="3" t="s">
        <v>72</v>
      </c>
      <c r="D82" s="3" t="s">
        <v>74</v>
      </c>
      <c r="E82" s="3" t="str">
        <f t="shared" si="4"/>
        <v>TR73-B2-Rd2</v>
      </c>
      <c r="F82" s="3" t="str">
        <f>VLOOKUP(B82,Sheet1!$A$1:$B$93,2,0)</f>
        <v>Toxicodendron succedaneum</v>
      </c>
      <c r="G82" s="3" t="str">
        <f t="shared" si="5"/>
        <v>2023-08-17</v>
      </c>
      <c r="H82" s="3" t="s">
        <v>405</v>
      </c>
      <c r="I82" s="3">
        <v>0.000569114587827379</v>
      </c>
      <c r="J82" s="3">
        <v>-1.20715252102933</v>
      </c>
      <c r="K82" s="3">
        <v>400.855359542054</v>
      </c>
      <c r="L82" s="3">
        <v>422.149974461818</v>
      </c>
      <c r="M82" s="3">
        <v>41.0851307403323</v>
      </c>
      <c r="N82" s="3">
        <v>39.0126667248697</v>
      </c>
      <c r="O82" s="3">
        <v>0.0584870938184421</v>
      </c>
      <c r="P82" s="3">
        <v>3.99059784933357</v>
      </c>
      <c r="Q82" s="3">
        <v>0.0580149515609901</v>
      </c>
      <c r="R82" s="3">
        <v>0.036301446903825</v>
      </c>
      <c r="S82" s="3">
        <v>0</v>
      </c>
      <c r="T82" s="3">
        <v>25.0520343463108</v>
      </c>
      <c r="U82" s="3">
        <v>25.0095893495713</v>
      </c>
      <c r="V82" s="3">
        <v>3.18149590510177</v>
      </c>
      <c r="W82" s="3">
        <v>70.1854472198775</v>
      </c>
      <c r="X82" s="3">
        <v>2.25342508467877</v>
      </c>
      <c r="Y82" s="3">
        <v>3.21067282508449</v>
      </c>
      <c r="Z82" s="3">
        <v>0.928070820423001</v>
      </c>
      <c r="AA82" s="3">
        <v>-25.0979533231874</v>
      </c>
      <c r="AB82" s="3">
        <v>32.9642987569292</v>
      </c>
      <c r="AC82" s="3">
        <v>1.74880990369884</v>
      </c>
      <c r="AD82" s="3">
        <v>9.61515533744062</v>
      </c>
      <c r="AE82" s="3">
        <v>0</v>
      </c>
      <c r="AF82" s="3">
        <v>0</v>
      </c>
      <c r="AG82" s="3">
        <v>1</v>
      </c>
      <c r="AH82" s="3">
        <v>0</v>
      </c>
      <c r="AI82" s="3">
        <v>51767.1734911861</v>
      </c>
      <c r="AJ82" s="3">
        <v>0</v>
      </c>
      <c r="AK82" s="3">
        <v>0</v>
      </c>
      <c r="AL82" s="3">
        <v>0</v>
      </c>
      <c r="AM82" s="3">
        <v>0</v>
      </c>
      <c r="AN82" s="3">
        <v>3</v>
      </c>
      <c r="AO82" s="3">
        <v>0.5</v>
      </c>
      <c r="AP82" s="3" t="e">
        <v>#DIV/0!</v>
      </c>
      <c r="AQ82" s="3">
        <v>2</v>
      </c>
      <c r="AR82" s="3">
        <v>1543636822.83287</v>
      </c>
      <c r="AS82" s="3">
        <v>400.855359542054</v>
      </c>
      <c r="AT82" s="3">
        <v>400.017670824971</v>
      </c>
      <c r="AU82" s="3">
        <v>23.1539547905644</v>
      </c>
      <c r="AV82" s="3">
        <v>22.677484551861</v>
      </c>
      <c r="AW82" s="3">
        <v>404.072904879736</v>
      </c>
      <c r="AX82" s="3">
        <v>22.466242052013</v>
      </c>
      <c r="AY82" s="3">
        <v>350.034889165602</v>
      </c>
      <c r="AZ82" s="3">
        <v>97.3145953807851</v>
      </c>
      <c r="BA82" s="3">
        <v>0.0089548702786216</v>
      </c>
      <c r="BB82" s="3">
        <v>25.1628110626102</v>
      </c>
      <c r="BC82" s="3">
        <v>25.0095893495713</v>
      </c>
      <c r="BD82" s="3">
        <v>999.9</v>
      </c>
      <c r="BE82" s="3">
        <v>0</v>
      </c>
      <c r="BF82" s="3">
        <v>0</v>
      </c>
      <c r="BG82" s="3">
        <v>9998.5712195159</v>
      </c>
      <c r="BH82" s="3">
        <v>-0.818624808128079</v>
      </c>
      <c r="BI82" s="3">
        <v>0.257243536236544</v>
      </c>
      <c r="BJ82" s="3">
        <v>0.837706959776196</v>
      </c>
      <c r="BK82" s="3">
        <v>410.35675425333</v>
      </c>
      <c r="BL82" s="3">
        <v>409.299554396248</v>
      </c>
      <c r="BM82" s="3">
        <v>0.476468704673721</v>
      </c>
      <c r="BN82" s="3">
        <v>400.017670824971</v>
      </c>
      <c r="BO82" s="3">
        <v>22.677484551861</v>
      </c>
      <c r="BP82" s="3">
        <v>2.25321808390348</v>
      </c>
      <c r="BQ82" s="3">
        <v>2.20685018053275</v>
      </c>
      <c r="BR82" s="3">
        <v>19.3457944421639</v>
      </c>
      <c r="BS82" s="3">
        <v>19.0121269997111</v>
      </c>
      <c r="BT82" s="3">
        <v>0</v>
      </c>
      <c r="BU82" s="3">
        <v>0</v>
      </c>
      <c r="BV82" s="3">
        <v>0</v>
      </c>
      <c r="BW82" s="3">
        <v>26</v>
      </c>
      <c r="BX82" s="3">
        <v>0.225841988040503</v>
      </c>
      <c r="BY82" s="3">
        <v>1543636567</v>
      </c>
      <c r="BZ82" s="3" t="e">
        <v>#DIV/0!</v>
      </c>
      <c r="CA82" s="3">
        <v>1543636567</v>
      </c>
      <c r="CB82" s="3">
        <v>1543636566</v>
      </c>
      <c r="CC82" s="3">
        <v>135</v>
      </c>
      <c r="CD82" s="3">
        <v>0.136</v>
      </c>
      <c r="CE82" s="3">
        <v>0.001</v>
      </c>
      <c r="CF82" s="3">
        <v>-3.216</v>
      </c>
      <c r="CG82" s="3">
        <v>0.664</v>
      </c>
      <c r="CH82" s="3">
        <v>400</v>
      </c>
      <c r="CI82" s="3">
        <v>23</v>
      </c>
      <c r="CJ82" s="3">
        <v>1.87</v>
      </c>
      <c r="CK82" s="3">
        <v>0.42</v>
      </c>
      <c r="CL82" s="3">
        <v>0.844018042682927</v>
      </c>
      <c r="CM82" s="3">
        <v>-0.0673571777003478</v>
      </c>
      <c r="CN82" s="3">
        <v>0.135571803926235</v>
      </c>
      <c r="CO82" s="3">
        <v>0.25</v>
      </c>
      <c r="CP82" s="3">
        <v>0.47655168495935</v>
      </c>
      <c r="CQ82" s="3">
        <v>-0.0051766411149823</v>
      </c>
      <c r="CR82" s="3">
        <v>0.00529535669914828</v>
      </c>
      <c r="CS82" s="3">
        <v>0.916666666666667</v>
      </c>
      <c r="CT82" s="3">
        <v>1.16666666666667</v>
      </c>
      <c r="CU82" s="3">
        <v>2</v>
      </c>
      <c r="CV82" s="3" t="e">
        <v>#DIV/0!</v>
      </c>
      <c r="CW82" s="3">
        <v>100</v>
      </c>
      <c r="CX82" s="3">
        <v>100</v>
      </c>
      <c r="CY82" s="3">
        <v>-3.21766666666667</v>
      </c>
      <c r="CZ82" s="3">
        <v>0.687708333333333</v>
      </c>
      <c r="DA82" s="3">
        <v>-3.02009394334089</v>
      </c>
      <c r="DB82" s="3">
        <v>0.000607280511662848</v>
      </c>
      <c r="DC82" s="3">
        <v>-3.29847730207135e-6</v>
      </c>
      <c r="DD82" s="3">
        <v>1.45089541195219e-9</v>
      </c>
      <c r="DE82" s="3">
        <v>0.0754523758768773</v>
      </c>
      <c r="DF82" s="3">
        <v>0.00754627571538832</v>
      </c>
      <c r="DG82" s="3">
        <v>0.00101192271049505</v>
      </c>
      <c r="DH82" s="3">
        <v>-5.99912688698041e-6</v>
      </c>
      <c r="DI82" s="3">
        <v>3</v>
      </c>
      <c r="DJ82" s="3">
        <v>1567</v>
      </c>
      <c r="DK82" s="3">
        <v>2</v>
      </c>
      <c r="DL82" s="3">
        <v>29</v>
      </c>
      <c r="DM82" s="3">
        <v>4.38333333333333</v>
      </c>
      <c r="DN82" s="3">
        <v>4.41666666666667</v>
      </c>
      <c r="DO82" s="3">
        <v>3</v>
      </c>
      <c r="DP82" s="3">
        <v>328.2385</v>
      </c>
      <c r="DQ82" s="3">
        <v>688.6255</v>
      </c>
      <c r="DR82" s="3">
        <v>25.000075</v>
      </c>
      <c r="DS82" s="3">
        <v>31.05935</v>
      </c>
      <c r="DT82" s="3">
        <v>30.0000416666667</v>
      </c>
      <c r="DU82" s="3">
        <v>31.4395416666667</v>
      </c>
      <c r="DV82" s="3">
        <v>31.4523416666667</v>
      </c>
      <c r="DW82" s="3">
        <v>20.292</v>
      </c>
      <c r="DX82" s="3">
        <v>13.8415</v>
      </c>
      <c r="DY82" s="3">
        <v>82.2109333333334</v>
      </c>
      <c r="DZ82" s="3">
        <v>25</v>
      </c>
      <c r="EA82" s="3">
        <v>400</v>
      </c>
      <c r="EB82" s="3">
        <v>22.634</v>
      </c>
      <c r="EC82" s="3">
        <v>98.8535833333333</v>
      </c>
      <c r="ED82" s="3">
        <v>101.058583333333</v>
      </c>
    </row>
    <row r="83" spans="1:134">
      <c r="A83" s="3" t="s">
        <v>505</v>
      </c>
      <c r="B83" s="3" t="s">
        <v>220</v>
      </c>
      <c r="C83" s="3" t="s">
        <v>68</v>
      </c>
      <c r="D83" s="3" t="s">
        <v>74</v>
      </c>
      <c r="E83" s="3" t="str">
        <f t="shared" si="4"/>
        <v>TR77-B1-Rd2</v>
      </c>
      <c r="F83" s="3" t="str">
        <f>VLOOKUP(B83,Sheet1!$A$1:$B$93,2,0)</f>
        <v>Alniphyllum fortunei</v>
      </c>
      <c r="G83" s="3" t="str">
        <f t="shared" si="5"/>
        <v>2023-08-17</v>
      </c>
      <c r="H83" s="3" t="s">
        <v>405</v>
      </c>
      <c r="I83" s="3">
        <v>0.000292931569205692</v>
      </c>
      <c r="J83" s="3">
        <v>-1.31686698373391</v>
      </c>
      <c r="K83" s="3">
        <v>401.027019293164</v>
      </c>
      <c r="L83" s="3">
        <v>468.49626141624</v>
      </c>
      <c r="M83" s="3">
        <v>45.6959129844784</v>
      </c>
      <c r="N83" s="3">
        <v>39.1151374656173</v>
      </c>
      <c r="O83" s="3">
        <v>0.0283044049448929</v>
      </c>
      <c r="P83" s="3">
        <v>3.99723804012278</v>
      </c>
      <c r="Q83" s="3">
        <v>0.028193528162687</v>
      </c>
      <c r="R83" s="3">
        <v>0.0176308805930898</v>
      </c>
      <c r="S83" s="3">
        <v>0</v>
      </c>
      <c r="T83" s="3">
        <v>25.8204108407793</v>
      </c>
      <c r="U83" s="3">
        <v>25.7865320967889</v>
      </c>
      <c r="V83" s="3">
        <v>3.33187056232033</v>
      </c>
      <c r="W83" s="3">
        <v>70.0917374542482</v>
      </c>
      <c r="X83" s="3">
        <v>2.34796152529314</v>
      </c>
      <c r="Y83" s="3">
        <v>3.34984065905325</v>
      </c>
      <c r="Z83" s="3">
        <v>0.983909037027186</v>
      </c>
      <c r="AA83" s="3">
        <v>-12.918282201971</v>
      </c>
      <c r="AB83" s="3">
        <v>19.5644219652239</v>
      </c>
      <c r="AC83" s="3">
        <v>1.04399636221292</v>
      </c>
      <c r="AD83" s="3">
        <v>7.69013612546579</v>
      </c>
      <c r="AE83" s="3">
        <v>0</v>
      </c>
      <c r="AF83" s="3">
        <v>0</v>
      </c>
      <c r="AG83" s="3">
        <v>1</v>
      </c>
      <c r="AH83" s="3">
        <v>0</v>
      </c>
      <c r="AI83" s="3">
        <v>51764.8433034533</v>
      </c>
      <c r="AJ83" s="3">
        <v>0</v>
      </c>
      <c r="AK83" s="3">
        <v>0</v>
      </c>
      <c r="AL83" s="3">
        <v>0</v>
      </c>
      <c r="AM83" s="3">
        <v>0</v>
      </c>
      <c r="AN83" s="3">
        <v>3</v>
      </c>
      <c r="AO83" s="3">
        <v>0.5</v>
      </c>
      <c r="AP83" s="3" t="e">
        <v>#DIV/0!</v>
      </c>
      <c r="AQ83" s="3">
        <v>2</v>
      </c>
      <c r="AR83" s="3">
        <v>1543641399.93287</v>
      </c>
      <c r="AS83" s="3">
        <v>401.027019293164</v>
      </c>
      <c r="AT83" s="3">
        <v>399.999024384997</v>
      </c>
      <c r="AU83" s="3">
        <v>24.0724197874475</v>
      </c>
      <c r="AV83" s="3">
        <v>23.8273934458432</v>
      </c>
      <c r="AW83" s="3">
        <v>404.322379244967</v>
      </c>
      <c r="AX83" s="3">
        <v>23.3692719494618</v>
      </c>
      <c r="AY83" s="3">
        <v>350.019467139512</v>
      </c>
      <c r="AZ83" s="3">
        <v>97.5271129371161</v>
      </c>
      <c r="BA83" s="3">
        <v>0.0102987181746868</v>
      </c>
      <c r="BB83" s="3">
        <v>25.8773186288998</v>
      </c>
      <c r="BC83" s="3">
        <v>25.7865320967889</v>
      </c>
      <c r="BD83" s="3">
        <v>999.9</v>
      </c>
      <c r="BE83" s="3">
        <v>0</v>
      </c>
      <c r="BF83" s="3">
        <v>0</v>
      </c>
      <c r="BG83" s="3">
        <v>10000.3127166575</v>
      </c>
      <c r="BH83" s="3">
        <v>-0.802216726711214</v>
      </c>
      <c r="BI83" s="3">
        <v>0.273185796737213</v>
      </c>
      <c r="BJ83" s="3">
        <v>1.02804349392294</v>
      </c>
      <c r="BK83" s="3">
        <v>410.918914149638</v>
      </c>
      <c r="BL83" s="3">
        <v>409.762628357812</v>
      </c>
      <c r="BM83" s="3">
        <v>0.245024508919449</v>
      </c>
      <c r="BN83" s="3">
        <v>399.999024384997</v>
      </c>
      <c r="BO83" s="3">
        <v>23.8273934458432</v>
      </c>
      <c r="BP83" s="3">
        <v>2.34771353258225</v>
      </c>
      <c r="BQ83" s="3">
        <v>2.32381694440643</v>
      </c>
      <c r="BR83" s="3">
        <v>20.0075680427842</v>
      </c>
      <c r="BS83" s="3">
        <v>19.8424534802804</v>
      </c>
      <c r="BT83" s="3">
        <v>0</v>
      </c>
      <c r="BU83" s="3">
        <v>0</v>
      </c>
      <c r="BV83" s="3">
        <v>0</v>
      </c>
      <c r="BW83" s="3">
        <v>28</v>
      </c>
      <c r="BX83" s="3">
        <v>0.193547576289303</v>
      </c>
      <c r="BY83" s="3">
        <v>1543641271.1</v>
      </c>
      <c r="BZ83" s="3" t="e">
        <v>#DIV/0!</v>
      </c>
      <c r="CA83" s="3">
        <v>1543641266.6</v>
      </c>
      <c r="CB83" s="3">
        <v>1543641271.1</v>
      </c>
      <c r="CC83" s="3">
        <v>154</v>
      </c>
      <c r="CD83" s="3">
        <v>0.191</v>
      </c>
      <c r="CE83" s="3">
        <v>-0.012</v>
      </c>
      <c r="CF83" s="3">
        <v>-3.294</v>
      </c>
      <c r="CG83" s="3">
        <v>0.686</v>
      </c>
      <c r="CH83" s="3">
        <v>400</v>
      </c>
      <c r="CI83" s="3">
        <v>24</v>
      </c>
      <c r="CJ83" s="3">
        <v>1.53</v>
      </c>
      <c r="CK83" s="3">
        <v>0.49</v>
      </c>
      <c r="CL83" s="3">
        <v>1.0284985875</v>
      </c>
      <c r="CM83" s="3">
        <v>0.0586345009380845</v>
      </c>
      <c r="CN83" s="3">
        <v>0.107500569403296</v>
      </c>
      <c r="CO83" s="3">
        <v>0.666666666666667</v>
      </c>
      <c r="CP83" s="3">
        <v>0.245156385416667</v>
      </c>
      <c r="CQ83" s="3">
        <v>-0.00157380769230812</v>
      </c>
      <c r="CR83" s="3">
        <v>0.0031488844036561</v>
      </c>
      <c r="CS83" s="3">
        <v>1</v>
      </c>
      <c r="CT83" s="3">
        <v>1.66666666666667</v>
      </c>
      <c r="CU83" s="3">
        <v>2</v>
      </c>
      <c r="CV83" s="3" t="e">
        <v>#DIV/0!</v>
      </c>
      <c r="CW83" s="3">
        <v>100</v>
      </c>
      <c r="CX83" s="3">
        <v>100</v>
      </c>
      <c r="CY83" s="3">
        <v>-3.29533333333333</v>
      </c>
      <c r="CZ83" s="3">
        <v>0.703316666666667</v>
      </c>
      <c r="DA83" s="3">
        <v>-3.09754726175934</v>
      </c>
      <c r="DB83" s="3">
        <v>0.000607280511662848</v>
      </c>
      <c r="DC83" s="3">
        <v>-3.29847730207135e-6</v>
      </c>
      <c r="DD83" s="3">
        <v>1.45089541195219e-9</v>
      </c>
      <c r="DE83" s="3">
        <v>0.0507269526555443</v>
      </c>
      <c r="DF83" s="3">
        <v>0.00754627571538832</v>
      </c>
      <c r="DG83" s="3">
        <v>0.00101192271049505</v>
      </c>
      <c r="DH83" s="3">
        <v>-5.99912688698041e-6</v>
      </c>
      <c r="DI83" s="3">
        <v>3</v>
      </c>
      <c r="DJ83" s="3">
        <v>1567</v>
      </c>
      <c r="DK83" s="3">
        <v>2</v>
      </c>
      <c r="DL83" s="3">
        <v>29</v>
      </c>
      <c r="DM83" s="3">
        <v>2.35</v>
      </c>
      <c r="DN83" s="3">
        <v>2.26666666666667</v>
      </c>
      <c r="DO83" s="3">
        <v>3</v>
      </c>
      <c r="DP83" s="3">
        <v>326.96825</v>
      </c>
      <c r="DQ83" s="3">
        <v>679.575916666667</v>
      </c>
      <c r="DR83" s="3">
        <v>24.9999416666667</v>
      </c>
      <c r="DS83" s="3">
        <v>32.8716</v>
      </c>
      <c r="DT83" s="3">
        <v>30.0002083333333</v>
      </c>
      <c r="DU83" s="3">
        <v>33.173675</v>
      </c>
      <c r="DV83" s="3">
        <v>33.1654666666667</v>
      </c>
      <c r="DW83" s="3">
        <v>20.3334</v>
      </c>
      <c r="DX83" s="3">
        <v>17.4959</v>
      </c>
      <c r="DY83" s="3">
        <v>96.188</v>
      </c>
      <c r="DZ83" s="3">
        <v>25</v>
      </c>
      <c r="EA83" s="3">
        <v>400</v>
      </c>
      <c r="EB83" s="3">
        <v>23.781925</v>
      </c>
      <c r="EC83" s="3">
        <v>98.559825</v>
      </c>
      <c r="ED83" s="3">
        <v>100.754333333333</v>
      </c>
    </row>
    <row r="84" spans="1:134">
      <c r="A84" s="3" t="s">
        <v>506</v>
      </c>
      <c r="B84" s="3" t="s">
        <v>507</v>
      </c>
      <c r="C84" s="3" t="s">
        <v>68</v>
      </c>
      <c r="D84" s="3" t="s">
        <v>74</v>
      </c>
      <c r="E84" s="3" t="str">
        <f t="shared" si="4"/>
        <v>TR79-B1-Rd2</v>
      </c>
      <c r="F84" s="3" t="str">
        <f>VLOOKUP(B84,Sheet1!$A$1:$B$93,2,0)</f>
        <v>Myrica rubra</v>
      </c>
      <c r="G84" s="3" t="str">
        <f t="shared" si="5"/>
        <v>2023-08-17</v>
      </c>
      <c r="H84" s="3" t="s">
        <v>405</v>
      </c>
      <c r="I84" s="3">
        <v>0.000686617857323601</v>
      </c>
      <c r="J84" s="3">
        <v>-1.13243465573756</v>
      </c>
      <c r="K84" s="3">
        <v>400.730447210059</v>
      </c>
      <c r="L84" s="3">
        <v>422.040633709886</v>
      </c>
      <c r="M84" s="3">
        <v>41.0607934159763</v>
      </c>
      <c r="N84" s="3">
        <v>38.9875022252136</v>
      </c>
      <c r="O84" s="3">
        <v>0.0643136794168045</v>
      </c>
      <c r="P84" s="3">
        <v>3.99013590699877</v>
      </c>
      <c r="Q84" s="3">
        <v>0.0637431543737891</v>
      </c>
      <c r="R84" s="3">
        <v>0.0398903087904304</v>
      </c>
      <c r="S84" s="3">
        <v>0</v>
      </c>
      <c r="T84" s="3">
        <v>26.2980054629932</v>
      </c>
      <c r="U84" s="3">
        <v>26.3168961904002</v>
      </c>
      <c r="V84" s="3">
        <v>3.43805241676719</v>
      </c>
      <c r="W84" s="3">
        <v>69.9608760837696</v>
      </c>
      <c r="X84" s="3">
        <v>2.42162429157197</v>
      </c>
      <c r="Y84" s="3">
        <v>3.46139785878938</v>
      </c>
      <c r="Z84" s="3">
        <v>1.01642812519522</v>
      </c>
      <c r="AA84" s="3">
        <v>-30.2798475079708</v>
      </c>
      <c r="AB84" s="3">
        <v>24.6708983318525</v>
      </c>
      <c r="AC84" s="3">
        <v>1.32602271886033</v>
      </c>
      <c r="AD84" s="3">
        <v>-4.28292645725794</v>
      </c>
      <c r="AE84" s="3">
        <v>0</v>
      </c>
      <c r="AF84" s="3">
        <v>0</v>
      </c>
      <c r="AG84" s="3">
        <v>1</v>
      </c>
      <c r="AH84" s="3">
        <v>0</v>
      </c>
      <c r="AI84" s="3">
        <v>51538.9779340213</v>
      </c>
      <c r="AJ84" s="3">
        <v>0</v>
      </c>
      <c r="AK84" s="3">
        <v>0</v>
      </c>
      <c r="AL84" s="3">
        <v>0</v>
      </c>
      <c r="AM84" s="3">
        <v>0</v>
      </c>
      <c r="AN84" s="3">
        <v>3</v>
      </c>
      <c r="AO84" s="3">
        <v>0.5</v>
      </c>
      <c r="AP84" s="3" t="e">
        <v>#DIV/0!</v>
      </c>
      <c r="AQ84" s="3">
        <v>2</v>
      </c>
      <c r="AR84" s="3">
        <v>1543626093.43287</v>
      </c>
      <c r="AS84" s="3">
        <v>400.730447210059</v>
      </c>
      <c r="AT84" s="3">
        <v>399.995723898467</v>
      </c>
      <c r="AU84" s="3">
        <v>24.8905041395275</v>
      </c>
      <c r="AV84" s="3">
        <v>24.3166959665967</v>
      </c>
      <c r="AW84" s="3">
        <v>404.034770182601</v>
      </c>
      <c r="AX84" s="3">
        <v>24.1716171349511</v>
      </c>
      <c r="AY84" s="3">
        <v>350.044083242869</v>
      </c>
      <c r="AZ84" s="3">
        <v>97.2804358109834</v>
      </c>
      <c r="BA84" s="3">
        <v>0.0106547528732895</v>
      </c>
      <c r="BB84" s="3">
        <v>26.4315824004135</v>
      </c>
      <c r="BC84" s="3">
        <v>26.3168961904002</v>
      </c>
      <c r="BD84" s="3">
        <v>999.9</v>
      </c>
      <c r="BE84" s="3">
        <v>0</v>
      </c>
      <c r="BF84" s="3">
        <v>0</v>
      </c>
      <c r="BG84" s="3">
        <v>10000.4425173326</v>
      </c>
      <c r="BH84" s="3">
        <v>-0.815513488942863</v>
      </c>
      <c r="BI84" s="3">
        <v>0.273771970787721</v>
      </c>
      <c r="BJ84" s="3">
        <v>0.73474013580627</v>
      </c>
      <c r="BK84" s="3">
        <v>410.959469032415</v>
      </c>
      <c r="BL84" s="3">
        <v>409.964659704737</v>
      </c>
      <c r="BM84" s="3">
        <v>0.573807403994101</v>
      </c>
      <c r="BN84" s="3">
        <v>399.995723898467</v>
      </c>
      <c r="BO84" s="3">
        <v>24.3166959665967</v>
      </c>
      <c r="BP84" s="3">
        <v>2.4213592775041</v>
      </c>
      <c r="BQ84" s="3">
        <v>2.36553928791127</v>
      </c>
      <c r="BR84" s="3">
        <v>20.5073331000274</v>
      </c>
      <c r="BS84" s="3">
        <v>20.1297791405157</v>
      </c>
      <c r="BT84" s="3">
        <v>0</v>
      </c>
      <c r="BU84" s="3">
        <v>0</v>
      </c>
      <c r="BV84" s="3">
        <v>0</v>
      </c>
      <c r="BW84" s="3">
        <v>29</v>
      </c>
      <c r="BX84" s="3">
        <v>0.338292832186949</v>
      </c>
      <c r="BY84" s="3">
        <v>1543625824.6</v>
      </c>
      <c r="BZ84" s="3" t="e">
        <v>#DIV/0!</v>
      </c>
      <c r="CA84" s="3">
        <v>1543625823.6</v>
      </c>
      <c r="CB84" s="3">
        <v>1543625824.6</v>
      </c>
      <c r="CC84" s="3">
        <v>97</v>
      </c>
      <c r="CD84" s="3">
        <v>0.077</v>
      </c>
      <c r="CE84" s="3">
        <v>-0.015</v>
      </c>
      <c r="CF84" s="3">
        <v>-3.303</v>
      </c>
      <c r="CG84" s="3">
        <v>0.692</v>
      </c>
      <c r="CH84" s="3">
        <v>400</v>
      </c>
      <c r="CI84" s="3">
        <v>24</v>
      </c>
      <c r="CJ84" s="3">
        <v>1.76</v>
      </c>
      <c r="CK84" s="3">
        <v>0.55</v>
      </c>
      <c r="CL84" s="3">
        <v>0.732218546747967</v>
      </c>
      <c r="CM84" s="3">
        <v>-0.00862655749128857</v>
      </c>
      <c r="CN84" s="3">
        <v>0.104847216451667</v>
      </c>
      <c r="CO84" s="3">
        <v>0.416666666666667</v>
      </c>
      <c r="CP84" s="3">
        <v>0.571489735772358</v>
      </c>
      <c r="CQ84" s="3">
        <v>0.0400775714285718</v>
      </c>
      <c r="CR84" s="3">
        <v>0.00562971387032727</v>
      </c>
      <c r="CS84" s="3">
        <v>0.833333333333333</v>
      </c>
      <c r="CT84" s="3">
        <v>1.25</v>
      </c>
      <c r="CU84" s="3">
        <v>2</v>
      </c>
      <c r="CV84" s="3" t="e">
        <v>#DIV/0!</v>
      </c>
      <c r="CW84" s="3">
        <v>100</v>
      </c>
      <c r="CX84" s="3">
        <v>100</v>
      </c>
      <c r="CY84" s="3">
        <v>-3.30425</v>
      </c>
      <c r="CZ84" s="3">
        <v>0.719</v>
      </c>
      <c r="DA84" s="3">
        <v>-3.10690787416149</v>
      </c>
      <c r="DB84" s="3">
        <v>0.000607280511662848</v>
      </c>
      <c r="DC84" s="3">
        <v>-3.29847730207135e-6</v>
      </c>
      <c r="DD84" s="3">
        <v>1.45089541195219e-9</v>
      </c>
      <c r="DE84" s="3">
        <v>0.0299725920250475</v>
      </c>
      <c r="DF84" s="3">
        <v>0.00754627571538832</v>
      </c>
      <c r="DG84" s="3">
        <v>0.00101192271049505</v>
      </c>
      <c r="DH84" s="3">
        <v>-5.99912688698041e-6</v>
      </c>
      <c r="DI84" s="3">
        <v>3</v>
      </c>
      <c r="DJ84" s="3">
        <v>1567</v>
      </c>
      <c r="DK84" s="3">
        <v>2</v>
      </c>
      <c r="DL84" s="3">
        <v>29</v>
      </c>
      <c r="DM84" s="3">
        <v>4.625</v>
      </c>
      <c r="DN84" s="3">
        <v>4.61666666666667</v>
      </c>
      <c r="DO84" s="3">
        <v>3</v>
      </c>
      <c r="DP84" s="3">
        <v>326.4265</v>
      </c>
      <c r="DQ84" s="3">
        <v>664.185666666667</v>
      </c>
      <c r="DR84" s="3">
        <v>25.0002083333333</v>
      </c>
      <c r="DS84" s="3">
        <v>33.9555083333333</v>
      </c>
      <c r="DT84" s="3">
        <v>30.000275</v>
      </c>
      <c r="DU84" s="3">
        <v>34.2015833333333</v>
      </c>
      <c r="DV84" s="3">
        <v>34.18155</v>
      </c>
      <c r="DW84" s="3">
        <v>20.4459166666667</v>
      </c>
      <c r="DX84" s="3">
        <v>20.2682</v>
      </c>
      <c r="DY84" s="3">
        <v>55.4207</v>
      </c>
      <c r="DZ84" s="3">
        <v>25</v>
      </c>
      <c r="EA84" s="3">
        <v>400</v>
      </c>
      <c r="EB84" s="3">
        <v>24.2647416666667</v>
      </c>
      <c r="EC84" s="3">
        <v>98.3787833333333</v>
      </c>
      <c r="ED84" s="3">
        <v>100.5905</v>
      </c>
    </row>
    <row r="85" spans="1:134">
      <c r="A85" s="3" t="s">
        <v>508</v>
      </c>
      <c r="B85" s="3" t="s">
        <v>507</v>
      </c>
      <c r="C85" s="3" t="s">
        <v>72</v>
      </c>
      <c r="D85" s="3" t="s">
        <v>69</v>
      </c>
      <c r="E85" s="3" t="str">
        <f t="shared" si="4"/>
        <v>TR79-B2-Rd1</v>
      </c>
      <c r="F85" s="3" t="str">
        <f>VLOOKUP(B85,Sheet1!$A$1:$B$93,2,0)</f>
        <v>Myrica rubra</v>
      </c>
      <c r="G85" s="3" t="str">
        <f t="shared" si="5"/>
        <v>2023-08-17</v>
      </c>
      <c r="H85" s="3" t="s">
        <v>405</v>
      </c>
      <c r="I85" s="3">
        <v>0.000516681938319571</v>
      </c>
      <c r="J85" s="3">
        <v>-0.73374336512493</v>
      </c>
      <c r="K85" s="3">
        <v>400.455156572526</v>
      </c>
      <c r="L85" s="3">
        <v>417.742853835443</v>
      </c>
      <c r="M85" s="3">
        <v>40.7677616855146</v>
      </c>
      <c r="N85" s="3">
        <v>39.0806456275431</v>
      </c>
      <c r="O85" s="3">
        <v>0.0487381056476653</v>
      </c>
      <c r="P85" s="3">
        <v>3.99858058835809</v>
      </c>
      <c r="Q85" s="3">
        <v>0.0484098783606969</v>
      </c>
      <c r="R85" s="3">
        <v>0.0302854791120642</v>
      </c>
      <c r="S85" s="3">
        <v>0</v>
      </c>
      <c r="T85" s="3">
        <v>26.0101260382029</v>
      </c>
      <c r="U85" s="3">
        <v>26.0637697594002</v>
      </c>
      <c r="V85" s="3">
        <v>3.38701212640951</v>
      </c>
      <c r="W85" s="3">
        <v>69.9630419496138</v>
      </c>
      <c r="X85" s="3">
        <v>2.37620831761937</v>
      </c>
      <c r="Y85" s="3">
        <v>3.39637619216479</v>
      </c>
      <c r="Z85" s="3">
        <v>1.01080380879014</v>
      </c>
      <c r="AA85" s="3">
        <v>-22.7856734798931</v>
      </c>
      <c r="AB85" s="3">
        <v>10.0646458604633</v>
      </c>
      <c r="AC85" s="3">
        <v>0.538264987631206</v>
      </c>
      <c r="AD85" s="3">
        <v>-12.1827626317985</v>
      </c>
      <c r="AE85" s="3">
        <v>0</v>
      </c>
      <c r="AF85" s="3">
        <v>0</v>
      </c>
      <c r="AG85" s="3">
        <v>1</v>
      </c>
      <c r="AH85" s="3">
        <v>0</v>
      </c>
      <c r="AI85" s="3">
        <v>51749.2371491056</v>
      </c>
      <c r="AJ85" s="3">
        <v>0</v>
      </c>
      <c r="AK85" s="3">
        <v>0</v>
      </c>
      <c r="AL85" s="3">
        <v>0</v>
      </c>
      <c r="AM85" s="3">
        <v>0</v>
      </c>
      <c r="AN85" s="3">
        <v>3</v>
      </c>
      <c r="AO85" s="3">
        <v>0.5</v>
      </c>
      <c r="AP85" s="3" t="e">
        <v>#DIV/0!</v>
      </c>
      <c r="AQ85" s="3">
        <v>2</v>
      </c>
      <c r="AR85" s="3">
        <v>1543611466.81966</v>
      </c>
      <c r="AS85" s="3">
        <v>400.455156572526</v>
      </c>
      <c r="AT85" s="3">
        <v>400.003629675062</v>
      </c>
      <c r="AU85" s="3">
        <v>24.3487501392739</v>
      </c>
      <c r="AV85" s="3">
        <v>23.9167068608092</v>
      </c>
      <c r="AW85" s="3">
        <v>403.632441755128</v>
      </c>
      <c r="AX85" s="3">
        <v>23.6475093256764</v>
      </c>
      <c r="AY85" s="3">
        <v>350.035902367596</v>
      </c>
      <c r="AZ85" s="3">
        <v>97.5786851767935</v>
      </c>
      <c r="BA85" s="3">
        <v>0.0118814288570618</v>
      </c>
      <c r="BB85" s="3">
        <v>26.1104578955077</v>
      </c>
      <c r="BC85" s="3">
        <v>26.0637697594002</v>
      </c>
      <c r="BD85" s="3">
        <v>999.9</v>
      </c>
      <c r="BE85" s="3">
        <v>0</v>
      </c>
      <c r="BF85" s="3">
        <v>0</v>
      </c>
      <c r="BG85" s="3">
        <v>9999.78683913932</v>
      </c>
      <c r="BH85" s="3">
        <v>-0.808974989702239</v>
      </c>
      <c r="BI85" s="3">
        <v>0.26796000310231</v>
      </c>
      <c r="BJ85" s="3">
        <v>0.451557496528918</v>
      </c>
      <c r="BK85" s="3">
        <v>410.449108255695</v>
      </c>
      <c r="BL85" s="3">
        <v>409.804794935551</v>
      </c>
      <c r="BM85" s="3">
        <v>0.432039927958461</v>
      </c>
      <c r="BN85" s="3">
        <v>400.003629675062</v>
      </c>
      <c r="BO85" s="3">
        <v>23.9167068608092</v>
      </c>
      <c r="BP85" s="3">
        <v>2.37591882306423</v>
      </c>
      <c r="BQ85" s="3">
        <v>2.33376076601868</v>
      </c>
      <c r="BR85" s="3">
        <v>20.2005649023116</v>
      </c>
      <c r="BS85" s="3">
        <v>19.9113189232696</v>
      </c>
      <c r="BT85" s="3">
        <v>0</v>
      </c>
      <c r="BU85" s="3">
        <v>0</v>
      </c>
      <c r="BV85" s="3">
        <v>0</v>
      </c>
      <c r="BW85" s="3">
        <v>28</v>
      </c>
      <c r="BX85" s="3">
        <v>0.280858718033918</v>
      </c>
      <c r="BY85" s="3">
        <v>1543611343</v>
      </c>
      <c r="BZ85" s="3" t="e">
        <v>#DIV/0!</v>
      </c>
      <c r="CA85" s="3">
        <v>1543611343</v>
      </c>
      <c r="CB85" s="3">
        <v>1543611342.5</v>
      </c>
      <c r="CC85" s="3">
        <v>40</v>
      </c>
      <c r="CD85" s="3">
        <v>0.059</v>
      </c>
      <c r="CE85" s="3">
        <v>-0.007</v>
      </c>
      <c r="CF85" s="3">
        <v>-3.177</v>
      </c>
      <c r="CG85" s="3">
        <v>0.682</v>
      </c>
      <c r="CH85" s="3">
        <v>400</v>
      </c>
      <c r="CI85" s="3">
        <v>24</v>
      </c>
      <c r="CJ85" s="3">
        <v>0.95</v>
      </c>
      <c r="CK85" s="3">
        <v>0.47</v>
      </c>
      <c r="CL85" s="3">
        <v>0.459512831944444</v>
      </c>
      <c r="CM85" s="3">
        <v>-0.0200875728580371</v>
      </c>
      <c r="CN85" s="3">
        <v>0.109113041854457</v>
      </c>
      <c r="CO85" s="3">
        <v>0.5</v>
      </c>
      <c r="CP85" s="3">
        <v>0.433852555555556</v>
      </c>
      <c r="CQ85" s="3">
        <v>-0.0435807842401511</v>
      </c>
      <c r="CR85" s="3">
        <v>0.0124952333818873</v>
      </c>
      <c r="CS85" s="3">
        <v>0.777777777777778</v>
      </c>
      <c r="CT85" s="3">
        <v>1.27777777777778</v>
      </c>
      <c r="CU85" s="3">
        <v>2</v>
      </c>
      <c r="CV85" s="3" t="e">
        <v>#DIV/0!</v>
      </c>
      <c r="CW85" s="3">
        <v>100</v>
      </c>
      <c r="CX85" s="3">
        <v>100</v>
      </c>
      <c r="CY85" s="3">
        <v>-3.17722222222222</v>
      </c>
      <c r="CZ85" s="3">
        <v>0.701222222222222</v>
      </c>
      <c r="DA85" s="3">
        <v>-2.98041074512697</v>
      </c>
      <c r="DB85" s="3">
        <v>0.000607280511662848</v>
      </c>
      <c r="DC85" s="3">
        <v>-3.29847730207135e-6</v>
      </c>
      <c r="DD85" s="3">
        <v>1.45089541195219e-9</v>
      </c>
      <c r="DE85" s="3">
        <v>0.0362444852061002</v>
      </c>
      <c r="DF85" s="3">
        <v>0.00754627571538832</v>
      </c>
      <c r="DG85" s="3">
        <v>0.00101192271049505</v>
      </c>
      <c r="DH85" s="3">
        <v>-5.99912688698041e-6</v>
      </c>
      <c r="DI85" s="3">
        <v>3</v>
      </c>
      <c r="DJ85" s="3">
        <v>1567</v>
      </c>
      <c r="DK85" s="3">
        <v>2</v>
      </c>
      <c r="DL85" s="3">
        <v>29</v>
      </c>
      <c r="DM85" s="3">
        <v>2.19444444444444</v>
      </c>
      <c r="DN85" s="3">
        <v>2.20555555555556</v>
      </c>
      <c r="DO85" s="3">
        <v>3</v>
      </c>
      <c r="DP85" s="3">
        <v>326.870111111111</v>
      </c>
      <c r="DQ85" s="3">
        <v>666.801166666667</v>
      </c>
      <c r="DR85" s="3">
        <v>24.9999944444444</v>
      </c>
      <c r="DS85" s="3">
        <v>33.7322722222222</v>
      </c>
      <c r="DT85" s="3">
        <v>30.0001055555556</v>
      </c>
      <c r="DU85" s="3">
        <v>34.0491</v>
      </c>
      <c r="DV85" s="3">
        <v>34.0439277777778</v>
      </c>
      <c r="DW85" s="3">
        <v>20.5681</v>
      </c>
      <c r="DX85" s="3">
        <v>25.799</v>
      </c>
      <c r="DY85" s="3">
        <v>56.8963333333333</v>
      </c>
      <c r="DZ85" s="3">
        <v>25</v>
      </c>
      <c r="EA85" s="3">
        <v>400</v>
      </c>
      <c r="EB85" s="3">
        <v>23.9335666666667</v>
      </c>
      <c r="EC85" s="3">
        <v>98.3668166666667</v>
      </c>
      <c r="ED85" s="3">
        <v>100.629166666667</v>
      </c>
    </row>
    <row r="86" spans="1:134">
      <c r="A86" s="3" t="s">
        <v>509</v>
      </c>
      <c r="B86" s="3" t="s">
        <v>232</v>
      </c>
      <c r="C86" s="3" t="s">
        <v>68</v>
      </c>
      <c r="D86" s="3" t="s">
        <v>69</v>
      </c>
      <c r="E86" s="3" t="str">
        <f t="shared" si="4"/>
        <v>TR82-B1-Rd1</v>
      </c>
      <c r="F86" s="3" t="str">
        <f>VLOOKUP(B86,Sheet1!$A$1:$B$93,2,0)</f>
        <v>Ilex buergeri</v>
      </c>
      <c r="G86" s="3" t="str">
        <f t="shared" si="5"/>
        <v>2023-08-18</v>
      </c>
      <c r="H86" s="3" t="s">
        <v>405</v>
      </c>
      <c r="I86" s="3">
        <v>0.000419542877738409</v>
      </c>
      <c r="J86" s="3">
        <v>-1.64524442238941</v>
      </c>
      <c r="K86" s="3">
        <v>401.261578518975</v>
      </c>
      <c r="L86" s="3">
        <v>459.402052629685</v>
      </c>
      <c r="M86" s="3">
        <v>44.8345951933222</v>
      </c>
      <c r="N86" s="3">
        <v>39.1604698623313</v>
      </c>
      <c r="O86" s="3">
        <v>0.0405320374970135</v>
      </c>
      <c r="P86" s="3">
        <v>3.99909198943939</v>
      </c>
      <c r="Q86" s="3">
        <v>0.0403050603639729</v>
      </c>
      <c r="R86" s="3">
        <v>0.025210949507141</v>
      </c>
      <c r="S86" s="3">
        <v>0</v>
      </c>
      <c r="T86" s="3">
        <v>25.7003441589972</v>
      </c>
      <c r="U86" s="3">
        <v>25.7029600625646</v>
      </c>
      <c r="V86" s="3">
        <v>3.31540297266336</v>
      </c>
      <c r="W86" s="3">
        <v>69.9166035260323</v>
      </c>
      <c r="X86" s="3">
        <v>2.32887993995455</v>
      </c>
      <c r="Y86" s="3">
        <v>3.33093954981645</v>
      </c>
      <c r="Z86" s="3">
        <v>0.986523032708815</v>
      </c>
      <c r="AA86" s="3">
        <v>-18.5018409082638</v>
      </c>
      <c r="AB86" s="3">
        <v>17.0014229361622</v>
      </c>
      <c r="AC86" s="3">
        <v>0.905996537561699</v>
      </c>
      <c r="AD86" s="3">
        <v>-0.594421434539885</v>
      </c>
      <c r="AE86" s="3">
        <v>0</v>
      </c>
      <c r="AF86" s="3">
        <v>0</v>
      </c>
      <c r="AG86" s="3">
        <v>1</v>
      </c>
      <c r="AH86" s="3">
        <v>0</v>
      </c>
      <c r="AI86" s="3">
        <v>51815.2268771087</v>
      </c>
      <c r="AJ86" s="3">
        <v>0</v>
      </c>
      <c r="AK86" s="3">
        <v>0</v>
      </c>
      <c r="AL86" s="3">
        <v>0</v>
      </c>
      <c r="AM86" s="3">
        <v>0</v>
      </c>
      <c r="AN86" s="3">
        <v>3</v>
      </c>
      <c r="AO86" s="3">
        <v>0.5</v>
      </c>
      <c r="AP86" s="3" t="e">
        <v>#DIV/0!</v>
      </c>
      <c r="AQ86" s="3">
        <v>2</v>
      </c>
      <c r="AR86" s="3">
        <v>1543612384.33287</v>
      </c>
      <c r="AS86" s="3">
        <v>401.261578518975</v>
      </c>
      <c r="AT86" s="3">
        <v>399.995873445387</v>
      </c>
      <c r="AU86" s="3">
        <v>23.863095805662</v>
      </c>
      <c r="AV86" s="3">
        <v>23.5121272105911</v>
      </c>
      <c r="AW86" s="3">
        <v>404.341789889315</v>
      </c>
      <c r="AX86" s="3">
        <v>23.1609965001825</v>
      </c>
      <c r="AY86" s="3">
        <v>350.057583974183</v>
      </c>
      <c r="AZ86" s="3">
        <v>97.5813720980813</v>
      </c>
      <c r="BA86" s="3">
        <v>0.0119983085562245</v>
      </c>
      <c r="BB86" s="3">
        <v>25.7818169048379</v>
      </c>
      <c r="BC86" s="3">
        <v>25.7029600625646</v>
      </c>
      <c r="BD86" s="3">
        <v>999.9</v>
      </c>
      <c r="BE86" s="3">
        <v>0</v>
      </c>
      <c r="BF86" s="3">
        <v>0</v>
      </c>
      <c r="BG86" s="3">
        <v>10001.3248038679</v>
      </c>
      <c r="BH86" s="3">
        <v>-0.817800030557836</v>
      </c>
      <c r="BI86" s="3">
        <v>0.28286153659612</v>
      </c>
      <c r="BJ86" s="3">
        <v>1.26567487857295</v>
      </c>
      <c r="BK86" s="3">
        <v>411.070974163778</v>
      </c>
      <c r="BL86" s="3">
        <v>409.627056040564</v>
      </c>
      <c r="BM86" s="3">
        <v>0.350967198086572</v>
      </c>
      <c r="BN86" s="3">
        <v>399.995873445387</v>
      </c>
      <c r="BO86" s="3">
        <v>23.5121272105911</v>
      </c>
      <c r="BP86" s="3">
        <v>2.32859317330323</v>
      </c>
      <c r="BQ86" s="3">
        <v>2.29434547549109</v>
      </c>
      <c r="BR86" s="3">
        <v>19.8755728848142</v>
      </c>
      <c r="BS86" s="3">
        <v>19.636750365125</v>
      </c>
      <c r="BT86" s="3">
        <v>0</v>
      </c>
      <c r="BU86" s="3">
        <v>0</v>
      </c>
      <c r="BV86" s="3">
        <v>0</v>
      </c>
      <c r="BW86" s="3">
        <v>28</v>
      </c>
      <c r="BX86" s="3">
        <v>0.591768333854072</v>
      </c>
      <c r="BY86" s="3">
        <v>1543612268.5</v>
      </c>
      <c r="BZ86" s="3" t="e">
        <v>#DIV/0!</v>
      </c>
      <c r="CA86" s="3">
        <v>1543612268.5</v>
      </c>
      <c r="CB86" s="3">
        <v>1543612267</v>
      </c>
      <c r="CC86" s="3">
        <v>42</v>
      </c>
      <c r="CD86" s="3">
        <v>0.186</v>
      </c>
      <c r="CE86" s="3">
        <v>-0.003</v>
      </c>
      <c r="CF86" s="3">
        <v>-3.079</v>
      </c>
      <c r="CG86" s="3">
        <v>0.687</v>
      </c>
      <c r="CH86" s="3">
        <v>400</v>
      </c>
      <c r="CI86" s="3">
        <v>24</v>
      </c>
      <c r="CJ86" s="3">
        <v>1.61</v>
      </c>
      <c r="CK86" s="3">
        <v>0.55</v>
      </c>
      <c r="CL86" s="3">
        <v>1.26245412601626</v>
      </c>
      <c r="CM86" s="3">
        <v>0.0247321602787468</v>
      </c>
      <c r="CN86" s="3">
        <v>0.0907177232357077</v>
      </c>
      <c r="CO86" s="3">
        <v>0.333333333333333</v>
      </c>
      <c r="CP86" s="3">
        <v>0.352337091463415</v>
      </c>
      <c r="CQ86" s="3">
        <v>-0.0294130679442507</v>
      </c>
      <c r="CR86" s="3">
        <v>0.00727749563738499</v>
      </c>
      <c r="CS86" s="3">
        <v>1</v>
      </c>
      <c r="CT86" s="3">
        <v>1.33333333333333</v>
      </c>
      <c r="CU86" s="3">
        <v>2</v>
      </c>
      <c r="CV86" s="3" t="e">
        <v>#DIV/0!</v>
      </c>
      <c r="CW86" s="3">
        <v>100</v>
      </c>
      <c r="CX86" s="3">
        <v>100</v>
      </c>
      <c r="CY86" s="3">
        <v>-3.08008333333333</v>
      </c>
      <c r="CZ86" s="3">
        <v>0.701791666666667</v>
      </c>
      <c r="DA86" s="3">
        <v>-2.88242599556811</v>
      </c>
      <c r="DB86" s="3">
        <v>0.000607280511662848</v>
      </c>
      <c r="DC86" s="3">
        <v>-3.29847730207135e-6</v>
      </c>
      <c r="DD86" s="3">
        <v>1.45089541195219e-9</v>
      </c>
      <c r="DE86" s="3">
        <v>0.0590233630677887</v>
      </c>
      <c r="DF86" s="3">
        <v>0.00754627571538832</v>
      </c>
      <c r="DG86" s="3">
        <v>0.00101192271049505</v>
      </c>
      <c r="DH86" s="3">
        <v>-5.99912688698041e-6</v>
      </c>
      <c r="DI86" s="3">
        <v>3</v>
      </c>
      <c r="DJ86" s="3">
        <v>1567</v>
      </c>
      <c r="DK86" s="3">
        <v>2</v>
      </c>
      <c r="DL86" s="3">
        <v>29</v>
      </c>
      <c r="DM86" s="3">
        <v>2.06666666666667</v>
      </c>
      <c r="DN86" s="3">
        <v>2.08333333333333</v>
      </c>
      <c r="DO86" s="3">
        <v>3</v>
      </c>
      <c r="DP86" s="3">
        <v>327.413</v>
      </c>
      <c r="DQ86" s="3">
        <v>670.471</v>
      </c>
      <c r="DR86" s="3">
        <v>24.9998666666667</v>
      </c>
      <c r="DS86" s="3">
        <v>32.5907666666667</v>
      </c>
      <c r="DT86" s="3">
        <v>30.0002416666667</v>
      </c>
      <c r="DU86" s="3">
        <v>32.9371</v>
      </c>
      <c r="DV86" s="3">
        <v>32.9388833333333</v>
      </c>
      <c r="DW86" s="3">
        <v>20.4738583333333</v>
      </c>
      <c r="DX86" s="3">
        <v>29.2859666666667</v>
      </c>
      <c r="DY86" s="3">
        <v>78.6876083333333</v>
      </c>
      <c r="DZ86" s="3">
        <v>25</v>
      </c>
      <c r="EA86" s="3">
        <v>400</v>
      </c>
      <c r="EB86" s="3">
        <v>23.5681583333333</v>
      </c>
      <c r="EC86" s="3">
        <v>98.552525</v>
      </c>
      <c r="ED86" s="3">
        <v>100.811166666667</v>
      </c>
    </row>
    <row r="87" spans="1:134">
      <c r="A87" s="3" t="s">
        <v>510</v>
      </c>
      <c r="B87" s="3" t="s">
        <v>232</v>
      </c>
      <c r="C87" s="3" t="s">
        <v>72</v>
      </c>
      <c r="D87" s="3" t="s">
        <v>74</v>
      </c>
      <c r="E87" s="3" t="str">
        <f t="shared" si="4"/>
        <v>TR82-B2-Rd2</v>
      </c>
      <c r="F87" s="3" t="str">
        <f>VLOOKUP(B87,Sheet1!$A$1:$B$93,2,0)</f>
        <v>Ilex buergeri</v>
      </c>
      <c r="G87" s="3" t="str">
        <f t="shared" si="5"/>
        <v>2023-08-18</v>
      </c>
      <c r="H87" s="3" t="s">
        <v>405</v>
      </c>
      <c r="I87" s="3">
        <v>0.000280595117247183</v>
      </c>
      <c r="J87" s="3">
        <v>-1.46524813730084</v>
      </c>
      <c r="K87" s="3">
        <v>401.153234782278</v>
      </c>
      <c r="L87" s="3">
        <v>465.011275536096</v>
      </c>
      <c r="M87" s="3">
        <v>45.3141523834329</v>
      </c>
      <c r="N87" s="3">
        <v>39.0913518148032</v>
      </c>
      <c r="O87" s="3">
        <v>0.0276116272859247</v>
      </c>
      <c r="P87" s="3">
        <v>3.99438768226669</v>
      </c>
      <c r="Q87" s="3">
        <v>0.0275060191606762</v>
      </c>
      <c r="R87" s="3">
        <v>0.0172007166362006</v>
      </c>
      <c r="S87" s="3">
        <v>0</v>
      </c>
      <c r="T87" s="3">
        <v>25.4116359920969</v>
      </c>
      <c r="U87" s="3">
        <v>25.4014609958645</v>
      </c>
      <c r="V87" s="3">
        <v>3.25658302862776</v>
      </c>
      <c r="W87" s="3">
        <v>70.0736600361227</v>
      </c>
      <c r="X87" s="3">
        <v>2.29080225591656</v>
      </c>
      <c r="Y87" s="3">
        <v>3.26913469237259</v>
      </c>
      <c r="Z87" s="3">
        <v>0.965780772711203</v>
      </c>
      <c r="AA87" s="3">
        <v>-12.3742446706008</v>
      </c>
      <c r="AB87" s="3">
        <v>13.9402686286939</v>
      </c>
      <c r="AC87" s="3">
        <v>0.741440166810915</v>
      </c>
      <c r="AD87" s="3">
        <v>2.30746412490404</v>
      </c>
      <c r="AE87" s="3">
        <v>0</v>
      </c>
      <c r="AF87" s="3">
        <v>0</v>
      </c>
      <c r="AG87" s="3">
        <v>1</v>
      </c>
      <c r="AH87" s="3">
        <v>0</v>
      </c>
      <c r="AI87" s="3">
        <v>51783.988036666</v>
      </c>
      <c r="AJ87" s="3">
        <v>0</v>
      </c>
      <c r="AK87" s="3">
        <v>0</v>
      </c>
      <c r="AL87" s="3">
        <v>0</v>
      </c>
      <c r="AM87" s="3">
        <v>0</v>
      </c>
      <c r="AN87" s="3">
        <v>3</v>
      </c>
      <c r="AO87" s="3">
        <v>0.5</v>
      </c>
      <c r="AP87" s="3" t="e">
        <v>#DIV/0!</v>
      </c>
      <c r="AQ87" s="3">
        <v>2</v>
      </c>
      <c r="AR87" s="3">
        <v>1543637332.33287</v>
      </c>
      <c r="AS87" s="3">
        <v>401.153234782278</v>
      </c>
      <c r="AT87" s="3">
        <v>400.026620319437</v>
      </c>
      <c r="AU87" s="3">
        <v>23.5080827671349</v>
      </c>
      <c r="AV87" s="3">
        <v>23.2732574503588</v>
      </c>
      <c r="AW87" s="3">
        <v>404.357690797756</v>
      </c>
      <c r="AX87" s="3">
        <v>22.8065411130116</v>
      </c>
      <c r="AY87" s="3">
        <v>350.045890354558</v>
      </c>
      <c r="AZ87" s="3">
        <v>97.4386348577662</v>
      </c>
      <c r="BA87" s="3">
        <v>0.00879532038679073</v>
      </c>
      <c r="BB87" s="3">
        <v>25.4661954758104</v>
      </c>
      <c r="BC87" s="3">
        <v>25.4014609958645</v>
      </c>
      <c r="BD87" s="3">
        <v>999.9</v>
      </c>
      <c r="BE87" s="3">
        <v>0</v>
      </c>
      <c r="BF87" s="3">
        <v>0</v>
      </c>
      <c r="BG87" s="3">
        <v>9999.27952244116</v>
      </c>
      <c r="BH87" s="3">
        <v>-0.818128695924557</v>
      </c>
      <c r="BI87" s="3">
        <v>0.260863954935991</v>
      </c>
      <c r="BJ87" s="3">
        <v>1.12659405041279</v>
      </c>
      <c r="BK87" s="3">
        <v>410.810561029009</v>
      </c>
      <c r="BL87" s="3">
        <v>409.558391761692</v>
      </c>
      <c r="BM87" s="3">
        <v>0.234820933491455</v>
      </c>
      <c r="BN87" s="3">
        <v>400.026620319437</v>
      </c>
      <c r="BO87" s="3">
        <v>23.2732574503588</v>
      </c>
      <c r="BP87" s="3">
        <v>2.29059566123122</v>
      </c>
      <c r="BQ87" s="3">
        <v>2.26771492489965</v>
      </c>
      <c r="BR87" s="3">
        <v>19.6104159967767</v>
      </c>
      <c r="BS87" s="3">
        <v>19.4488840647996</v>
      </c>
      <c r="BT87" s="3">
        <v>0</v>
      </c>
      <c r="BU87" s="3">
        <v>0</v>
      </c>
      <c r="BV87" s="3">
        <v>0</v>
      </c>
      <c r="BW87" s="3">
        <v>27</v>
      </c>
      <c r="BX87" s="3">
        <v>0.358493443475187</v>
      </c>
      <c r="BY87" s="3">
        <v>1543637166.5</v>
      </c>
      <c r="BZ87" s="3" t="e">
        <v>#DIV/0!</v>
      </c>
      <c r="CA87" s="3">
        <v>1543637159</v>
      </c>
      <c r="CB87" s="3">
        <v>1543637166.5</v>
      </c>
      <c r="CC87" s="3">
        <v>119</v>
      </c>
      <c r="CD87" s="3">
        <v>0.161</v>
      </c>
      <c r="CE87" s="3">
        <v>-0.005</v>
      </c>
      <c r="CF87" s="3">
        <v>-3.203</v>
      </c>
      <c r="CG87" s="3">
        <v>0.697</v>
      </c>
      <c r="CH87" s="3">
        <v>400</v>
      </c>
      <c r="CI87" s="3">
        <v>23</v>
      </c>
      <c r="CJ87" s="3">
        <v>1.27</v>
      </c>
      <c r="CK87" s="3">
        <v>0.64</v>
      </c>
      <c r="CL87" s="3">
        <v>1.14322819613821</v>
      </c>
      <c r="CM87" s="3">
        <v>-0.373829369337978</v>
      </c>
      <c r="CN87" s="3">
        <v>0.156445653797175</v>
      </c>
      <c r="CO87" s="3">
        <v>0</v>
      </c>
      <c r="CP87" s="3">
        <v>0.235221865853659</v>
      </c>
      <c r="CQ87" s="3">
        <v>-0.00677592334494753</v>
      </c>
      <c r="CR87" s="3">
        <v>0.00305677105941754</v>
      </c>
      <c r="CS87" s="3">
        <v>1</v>
      </c>
      <c r="CT87" s="3">
        <v>1</v>
      </c>
      <c r="CU87" s="3">
        <v>2</v>
      </c>
      <c r="CV87" s="3" t="e">
        <v>#DIV/0!</v>
      </c>
      <c r="CW87" s="3">
        <v>100</v>
      </c>
      <c r="CX87" s="3">
        <v>100</v>
      </c>
      <c r="CY87" s="3">
        <v>-3.20441666666667</v>
      </c>
      <c r="CZ87" s="3">
        <v>0.7016</v>
      </c>
      <c r="DA87" s="3">
        <v>-3.00671048741477</v>
      </c>
      <c r="DB87" s="3">
        <v>0.000607280511662848</v>
      </c>
      <c r="DC87" s="3">
        <v>-3.29847730207135e-6</v>
      </c>
      <c r="DD87" s="3">
        <v>1.45089541195219e-9</v>
      </c>
      <c r="DE87" s="3">
        <v>0.0742660591501729</v>
      </c>
      <c r="DF87" s="3">
        <v>0.00754627571538832</v>
      </c>
      <c r="DG87" s="3">
        <v>0.00101192271049505</v>
      </c>
      <c r="DH87" s="3">
        <v>-5.99912688698041e-6</v>
      </c>
      <c r="DI87" s="3">
        <v>3</v>
      </c>
      <c r="DJ87" s="3">
        <v>1567</v>
      </c>
      <c r="DK87" s="3">
        <v>2</v>
      </c>
      <c r="DL87" s="3">
        <v>29</v>
      </c>
      <c r="DM87" s="3">
        <v>3.01666666666667</v>
      </c>
      <c r="DN87" s="3">
        <v>2.9</v>
      </c>
      <c r="DO87" s="3">
        <v>3</v>
      </c>
      <c r="DP87" s="3">
        <v>328.112916666667</v>
      </c>
      <c r="DQ87" s="3">
        <v>670.375</v>
      </c>
      <c r="DR87" s="3">
        <v>24.9999833333333</v>
      </c>
      <c r="DS87" s="3">
        <v>31.580875</v>
      </c>
      <c r="DT87" s="3">
        <v>30.0001833333333</v>
      </c>
      <c r="DU87" s="3">
        <v>31.8751666666667</v>
      </c>
      <c r="DV87" s="3">
        <v>31.8656083333333</v>
      </c>
      <c r="DW87" s="3">
        <v>19.1914</v>
      </c>
      <c r="DX87" s="3">
        <v>18.639</v>
      </c>
      <c r="DY87" s="3">
        <v>69.4458</v>
      </c>
      <c r="DZ87" s="3">
        <v>25</v>
      </c>
      <c r="EA87" s="3">
        <v>400</v>
      </c>
      <c r="EB87" s="3">
        <v>23.2858</v>
      </c>
      <c r="EC87" s="3">
        <v>98.7804666666667</v>
      </c>
      <c r="ED87" s="3">
        <v>100.965416666667</v>
      </c>
    </row>
    <row r="88" spans="1:134">
      <c r="A88" s="3" t="s">
        <v>511</v>
      </c>
      <c r="B88" s="3" t="s">
        <v>512</v>
      </c>
      <c r="C88" s="3" t="s">
        <v>72</v>
      </c>
      <c r="D88" s="3" t="s">
        <v>74</v>
      </c>
      <c r="E88" s="3" t="str">
        <f t="shared" si="4"/>
        <v>TR84-B2-Rd2</v>
      </c>
      <c r="F88" s="3" t="str">
        <f>VLOOKUP(B88,Sheet1!$A$1:$B$93,2,0)</f>
        <v>Schima superba</v>
      </c>
      <c r="G88" s="3" t="str">
        <f t="shared" si="5"/>
        <v>2023-08-18</v>
      </c>
      <c r="H88" s="3" t="s">
        <v>405</v>
      </c>
      <c r="I88" s="3">
        <v>8.1031914524588e-5</v>
      </c>
      <c r="J88" s="3">
        <v>-1.64845607775339</v>
      </c>
      <c r="K88" s="3">
        <v>401.402005056219</v>
      </c>
      <c r="L88" s="3">
        <v>734.077782925236</v>
      </c>
      <c r="M88" s="3">
        <v>71.6483906498226</v>
      </c>
      <c r="N88" s="3">
        <v>39.1781512767625</v>
      </c>
      <c r="O88" s="3">
        <v>0.00775319335698265</v>
      </c>
      <c r="P88" s="3">
        <v>3.99885671265313</v>
      </c>
      <c r="Q88" s="3">
        <v>0.00774481512875948</v>
      </c>
      <c r="R88" s="3">
        <v>0.00484126143122757</v>
      </c>
      <c r="S88" s="3">
        <v>0</v>
      </c>
      <c r="T88" s="3">
        <v>25.917758994227</v>
      </c>
      <c r="U88" s="3">
        <v>25.8752573494779</v>
      </c>
      <c r="V88" s="3">
        <v>3.34943177482857</v>
      </c>
      <c r="W88" s="3">
        <v>70.1606048079045</v>
      </c>
      <c r="X88" s="3">
        <v>2.3580995563935</v>
      </c>
      <c r="Y88" s="3">
        <v>3.36100241667163</v>
      </c>
      <c r="Z88" s="3">
        <v>0.991332218435076</v>
      </c>
      <c r="AA88" s="3">
        <v>-3.57350743053433</v>
      </c>
      <c r="AB88" s="3">
        <v>12.5551588397981</v>
      </c>
      <c r="AC88" s="3">
        <v>0.670184470651315</v>
      </c>
      <c r="AD88" s="3">
        <v>9.65183587991505</v>
      </c>
      <c r="AE88" s="3">
        <v>0</v>
      </c>
      <c r="AF88" s="3">
        <v>0</v>
      </c>
      <c r="AG88" s="3">
        <v>1</v>
      </c>
      <c r="AH88" s="3">
        <v>0</v>
      </c>
      <c r="AI88" s="3">
        <v>51785.0552500387</v>
      </c>
      <c r="AJ88" s="3">
        <v>0</v>
      </c>
      <c r="AK88" s="3">
        <v>0</v>
      </c>
      <c r="AL88" s="3">
        <v>0</v>
      </c>
      <c r="AM88" s="3">
        <v>0</v>
      </c>
      <c r="AN88" s="3">
        <v>3</v>
      </c>
      <c r="AO88" s="3">
        <v>0.5</v>
      </c>
      <c r="AP88" s="3" t="e">
        <v>#DIV/0!</v>
      </c>
      <c r="AQ88" s="3">
        <v>2</v>
      </c>
      <c r="AR88" s="3">
        <v>1543644441.09703</v>
      </c>
      <c r="AS88" s="3">
        <v>401.402005056219</v>
      </c>
      <c r="AT88" s="3">
        <v>400.017115178472</v>
      </c>
      <c r="AU88" s="3">
        <v>24.1600447434245</v>
      </c>
      <c r="AV88" s="3">
        <v>24.0922763295826</v>
      </c>
      <c r="AW88" s="3">
        <v>404.727915829043</v>
      </c>
      <c r="AX88" s="3">
        <v>23.4588752661582</v>
      </c>
      <c r="AY88" s="3">
        <v>350.048995344832</v>
      </c>
      <c r="AZ88" s="3">
        <v>97.5934516439699</v>
      </c>
      <c r="BA88" s="3">
        <v>0.0098260176511905</v>
      </c>
      <c r="BB88" s="3">
        <v>25.9334946203138</v>
      </c>
      <c r="BC88" s="3">
        <v>25.8752573494779</v>
      </c>
      <c r="BD88" s="3">
        <v>999.9</v>
      </c>
      <c r="BE88" s="3">
        <v>0</v>
      </c>
      <c r="BF88" s="3">
        <v>0</v>
      </c>
      <c r="BG88" s="3">
        <v>9999.2529240098</v>
      </c>
      <c r="BH88" s="3">
        <v>-0.80715087496742</v>
      </c>
      <c r="BI88" s="3">
        <v>0.272078596100311</v>
      </c>
      <c r="BJ88" s="3">
        <v>1.38485829292962</v>
      </c>
      <c r="BK88" s="3">
        <v>411.339958226975</v>
      </c>
      <c r="BL88" s="3">
        <v>409.892377306985</v>
      </c>
      <c r="BM88" s="3">
        <v>0.067766853499374</v>
      </c>
      <c r="BN88" s="3">
        <v>400.017115178472</v>
      </c>
      <c r="BO88" s="3">
        <v>24.0922763295826</v>
      </c>
      <c r="BP88" s="3">
        <v>2.35786216645983</v>
      </c>
      <c r="BQ88" s="3">
        <v>2.35124827186943</v>
      </c>
      <c r="BR88" s="3">
        <v>20.0772455943111</v>
      </c>
      <c r="BS88" s="3">
        <v>20.0318710592394</v>
      </c>
      <c r="BT88" s="3">
        <v>0</v>
      </c>
      <c r="BU88" s="3">
        <v>0</v>
      </c>
      <c r="BV88" s="3">
        <v>0</v>
      </c>
      <c r="BW88" s="3">
        <v>28</v>
      </c>
      <c r="BX88" s="3">
        <v>0.322918251378243</v>
      </c>
      <c r="BY88" s="3">
        <v>1543644229</v>
      </c>
      <c r="BZ88" s="3" t="e">
        <v>#DIV/0!</v>
      </c>
      <c r="CA88" s="3">
        <v>1543644229</v>
      </c>
      <c r="CB88" s="3">
        <v>1543644226</v>
      </c>
      <c r="CC88" s="3">
        <v>142</v>
      </c>
      <c r="CD88" s="3">
        <v>0.206</v>
      </c>
      <c r="CE88" s="3">
        <v>-0.002</v>
      </c>
      <c r="CF88" s="3">
        <v>-3.324</v>
      </c>
      <c r="CG88" s="3">
        <v>0.699</v>
      </c>
      <c r="CH88" s="3">
        <v>400</v>
      </c>
      <c r="CI88" s="3">
        <v>24</v>
      </c>
      <c r="CJ88" s="3">
        <v>2.09</v>
      </c>
      <c r="CK88" s="3">
        <v>0.64</v>
      </c>
      <c r="CL88" s="3">
        <v>1.39115464642857</v>
      </c>
      <c r="CM88" s="3">
        <v>-0.0995001259715913</v>
      </c>
      <c r="CN88" s="3">
        <v>0.140756426889131</v>
      </c>
      <c r="CO88" s="3">
        <v>0.0714285714285714</v>
      </c>
      <c r="CP88" s="3">
        <v>0.0684341332142857</v>
      </c>
      <c r="CQ88" s="3">
        <v>-0.0048227036719379</v>
      </c>
      <c r="CR88" s="3">
        <v>0.00618444229652495</v>
      </c>
      <c r="CS88" s="3">
        <v>0.928571428571429</v>
      </c>
      <c r="CT88" s="3">
        <v>1</v>
      </c>
      <c r="CU88" s="3">
        <v>2</v>
      </c>
      <c r="CV88" s="3" t="e">
        <v>#DIV/0!</v>
      </c>
      <c r="CW88" s="3">
        <v>100</v>
      </c>
      <c r="CX88" s="3">
        <v>100</v>
      </c>
      <c r="CY88" s="3">
        <v>-3.326</v>
      </c>
      <c r="CZ88" s="3">
        <v>0.701271428571428</v>
      </c>
      <c r="DA88" s="3">
        <v>-3.12760235808656</v>
      </c>
      <c r="DB88" s="3">
        <v>0.000607280511662848</v>
      </c>
      <c r="DC88" s="3">
        <v>-3.29847730207135e-6</v>
      </c>
      <c r="DD88" s="3">
        <v>1.45089541195219e-9</v>
      </c>
      <c r="DE88" s="3">
        <v>0.0447127142875957</v>
      </c>
      <c r="DF88" s="3">
        <v>0.00754627571538832</v>
      </c>
      <c r="DG88" s="3">
        <v>0.00101192271049505</v>
      </c>
      <c r="DH88" s="3">
        <v>-5.99912688698041e-6</v>
      </c>
      <c r="DI88" s="3">
        <v>3</v>
      </c>
      <c r="DJ88" s="3">
        <v>1567</v>
      </c>
      <c r="DK88" s="3">
        <v>2</v>
      </c>
      <c r="DL88" s="3">
        <v>29</v>
      </c>
      <c r="DM88" s="3">
        <v>3.66428571428571</v>
      </c>
      <c r="DN88" s="3">
        <v>3.71428571428571</v>
      </c>
      <c r="DO88" s="3">
        <v>3</v>
      </c>
      <c r="DP88" s="3">
        <v>326.998928571429</v>
      </c>
      <c r="DQ88" s="3">
        <v>669.3545</v>
      </c>
      <c r="DR88" s="3">
        <v>24.9999714285714</v>
      </c>
      <c r="DS88" s="3">
        <v>33.0224571428571</v>
      </c>
      <c r="DT88" s="3">
        <v>30.0001785714286</v>
      </c>
      <c r="DU88" s="3">
        <v>33.3300571428571</v>
      </c>
      <c r="DV88" s="3">
        <v>33.3194642857143</v>
      </c>
      <c r="DW88" s="3">
        <v>17.7059928571429</v>
      </c>
      <c r="DX88" s="3">
        <v>35.6316071428571</v>
      </c>
      <c r="DY88" s="3">
        <v>74.4877142857143</v>
      </c>
      <c r="DZ88" s="3">
        <v>25</v>
      </c>
      <c r="EA88" s="3">
        <v>400</v>
      </c>
      <c r="EB88" s="3">
        <v>24.0321928571429</v>
      </c>
      <c r="EC88" s="3">
        <v>98.5319928571429</v>
      </c>
      <c r="ED88" s="3">
        <v>100.713357142857</v>
      </c>
    </row>
    <row r="89" spans="1:134">
      <c r="A89" s="3" t="s">
        <v>513</v>
      </c>
      <c r="B89" s="3" t="s">
        <v>514</v>
      </c>
      <c r="C89" s="3" t="s">
        <v>68</v>
      </c>
      <c r="D89" s="3" t="s">
        <v>69</v>
      </c>
      <c r="E89" s="3" t="str">
        <f t="shared" si="4"/>
        <v>TR87-B1-Rd1</v>
      </c>
      <c r="F89" s="3" t="str">
        <f>VLOOKUP(B89,Sheet1!$A$1:$B$93,2,0)</f>
        <v>Elaeocarpus chinensis</v>
      </c>
      <c r="G89" s="3" t="str">
        <f t="shared" si="5"/>
        <v>2023-08-18</v>
      </c>
      <c r="H89" s="3" t="s">
        <v>405</v>
      </c>
      <c r="I89" s="3">
        <v>0.00035687129776294</v>
      </c>
      <c r="J89" s="3">
        <v>-1.16878765573172</v>
      </c>
      <c r="K89" s="3">
        <v>400.893405434438</v>
      </c>
      <c r="L89" s="3">
        <v>446.679703793307</v>
      </c>
      <c r="M89" s="3">
        <v>43.5716698690477</v>
      </c>
      <c r="N89" s="3">
        <v>39.1054153149571</v>
      </c>
      <c r="O89" s="3">
        <v>0.035778529340637</v>
      </c>
      <c r="P89" s="3">
        <v>3.99704828292762</v>
      </c>
      <c r="Q89" s="3">
        <v>0.035601280968524</v>
      </c>
      <c r="R89" s="3">
        <v>0.0222666521790212</v>
      </c>
      <c r="S89" s="3">
        <v>0</v>
      </c>
      <c r="T89" s="3">
        <v>25.43487673782</v>
      </c>
      <c r="U89" s="3">
        <v>25.3709575660566</v>
      </c>
      <c r="V89" s="3">
        <v>3.25068325087216</v>
      </c>
      <c r="W89" s="3">
        <v>70.2171205793256</v>
      </c>
      <c r="X89" s="3">
        <v>2.30068346360867</v>
      </c>
      <c r="Y89" s="3">
        <v>3.27652781858603</v>
      </c>
      <c r="Z89" s="3">
        <v>0.949999787263489</v>
      </c>
      <c r="AA89" s="3">
        <v>-15.7380242313457</v>
      </c>
      <c r="AB89" s="3">
        <v>28.7172375446489</v>
      </c>
      <c r="AC89" s="3">
        <v>1.52641760570253</v>
      </c>
      <c r="AD89" s="3">
        <v>14.5056309190058</v>
      </c>
      <c r="AE89" s="3">
        <v>0</v>
      </c>
      <c r="AF89" s="3">
        <v>0</v>
      </c>
      <c r="AG89" s="3">
        <v>1</v>
      </c>
      <c r="AH89" s="3">
        <v>0</v>
      </c>
      <c r="AI89" s="3">
        <v>51826.3472784035</v>
      </c>
      <c r="AJ89" s="3">
        <v>0</v>
      </c>
      <c r="AK89" s="3">
        <v>0</v>
      </c>
      <c r="AL89" s="3">
        <v>0</v>
      </c>
      <c r="AM89" s="3">
        <v>0</v>
      </c>
      <c r="AN89" s="3">
        <v>3</v>
      </c>
      <c r="AO89" s="3">
        <v>0.5</v>
      </c>
      <c r="AP89" s="3" t="e">
        <v>#DIV/0!</v>
      </c>
      <c r="AQ89" s="3">
        <v>2</v>
      </c>
      <c r="AR89" s="3">
        <v>1543617700.81204</v>
      </c>
      <c r="AS89" s="3">
        <v>400.893405434438</v>
      </c>
      <c r="AT89" s="3">
        <v>400.014257185379</v>
      </c>
      <c r="AU89" s="3">
        <v>23.5857060234721</v>
      </c>
      <c r="AV89" s="3">
        <v>23.2870448009424</v>
      </c>
      <c r="AW89" s="3">
        <v>404.14694308025</v>
      </c>
      <c r="AX89" s="3">
        <v>22.9029894735209</v>
      </c>
      <c r="AY89" s="3">
        <v>350.016337196876</v>
      </c>
      <c r="AZ89" s="3">
        <v>97.5339588764976</v>
      </c>
      <c r="BA89" s="3">
        <v>0.0117098461648059</v>
      </c>
      <c r="BB89" s="3">
        <v>25.504222551218</v>
      </c>
      <c r="BC89" s="3">
        <v>25.3709575660566</v>
      </c>
      <c r="BD89" s="3">
        <v>999.9</v>
      </c>
      <c r="BE89" s="3">
        <v>0</v>
      </c>
      <c r="BF89" s="3">
        <v>0</v>
      </c>
      <c r="BG89" s="3">
        <v>9998.93807088711</v>
      </c>
      <c r="BH89" s="3">
        <v>-0.816149683412198</v>
      </c>
      <c r="BI89" s="3">
        <v>0.261719169316093</v>
      </c>
      <c r="BJ89" s="3">
        <v>0.879124905262657</v>
      </c>
      <c r="BK89" s="3">
        <v>410.577210426954</v>
      </c>
      <c r="BL89" s="3">
        <v>409.551553715009</v>
      </c>
      <c r="BM89" s="3">
        <v>0.298657902303755</v>
      </c>
      <c r="BN89" s="3">
        <v>400.014257185379</v>
      </c>
      <c r="BO89" s="3">
        <v>23.2870448009424</v>
      </c>
      <c r="BP89" s="3">
        <v>2.30040672249737</v>
      </c>
      <c r="BQ89" s="3">
        <v>2.27127740265369</v>
      </c>
      <c r="BR89" s="3">
        <v>19.6792439798385</v>
      </c>
      <c r="BS89" s="3">
        <v>19.4741244490253</v>
      </c>
      <c r="BT89" s="3">
        <v>0</v>
      </c>
      <c r="BU89" s="3">
        <v>0</v>
      </c>
      <c r="BV89" s="3">
        <v>0</v>
      </c>
      <c r="BW89" s="3">
        <v>27</v>
      </c>
      <c r="BX89" s="3">
        <v>0.683195728408917</v>
      </c>
      <c r="BY89" s="3">
        <v>1543617571.5</v>
      </c>
      <c r="BZ89" s="3" t="e">
        <v>#DIV/0!</v>
      </c>
      <c r="CA89" s="3">
        <v>1543617571.5</v>
      </c>
      <c r="CB89" s="3">
        <v>1543617569</v>
      </c>
      <c r="CC89" s="3">
        <v>61</v>
      </c>
      <c r="CD89" s="3">
        <v>0.152</v>
      </c>
      <c r="CE89" s="3">
        <v>0.009</v>
      </c>
      <c r="CF89" s="3">
        <v>-3.252</v>
      </c>
      <c r="CG89" s="3">
        <v>0.674</v>
      </c>
      <c r="CH89" s="3">
        <v>400</v>
      </c>
      <c r="CI89" s="3">
        <v>23</v>
      </c>
      <c r="CJ89" s="3">
        <v>1.72</v>
      </c>
      <c r="CK89" s="3">
        <v>0.61</v>
      </c>
      <c r="CL89" s="3">
        <v>0.881512276422764</v>
      </c>
      <c r="CM89" s="3">
        <v>-0.0154599529616727</v>
      </c>
      <c r="CN89" s="3">
        <v>0.125707905811899</v>
      </c>
      <c r="CO89" s="3">
        <v>0.666666666666667</v>
      </c>
      <c r="CP89" s="3">
        <v>0.29561218902439</v>
      </c>
      <c r="CQ89" s="3">
        <v>0.0584370696864114</v>
      </c>
      <c r="CR89" s="3">
        <v>0.00973057766499844</v>
      </c>
      <c r="CS89" s="3">
        <v>0.666666666666667</v>
      </c>
      <c r="CT89" s="3">
        <v>1.33333333333333</v>
      </c>
      <c r="CU89" s="3">
        <v>2</v>
      </c>
      <c r="CV89" s="3" t="e">
        <v>#DIV/0!</v>
      </c>
      <c r="CW89" s="3">
        <v>100</v>
      </c>
      <c r="CX89" s="3">
        <v>100</v>
      </c>
      <c r="CY89" s="3">
        <v>-3.2535</v>
      </c>
      <c r="CZ89" s="3">
        <v>0.682541666666667</v>
      </c>
      <c r="DA89" s="3">
        <v>-3.05592386123156</v>
      </c>
      <c r="DB89" s="3">
        <v>0.000607280511662848</v>
      </c>
      <c r="DC89" s="3">
        <v>-3.29847730207135e-6</v>
      </c>
      <c r="DD89" s="3">
        <v>1.45089541195219e-9</v>
      </c>
      <c r="DE89" s="3">
        <v>0.051147536882549</v>
      </c>
      <c r="DF89" s="3">
        <v>0.00754627571538832</v>
      </c>
      <c r="DG89" s="3">
        <v>0.00101192271049505</v>
      </c>
      <c r="DH89" s="3">
        <v>-5.99912688698041e-6</v>
      </c>
      <c r="DI89" s="3">
        <v>3</v>
      </c>
      <c r="DJ89" s="3">
        <v>1567</v>
      </c>
      <c r="DK89" s="3">
        <v>2</v>
      </c>
      <c r="DL89" s="3">
        <v>29</v>
      </c>
      <c r="DM89" s="3">
        <v>2.28333333333333</v>
      </c>
      <c r="DN89" s="3">
        <v>2.325</v>
      </c>
      <c r="DO89" s="3">
        <v>3</v>
      </c>
      <c r="DP89" s="3">
        <v>327.652916666667</v>
      </c>
      <c r="DQ89" s="3">
        <v>665.712083333333</v>
      </c>
      <c r="DR89" s="3">
        <v>24.9996916666667</v>
      </c>
      <c r="DS89" s="3">
        <v>33.0693666666667</v>
      </c>
      <c r="DT89" s="3">
        <v>29.9999833333333</v>
      </c>
      <c r="DU89" s="3">
        <v>33.4854166666667</v>
      </c>
      <c r="DV89" s="3">
        <v>33.5048083333333</v>
      </c>
      <c r="DW89" s="3">
        <v>20.3884666666667</v>
      </c>
      <c r="DX89" s="3">
        <v>25.16</v>
      </c>
      <c r="DY89" s="3">
        <v>56.2361833333333</v>
      </c>
      <c r="DZ89" s="3">
        <v>25</v>
      </c>
      <c r="EA89" s="3">
        <v>400</v>
      </c>
      <c r="EB89" s="3">
        <v>23.3095</v>
      </c>
      <c r="EC89" s="3">
        <v>98.4916</v>
      </c>
      <c r="ED89" s="3">
        <v>100.722666666667</v>
      </c>
    </row>
    <row r="90" spans="1:134">
      <c r="A90" s="3" t="s">
        <v>515</v>
      </c>
      <c r="B90" s="3" t="s">
        <v>514</v>
      </c>
      <c r="C90" s="3" t="s">
        <v>68</v>
      </c>
      <c r="D90" s="3" t="s">
        <v>74</v>
      </c>
      <c r="E90" s="3" t="str">
        <f t="shared" si="4"/>
        <v>TR87-B1-Rd2</v>
      </c>
      <c r="F90" s="3" t="str">
        <f>VLOOKUP(B90,Sheet1!$A$1:$B$93,2,0)</f>
        <v>Elaeocarpus chinensis</v>
      </c>
      <c r="G90" s="3" t="str">
        <f t="shared" si="5"/>
        <v>2023-08-18</v>
      </c>
      <c r="H90" s="3" t="s">
        <v>405</v>
      </c>
      <c r="I90" s="3">
        <v>9.28374059453504e-5</v>
      </c>
      <c r="J90" s="3">
        <v>-1.50492430281332</v>
      </c>
      <c r="K90" s="3">
        <v>401.300883046737</v>
      </c>
      <c r="L90" s="3">
        <v>658.748385293433</v>
      </c>
      <c r="M90" s="3">
        <v>64.3212939946828</v>
      </c>
      <c r="N90" s="3">
        <v>39.1836900916559</v>
      </c>
      <c r="O90" s="3">
        <v>0.00907002711160922</v>
      </c>
      <c r="P90" s="3">
        <v>4.00005729770595</v>
      </c>
      <c r="Q90" s="3">
        <v>0.00905859193214495</v>
      </c>
      <c r="R90" s="3">
        <v>0.00566264613632477</v>
      </c>
      <c r="S90" s="3">
        <v>0</v>
      </c>
      <c r="T90" s="3">
        <v>25.5627763188843</v>
      </c>
      <c r="U90" s="3">
        <v>25.5249417804689</v>
      </c>
      <c r="V90" s="3">
        <v>3.28056197737538</v>
      </c>
      <c r="W90" s="3">
        <v>70.1362338907256</v>
      </c>
      <c r="X90" s="3">
        <v>2.30850603527896</v>
      </c>
      <c r="Y90" s="3">
        <v>3.29146017296319</v>
      </c>
      <c r="Z90" s="3">
        <v>0.97205594209642</v>
      </c>
      <c r="AA90" s="3">
        <v>-4.09412960218995</v>
      </c>
      <c r="AB90" s="3">
        <v>12.0464627729986</v>
      </c>
      <c r="AC90" s="3">
        <v>0.640570049559947</v>
      </c>
      <c r="AD90" s="3">
        <v>8.59290322036859</v>
      </c>
      <c r="AE90" s="3">
        <v>0</v>
      </c>
      <c r="AF90" s="3">
        <v>0</v>
      </c>
      <c r="AG90" s="3">
        <v>1</v>
      </c>
      <c r="AH90" s="3">
        <v>0</v>
      </c>
      <c r="AI90" s="3">
        <v>51868.2254534055</v>
      </c>
      <c r="AJ90" s="3">
        <v>0</v>
      </c>
      <c r="AK90" s="3">
        <v>0</v>
      </c>
      <c r="AL90" s="3">
        <v>0</v>
      </c>
      <c r="AM90" s="3">
        <v>0</v>
      </c>
      <c r="AN90" s="3">
        <v>3</v>
      </c>
      <c r="AO90" s="3">
        <v>0.5</v>
      </c>
      <c r="AP90" s="3" t="e">
        <v>#DIV/0!</v>
      </c>
      <c r="AQ90" s="3">
        <v>2</v>
      </c>
      <c r="AR90" s="3">
        <v>1543645781.43287</v>
      </c>
      <c r="AS90" s="3">
        <v>401.300883046737</v>
      </c>
      <c r="AT90" s="3">
        <v>400.042998748708</v>
      </c>
      <c r="AU90" s="3">
        <v>23.6426306020039</v>
      </c>
      <c r="AV90" s="3">
        <v>23.5649442940005</v>
      </c>
      <c r="AW90" s="3">
        <v>404.712177419723</v>
      </c>
      <c r="AX90" s="3">
        <v>22.9594482710728</v>
      </c>
      <c r="AY90" s="3">
        <v>350.032317800888</v>
      </c>
      <c r="AZ90" s="3">
        <v>97.6316592999301</v>
      </c>
      <c r="BA90" s="3">
        <v>0.0100149207636836</v>
      </c>
      <c r="BB90" s="3">
        <v>25.5808025194612</v>
      </c>
      <c r="BC90" s="3">
        <v>25.5249417804689</v>
      </c>
      <c r="BD90" s="3">
        <v>999.9</v>
      </c>
      <c r="BE90" s="3">
        <v>0</v>
      </c>
      <c r="BF90" s="3">
        <v>0</v>
      </c>
      <c r="BG90" s="3">
        <v>9999.59508605485</v>
      </c>
      <c r="BH90" s="3">
        <v>-0.82106531683087</v>
      </c>
      <c r="BI90" s="3">
        <v>0.26649129755367</v>
      </c>
      <c r="BJ90" s="3">
        <v>1.25790542971857</v>
      </c>
      <c r="BK90" s="3">
        <v>411.018516175576</v>
      </c>
      <c r="BL90" s="3">
        <v>409.697515589461</v>
      </c>
      <c r="BM90" s="3">
        <v>0.0776894507931947</v>
      </c>
      <c r="BN90" s="3">
        <v>400.042998748708</v>
      </c>
      <c r="BO90" s="3">
        <v>23.5649442940005</v>
      </c>
      <c r="BP90" s="3">
        <v>2.30826934091255</v>
      </c>
      <c r="BQ90" s="3">
        <v>2.30068414487928</v>
      </c>
      <c r="BR90" s="3">
        <v>19.7342222983944</v>
      </c>
      <c r="BS90" s="3">
        <v>19.6811901566016</v>
      </c>
      <c r="BT90" s="3">
        <v>0</v>
      </c>
      <c r="BU90" s="3">
        <v>0</v>
      </c>
      <c r="BV90" s="3">
        <v>0</v>
      </c>
      <c r="BW90" s="3">
        <v>27</v>
      </c>
      <c r="BX90" s="3">
        <v>0.309535129289059</v>
      </c>
      <c r="BY90" s="3">
        <v>1543645690.6</v>
      </c>
      <c r="BZ90" s="3" t="e">
        <v>#DIV/0!</v>
      </c>
      <c r="CA90" s="3">
        <v>1543645690.6</v>
      </c>
      <c r="CB90" s="3">
        <v>1543645678.6</v>
      </c>
      <c r="CC90" s="3">
        <v>143</v>
      </c>
      <c r="CD90" s="3">
        <v>-0.085</v>
      </c>
      <c r="CE90" s="3">
        <v>0.004</v>
      </c>
      <c r="CF90" s="3">
        <v>-3.409</v>
      </c>
      <c r="CG90" s="3">
        <v>0.678</v>
      </c>
      <c r="CH90" s="3">
        <v>400</v>
      </c>
      <c r="CI90" s="3">
        <v>24</v>
      </c>
      <c r="CJ90" s="3">
        <v>1.54</v>
      </c>
      <c r="CK90" s="3">
        <v>0.68</v>
      </c>
      <c r="CL90" s="3">
        <v>1.25352731041667</v>
      </c>
      <c r="CM90" s="3">
        <v>-0.00356235928705578</v>
      </c>
      <c r="CN90" s="3">
        <v>0.184950412584124</v>
      </c>
      <c r="CO90" s="3">
        <v>0.25</v>
      </c>
      <c r="CP90" s="3">
        <v>0.07749169625</v>
      </c>
      <c r="CQ90" s="3">
        <v>0.00367287917448389</v>
      </c>
      <c r="CR90" s="3">
        <v>0.00418151571903213</v>
      </c>
      <c r="CS90" s="3">
        <v>1</v>
      </c>
      <c r="CT90" s="3">
        <v>1.25</v>
      </c>
      <c r="CU90" s="3">
        <v>2</v>
      </c>
      <c r="CV90" s="3" t="e">
        <v>#DIV/0!</v>
      </c>
      <c r="CW90" s="3">
        <v>100</v>
      </c>
      <c r="CX90" s="3">
        <v>100</v>
      </c>
      <c r="CY90" s="3">
        <v>-3.41125</v>
      </c>
      <c r="CZ90" s="3">
        <v>0.683225</v>
      </c>
      <c r="DA90" s="3">
        <v>-3.21295744923913</v>
      </c>
      <c r="DB90" s="3">
        <v>0.000607280511662848</v>
      </c>
      <c r="DC90" s="3">
        <v>-3.29847730207135e-6</v>
      </c>
      <c r="DD90" s="3">
        <v>1.45089541195219e-9</v>
      </c>
      <c r="DE90" s="3">
        <v>0.0491099932718865</v>
      </c>
      <c r="DF90" s="3">
        <v>0.00754627571538832</v>
      </c>
      <c r="DG90" s="3">
        <v>0.00101192271049505</v>
      </c>
      <c r="DH90" s="3">
        <v>-5.99912688698041e-6</v>
      </c>
      <c r="DI90" s="3">
        <v>3</v>
      </c>
      <c r="DJ90" s="3">
        <v>1567</v>
      </c>
      <c r="DK90" s="3">
        <v>2</v>
      </c>
      <c r="DL90" s="3">
        <v>29</v>
      </c>
      <c r="DM90" s="3">
        <v>1.65</v>
      </c>
      <c r="DN90" s="3">
        <v>1.84166666666667</v>
      </c>
      <c r="DO90" s="3">
        <v>3</v>
      </c>
      <c r="DP90" s="3">
        <v>327.481333333333</v>
      </c>
      <c r="DQ90" s="3">
        <v>669.3895</v>
      </c>
      <c r="DR90" s="3">
        <v>24.9996333333333</v>
      </c>
      <c r="DS90" s="3">
        <v>32.9779</v>
      </c>
      <c r="DT90" s="3">
        <v>30.0000833333333</v>
      </c>
      <c r="DU90" s="3">
        <v>33.3476</v>
      </c>
      <c r="DV90" s="3">
        <v>33.3578</v>
      </c>
      <c r="DW90" s="3">
        <v>17.3298166666667</v>
      </c>
      <c r="DX90" s="3">
        <v>40.4268</v>
      </c>
      <c r="DY90" s="3">
        <v>67.7659</v>
      </c>
      <c r="DZ90" s="3">
        <v>25</v>
      </c>
      <c r="EA90" s="3">
        <v>400</v>
      </c>
      <c r="EB90" s="3">
        <v>23.5391166666667</v>
      </c>
      <c r="EC90" s="3">
        <v>98.5480916666667</v>
      </c>
      <c r="ED90" s="3">
        <v>100.726833333333</v>
      </c>
    </row>
    <row r="91" spans="1:134">
      <c r="A91" s="3" t="s">
        <v>516</v>
      </c>
      <c r="B91" s="3" t="s">
        <v>514</v>
      </c>
      <c r="C91" s="3" t="s">
        <v>72</v>
      </c>
      <c r="D91" s="3" t="s">
        <v>74</v>
      </c>
      <c r="E91" s="3" t="str">
        <f t="shared" si="4"/>
        <v>TR87-B2-Rd2</v>
      </c>
      <c r="F91" s="3" t="str">
        <f>VLOOKUP(B91,Sheet1!$A$1:$B$93,2,0)</f>
        <v>Elaeocarpus chinensis</v>
      </c>
      <c r="G91" s="3" t="str">
        <f t="shared" si="5"/>
        <v>2023-08-18</v>
      </c>
      <c r="H91" s="3" t="s">
        <v>405</v>
      </c>
      <c r="I91" s="3">
        <v>0.000123952387218154</v>
      </c>
      <c r="J91" s="3">
        <v>-1.6478173707742</v>
      </c>
      <c r="K91" s="3">
        <v>401.406625641226</v>
      </c>
      <c r="L91" s="3">
        <v>616.208841386235</v>
      </c>
      <c r="M91" s="3">
        <v>60.2097203601019</v>
      </c>
      <c r="N91" s="3">
        <v>39.2214075247198</v>
      </c>
      <c r="O91" s="3">
        <v>0.0119059168536176</v>
      </c>
      <c r="P91" s="3">
        <v>4.0019806340209</v>
      </c>
      <c r="Q91" s="3">
        <v>0.011886148981785</v>
      </c>
      <c r="R91" s="3">
        <v>0.00743061638966009</v>
      </c>
      <c r="S91" s="3">
        <v>0</v>
      </c>
      <c r="T91" s="3">
        <v>25.7355575250857</v>
      </c>
      <c r="U91" s="3">
        <v>25.7033847803049</v>
      </c>
      <c r="V91" s="3">
        <v>3.31548712922792</v>
      </c>
      <c r="W91" s="3">
        <v>69.9217160890542</v>
      </c>
      <c r="X91" s="3">
        <v>2.32598645156852</v>
      </c>
      <c r="Y91" s="3">
        <v>3.32655893609545</v>
      </c>
      <c r="Z91" s="3">
        <v>0.989500677659403</v>
      </c>
      <c r="AA91" s="3">
        <v>-5.46630027632059</v>
      </c>
      <c r="AB91" s="3">
        <v>12.1313063427028</v>
      </c>
      <c r="AC91" s="3">
        <v>0.64593276283057</v>
      </c>
      <c r="AD91" s="3">
        <v>7.31093882921273</v>
      </c>
      <c r="AE91" s="3">
        <v>0</v>
      </c>
      <c r="AF91" s="3">
        <v>0</v>
      </c>
      <c r="AG91" s="3">
        <v>1</v>
      </c>
      <c r="AH91" s="3">
        <v>0</v>
      </c>
      <c r="AI91" s="3">
        <v>51872.5843244963</v>
      </c>
      <c r="AJ91" s="3">
        <v>0</v>
      </c>
      <c r="AK91" s="3">
        <v>0</v>
      </c>
      <c r="AL91" s="3">
        <v>0</v>
      </c>
      <c r="AM91" s="3">
        <v>0</v>
      </c>
      <c r="AN91" s="3">
        <v>3</v>
      </c>
      <c r="AO91" s="3">
        <v>0.5</v>
      </c>
      <c r="AP91" s="3" t="e">
        <v>#DIV/0!</v>
      </c>
      <c r="AQ91" s="3">
        <v>2</v>
      </c>
      <c r="AR91" s="3">
        <v>1543650061.69664</v>
      </c>
      <c r="AS91" s="3">
        <v>401.406625641226</v>
      </c>
      <c r="AT91" s="3">
        <v>400.036979317653</v>
      </c>
      <c r="AU91" s="3">
        <v>23.8050195749515</v>
      </c>
      <c r="AV91" s="3">
        <v>23.7013131844629</v>
      </c>
      <c r="AW91" s="3">
        <v>404.834758329949</v>
      </c>
      <c r="AX91" s="3">
        <v>23.1170965219455</v>
      </c>
      <c r="AY91" s="3">
        <v>350.031115263514</v>
      </c>
      <c r="AZ91" s="3">
        <v>97.7004653404928</v>
      </c>
      <c r="BA91" s="3">
        <v>0.00945030836391838</v>
      </c>
      <c r="BB91" s="3">
        <v>25.7596121386597</v>
      </c>
      <c r="BC91" s="3">
        <v>25.7033847803049</v>
      </c>
      <c r="BD91" s="3">
        <v>999.900000000001</v>
      </c>
      <c r="BE91" s="3">
        <v>0</v>
      </c>
      <c r="BF91" s="3">
        <v>0</v>
      </c>
      <c r="BG91" s="3">
        <v>9999.36794246531</v>
      </c>
      <c r="BH91" s="3">
        <v>-0.820641932878904</v>
      </c>
      <c r="BI91" s="3">
        <v>0.264154508625611</v>
      </c>
      <c r="BJ91" s="3">
        <v>1.36964637793312</v>
      </c>
      <c r="BK91" s="3">
        <v>411.19511447852</v>
      </c>
      <c r="BL91" s="3">
        <v>409.74859219132</v>
      </c>
      <c r="BM91" s="3">
        <v>0.103706983918316</v>
      </c>
      <c r="BN91" s="3">
        <v>400.036979317653</v>
      </c>
      <c r="BO91" s="3">
        <v>23.7013131844629</v>
      </c>
      <c r="BP91" s="3">
        <v>2.32576172944202</v>
      </c>
      <c r="BQ91" s="3">
        <v>2.31562951884786</v>
      </c>
      <c r="BR91" s="3">
        <v>19.8559406027151</v>
      </c>
      <c r="BS91" s="3">
        <v>19.7855341382531</v>
      </c>
      <c r="BT91" s="3">
        <v>0</v>
      </c>
      <c r="BU91" s="3">
        <v>0</v>
      </c>
      <c r="BV91" s="3">
        <v>0</v>
      </c>
      <c r="BW91" s="3">
        <v>27</v>
      </c>
      <c r="BX91" s="3">
        <v>0.208173897913499</v>
      </c>
      <c r="BY91" s="3">
        <v>1543649782.6</v>
      </c>
      <c r="BZ91" s="3" t="e">
        <v>#DIV/0!</v>
      </c>
      <c r="CA91" s="3">
        <v>1543649782.1</v>
      </c>
      <c r="CB91" s="3">
        <v>1543649782.6</v>
      </c>
      <c r="CC91" s="3">
        <v>147</v>
      </c>
      <c r="CD91" s="3">
        <v>-0.04</v>
      </c>
      <c r="CE91" s="3">
        <v>-0.003</v>
      </c>
      <c r="CF91" s="3">
        <v>-3.426</v>
      </c>
      <c r="CG91" s="3">
        <v>0.679</v>
      </c>
      <c r="CH91" s="3">
        <v>400</v>
      </c>
      <c r="CI91" s="3">
        <v>24</v>
      </c>
      <c r="CJ91" s="3">
        <v>1.1</v>
      </c>
      <c r="CK91" s="3">
        <v>0.65</v>
      </c>
      <c r="CL91" s="3">
        <v>1.37556063211382</v>
      </c>
      <c r="CM91" s="3">
        <v>-0.15135630380321</v>
      </c>
      <c r="CN91" s="3">
        <v>0.25324184073111</v>
      </c>
      <c r="CO91" s="3">
        <v>0.0277777777777778</v>
      </c>
      <c r="CP91" s="3">
        <v>0.10398162798103</v>
      </c>
      <c r="CQ91" s="3">
        <v>-0.00399684003025006</v>
      </c>
      <c r="CR91" s="3">
        <v>0.00584360460276955</v>
      </c>
      <c r="CS91" s="3">
        <v>0.972222222222222</v>
      </c>
      <c r="CT91" s="3">
        <v>1</v>
      </c>
      <c r="CU91" s="3">
        <v>2</v>
      </c>
      <c r="CV91" s="3" t="e">
        <v>#DIV/0!</v>
      </c>
      <c r="CW91" s="3">
        <v>100</v>
      </c>
      <c r="CX91" s="3">
        <v>100</v>
      </c>
      <c r="CY91" s="3">
        <v>-3.42811111111111</v>
      </c>
      <c r="CZ91" s="3">
        <v>0.688047222222222</v>
      </c>
      <c r="DA91" s="3">
        <v>-3.22965244197632</v>
      </c>
      <c r="DB91" s="3">
        <v>0.000607280511662848</v>
      </c>
      <c r="DC91" s="3">
        <v>-3.29847730207135e-6</v>
      </c>
      <c r="DD91" s="3">
        <v>1.45089541195219e-9</v>
      </c>
      <c r="DE91" s="3">
        <v>0.0468134966930117</v>
      </c>
      <c r="DF91" s="3">
        <v>0.00754627571538832</v>
      </c>
      <c r="DG91" s="3">
        <v>0.00101192271049505</v>
      </c>
      <c r="DH91" s="3">
        <v>-5.99912688698041e-6</v>
      </c>
      <c r="DI91" s="3">
        <v>3</v>
      </c>
      <c r="DJ91" s="3">
        <v>1567</v>
      </c>
      <c r="DK91" s="3">
        <v>2</v>
      </c>
      <c r="DL91" s="3">
        <v>29</v>
      </c>
      <c r="DM91" s="3">
        <v>4.78333333333333</v>
      </c>
      <c r="DN91" s="3">
        <v>4.78055555555556</v>
      </c>
      <c r="DO91" s="3">
        <v>3</v>
      </c>
      <c r="DP91" s="3">
        <v>327.051222222222</v>
      </c>
      <c r="DQ91" s="3">
        <v>665.392222222222</v>
      </c>
      <c r="DR91" s="3">
        <v>25.0000388888889</v>
      </c>
      <c r="DS91" s="3">
        <v>33.17055</v>
      </c>
      <c r="DT91" s="3">
        <v>30.0002361111111</v>
      </c>
      <c r="DU91" s="3">
        <v>33.4872472222222</v>
      </c>
      <c r="DV91" s="3">
        <v>33.4822777777778</v>
      </c>
      <c r="DW91" s="3">
        <v>15.7716027777778</v>
      </c>
      <c r="DX91" s="3">
        <v>51.3441611111111</v>
      </c>
      <c r="DY91" s="3">
        <v>51.1404</v>
      </c>
      <c r="DZ91" s="3">
        <v>25</v>
      </c>
      <c r="EA91" s="3">
        <v>400</v>
      </c>
      <c r="EB91" s="3">
        <v>23.641</v>
      </c>
      <c r="EC91" s="3">
        <v>98.5138083333333</v>
      </c>
      <c r="ED91" s="3">
        <v>100.690416666667</v>
      </c>
    </row>
    <row r="92" spans="1:134">
      <c r="A92" s="3" t="s">
        <v>517</v>
      </c>
      <c r="B92" s="3" t="s">
        <v>518</v>
      </c>
      <c r="C92" s="3" t="s">
        <v>68</v>
      </c>
      <c r="D92" s="3" t="s">
        <v>69</v>
      </c>
      <c r="E92" s="3" t="str">
        <f t="shared" si="4"/>
        <v>TR90-B1-Rd1</v>
      </c>
      <c r="F92" s="3" t="str">
        <f>VLOOKUP(B92,Sheet1!$A$1:$B$93,2,0)</f>
        <v>Distylium myricoides</v>
      </c>
      <c r="G92" s="3" t="str">
        <f t="shared" si="5"/>
        <v>2023-08-18</v>
      </c>
      <c r="H92" s="3" t="s">
        <v>405</v>
      </c>
      <c r="I92" s="3">
        <v>0.000179228556109788</v>
      </c>
      <c r="J92" s="3">
        <v>-1.23084443673604</v>
      </c>
      <c r="K92" s="3">
        <v>400.993926766562</v>
      </c>
      <c r="L92" s="3">
        <v>513.518896104229</v>
      </c>
      <c r="M92" s="3">
        <v>50.0283878112106</v>
      </c>
      <c r="N92" s="3">
        <v>39.0659155840744</v>
      </c>
      <c r="O92" s="3">
        <v>0.0166964895216815</v>
      </c>
      <c r="P92" s="3">
        <v>3.9934472020866</v>
      </c>
      <c r="Q92" s="3">
        <v>0.0166570379993214</v>
      </c>
      <c r="R92" s="3">
        <v>0.0104141853223996</v>
      </c>
      <c r="S92" s="3">
        <v>0</v>
      </c>
      <c r="T92" s="3">
        <v>26.2741618806713</v>
      </c>
      <c r="U92" s="3">
        <v>26.2505780297062</v>
      </c>
      <c r="V92" s="3">
        <v>3.42461556889824</v>
      </c>
      <c r="W92" s="3">
        <v>70.0557438134173</v>
      </c>
      <c r="X92" s="3">
        <v>2.40743144607704</v>
      </c>
      <c r="Y92" s="3">
        <v>3.43645102424443</v>
      </c>
      <c r="Z92" s="3">
        <v>1.0171841228212</v>
      </c>
      <c r="AA92" s="3">
        <v>-7.90397932444165</v>
      </c>
      <c r="AB92" s="3">
        <v>12.5789151287352</v>
      </c>
      <c r="AC92" s="3">
        <v>0.67489810428094</v>
      </c>
      <c r="AD92" s="3">
        <v>5.34983390857448</v>
      </c>
      <c r="AE92" s="3">
        <v>0</v>
      </c>
      <c r="AF92" s="3">
        <v>0</v>
      </c>
      <c r="AG92" s="3">
        <v>1</v>
      </c>
      <c r="AH92" s="3">
        <v>0</v>
      </c>
      <c r="AI92" s="3">
        <v>51621.0659916397</v>
      </c>
      <c r="AJ92" s="3">
        <v>0</v>
      </c>
      <c r="AK92" s="3">
        <v>0</v>
      </c>
      <c r="AL92" s="3">
        <v>0</v>
      </c>
      <c r="AM92" s="3">
        <v>0</v>
      </c>
      <c r="AN92" s="3">
        <v>3</v>
      </c>
      <c r="AO92" s="3">
        <v>0.5</v>
      </c>
      <c r="AP92" s="3" t="e">
        <v>#DIV/0!</v>
      </c>
      <c r="AQ92" s="3">
        <v>2</v>
      </c>
      <c r="AR92" s="3">
        <v>1543624924.42867</v>
      </c>
      <c r="AS92" s="3">
        <v>400.993926766562</v>
      </c>
      <c r="AT92" s="3">
        <v>400.000596584266</v>
      </c>
      <c r="AU92" s="3">
        <v>24.7111929498434</v>
      </c>
      <c r="AV92" s="3">
        <v>24.5613768856293</v>
      </c>
      <c r="AW92" s="3">
        <v>404.284938104311</v>
      </c>
      <c r="AX92" s="3">
        <v>24.002102142477</v>
      </c>
      <c r="AY92" s="3">
        <v>350.026959401123</v>
      </c>
      <c r="AZ92" s="3">
        <v>97.411663196031</v>
      </c>
      <c r="BA92" s="3">
        <v>0.0110481183886172</v>
      </c>
      <c r="BB92" s="3">
        <v>26.3090045125806</v>
      </c>
      <c r="BC92" s="3">
        <v>26.2505780297062</v>
      </c>
      <c r="BD92" s="3">
        <v>999.9</v>
      </c>
      <c r="BE92" s="3">
        <v>0</v>
      </c>
      <c r="BF92" s="3">
        <v>0</v>
      </c>
      <c r="BG92" s="3">
        <v>9998.71151600446</v>
      </c>
      <c r="BH92" s="3">
        <v>-0.813593861079109</v>
      </c>
      <c r="BI92" s="3">
        <v>0.282934030313051</v>
      </c>
      <c r="BJ92" s="3">
        <v>0.993333521274348</v>
      </c>
      <c r="BK92" s="3">
        <v>411.154007112621</v>
      </c>
      <c r="BL92" s="3">
        <v>410.072485532941</v>
      </c>
      <c r="BM92" s="3">
        <v>0.149819419490567</v>
      </c>
      <c r="BN92" s="3">
        <v>400.000596584266</v>
      </c>
      <c r="BO92" s="3">
        <v>24.5613768856293</v>
      </c>
      <c r="BP92" s="3">
        <v>2.40715835678924</v>
      </c>
      <c r="BQ92" s="3">
        <v>2.39256473026197</v>
      </c>
      <c r="BR92" s="3">
        <v>20.4120058588271</v>
      </c>
      <c r="BS92" s="3">
        <v>20.3135320175636</v>
      </c>
      <c r="BT92" s="3">
        <v>0</v>
      </c>
      <c r="BU92" s="3">
        <v>0</v>
      </c>
      <c r="BV92" s="3">
        <v>0</v>
      </c>
      <c r="BW92" s="3">
        <v>29</v>
      </c>
      <c r="BX92" s="3">
        <v>0.64394716253595</v>
      </c>
      <c r="BY92" s="3">
        <v>1543624797</v>
      </c>
      <c r="BZ92" s="3" t="e">
        <v>#DIV/0!</v>
      </c>
      <c r="CA92" s="3">
        <v>1543624797</v>
      </c>
      <c r="CB92" s="3">
        <v>1543624796.5</v>
      </c>
      <c r="CC92" s="3">
        <v>81</v>
      </c>
      <c r="CD92" s="3">
        <v>0.041</v>
      </c>
      <c r="CE92" s="3">
        <v>-0.009</v>
      </c>
      <c r="CF92" s="3">
        <v>-3.29</v>
      </c>
      <c r="CG92" s="3">
        <v>0.704</v>
      </c>
      <c r="CH92" s="3">
        <v>400</v>
      </c>
      <c r="CI92" s="3">
        <v>25</v>
      </c>
      <c r="CJ92" s="3">
        <v>1.8</v>
      </c>
      <c r="CK92" s="3">
        <v>0.5</v>
      </c>
      <c r="CL92" s="3">
        <v>0.995783116666667</v>
      </c>
      <c r="CM92" s="3">
        <v>-0.0460327467167003</v>
      </c>
      <c r="CN92" s="3">
        <v>0.108681229877279</v>
      </c>
      <c r="CO92" s="3">
        <v>0.25</v>
      </c>
      <c r="CP92" s="3">
        <v>0.15053018</v>
      </c>
      <c r="CQ92" s="3">
        <v>0.0108099414634144</v>
      </c>
      <c r="CR92" s="3">
        <v>0.0239567193910029</v>
      </c>
      <c r="CS92" s="3">
        <v>0.25</v>
      </c>
      <c r="CT92" s="3">
        <v>0.5</v>
      </c>
      <c r="CU92" s="3">
        <v>2</v>
      </c>
      <c r="CV92" s="3" t="e">
        <v>#DIV/0!</v>
      </c>
      <c r="CW92" s="3">
        <v>100</v>
      </c>
      <c r="CX92" s="3">
        <v>100</v>
      </c>
      <c r="CY92" s="3">
        <v>-3.29108333333333</v>
      </c>
      <c r="CZ92" s="3">
        <v>0.70985</v>
      </c>
      <c r="DA92" s="3">
        <v>-3.09329696875899</v>
      </c>
      <c r="DB92" s="3">
        <v>0.000607280511662848</v>
      </c>
      <c r="DC92" s="3">
        <v>-3.29847730207135e-6</v>
      </c>
      <c r="DD92" s="3">
        <v>1.45089541195219e-9</v>
      </c>
      <c r="DE92" s="3">
        <v>0.0279503112405606</v>
      </c>
      <c r="DF92" s="3">
        <v>0.00754627571538832</v>
      </c>
      <c r="DG92" s="3">
        <v>0.00101192271049505</v>
      </c>
      <c r="DH92" s="3">
        <v>-5.99912688698041e-6</v>
      </c>
      <c r="DI92" s="3">
        <v>3</v>
      </c>
      <c r="DJ92" s="3">
        <v>1567</v>
      </c>
      <c r="DK92" s="3">
        <v>2</v>
      </c>
      <c r="DL92" s="3">
        <v>29</v>
      </c>
      <c r="DM92" s="3">
        <v>2.25</v>
      </c>
      <c r="DN92" s="3">
        <v>2.25833333333333</v>
      </c>
      <c r="DO92" s="3">
        <v>3</v>
      </c>
      <c r="DP92" s="3">
        <v>326.619</v>
      </c>
      <c r="DQ92" s="3">
        <v>660.198166666667</v>
      </c>
      <c r="DR92" s="3">
        <v>25.0000916666667</v>
      </c>
      <c r="DS92" s="3">
        <v>33.759325</v>
      </c>
      <c r="DT92" s="3">
        <v>30.0001916666667</v>
      </c>
      <c r="DU92" s="3">
        <v>34.0703666666667</v>
      </c>
      <c r="DV92" s="3">
        <v>34.0623333333333</v>
      </c>
      <c r="DW92" s="3">
        <v>20.2251916666667</v>
      </c>
      <c r="DX92" s="3">
        <v>21.64375</v>
      </c>
      <c r="DY92" s="3">
        <v>59.30175</v>
      </c>
      <c r="DZ92" s="3">
        <v>25</v>
      </c>
      <c r="EA92" s="3">
        <v>400</v>
      </c>
      <c r="EB92" s="3">
        <v>24.491975</v>
      </c>
      <c r="EC92" s="3">
        <v>98.39115</v>
      </c>
      <c r="ED92" s="3">
        <v>100.603</v>
      </c>
    </row>
    <row r="93" spans="1:134">
      <c r="A93" s="3" t="s">
        <v>519</v>
      </c>
      <c r="B93" s="3" t="s">
        <v>518</v>
      </c>
      <c r="C93" s="3" t="s">
        <v>72</v>
      </c>
      <c r="D93" s="3" t="s">
        <v>69</v>
      </c>
      <c r="E93" s="3" t="str">
        <f t="shared" si="4"/>
        <v>TR90-B2-Rd1</v>
      </c>
      <c r="F93" s="3" t="str">
        <f>VLOOKUP(B93,Sheet1!$A$1:$B$93,2,0)</f>
        <v>Distylium myricoides</v>
      </c>
      <c r="G93" s="3" t="str">
        <f t="shared" si="5"/>
        <v>2023-08-18</v>
      </c>
      <c r="H93" s="3" t="s">
        <v>405</v>
      </c>
      <c r="I93" s="3">
        <v>0.000128457363002912</v>
      </c>
      <c r="J93" s="3">
        <v>-1.16285415747074</v>
      </c>
      <c r="K93" s="3">
        <v>400.954678420908</v>
      </c>
      <c r="L93" s="3">
        <v>543.536402887987</v>
      </c>
      <c r="M93" s="3">
        <v>53.074943869969</v>
      </c>
      <c r="N93" s="3">
        <v>39.1522028183901</v>
      </c>
      <c r="O93" s="3">
        <v>0.012397601600065</v>
      </c>
      <c r="P93" s="3">
        <v>4.00018289559404</v>
      </c>
      <c r="Q93" s="3">
        <v>0.0123762819714529</v>
      </c>
      <c r="R93" s="3">
        <v>0.00773708861936156</v>
      </c>
      <c r="S93" s="3">
        <v>0</v>
      </c>
      <c r="T93" s="3">
        <v>25.7162553230041</v>
      </c>
      <c r="U93" s="3">
        <v>25.6681626886061</v>
      </c>
      <c r="V93" s="3">
        <v>3.30856725203111</v>
      </c>
      <c r="W93" s="3">
        <v>69.9472190113241</v>
      </c>
      <c r="X93" s="3">
        <v>2.32429587711718</v>
      </c>
      <c r="Y93" s="3">
        <v>3.32292817296836</v>
      </c>
      <c r="Z93" s="3">
        <v>0.984271374913935</v>
      </c>
      <c r="AA93" s="3">
        <v>-5.66496970842843</v>
      </c>
      <c r="AB93" s="3">
        <v>15.7500130245552</v>
      </c>
      <c r="AC93" s="3">
        <v>0.838759712872683</v>
      </c>
      <c r="AD93" s="3">
        <v>10.9238030289994</v>
      </c>
      <c r="AE93" s="3">
        <v>0</v>
      </c>
      <c r="AF93" s="3">
        <v>0</v>
      </c>
      <c r="AG93" s="3">
        <v>1</v>
      </c>
      <c r="AH93" s="3">
        <v>0</v>
      </c>
      <c r="AI93" s="3">
        <v>51842.6695097606</v>
      </c>
      <c r="AJ93" s="3">
        <v>0</v>
      </c>
      <c r="AK93" s="3">
        <v>0</v>
      </c>
      <c r="AL93" s="3">
        <v>0</v>
      </c>
      <c r="AM93" s="3">
        <v>0</v>
      </c>
      <c r="AN93" s="3">
        <v>3</v>
      </c>
      <c r="AO93" s="3">
        <v>0.5</v>
      </c>
      <c r="AP93" s="3" t="e">
        <v>#DIV/0!</v>
      </c>
      <c r="AQ93" s="3">
        <v>2</v>
      </c>
      <c r="AR93" s="3">
        <v>1543607006.93287</v>
      </c>
      <c r="AS93" s="3">
        <v>400.954678420908</v>
      </c>
      <c r="AT93" s="3">
        <v>400.0021996982</v>
      </c>
      <c r="AU93" s="3">
        <v>23.8029341732804</v>
      </c>
      <c r="AV93" s="3">
        <v>23.6954607863528</v>
      </c>
      <c r="AW93" s="3">
        <v>403.859067569787</v>
      </c>
      <c r="AX93" s="3">
        <v>23.0888036619686</v>
      </c>
      <c r="AY93" s="3">
        <v>350.039066002251</v>
      </c>
      <c r="AZ93" s="3">
        <v>97.635246961397</v>
      </c>
      <c r="BA93" s="3">
        <v>0.012205304220565</v>
      </c>
      <c r="BB93" s="3">
        <v>25.741194981299</v>
      </c>
      <c r="BC93" s="3">
        <v>25.6681626886061</v>
      </c>
      <c r="BD93" s="3">
        <v>999.9</v>
      </c>
      <c r="BE93" s="3">
        <v>0</v>
      </c>
      <c r="BF93" s="3">
        <v>0</v>
      </c>
      <c r="BG93" s="3">
        <v>9999.67286991426</v>
      </c>
      <c r="BH93" s="3">
        <v>-0.826840369160129</v>
      </c>
      <c r="BI93" s="3">
        <v>0.245676988622818</v>
      </c>
      <c r="BJ93" s="3">
        <v>0.952394098017394</v>
      </c>
      <c r="BK93" s="3">
        <v>410.731262660403</v>
      </c>
      <c r="BL93" s="3">
        <v>409.710517962811</v>
      </c>
      <c r="BM93" s="3">
        <v>0.107473660915359</v>
      </c>
      <c r="BN93" s="3">
        <v>400.0021996982</v>
      </c>
      <c r="BO93" s="3">
        <v>23.6954607863528</v>
      </c>
      <c r="BP93" s="3">
        <v>2.32400562739464</v>
      </c>
      <c r="BQ93" s="3">
        <v>2.31351215761266</v>
      </c>
      <c r="BR93" s="3">
        <v>19.8437608876118</v>
      </c>
      <c r="BS93" s="3">
        <v>19.7707902833272</v>
      </c>
      <c r="BT93" s="3">
        <v>0</v>
      </c>
      <c r="BU93" s="3">
        <v>0</v>
      </c>
      <c r="BV93" s="3">
        <v>0</v>
      </c>
      <c r="BW93" s="3">
        <v>27</v>
      </c>
      <c r="BX93" s="3">
        <v>0.315938303982698</v>
      </c>
      <c r="BY93" s="3">
        <v>1543606756.1</v>
      </c>
      <c r="BZ93" s="3" t="e">
        <v>#DIV/0!</v>
      </c>
      <c r="CA93" s="3">
        <v>1543606756.1</v>
      </c>
      <c r="CB93" s="3">
        <v>1543606753.1</v>
      </c>
      <c r="CC93" s="3">
        <v>23</v>
      </c>
      <c r="CD93" s="3">
        <v>0.209</v>
      </c>
      <c r="CE93" s="3">
        <v>-0.011</v>
      </c>
      <c r="CF93" s="3">
        <v>-2.903</v>
      </c>
      <c r="CG93" s="3">
        <v>0.709</v>
      </c>
      <c r="CH93" s="3">
        <v>400</v>
      </c>
      <c r="CI93" s="3">
        <v>24</v>
      </c>
      <c r="CJ93" s="3">
        <v>1.48</v>
      </c>
      <c r="CK93" s="3">
        <v>0.49</v>
      </c>
      <c r="CL93" s="3">
        <v>0.951806941666667</v>
      </c>
      <c r="CM93" s="3">
        <v>0.00476137711069207</v>
      </c>
      <c r="CN93" s="3">
        <v>0.105267558239642</v>
      </c>
      <c r="CO93" s="3">
        <v>0.416666666666667</v>
      </c>
      <c r="CP93" s="3">
        <v>0.107900198333333</v>
      </c>
      <c r="CQ93" s="3">
        <v>-0.00806506153846177</v>
      </c>
      <c r="CR93" s="3">
        <v>0.00303957078462513</v>
      </c>
      <c r="CS93" s="3">
        <v>1</v>
      </c>
      <c r="CT93" s="3">
        <v>1.41666666666667</v>
      </c>
      <c r="CU93" s="3">
        <v>2</v>
      </c>
      <c r="CV93" s="3" t="e">
        <v>#DIV/0!</v>
      </c>
      <c r="CW93" s="3">
        <v>100</v>
      </c>
      <c r="CX93" s="3">
        <v>100</v>
      </c>
      <c r="CY93" s="3">
        <v>-2.90475</v>
      </c>
      <c r="CZ93" s="3">
        <v>0.714283333333333</v>
      </c>
      <c r="DA93" s="3">
        <v>-2.70728186084771</v>
      </c>
      <c r="DB93" s="3">
        <v>0.000607280511662848</v>
      </c>
      <c r="DC93" s="3">
        <v>-3.29847730207135e-6</v>
      </c>
      <c r="DD93" s="3">
        <v>1.45089541195219e-9</v>
      </c>
      <c r="DE93" s="3">
        <v>0.074292765588509</v>
      </c>
      <c r="DF93" s="3">
        <v>0.00754627571538832</v>
      </c>
      <c r="DG93" s="3">
        <v>0.00101192271049505</v>
      </c>
      <c r="DH93" s="3">
        <v>-5.99912688698041e-6</v>
      </c>
      <c r="DI93" s="3">
        <v>3</v>
      </c>
      <c r="DJ93" s="3">
        <v>1567</v>
      </c>
      <c r="DK93" s="3">
        <v>2</v>
      </c>
      <c r="DL93" s="3">
        <v>29</v>
      </c>
      <c r="DM93" s="3">
        <v>4.30833333333333</v>
      </c>
      <c r="DN93" s="3">
        <v>4.36666666666667</v>
      </c>
      <c r="DO93" s="3">
        <v>3</v>
      </c>
      <c r="DP93" s="3">
        <v>327.563666666667</v>
      </c>
      <c r="DQ93" s="3">
        <v>682.984</v>
      </c>
      <c r="DR93" s="3">
        <v>24.9999</v>
      </c>
      <c r="DS93" s="3">
        <v>31.8125083333333</v>
      </c>
      <c r="DT93" s="3">
        <v>30.0001833333333</v>
      </c>
      <c r="DU93" s="3">
        <v>32.1059666666667</v>
      </c>
      <c r="DV93" s="3">
        <v>32.0983666666667</v>
      </c>
      <c r="DW93" s="3">
        <v>20.5290833333333</v>
      </c>
      <c r="DX93" s="3">
        <v>26.7665</v>
      </c>
      <c r="DY93" s="3">
        <v>100</v>
      </c>
      <c r="DZ93" s="3">
        <v>25</v>
      </c>
      <c r="EA93" s="3">
        <v>400</v>
      </c>
      <c r="EB93" s="3">
        <v>23.6874</v>
      </c>
      <c r="EC93" s="3">
        <v>98.6586416666667</v>
      </c>
      <c r="ED93" s="3">
        <v>100.96375</v>
      </c>
    </row>
    <row r="94" spans="1:134">
      <c r="A94" s="3" t="s">
        <v>520</v>
      </c>
      <c r="B94" s="3" t="s">
        <v>159</v>
      </c>
      <c r="C94" s="3" t="s">
        <v>243</v>
      </c>
      <c r="D94" s="3" t="s">
        <v>69</v>
      </c>
      <c r="E94" s="3" t="str">
        <f t="shared" si="4"/>
        <v>TR40-B3-Rd1</v>
      </c>
      <c r="F94" s="3" t="str">
        <f>VLOOKUP(B94,Sheet1!$A$1:$B$93,2,0)</f>
        <v>Quercus serrata</v>
      </c>
      <c r="G94" s="3" t="str">
        <f t="shared" si="5"/>
        <v>2023-08-19</v>
      </c>
      <c r="H94" s="3" t="s">
        <v>405</v>
      </c>
      <c r="I94" s="3">
        <v>0.000221760422792769</v>
      </c>
      <c r="J94" s="3">
        <v>-1.45882371261778</v>
      </c>
      <c r="K94" s="3">
        <v>401.174217533861</v>
      </c>
      <c r="L94" s="3">
        <v>509.279174778388</v>
      </c>
      <c r="M94" s="3">
        <v>49.610730501071</v>
      </c>
      <c r="N94" s="3">
        <v>39.0798302240777</v>
      </c>
      <c r="O94" s="3">
        <v>0.0213153718953033</v>
      </c>
      <c r="P94" s="3">
        <v>3.99352259368014</v>
      </c>
      <c r="Q94" s="3">
        <v>0.0212500130624355</v>
      </c>
      <c r="R94" s="3">
        <v>0.0132871131647165</v>
      </c>
      <c r="S94" s="3">
        <v>0</v>
      </c>
      <c r="T94" s="3">
        <v>26.4927244157964</v>
      </c>
      <c r="U94" s="3">
        <v>26.2628124034728</v>
      </c>
      <c r="V94" s="3">
        <v>3.42709103131569</v>
      </c>
      <c r="W94" s="3">
        <v>70.0933491728446</v>
      </c>
      <c r="X94" s="3">
        <v>2.44116830941904</v>
      </c>
      <c r="Y94" s="3">
        <v>3.48273839303212</v>
      </c>
      <c r="Z94" s="3">
        <v>0.985922721896647</v>
      </c>
      <c r="AA94" s="3">
        <v>-9.77963464516112</v>
      </c>
      <c r="AB94" s="3">
        <v>58.7802545360381</v>
      </c>
      <c r="AC94" s="3">
        <v>3.15746656021987</v>
      </c>
      <c r="AD94" s="3">
        <v>52.1580864510969</v>
      </c>
      <c r="AE94" s="3">
        <v>0</v>
      </c>
      <c r="AF94" s="3">
        <v>0</v>
      </c>
      <c r="AG94" s="3">
        <v>1</v>
      </c>
      <c r="AH94" s="3">
        <v>0</v>
      </c>
      <c r="AI94" s="3">
        <v>51583.0744386837</v>
      </c>
      <c r="AJ94" s="3">
        <v>0</v>
      </c>
      <c r="AK94" s="3">
        <v>0</v>
      </c>
      <c r="AL94" s="3">
        <v>0</v>
      </c>
      <c r="AM94" s="3">
        <v>0</v>
      </c>
      <c r="AN94" s="3">
        <v>3</v>
      </c>
      <c r="AO94" s="3">
        <v>0.5</v>
      </c>
      <c r="AP94" s="3" t="e">
        <v>#DIV/0!</v>
      </c>
      <c r="AQ94" s="3">
        <v>2</v>
      </c>
      <c r="AR94" s="3">
        <v>1543627432.83459</v>
      </c>
      <c r="AS94" s="3">
        <v>401.174217533861</v>
      </c>
      <c r="AT94" s="3">
        <v>400.000209582639</v>
      </c>
      <c r="AU94" s="3">
        <v>25.0598271275967</v>
      </c>
      <c r="AV94" s="3">
        <v>24.8745361336597</v>
      </c>
      <c r="AW94" s="3">
        <v>404.323905099459</v>
      </c>
      <c r="AX94" s="3">
        <v>24.379950117396</v>
      </c>
      <c r="AY94" s="3">
        <v>350.046950989354</v>
      </c>
      <c r="AZ94" s="3">
        <v>97.4012815062923</v>
      </c>
      <c r="BA94" s="3">
        <v>0.0123321330224966</v>
      </c>
      <c r="BB94" s="3">
        <v>26.5358294237192</v>
      </c>
      <c r="BC94" s="3">
        <v>26.2628124034728</v>
      </c>
      <c r="BD94" s="3">
        <v>999.9</v>
      </c>
      <c r="BE94" s="3">
        <v>0</v>
      </c>
      <c r="BF94" s="3">
        <v>0</v>
      </c>
      <c r="BG94" s="3">
        <v>10000.0447164251</v>
      </c>
      <c r="BH94" s="3">
        <v>-0.825558859915387</v>
      </c>
      <c r="BI94" s="3">
        <v>0.28296527744709</v>
      </c>
      <c r="BJ94" s="3">
        <v>1.17404873009503</v>
      </c>
      <c r="BK94" s="3">
        <v>411.486029414971</v>
      </c>
      <c r="BL94" s="3">
        <v>410.203829449315</v>
      </c>
      <c r="BM94" s="3">
        <v>0.185293250040775</v>
      </c>
      <c r="BN94" s="3">
        <v>400.000209582639</v>
      </c>
      <c r="BO94" s="3">
        <v>24.8745361336597</v>
      </c>
      <c r="BP94" s="3">
        <v>2.44085950574124</v>
      </c>
      <c r="BQ94" s="3">
        <v>2.42281146549517</v>
      </c>
      <c r="BR94" s="3">
        <v>20.6374250630722</v>
      </c>
      <c r="BS94" s="3">
        <v>20.5170249079175</v>
      </c>
      <c r="BT94" s="3">
        <v>0</v>
      </c>
      <c r="BU94" s="3">
        <v>0</v>
      </c>
      <c r="BV94" s="3">
        <v>0</v>
      </c>
      <c r="BW94" s="3">
        <v>29</v>
      </c>
      <c r="BX94" s="3">
        <v>0.223103030266703</v>
      </c>
      <c r="BY94" s="3">
        <v>1543625194.1</v>
      </c>
      <c r="BZ94" s="3" t="e">
        <v>#DIV/0!</v>
      </c>
      <c r="CA94" s="3">
        <v>1543625194.1</v>
      </c>
      <c r="CB94" s="3">
        <v>1543625189.6</v>
      </c>
      <c r="CC94" s="3">
        <v>69</v>
      </c>
      <c r="CD94" s="3">
        <v>-0.047</v>
      </c>
      <c r="CE94" s="3">
        <v>-0.01</v>
      </c>
      <c r="CF94" s="3">
        <v>-3.148</v>
      </c>
      <c r="CG94" s="3">
        <v>0.686</v>
      </c>
      <c r="CH94" s="3">
        <v>400</v>
      </c>
      <c r="CI94" s="3">
        <v>25</v>
      </c>
      <c r="CJ94" s="3">
        <v>1.36</v>
      </c>
      <c r="CK94" s="3">
        <v>0.56</v>
      </c>
      <c r="CL94" s="3">
        <v>1.1725223125</v>
      </c>
      <c r="CM94" s="3">
        <v>0.00231504127579556</v>
      </c>
      <c r="CN94" s="3">
        <v>0.112167680140618</v>
      </c>
      <c r="CO94" s="3">
        <v>0.333333333333333</v>
      </c>
      <c r="CP94" s="3">
        <v>0.184905051666667</v>
      </c>
      <c r="CQ94" s="3">
        <v>0.0088010868667914</v>
      </c>
      <c r="CR94" s="3">
        <v>0.021508750848432</v>
      </c>
      <c r="CS94" s="3">
        <v>0.541666666666667</v>
      </c>
      <c r="CT94" s="3">
        <v>0.875</v>
      </c>
      <c r="CU94" s="3">
        <v>2</v>
      </c>
      <c r="CV94" s="3" t="e">
        <v>#DIV/0!</v>
      </c>
      <c r="CW94" s="3">
        <v>100</v>
      </c>
      <c r="CX94" s="3">
        <v>100</v>
      </c>
      <c r="CY94" s="3">
        <v>-3.14970833333333</v>
      </c>
      <c r="CZ94" s="3">
        <v>0.679954166666667</v>
      </c>
      <c r="DA94" s="3">
        <v>-2.95185163398989</v>
      </c>
      <c r="DB94" s="3">
        <v>0.000607280511662848</v>
      </c>
      <c r="DC94" s="3">
        <v>-3.29847730207135e-6</v>
      </c>
      <c r="DD94" s="3">
        <v>1.45089541195219e-9</v>
      </c>
      <c r="DE94" s="3">
        <v>-0.0186313573725151</v>
      </c>
      <c r="DF94" s="3">
        <v>0.00754627571538832</v>
      </c>
      <c r="DG94" s="3">
        <v>0.00101192271049505</v>
      </c>
      <c r="DH94" s="3">
        <v>-5.99912688698041e-6</v>
      </c>
      <c r="DI94" s="3">
        <v>3</v>
      </c>
      <c r="DJ94" s="3">
        <v>1567</v>
      </c>
      <c r="DK94" s="3">
        <v>2</v>
      </c>
      <c r="DL94" s="3">
        <v>29</v>
      </c>
      <c r="DM94" s="3">
        <v>37.4333333333333</v>
      </c>
      <c r="DN94" s="3">
        <v>37.5166666666667</v>
      </c>
      <c r="DO94" s="3">
        <v>3</v>
      </c>
      <c r="DP94" s="3">
        <v>325.404041666667</v>
      </c>
      <c r="DQ94" s="3">
        <v>637.4215</v>
      </c>
      <c r="DR94" s="3">
        <v>25.0001125</v>
      </c>
      <c r="DS94" s="3">
        <v>35.9842541666667</v>
      </c>
      <c r="DT94" s="3">
        <v>30.0001583333333</v>
      </c>
      <c r="DU94" s="3">
        <v>36.3365541666667</v>
      </c>
      <c r="DV94" s="3">
        <v>36.3332041666667</v>
      </c>
      <c r="DW94" s="3">
        <v>20.42785</v>
      </c>
      <c r="DX94" s="3">
        <v>16.9212625</v>
      </c>
      <c r="DY94" s="3">
        <v>18.5938</v>
      </c>
      <c r="DZ94" s="3">
        <v>25</v>
      </c>
      <c r="EA94" s="3">
        <v>400</v>
      </c>
      <c r="EB94" s="3">
        <v>24.8905541666667</v>
      </c>
      <c r="EC94" s="3">
        <v>97.9929</v>
      </c>
      <c r="ED94" s="3">
        <v>100.235875</v>
      </c>
    </row>
    <row r="95" spans="1:134">
      <c r="A95" s="3" t="s">
        <v>521</v>
      </c>
      <c r="B95" s="3" t="s">
        <v>245</v>
      </c>
      <c r="C95" s="3" t="s">
        <v>68</v>
      </c>
      <c r="D95" s="3" t="s">
        <v>69</v>
      </c>
      <c r="E95" s="3" t="str">
        <f t="shared" si="4"/>
        <v>TR91-B1-Rd1</v>
      </c>
      <c r="F95" s="3" t="str">
        <f>VLOOKUP(B95,Sheet1!$A$1:$B$93,2,0)</f>
        <v>Ternstroemia gymnanthera</v>
      </c>
      <c r="G95" s="3" t="str">
        <f t="shared" si="5"/>
        <v>2023-08-19</v>
      </c>
      <c r="H95" s="3" t="s">
        <v>405</v>
      </c>
      <c r="I95" s="3">
        <v>0.000370102638394465</v>
      </c>
      <c r="J95" s="3">
        <v>-1.35121727968574</v>
      </c>
      <c r="K95" s="3">
        <v>401.029046788147</v>
      </c>
      <c r="L95" s="3">
        <v>452.43167326701</v>
      </c>
      <c r="M95" s="3">
        <v>44.2736020192306</v>
      </c>
      <c r="N95" s="3">
        <v>39.2434957818343</v>
      </c>
      <c r="O95" s="3">
        <v>0.0373393075018266</v>
      </c>
      <c r="P95" s="3">
        <v>4.00602343318594</v>
      </c>
      <c r="Q95" s="3">
        <v>0.0371469157603387</v>
      </c>
      <c r="R95" s="3">
        <v>0.0232340251116244</v>
      </c>
      <c r="S95" s="3">
        <v>0</v>
      </c>
      <c r="T95" s="3">
        <v>24.9597344549107</v>
      </c>
      <c r="U95" s="3">
        <v>24.9932219696832</v>
      </c>
      <c r="V95" s="3">
        <v>3.17839297683948</v>
      </c>
      <c r="W95" s="3">
        <v>70.0124537048858</v>
      </c>
      <c r="X95" s="3">
        <v>2.23035662751887</v>
      </c>
      <c r="Y95" s="3">
        <v>3.18565690554244</v>
      </c>
      <c r="Z95" s="3">
        <v>0.948036349320614</v>
      </c>
      <c r="AA95" s="3">
        <v>-16.3215263531959</v>
      </c>
      <c r="AB95" s="3">
        <v>8.27036636077055</v>
      </c>
      <c r="AC95" s="3">
        <v>0.436740818388766</v>
      </c>
      <c r="AD95" s="3">
        <v>-7.61441917403658</v>
      </c>
      <c r="AE95" s="3">
        <v>0</v>
      </c>
      <c r="AF95" s="3">
        <v>0</v>
      </c>
      <c r="AG95" s="3">
        <v>1</v>
      </c>
      <c r="AH95" s="3">
        <v>0</v>
      </c>
      <c r="AI95" s="3">
        <v>52073.9991713993</v>
      </c>
      <c r="AJ95" s="3">
        <v>0</v>
      </c>
      <c r="AK95" s="3">
        <v>0</v>
      </c>
      <c r="AL95" s="3">
        <v>0</v>
      </c>
      <c r="AM95" s="3">
        <v>0</v>
      </c>
      <c r="AN95" s="3">
        <v>3</v>
      </c>
      <c r="AO95" s="3">
        <v>0.5</v>
      </c>
      <c r="AP95" s="3" t="e">
        <v>#DIV/0!</v>
      </c>
      <c r="AQ95" s="3">
        <v>2</v>
      </c>
      <c r="AR95" s="3">
        <v>1543608034.43287</v>
      </c>
      <c r="AS95" s="3">
        <v>401.029046788147</v>
      </c>
      <c r="AT95" s="3">
        <v>399.99820557152</v>
      </c>
      <c r="AU95" s="3">
        <v>22.792000948732</v>
      </c>
      <c r="AV95" s="3">
        <v>22.482038685991</v>
      </c>
      <c r="AW95" s="3">
        <v>404.161232055434</v>
      </c>
      <c r="AX95" s="3">
        <v>22.1137159869701</v>
      </c>
      <c r="AY95" s="3">
        <v>350.042882673478</v>
      </c>
      <c r="AZ95" s="3">
        <v>97.8468383231466</v>
      </c>
      <c r="BA95" s="3">
        <v>0.0101525806299717</v>
      </c>
      <c r="BB95" s="3">
        <v>25.0315154210758</v>
      </c>
      <c r="BC95" s="3">
        <v>24.9932219696832</v>
      </c>
      <c r="BD95" s="3">
        <v>999.9</v>
      </c>
      <c r="BE95" s="3">
        <v>0</v>
      </c>
      <c r="BF95" s="3">
        <v>0</v>
      </c>
      <c r="BG95" s="3">
        <v>9998.72452563402</v>
      </c>
      <c r="BH95" s="3">
        <v>-0.820477989756279</v>
      </c>
      <c r="BI95" s="3">
        <v>0.231196378756158</v>
      </c>
      <c r="BJ95" s="3">
        <v>1.03085187051405</v>
      </c>
      <c r="BK95" s="3">
        <v>410.382514994222</v>
      </c>
      <c r="BL95" s="3">
        <v>409.197805174694</v>
      </c>
      <c r="BM95" s="3">
        <v>0.309965255445326</v>
      </c>
      <c r="BN95" s="3">
        <v>399.99820557152</v>
      </c>
      <c r="BO95" s="3">
        <v>22.482038685991</v>
      </c>
      <c r="BP95" s="3">
        <v>2.23012551754546</v>
      </c>
      <c r="BQ95" s="3">
        <v>2.19979601282461</v>
      </c>
      <c r="BR95" s="3">
        <v>19.1803750748039</v>
      </c>
      <c r="BS95" s="3">
        <v>18.960829849328</v>
      </c>
      <c r="BT95" s="3">
        <v>0</v>
      </c>
      <c r="BU95" s="3">
        <v>0</v>
      </c>
      <c r="BV95" s="3">
        <v>0</v>
      </c>
      <c r="BW95" s="3">
        <v>25</v>
      </c>
      <c r="BX95" s="3">
        <v>0.317468345043484</v>
      </c>
      <c r="BY95" s="3">
        <v>1543607386.6</v>
      </c>
      <c r="BZ95" s="3" t="e">
        <v>#DIV/0!</v>
      </c>
      <c r="CA95" s="3">
        <v>1543607386.6</v>
      </c>
      <c r="CB95" s="3">
        <v>1543607383.1</v>
      </c>
      <c r="CC95" s="3">
        <v>22</v>
      </c>
      <c r="CD95" s="3">
        <v>0.066</v>
      </c>
      <c r="CE95" s="3">
        <v>0</v>
      </c>
      <c r="CF95" s="3">
        <v>-3.13</v>
      </c>
      <c r="CG95" s="3">
        <v>0.659</v>
      </c>
      <c r="CH95" s="3">
        <v>400</v>
      </c>
      <c r="CI95" s="3">
        <v>22</v>
      </c>
      <c r="CJ95" s="3">
        <v>2.35</v>
      </c>
      <c r="CK95" s="3">
        <v>0.33</v>
      </c>
      <c r="CL95" s="3">
        <v>1.02943931666667</v>
      </c>
      <c r="CM95" s="3">
        <v>0.0431275121951203</v>
      </c>
      <c r="CN95" s="3">
        <v>0.115874434008802</v>
      </c>
      <c r="CO95" s="3">
        <v>0.583333333333333</v>
      </c>
      <c r="CP95" s="3">
        <v>0.310880027083333</v>
      </c>
      <c r="CQ95" s="3">
        <v>-0.0231930816135089</v>
      </c>
      <c r="CR95" s="3">
        <v>0.00353944310071004</v>
      </c>
      <c r="CS95" s="3">
        <v>1</v>
      </c>
      <c r="CT95" s="3">
        <v>1.58333333333333</v>
      </c>
      <c r="CU95" s="3">
        <v>2</v>
      </c>
      <c r="CV95" s="3" t="e">
        <v>#DIV/0!</v>
      </c>
      <c r="CW95" s="3">
        <v>100</v>
      </c>
      <c r="CX95" s="3">
        <v>100</v>
      </c>
      <c r="CY95" s="3">
        <v>-3.13208333333333</v>
      </c>
      <c r="CZ95" s="3">
        <v>0.678091666666667</v>
      </c>
      <c r="DA95" s="3">
        <v>-2.93457000082537</v>
      </c>
      <c r="DB95" s="3">
        <v>0.000607280511662848</v>
      </c>
      <c r="DC95" s="3">
        <v>-3.29847730207135e-6</v>
      </c>
      <c r="DD95" s="3">
        <v>1.45089541195219e-9</v>
      </c>
      <c r="DE95" s="3">
        <v>0.0814391960713452</v>
      </c>
      <c r="DF95" s="3">
        <v>0.00754627571538832</v>
      </c>
      <c r="DG95" s="3">
        <v>0.00101192271049505</v>
      </c>
      <c r="DH95" s="3">
        <v>-5.99912688698041e-6</v>
      </c>
      <c r="DI95" s="3">
        <v>3</v>
      </c>
      <c r="DJ95" s="3">
        <v>1567</v>
      </c>
      <c r="DK95" s="3">
        <v>2</v>
      </c>
      <c r="DL95" s="3">
        <v>29</v>
      </c>
      <c r="DM95" s="3">
        <v>10.9333333333333</v>
      </c>
      <c r="DN95" s="3">
        <v>10.9833333333333</v>
      </c>
      <c r="DO95" s="3">
        <v>3</v>
      </c>
      <c r="DP95" s="3">
        <v>329.023166666667</v>
      </c>
      <c r="DQ95" s="3">
        <v>689.001583333333</v>
      </c>
      <c r="DR95" s="3">
        <v>24.9998166666667</v>
      </c>
      <c r="DS95" s="3">
        <v>30.6452</v>
      </c>
      <c r="DT95" s="3">
        <v>29.9999916666667</v>
      </c>
      <c r="DU95" s="3">
        <v>31.0253083333333</v>
      </c>
      <c r="DV95" s="3">
        <v>31.044775</v>
      </c>
      <c r="DW95" s="3">
        <v>20.1975333333333</v>
      </c>
      <c r="DX95" s="3">
        <v>25.1081</v>
      </c>
      <c r="DY95" s="3">
        <v>92.5515</v>
      </c>
      <c r="DZ95" s="3">
        <v>25</v>
      </c>
      <c r="EA95" s="3">
        <v>400</v>
      </c>
      <c r="EB95" s="3">
        <v>22.5180833333333</v>
      </c>
      <c r="EC95" s="3">
        <v>98.89005</v>
      </c>
      <c r="ED95" s="3">
        <v>101.156166666667</v>
      </c>
    </row>
    <row r="96" spans="1:134">
      <c r="A96" s="3" t="s">
        <v>522</v>
      </c>
      <c r="B96" s="3" t="s">
        <v>247</v>
      </c>
      <c r="C96" s="3" t="s">
        <v>72</v>
      </c>
      <c r="D96" s="3" t="s">
        <v>74</v>
      </c>
      <c r="E96" s="3" t="str">
        <f t="shared" si="4"/>
        <v>TR92-B2-Rd2</v>
      </c>
      <c r="F96" s="3" t="str">
        <f>VLOOKUP(B96,Sheet1!$A$1:$B$93,2,0)</f>
        <v>Schima superba</v>
      </c>
      <c r="G96" s="3" t="str">
        <f t="shared" si="5"/>
        <v>2023-08-19</v>
      </c>
      <c r="H96" s="3" t="s">
        <v>405</v>
      </c>
      <c r="I96" s="3">
        <v>4.45873047118305e-5</v>
      </c>
      <c r="J96" s="3">
        <v>-1.03048183068635</v>
      </c>
      <c r="K96" s="3">
        <v>400.727095975339</v>
      </c>
      <c r="L96" s="3">
        <v>778.304757703493</v>
      </c>
      <c r="M96" s="3">
        <v>75.9986377572866</v>
      </c>
      <c r="N96" s="3">
        <v>39.1302369793902</v>
      </c>
      <c r="O96" s="3">
        <v>0.00431639525119684</v>
      </c>
      <c r="P96" s="3">
        <v>4.00021884829226</v>
      </c>
      <c r="Q96" s="3">
        <v>0.00431330877176581</v>
      </c>
      <c r="R96" s="3">
        <v>0.00269609508747161</v>
      </c>
      <c r="S96" s="3">
        <v>0</v>
      </c>
      <c r="T96" s="3">
        <v>25.654402664578</v>
      </c>
      <c r="U96" s="3">
        <v>25.6414547666363</v>
      </c>
      <c r="V96" s="3">
        <v>3.30333211790232</v>
      </c>
      <c r="W96" s="3">
        <v>70.2885560866047</v>
      </c>
      <c r="X96" s="3">
        <v>2.32483784320066</v>
      </c>
      <c r="Y96" s="3">
        <v>3.30756943501354</v>
      </c>
      <c r="Z96" s="3">
        <v>0.978494274701663</v>
      </c>
      <c r="AA96" s="3">
        <v>-1.96630013779173</v>
      </c>
      <c r="AB96" s="3">
        <v>4.65921457553614</v>
      </c>
      <c r="AC96" s="3">
        <v>0.247999680821804</v>
      </c>
      <c r="AD96" s="3">
        <v>2.94091411856621</v>
      </c>
      <c r="AE96" s="3">
        <v>0</v>
      </c>
      <c r="AF96" s="3">
        <v>0</v>
      </c>
      <c r="AG96" s="3">
        <v>1</v>
      </c>
      <c r="AH96" s="3">
        <v>0</v>
      </c>
      <c r="AI96" s="3">
        <v>51856.932893699</v>
      </c>
      <c r="AJ96" s="3">
        <v>0</v>
      </c>
      <c r="AK96" s="3">
        <v>0</v>
      </c>
      <c r="AL96" s="3">
        <v>0</v>
      </c>
      <c r="AM96" s="3">
        <v>0</v>
      </c>
      <c r="AN96" s="3">
        <v>3</v>
      </c>
      <c r="AO96" s="3">
        <v>0.5</v>
      </c>
      <c r="AP96" s="3" t="e">
        <v>#DIV/0!</v>
      </c>
      <c r="AQ96" s="3">
        <v>2</v>
      </c>
      <c r="AR96" s="3">
        <v>1543621778.82663</v>
      </c>
      <c r="AS96" s="3">
        <v>400.727095975339</v>
      </c>
      <c r="AT96" s="3">
        <v>399.910713860554</v>
      </c>
      <c r="AU96" s="3">
        <v>23.8083277015351</v>
      </c>
      <c r="AV96" s="3">
        <v>23.7710253558845</v>
      </c>
      <c r="AW96" s="3">
        <v>404.076235428037</v>
      </c>
      <c r="AX96" s="3">
        <v>23.1216778277714</v>
      </c>
      <c r="AY96" s="3">
        <v>350.05079870316</v>
      </c>
      <c r="AZ96" s="3">
        <v>97.638297846371</v>
      </c>
      <c r="BA96" s="3">
        <v>0.00979530631665587</v>
      </c>
      <c r="BB96" s="3">
        <v>25.6630593606359</v>
      </c>
      <c r="BC96" s="3">
        <v>25.6414547666363</v>
      </c>
      <c r="BD96" s="3">
        <v>999.9</v>
      </c>
      <c r="BE96" s="3">
        <v>0</v>
      </c>
      <c r="BF96" s="3">
        <v>0</v>
      </c>
      <c r="BG96" s="3">
        <v>9999.48789838582</v>
      </c>
      <c r="BH96" s="3">
        <v>-0.818635492849058</v>
      </c>
      <c r="BI96" s="3">
        <v>0.274745626428403</v>
      </c>
      <c r="BJ96" s="3">
        <v>0.816380602661387</v>
      </c>
      <c r="BK96" s="3">
        <v>410.500426695369</v>
      </c>
      <c r="BL96" s="3">
        <v>409.648444237959</v>
      </c>
      <c r="BM96" s="3">
        <v>0.0373063154345225</v>
      </c>
      <c r="BN96" s="3">
        <v>399.910713860554</v>
      </c>
      <c r="BO96" s="3">
        <v>23.7710253558845</v>
      </c>
      <c r="BP96" s="3">
        <v>2.32460462450404</v>
      </c>
      <c r="BQ96" s="3">
        <v>2.32096268758536</v>
      </c>
      <c r="BR96" s="3">
        <v>19.8479165431283</v>
      </c>
      <c r="BS96" s="3">
        <v>19.8226155036584</v>
      </c>
      <c r="BT96" s="3">
        <v>0</v>
      </c>
      <c r="BU96" s="3">
        <v>0</v>
      </c>
      <c r="BV96" s="3">
        <v>0</v>
      </c>
      <c r="BW96" s="3">
        <v>27.0161438607875</v>
      </c>
      <c r="BX96" s="3">
        <v>0.347099034247759</v>
      </c>
      <c r="BY96" s="3">
        <v>1543621067.6</v>
      </c>
      <c r="BZ96" s="3" t="e">
        <v>#DIV/0!</v>
      </c>
      <c r="CA96" s="3">
        <v>1543621067.6</v>
      </c>
      <c r="CB96" s="3">
        <v>1543621062.1</v>
      </c>
      <c r="CC96" s="3">
        <v>62</v>
      </c>
      <c r="CD96" s="3">
        <v>0.164</v>
      </c>
      <c r="CE96" s="3">
        <v>0.011</v>
      </c>
      <c r="CF96" s="3">
        <v>-3.348</v>
      </c>
      <c r="CG96" s="3">
        <v>0.701</v>
      </c>
      <c r="CH96" s="3">
        <v>400</v>
      </c>
      <c r="CI96" s="3">
        <v>24</v>
      </c>
      <c r="CJ96" s="3">
        <v>1.76</v>
      </c>
      <c r="CK96" s="3">
        <v>0.47</v>
      </c>
      <c r="CL96" s="3">
        <v>0.822897315650193</v>
      </c>
      <c r="CM96" s="3">
        <v>-0.309190747068233</v>
      </c>
      <c r="CN96" s="3">
        <v>0.272527608733433</v>
      </c>
      <c r="CO96" s="3">
        <v>0</v>
      </c>
      <c r="CP96" s="3">
        <v>0.0365409976812805</v>
      </c>
      <c r="CQ96" s="3">
        <v>0.0183885758777272</v>
      </c>
      <c r="CR96" s="3">
        <v>0.00464590598591468</v>
      </c>
      <c r="CS96" s="3">
        <v>0.947368421052632</v>
      </c>
      <c r="CT96" s="3">
        <v>0.947368421052632</v>
      </c>
      <c r="CU96" s="3">
        <v>2</v>
      </c>
      <c r="CV96" s="3" t="e">
        <v>#DIV/0!</v>
      </c>
      <c r="CW96" s="3">
        <v>100</v>
      </c>
      <c r="CX96" s="3">
        <v>100</v>
      </c>
      <c r="CY96" s="3">
        <v>-3.34915789473684</v>
      </c>
      <c r="CZ96" s="3">
        <v>0.686410526315789</v>
      </c>
      <c r="DA96" s="3">
        <v>-3.15166508477516</v>
      </c>
      <c r="DB96" s="3">
        <v>0.000607280511662848</v>
      </c>
      <c r="DC96" s="3">
        <v>-3.29847730207135e-6</v>
      </c>
      <c r="DD96" s="3">
        <v>1.45089541195219e-9</v>
      </c>
      <c r="DE96" s="3">
        <v>0.0453375368474874</v>
      </c>
      <c r="DF96" s="3">
        <v>0.00754627571538832</v>
      </c>
      <c r="DG96" s="3">
        <v>0.00101192271049505</v>
      </c>
      <c r="DH96" s="3">
        <v>-5.99912688698041e-6</v>
      </c>
      <c r="DI96" s="3">
        <v>3</v>
      </c>
      <c r="DJ96" s="3">
        <v>1567</v>
      </c>
      <c r="DK96" s="3">
        <v>2</v>
      </c>
      <c r="DL96" s="3">
        <v>29</v>
      </c>
      <c r="DM96" s="3">
        <v>11.9894736842105</v>
      </c>
      <c r="DN96" s="3">
        <v>12.0842105263158</v>
      </c>
      <c r="DO96" s="3">
        <v>3</v>
      </c>
      <c r="DP96" s="3">
        <v>327.520894736842</v>
      </c>
      <c r="DQ96" s="3">
        <v>665.034157894737</v>
      </c>
      <c r="DR96" s="3">
        <v>24.9996421052632</v>
      </c>
      <c r="DS96" s="3">
        <v>32.818952631579</v>
      </c>
      <c r="DT96" s="3">
        <v>29.9998421052632</v>
      </c>
      <c r="DU96" s="3">
        <v>33.2312</v>
      </c>
      <c r="DV96" s="3">
        <v>33.2538736842105</v>
      </c>
      <c r="DW96" s="3">
        <v>19.1925631578947</v>
      </c>
      <c r="DX96" s="3">
        <v>20.2121105263158</v>
      </c>
      <c r="DY96" s="3">
        <v>49.7787105263158</v>
      </c>
      <c r="DZ96" s="3">
        <v>25</v>
      </c>
      <c r="EA96" s="3">
        <v>400</v>
      </c>
      <c r="EB96" s="3">
        <v>23.7850052631579</v>
      </c>
      <c r="EC96" s="3">
        <v>98.5711315789474</v>
      </c>
      <c r="ED96" s="3">
        <v>100.774736842105</v>
      </c>
    </row>
    <row r="97" spans="1:134">
      <c r="A97" s="3" t="s">
        <v>523</v>
      </c>
      <c r="B97" s="3" t="s">
        <v>250</v>
      </c>
      <c r="C97" s="3" t="s">
        <v>68</v>
      </c>
      <c r="D97" s="3" t="s">
        <v>69</v>
      </c>
      <c r="E97" s="3" t="str">
        <f t="shared" si="4"/>
        <v>TR93-B1-Rd1</v>
      </c>
      <c r="F97" s="3" t="str">
        <f>VLOOKUP(B97,Sheet1!$A$1:$B$93,2,0)</f>
        <v>Daphniphyllum pentandrum</v>
      </c>
      <c r="G97" s="3" t="str">
        <f t="shared" si="5"/>
        <v>2023-08-19</v>
      </c>
      <c r="H97" s="3" t="s">
        <v>405</v>
      </c>
      <c r="I97" s="3">
        <v>0.000985023473616638</v>
      </c>
      <c r="J97" s="3">
        <v>-1.29836138259131</v>
      </c>
      <c r="K97" s="3">
        <v>400.776454533084</v>
      </c>
      <c r="L97" s="3">
        <v>415.429449345809</v>
      </c>
      <c r="M97" s="3">
        <v>40.6532821021976</v>
      </c>
      <c r="N97" s="3">
        <v>39.2193628023638</v>
      </c>
      <c r="O97" s="3">
        <v>0.0990380621734282</v>
      </c>
      <c r="P97" s="3">
        <v>4.0063452417931</v>
      </c>
      <c r="Q97" s="3">
        <v>0.097697682884331</v>
      </c>
      <c r="R97" s="3">
        <v>0.0611799680619371</v>
      </c>
      <c r="S97" s="3">
        <v>0</v>
      </c>
      <c r="T97" s="3">
        <v>25.0052744640443</v>
      </c>
      <c r="U97" s="3">
        <v>25.1190642871587</v>
      </c>
      <c r="V97" s="3">
        <v>3.20231895797483</v>
      </c>
      <c r="W97" s="3">
        <v>69.7251665549844</v>
      </c>
      <c r="X97" s="3">
        <v>2.24311313418259</v>
      </c>
      <c r="Y97" s="3">
        <v>3.21707870540595</v>
      </c>
      <c r="Z97" s="3">
        <v>0.959205823792231</v>
      </c>
      <c r="AA97" s="3">
        <v>-43.4395351864937</v>
      </c>
      <c r="AB97" s="3">
        <v>16.6794872625929</v>
      </c>
      <c r="AC97" s="3">
        <v>0.882029653184004</v>
      </c>
      <c r="AD97" s="3">
        <v>-25.8780182707168</v>
      </c>
      <c r="AE97" s="3">
        <v>0</v>
      </c>
      <c r="AF97" s="3">
        <v>0</v>
      </c>
      <c r="AG97" s="3">
        <v>1</v>
      </c>
      <c r="AH97" s="3">
        <v>0</v>
      </c>
      <c r="AI97" s="3">
        <v>52050.9420812599</v>
      </c>
      <c r="AJ97" s="3">
        <v>0</v>
      </c>
      <c r="AK97" s="3">
        <v>0</v>
      </c>
      <c r="AL97" s="3">
        <v>0</v>
      </c>
      <c r="AM97" s="3">
        <v>0</v>
      </c>
      <c r="AN97" s="3">
        <v>3</v>
      </c>
      <c r="AO97" s="3">
        <v>0.5</v>
      </c>
      <c r="AP97" s="3" t="e">
        <v>#DIV/0!</v>
      </c>
      <c r="AQ97" s="3">
        <v>2</v>
      </c>
      <c r="AR97" s="3">
        <v>1543609493.83287</v>
      </c>
      <c r="AS97" s="3">
        <v>400.776454533084</v>
      </c>
      <c r="AT97" s="3">
        <v>400.002078303837</v>
      </c>
      <c r="AU97" s="3">
        <v>22.9220177081433</v>
      </c>
      <c r="AV97" s="3">
        <v>22.0972008664781</v>
      </c>
      <c r="AW97" s="3">
        <v>403.927397382625</v>
      </c>
      <c r="AX97" s="3">
        <v>22.2380010871648</v>
      </c>
      <c r="AY97" s="3">
        <v>350.057533968102</v>
      </c>
      <c r="AZ97" s="3">
        <v>97.8480465939154</v>
      </c>
      <c r="BA97" s="3">
        <v>0.0104038290296555</v>
      </c>
      <c r="BB97" s="3">
        <v>25.196287778538</v>
      </c>
      <c r="BC97" s="3">
        <v>25.1190642871587</v>
      </c>
      <c r="BD97" s="3">
        <v>999.9</v>
      </c>
      <c r="BE97" s="3">
        <v>0</v>
      </c>
      <c r="BF97" s="3">
        <v>0</v>
      </c>
      <c r="BG97" s="3">
        <v>9999.74075974579</v>
      </c>
      <c r="BH97" s="3">
        <v>-0.806306156659369</v>
      </c>
      <c r="BI97" s="3">
        <v>0.273844087410296</v>
      </c>
      <c r="BJ97" s="3">
        <v>0.774349658882199</v>
      </c>
      <c r="BK97" s="3">
        <v>410.178552754211</v>
      </c>
      <c r="BL97" s="3">
        <v>409.040660911938</v>
      </c>
      <c r="BM97" s="3">
        <v>0.824816201966642</v>
      </c>
      <c r="BN97" s="3">
        <v>400.002078303837</v>
      </c>
      <c r="BO97" s="3">
        <v>22.0972008664781</v>
      </c>
      <c r="BP97" s="3">
        <v>2.24287457863528</v>
      </c>
      <c r="BQ97" s="3">
        <v>2.16216770349845</v>
      </c>
      <c r="BR97" s="3">
        <v>19.2718835250562</v>
      </c>
      <c r="BS97" s="3">
        <v>18.6847258128839</v>
      </c>
      <c r="BT97" s="3">
        <v>0</v>
      </c>
      <c r="BU97" s="3">
        <v>0</v>
      </c>
      <c r="BV97" s="3">
        <v>0</v>
      </c>
      <c r="BW97" s="3">
        <v>25.9768805176975</v>
      </c>
      <c r="BX97" s="3">
        <v>0.278871626382807</v>
      </c>
      <c r="BY97" s="3">
        <v>1543609404</v>
      </c>
      <c r="BZ97" s="3" t="e">
        <v>#DIV/0!</v>
      </c>
      <c r="CA97" s="3">
        <v>1543609401.5</v>
      </c>
      <c r="CB97" s="3">
        <v>1543609404</v>
      </c>
      <c r="CC97" s="3">
        <v>23</v>
      </c>
      <c r="CD97" s="3">
        <v>-0.019</v>
      </c>
      <c r="CE97" s="3">
        <v>0</v>
      </c>
      <c r="CF97" s="3">
        <v>-3.15</v>
      </c>
      <c r="CG97" s="3">
        <v>0.646</v>
      </c>
      <c r="CH97" s="3">
        <v>400</v>
      </c>
      <c r="CI97" s="3">
        <v>22</v>
      </c>
      <c r="CJ97" s="3">
        <v>1.77</v>
      </c>
      <c r="CK97" s="3">
        <v>0.25</v>
      </c>
      <c r="CL97" s="3">
        <v>0.774224439583333</v>
      </c>
      <c r="CM97" s="3">
        <v>-0.0685959258911834</v>
      </c>
      <c r="CN97" s="3">
        <v>0.105908548865262</v>
      </c>
      <c r="CO97" s="3">
        <v>0.583333333333333</v>
      </c>
      <c r="CP97" s="3">
        <v>0.8256835875</v>
      </c>
      <c r="CQ97" s="3">
        <v>-0.0184633320825539</v>
      </c>
      <c r="CR97" s="3">
        <v>0.00525978293053301</v>
      </c>
      <c r="CS97" s="3">
        <v>1</v>
      </c>
      <c r="CT97" s="3">
        <v>1.58333333333333</v>
      </c>
      <c r="CU97" s="3">
        <v>2</v>
      </c>
      <c r="CV97" s="3" t="e">
        <v>#DIV/0!</v>
      </c>
      <c r="CW97" s="3">
        <v>100</v>
      </c>
      <c r="CX97" s="3">
        <v>100</v>
      </c>
      <c r="CY97" s="3">
        <v>-3.151</v>
      </c>
      <c r="CZ97" s="3">
        <v>0.683933333333333</v>
      </c>
      <c r="DA97" s="3">
        <v>-2.95374306629529</v>
      </c>
      <c r="DB97" s="3">
        <v>0.000607280511662848</v>
      </c>
      <c r="DC97" s="3">
        <v>-3.29847730207135e-6</v>
      </c>
      <c r="DD97" s="3">
        <v>1.45089541195219e-9</v>
      </c>
      <c r="DE97" s="3">
        <v>0.0817502328086311</v>
      </c>
      <c r="DF97" s="3">
        <v>0.00754627571538832</v>
      </c>
      <c r="DG97" s="3">
        <v>0.00101192271049505</v>
      </c>
      <c r="DH97" s="3">
        <v>-5.99912688698041e-6</v>
      </c>
      <c r="DI97" s="3">
        <v>3</v>
      </c>
      <c r="DJ97" s="3">
        <v>1567</v>
      </c>
      <c r="DK97" s="3">
        <v>2</v>
      </c>
      <c r="DL97" s="3">
        <v>29</v>
      </c>
      <c r="DM97" s="3">
        <v>1.66666666666667</v>
      </c>
      <c r="DN97" s="3">
        <v>1.625</v>
      </c>
      <c r="DO97" s="3">
        <v>3</v>
      </c>
      <c r="DP97" s="3">
        <v>327.797166666667</v>
      </c>
      <c r="DQ97" s="3">
        <v>684.8865</v>
      </c>
      <c r="DR97" s="3">
        <v>25.0001166666667</v>
      </c>
      <c r="DS97" s="3">
        <v>30.92325</v>
      </c>
      <c r="DT97" s="3">
        <v>30.0003</v>
      </c>
      <c r="DU97" s="3">
        <v>31.2118666666667</v>
      </c>
      <c r="DV97" s="3">
        <v>31.20295</v>
      </c>
      <c r="DW97" s="3">
        <v>20.17875</v>
      </c>
      <c r="DX97" s="3">
        <v>24.6072</v>
      </c>
      <c r="DY97" s="3">
        <v>82.5733666666667</v>
      </c>
      <c r="DZ97" s="3">
        <v>25</v>
      </c>
      <c r="EA97" s="3">
        <v>400</v>
      </c>
      <c r="EB97" s="3">
        <v>22.139125</v>
      </c>
      <c r="EC97" s="3">
        <v>98.8399333333333</v>
      </c>
      <c r="ED97" s="3">
        <v>101.096416666667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43"/>
  <sheetViews>
    <sheetView workbookViewId="0">
      <selection activeCell="A1" sqref="A1:A3"/>
    </sheetView>
  </sheetViews>
  <sheetFormatPr defaultColWidth="8.55555555555556" defaultRowHeight="14.4"/>
  <cols>
    <col min="1" max="1" width="25.1111111111111" customWidth="1"/>
    <col min="2" max="4" width="14.8888888888889" customWidth="1"/>
    <col min="5" max="5" width="13.4444444444444" customWidth="1"/>
    <col min="6" max="7" width="14.5555555555556" customWidth="1"/>
    <col min="8" max="8" width="9.11111111111111" customWidth="1"/>
    <col min="9" max="12" width="13.8888888888889"/>
    <col min="13" max="15" width="12.7777777777778"/>
    <col min="16" max="20" width="13.8888888888889"/>
    <col min="21" max="27" width="12.7777777777778"/>
    <col min="28" max="32" width="13.8888888888889"/>
    <col min="36" max="37" width="12.7777777777778"/>
    <col min="45" max="45" width="11.6666666666667"/>
    <col min="46" max="57" width="12.7777777777778"/>
    <col min="60" max="60" width="12.7777777777778"/>
    <col min="61" max="62" width="13.8888888888889"/>
    <col min="63" max="63" width="12.7777777777778"/>
    <col min="66" max="66" width="12.7777777777778"/>
    <col min="67" max="68" width="13.8888888888889"/>
    <col min="69" max="72" width="11.6666666666667"/>
    <col min="86" max="89" width="12.7777777777778"/>
    <col min="90" max="93" width="13.8888888888889"/>
    <col min="94" max="94" width="12.7777777777778"/>
    <col min="95" max="96" width="13.8888888888889"/>
    <col min="100" max="113" width="12.7777777777778"/>
    <col min="115" max="117" width="12.7777777777778"/>
  </cols>
  <sheetData>
    <row r="1" s="1" customFormat="1" spans="1:1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253</v>
      </c>
      <c r="J1" s="4" t="s">
        <v>253</v>
      </c>
      <c r="K1" s="4" t="s">
        <v>253</v>
      </c>
      <c r="L1" s="4" t="s">
        <v>253</v>
      </c>
      <c r="M1" s="4" t="s">
        <v>253</v>
      </c>
      <c r="N1" s="4" t="s">
        <v>253</v>
      </c>
      <c r="O1" s="4" t="s">
        <v>253</v>
      </c>
      <c r="P1" s="4" t="s">
        <v>253</v>
      </c>
      <c r="Q1" s="4" t="s">
        <v>253</v>
      </c>
      <c r="R1" s="4" t="s">
        <v>253</v>
      </c>
      <c r="S1" s="4" t="s">
        <v>253</v>
      </c>
      <c r="T1" s="4" t="s">
        <v>253</v>
      </c>
      <c r="U1" s="4" t="s">
        <v>253</v>
      </c>
      <c r="V1" s="4" t="s">
        <v>253</v>
      </c>
      <c r="W1" s="4" t="s">
        <v>253</v>
      </c>
      <c r="X1" s="4" t="s">
        <v>253</v>
      </c>
      <c r="Y1" s="4" t="s">
        <v>253</v>
      </c>
      <c r="Z1" s="4" t="s">
        <v>253</v>
      </c>
      <c r="AA1" s="4" t="s">
        <v>253</v>
      </c>
      <c r="AB1" s="4" t="s">
        <v>253</v>
      </c>
      <c r="AC1" s="4" t="s">
        <v>253</v>
      </c>
      <c r="AD1" s="4" t="s">
        <v>253</v>
      </c>
      <c r="AE1" s="4" t="s">
        <v>253</v>
      </c>
      <c r="AF1" s="4" t="s">
        <v>254</v>
      </c>
      <c r="AG1" s="4" t="s">
        <v>254</v>
      </c>
      <c r="AH1" s="4" t="s">
        <v>254</v>
      </c>
      <c r="AI1" s="4" t="s">
        <v>254</v>
      </c>
      <c r="AJ1" s="4" t="s">
        <v>254</v>
      </c>
      <c r="AK1" s="4" t="s">
        <v>255</v>
      </c>
      <c r="AL1" s="4" t="s">
        <v>255</v>
      </c>
      <c r="AM1" s="4" t="s">
        <v>255</v>
      </c>
      <c r="AN1" s="4" t="s">
        <v>255</v>
      </c>
      <c r="AO1" s="4" t="s">
        <v>256</v>
      </c>
      <c r="AP1" s="4" t="s">
        <v>256</v>
      </c>
      <c r="AQ1" s="4" t="s">
        <v>256</v>
      </c>
      <c r="AR1" s="4" t="s">
        <v>256</v>
      </c>
      <c r="AS1" s="4" t="s">
        <v>257</v>
      </c>
      <c r="AT1" s="4" t="s">
        <v>257</v>
      </c>
      <c r="AU1" s="4" t="s">
        <v>257</v>
      </c>
      <c r="AV1" s="4" t="s">
        <v>257</v>
      </c>
      <c r="AW1" s="4" t="s">
        <v>257</v>
      </c>
      <c r="AX1" s="4" t="s">
        <v>257</v>
      </c>
      <c r="AY1" s="4" t="s">
        <v>257</v>
      </c>
      <c r="AZ1" s="4" t="s">
        <v>257</v>
      </c>
      <c r="BA1" s="4" t="s">
        <v>257</v>
      </c>
      <c r="BB1" s="4" t="s">
        <v>257</v>
      </c>
      <c r="BC1" s="4" t="s">
        <v>257</v>
      </c>
      <c r="BD1" s="4" t="s">
        <v>257</v>
      </c>
      <c r="BE1" s="4" t="s">
        <v>257</v>
      </c>
      <c r="BF1" s="4" t="s">
        <v>257</v>
      </c>
      <c r="BG1" s="4" t="s">
        <v>257</v>
      </c>
      <c r="BH1" s="4" t="s">
        <v>257</v>
      </c>
      <c r="BI1" s="4" t="s">
        <v>257</v>
      </c>
      <c r="BJ1" s="4" t="s">
        <v>257</v>
      </c>
      <c r="BK1" s="4" t="s">
        <v>259</v>
      </c>
      <c r="BL1" s="4" t="s">
        <v>259</v>
      </c>
      <c r="BM1" s="4" t="s">
        <v>259</v>
      </c>
      <c r="BN1" s="4" t="s">
        <v>259</v>
      </c>
      <c r="BO1" s="4" t="s">
        <v>259</v>
      </c>
      <c r="BP1" s="4" t="s">
        <v>260</v>
      </c>
      <c r="BQ1" s="4" t="s">
        <v>260</v>
      </c>
      <c r="BR1" s="4" t="s">
        <v>260</v>
      </c>
      <c r="BS1" s="4" t="s">
        <v>260</v>
      </c>
      <c r="BT1" s="4" t="s">
        <v>260</v>
      </c>
      <c r="BU1" s="4" t="s">
        <v>260</v>
      </c>
      <c r="BV1" s="4" t="s">
        <v>260</v>
      </c>
      <c r="BW1" s="4" t="s">
        <v>260</v>
      </c>
      <c r="BX1" s="4" t="s">
        <v>260</v>
      </c>
      <c r="BY1" s="4" t="s">
        <v>260</v>
      </c>
      <c r="BZ1" s="4" t="s">
        <v>260</v>
      </c>
      <c r="CA1" s="4" t="s">
        <v>260</v>
      </c>
      <c r="CB1" s="4" t="s">
        <v>260</v>
      </c>
      <c r="CC1" s="4" t="s">
        <v>261</v>
      </c>
      <c r="CD1" s="4" t="s">
        <v>261</v>
      </c>
      <c r="CE1" s="4" t="s">
        <v>261</v>
      </c>
      <c r="CF1" s="4" t="s">
        <v>262</v>
      </c>
      <c r="CG1" s="4" t="s">
        <v>262</v>
      </c>
      <c r="CH1" s="4" t="s">
        <v>262</v>
      </c>
      <c r="CI1" s="4" t="s">
        <v>262</v>
      </c>
      <c r="CJ1" s="4" t="s">
        <v>262</v>
      </c>
      <c r="CK1" s="4" t="s">
        <v>262</v>
      </c>
      <c r="CL1" s="4" t="s">
        <v>262</v>
      </c>
      <c r="CM1" s="4" t="s">
        <v>262</v>
      </c>
      <c r="CN1" s="4" t="s">
        <v>262</v>
      </c>
      <c r="CO1" s="4" t="s">
        <v>262</v>
      </c>
      <c r="CP1" s="4" t="s">
        <v>262</v>
      </c>
      <c r="CQ1" s="4" t="s">
        <v>262</v>
      </c>
      <c r="CR1" s="4" t="s">
        <v>262</v>
      </c>
      <c r="CS1" s="4" t="s">
        <v>262</v>
      </c>
      <c r="CT1" s="4" t="s">
        <v>262</v>
      </c>
      <c r="CU1" s="4" t="s">
        <v>262</v>
      </c>
      <c r="CV1" s="4" t="s">
        <v>262</v>
      </c>
      <c r="CW1" s="4" t="s">
        <v>262</v>
      </c>
      <c r="CX1" s="4" t="s">
        <v>43</v>
      </c>
      <c r="CY1" s="4" t="s">
        <v>43</v>
      </c>
      <c r="CZ1" s="4" t="s">
        <v>43</v>
      </c>
      <c r="DA1" s="4" t="s">
        <v>43</v>
      </c>
      <c r="DB1" s="4" t="s">
        <v>43</v>
      </c>
      <c r="DC1" s="4" t="s">
        <v>43</v>
      </c>
      <c r="DD1" s="4" t="s">
        <v>43</v>
      </c>
      <c r="DE1" s="4" t="s">
        <v>43</v>
      </c>
      <c r="DF1" s="4" t="s">
        <v>43</v>
      </c>
      <c r="DG1" s="4" t="s">
        <v>43</v>
      </c>
      <c r="DH1" s="4" t="s">
        <v>43</v>
      </c>
      <c r="DI1" s="4" t="s">
        <v>43</v>
      </c>
      <c r="DJ1" s="4" t="s">
        <v>43</v>
      </c>
      <c r="DK1" s="4" t="s">
        <v>43</v>
      </c>
      <c r="DL1" s="4" t="s">
        <v>43</v>
      </c>
      <c r="DM1" s="4" t="s">
        <v>43</v>
      </c>
    </row>
    <row r="2" s="1" customFormat="1" spans="1:117">
      <c r="A2" s="2"/>
      <c r="B2" s="2"/>
      <c r="C2" s="2"/>
      <c r="D2" s="2"/>
      <c r="E2" s="2"/>
      <c r="F2" s="2"/>
      <c r="G2" s="2"/>
      <c r="H2" s="2"/>
      <c r="I2" s="4" t="s">
        <v>263</v>
      </c>
      <c r="J2" s="4" t="s">
        <v>524</v>
      </c>
      <c r="K2" s="4" t="s">
        <v>264</v>
      </c>
      <c r="L2" s="4" t="s">
        <v>265</v>
      </c>
      <c r="M2" s="4" t="s">
        <v>10</v>
      </c>
      <c r="N2" s="4" t="s">
        <v>266</v>
      </c>
      <c r="O2" s="4" t="s">
        <v>267</v>
      </c>
      <c r="P2" s="4" t="s">
        <v>268</v>
      </c>
      <c r="Q2" s="4" t="s">
        <v>269</v>
      </c>
      <c r="R2" s="4" t="s">
        <v>270</v>
      </c>
      <c r="S2" s="4" t="s">
        <v>271</v>
      </c>
      <c r="T2" s="4" t="s">
        <v>272</v>
      </c>
      <c r="U2" s="4" t="s">
        <v>273</v>
      </c>
      <c r="V2" s="4" t="s">
        <v>274</v>
      </c>
      <c r="W2" s="4" t="s">
        <v>275</v>
      </c>
      <c r="X2" s="4" t="s">
        <v>276</v>
      </c>
      <c r="Y2" s="4" t="s">
        <v>277</v>
      </c>
      <c r="Z2" s="4" t="s">
        <v>278</v>
      </c>
      <c r="AA2" s="4" t="s">
        <v>279</v>
      </c>
      <c r="AB2" s="4" t="s">
        <v>280</v>
      </c>
      <c r="AC2" s="4" t="s">
        <v>281</v>
      </c>
      <c r="AD2" s="4" t="s">
        <v>282</v>
      </c>
      <c r="AE2" s="4" t="s">
        <v>283</v>
      </c>
      <c r="AF2" s="4" t="s">
        <v>254</v>
      </c>
      <c r="AG2" s="4" t="s">
        <v>284</v>
      </c>
      <c r="AH2" s="4" t="s">
        <v>285</v>
      </c>
      <c r="AI2" s="4" t="s">
        <v>286</v>
      </c>
      <c r="AJ2" s="4" t="s">
        <v>287</v>
      </c>
      <c r="AK2" s="4" t="s">
        <v>288</v>
      </c>
      <c r="AL2" s="4" t="s">
        <v>289</v>
      </c>
      <c r="AM2" s="4" t="s">
        <v>290</v>
      </c>
      <c r="AN2" s="4" t="s">
        <v>291</v>
      </c>
      <c r="AO2" s="4" t="s">
        <v>292</v>
      </c>
      <c r="AP2" s="4" t="s">
        <v>293</v>
      </c>
      <c r="AQ2" s="4" t="s">
        <v>294</v>
      </c>
      <c r="AR2" s="4" t="s">
        <v>295</v>
      </c>
      <c r="AS2" s="4" t="s">
        <v>296</v>
      </c>
      <c r="AT2" s="4" t="s">
        <v>297</v>
      </c>
      <c r="AU2" s="4" t="s">
        <v>298</v>
      </c>
      <c r="AV2" s="4" t="s">
        <v>299</v>
      </c>
      <c r="AW2" s="4" t="s">
        <v>300</v>
      </c>
      <c r="AX2" s="4" t="s">
        <v>301</v>
      </c>
      <c r="AY2" s="4" t="s">
        <v>302</v>
      </c>
      <c r="AZ2" s="4" t="s">
        <v>27</v>
      </c>
      <c r="BA2" s="4" t="s">
        <v>303</v>
      </c>
      <c r="BB2" s="4" t="s">
        <v>304</v>
      </c>
      <c r="BC2" s="4" t="s">
        <v>18</v>
      </c>
      <c r="BD2" s="4" t="s">
        <v>19</v>
      </c>
      <c r="BE2" s="4" t="s">
        <v>305</v>
      </c>
      <c r="BF2" s="4" t="s">
        <v>306</v>
      </c>
      <c r="BG2" s="4" t="s">
        <v>307</v>
      </c>
      <c r="BH2" s="4" t="s">
        <v>308</v>
      </c>
      <c r="BI2" s="4" t="s">
        <v>309</v>
      </c>
      <c r="BJ2" s="4" t="s">
        <v>310</v>
      </c>
      <c r="BK2" s="4" t="s">
        <v>321</v>
      </c>
      <c r="BL2" s="4" t="s">
        <v>322</v>
      </c>
      <c r="BM2" s="4" t="s">
        <v>323</v>
      </c>
      <c r="BN2" s="4" t="s">
        <v>324</v>
      </c>
      <c r="BO2" s="4" t="s">
        <v>325</v>
      </c>
      <c r="BP2" s="4" t="s">
        <v>326</v>
      </c>
      <c r="BQ2" s="4" t="s">
        <v>327</v>
      </c>
      <c r="BR2" s="4" t="s">
        <v>328</v>
      </c>
      <c r="BS2" s="4" t="s">
        <v>329</v>
      </c>
      <c r="BT2" s="4" t="s">
        <v>330</v>
      </c>
      <c r="BU2" s="4" t="s">
        <v>331</v>
      </c>
      <c r="BV2" s="4" t="s">
        <v>332</v>
      </c>
      <c r="BW2" s="4" t="s">
        <v>333</v>
      </c>
      <c r="BX2" s="4" t="s">
        <v>334</v>
      </c>
      <c r="BY2" s="4" t="s">
        <v>335</v>
      </c>
      <c r="BZ2" s="4" t="s">
        <v>336</v>
      </c>
      <c r="CA2" s="4" t="s">
        <v>337</v>
      </c>
      <c r="CB2" s="4" t="s">
        <v>338</v>
      </c>
      <c r="CC2" s="4" t="s">
        <v>347</v>
      </c>
      <c r="CD2" s="4" t="s">
        <v>348</v>
      </c>
      <c r="CE2" s="4" t="s">
        <v>349</v>
      </c>
      <c r="CF2" s="4" t="s">
        <v>350</v>
      </c>
      <c r="CG2" s="4" t="s">
        <v>351</v>
      </c>
      <c r="CH2" s="4" t="s">
        <v>352</v>
      </c>
      <c r="CI2" s="4" t="s">
        <v>353</v>
      </c>
      <c r="CJ2" s="4" t="s">
        <v>354</v>
      </c>
      <c r="CK2" s="4" t="s">
        <v>355</v>
      </c>
      <c r="CL2" s="4" t="s">
        <v>356</v>
      </c>
      <c r="CM2" s="4" t="s">
        <v>357</v>
      </c>
      <c r="CN2" s="4" t="s">
        <v>358</v>
      </c>
      <c r="CO2" s="4" t="s">
        <v>359</v>
      </c>
      <c r="CP2" s="4" t="s">
        <v>360</v>
      </c>
      <c r="CQ2" s="4" t="s">
        <v>361</v>
      </c>
      <c r="CR2" s="4" t="s">
        <v>362</v>
      </c>
      <c r="CS2" s="4" t="s">
        <v>363</v>
      </c>
      <c r="CT2" s="4" t="s">
        <v>364</v>
      </c>
      <c r="CU2" s="4" t="s">
        <v>365</v>
      </c>
      <c r="CV2" s="4" t="s">
        <v>366</v>
      </c>
      <c r="CW2" s="4" t="s">
        <v>367</v>
      </c>
      <c r="CX2" s="4" t="s">
        <v>368</v>
      </c>
      <c r="CY2" s="4" t="s">
        <v>369</v>
      </c>
      <c r="CZ2" s="4" t="s">
        <v>370</v>
      </c>
      <c r="DA2" s="4" t="s">
        <v>371</v>
      </c>
      <c r="DB2" s="4" t="s">
        <v>372</v>
      </c>
      <c r="DC2" s="4" t="s">
        <v>373</v>
      </c>
      <c r="DD2" s="4" t="s">
        <v>374</v>
      </c>
      <c r="DE2" s="4" t="s">
        <v>375</v>
      </c>
      <c r="DF2" s="4" t="s">
        <v>376</v>
      </c>
      <c r="DG2" s="4" t="s">
        <v>377</v>
      </c>
      <c r="DH2" s="4" t="s">
        <v>378</v>
      </c>
      <c r="DI2" s="4" t="s">
        <v>379</v>
      </c>
      <c r="DJ2" s="4" t="s">
        <v>380</v>
      </c>
      <c r="DK2" s="4" t="s">
        <v>381</v>
      </c>
      <c r="DL2" s="4" t="s">
        <v>382</v>
      </c>
      <c r="DM2" s="4" t="s">
        <v>383</v>
      </c>
    </row>
    <row r="3" s="1" customFormat="1" spans="1:117">
      <c r="A3" s="2"/>
      <c r="B3" s="2"/>
      <c r="C3" s="2"/>
      <c r="D3" s="2"/>
      <c r="E3" s="2"/>
      <c r="F3" s="2"/>
      <c r="G3" s="2"/>
      <c r="H3" s="2"/>
      <c r="I3" s="4" t="s">
        <v>384</v>
      </c>
      <c r="J3" s="4" t="s">
        <v>525</v>
      </c>
      <c r="K3" s="4" t="s">
        <v>385</v>
      </c>
      <c r="L3" s="4" t="s">
        <v>386</v>
      </c>
      <c r="M3" s="4" t="s">
        <v>386</v>
      </c>
      <c r="N3" s="4" t="s">
        <v>303</v>
      </c>
      <c r="O3" s="4" t="s">
        <v>303</v>
      </c>
      <c r="P3" s="4" t="s">
        <v>384</v>
      </c>
      <c r="Q3" s="4" t="s">
        <v>384</v>
      </c>
      <c r="R3" s="4" t="s">
        <v>384</v>
      </c>
      <c r="S3" s="4" t="s">
        <v>384</v>
      </c>
      <c r="T3" s="4" t="s">
        <v>387</v>
      </c>
      <c r="U3" s="4" t="s">
        <v>388</v>
      </c>
      <c r="V3" s="4" t="s">
        <v>388</v>
      </c>
      <c r="W3" s="4" t="s">
        <v>389</v>
      </c>
      <c r="X3" s="4" t="s">
        <v>390</v>
      </c>
      <c r="Y3" s="4" t="s">
        <v>389</v>
      </c>
      <c r="Z3" s="4" t="s">
        <v>389</v>
      </c>
      <c r="AA3" s="4" t="s">
        <v>389</v>
      </c>
      <c r="AB3" s="4" t="s">
        <v>387</v>
      </c>
      <c r="AC3" s="4" t="s">
        <v>387</v>
      </c>
      <c r="AD3" s="4" t="s">
        <v>387</v>
      </c>
      <c r="AE3" s="4" t="s">
        <v>387</v>
      </c>
      <c r="AF3" s="4" t="s">
        <v>391</v>
      </c>
      <c r="AG3" s="4" t="s">
        <v>390</v>
      </c>
      <c r="AH3" s="4"/>
      <c r="AI3" s="4" t="s">
        <v>390</v>
      </c>
      <c r="AJ3" s="4" t="s">
        <v>391</v>
      </c>
      <c r="AK3" s="4" t="s">
        <v>385</v>
      </c>
      <c r="AL3" s="4" t="s">
        <v>385</v>
      </c>
      <c r="AM3" s="4"/>
      <c r="AN3" s="4" t="s">
        <v>392</v>
      </c>
      <c r="AO3" s="4" t="s">
        <v>393</v>
      </c>
      <c r="AP3" s="4"/>
      <c r="AQ3" s="4"/>
      <c r="AR3" s="4" t="s">
        <v>384</v>
      </c>
      <c r="AS3" s="4" t="s">
        <v>394</v>
      </c>
      <c r="AT3" s="4" t="s">
        <v>386</v>
      </c>
      <c r="AU3" s="4" t="s">
        <v>386</v>
      </c>
      <c r="AV3" s="4" t="s">
        <v>395</v>
      </c>
      <c r="AW3" s="4" t="s">
        <v>395</v>
      </c>
      <c r="AX3" s="4" t="s">
        <v>386</v>
      </c>
      <c r="AY3" s="4" t="s">
        <v>395</v>
      </c>
      <c r="AZ3" s="4" t="s">
        <v>391</v>
      </c>
      <c r="BA3" s="4" t="s">
        <v>389</v>
      </c>
      <c r="BB3" s="4" t="s">
        <v>389</v>
      </c>
      <c r="BC3" s="4" t="s">
        <v>388</v>
      </c>
      <c r="BD3" s="4" t="s">
        <v>388</v>
      </c>
      <c r="BE3" s="4" t="s">
        <v>388</v>
      </c>
      <c r="BF3" s="4" t="s">
        <v>388</v>
      </c>
      <c r="BG3" s="4" t="s">
        <v>388</v>
      </c>
      <c r="BH3" s="4" t="s">
        <v>396</v>
      </c>
      <c r="BI3" s="4" t="s">
        <v>385</v>
      </c>
      <c r="BJ3" s="4" t="s">
        <v>385</v>
      </c>
      <c r="BK3" s="4" t="s">
        <v>385</v>
      </c>
      <c r="BL3" s="4"/>
      <c r="BM3" s="4"/>
      <c r="BN3" s="4" t="s">
        <v>388</v>
      </c>
      <c r="BO3" s="4"/>
      <c r="BP3" s="4" t="s">
        <v>397</v>
      </c>
      <c r="BQ3" s="4"/>
      <c r="BR3" s="4" t="s">
        <v>394</v>
      </c>
      <c r="BS3" s="4" t="s">
        <v>394</v>
      </c>
      <c r="BT3" s="4"/>
      <c r="BU3" s="4" t="s">
        <v>398</v>
      </c>
      <c r="BV3" s="4" t="s">
        <v>399</v>
      </c>
      <c r="BW3" s="4" t="s">
        <v>398</v>
      </c>
      <c r="BX3" s="4" t="s">
        <v>399</v>
      </c>
      <c r="BY3" s="4" t="s">
        <v>398</v>
      </c>
      <c r="BZ3" s="4" t="s">
        <v>399</v>
      </c>
      <c r="CA3" s="4" t="s">
        <v>390</v>
      </c>
      <c r="CB3" s="4" t="s">
        <v>390</v>
      </c>
      <c r="CC3" s="4"/>
      <c r="CD3" s="4"/>
      <c r="CE3" s="4"/>
      <c r="CF3" s="4" t="s">
        <v>390</v>
      </c>
      <c r="CG3" s="4" t="s">
        <v>390</v>
      </c>
      <c r="CH3" s="4" t="s">
        <v>398</v>
      </c>
      <c r="CI3" s="4" t="s">
        <v>399</v>
      </c>
      <c r="CJ3" s="4" t="s">
        <v>399</v>
      </c>
      <c r="CK3" s="4"/>
      <c r="CL3" s="4"/>
      <c r="CM3" s="4"/>
      <c r="CN3" s="4" t="s">
        <v>399</v>
      </c>
      <c r="CO3" s="4"/>
      <c r="CP3" s="4"/>
      <c r="CQ3" s="4"/>
      <c r="CR3" s="4" t="s">
        <v>386</v>
      </c>
      <c r="CS3" s="4" t="s">
        <v>386</v>
      </c>
      <c r="CT3" s="4" t="s">
        <v>395</v>
      </c>
      <c r="CU3" s="4" t="s">
        <v>395</v>
      </c>
      <c r="CV3" s="4" t="s">
        <v>402</v>
      </c>
      <c r="CW3" s="4" t="s">
        <v>402</v>
      </c>
      <c r="CX3" s="4"/>
      <c r="CY3" s="4" t="s">
        <v>391</v>
      </c>
      <c r="CZ3" s="4" t="s">
        <v>391</v>
      </c>
      <c r="DA3" s="4" t="s">
        <v>388</v>
      </c>
      <c r="DB3" s="4" t="s">
        <v>388</v>
      </c>
      <c r="DC3" s="4" t="s">
        <v>388</v>
      </c>
      <c r="DD3" s="4" t="s">
        <v>388</v>
      </c>
      <c r="DE3" s="4" t="s">
        <v>388</v>
      </c>
      <c r="DF3" s="4" t="s">
        <v>390</v>
      </c>
      <c r="DG3" s="4" t="s">
        <v>390</v>
      </c>
      <c r="DH3" s="4" t="s">
        <v>390</v>
      </c>
      <c r="DI3" s="4" t="s">
        <v>388</v>
      </c>
      <c r="DJ3" s="4" t="s">
        <v>386</v>
      </c>
      <c r="DK3" s="4" t="s">
        <v>395</v>
      </c>
      <c r="DL3" s="4" t="s">
        <v>390</v>
      </c>
      <c r="DM3" s="4" t="s">
        <v>390</v>
      </c>
    </row>
    <row r="4" spans="1:117">
      <c r="A4" s="3" t="s">
        <v>526</v>
      </c>
      <c r="B4" s="3" t="s">
        <v>409</v>
      </c>
      <c r="C4" s="3" t="s">
        <v>68</v>
      </c>
      <c r="D4" s="3" t="s">
        <v>74</v>
      </c>
      <c r="E4" s="3" t="str">
        <f>MID(A4,12,15)</f>
        <v>TR4-B1-Rd2</v>
      </c>
      <c r="F4" s="3" t="str">
        <f>VLOOKUP(B4,Sheet1!$A$1:$B$93,2,0)</f>
        <v>Ternstroemia gymnanthera</v>
      </c>
      <c r="G4" s="3" t="str">
        <f>LEFT(A4,10)</f>
        <v>2023-08-08</v>
      </c>
      <c r="H4" s="3" t="s">
        <v>527</v>
      </c>
      <c r="I4" s="3">
        <v>7.2628293454645e-5</v>
      </c>
      <c r="J4" s="3">
        <v>0.072628293454645</v>
      </c>
      <c r="K4" s="3">
        <v>-1.24136883017187</v>
      </c>
      <c r="L4" s="3">
        <v>401.045733333333</v>
      </c>
      <c r="M4" s="3">
        <v>662.071313275117</v>
      </c>
      <c r="N4" s="3">
        <v>64.3256103939091</v>
      </c>
      <c r="O4" s="3">
        <v>38.964848833022</v>
      </c>
      <c r="P4" s="3">
        <v>0.00708935133168494</v>
      </c>
      <c r="Q4" s="3">
        <v>3.16508956976651</v>
      </c>
      <c r="R4" s="3">
        <v>0.00708038495028358</v>
      </c>
      <c r="S4" s="3">
        <v>0.00442604521194542</v>
      </c>
      <c r="T4" s="3">
        <v>0</v>
      </c>
      <c r="U4" s="3">
        <v>25.2847822879899</v>
      </c>
      <c r="V4" s="3">
        <v>25.2847822879899</v>
      </c>
      <c r="W4" s="3">
        <v>3.23406597381462</v>
      </c>
      <c r="X4" s="3">
        <v>69.9785541281914</v>
      </c>
      <c r="Y4" s="3">
        <v>2.26552199336379</v>
      </c>
      <c r="Z4" s="3">
        <v>3.23745194625802</v>
      </c>
      <c r="AA4" s="3">
        <v>0.968543980450835</v>
      </c>
      <c r="AB4" s="3">
        <v>-3.20290774134985</v>
      </c>
      <c r="AC4" s="3">
        <v>3.00169435075799</v>
      </c>
      <c r="AD4" s="3">
        <v>0.201195280405411</v>
      </c>
      <c r="AE4" s="3">
        <v>-1.8110186448291e-5</v>
      </c>
      <c r="AF4" s="3">
        <v>0</v>
      </c>
      <c r="AG4" s="3">
        <v>0</v>
      </c>
      <c r="AH4" s="3">
        <v>1</v>
      </c>
      <c r="AI4" s="3">
        <v>0</v>
      </c>
      <c r="AJ4" s="3">
        <v>51657.3974571603</v>
      </c>
      <c r="AK4" s="3">
        <v>0</v>
      </c>
      <c r="AL4" s="3">
        <v>0</v>
      </c>
      <c r="AM4" s="3">
        <v>0</v>
      </c>
      <c r="AN4" s="3">
        <v>0</v>
      </c>
      <c r="AO4" s="3">
        <v>3</v>
      </c>
      <c r="AP4" s="3">
        <v>0.5</v>
      </c>
      <c r="AQ4" s="3" t="e">
        <v>#DIV/0!</v>
      </c>
      <c r="AR4" s="3">
        <v>2</v>
      </c>
      <c r="AS4" s="3">
        <v>1691480765.34</v>
      </c>
      <c r="AT4" s="3">
        <v>401.045733333333</v>
      </c>
      <c r="AU4" s="3">
        <v>400.002</v>
      </c>
      <c r="AV4" s="3">
        <v>23.3178866666667</v>
      </c>
      <c r="AW4" s="3">
        <v>23.2570866666667</v>
      </c>
      <c r="AX4" s="3">
        <v>399.319333333333</v>
      </c>
      <c r="AY4" s="3">
        <v>23.0957066666667</v>
      </c>
      <c r="AZ4" s="3">
        <v>350.0072</v>
      </c>
      <c r="BA4" s="3">
        <v>97.14318</v>
      </c>
      <c r="BB4" s="3">
        <v>0.0149383866666667</v>
      </c>
      <c r="BC4" s="3">
        <v>25.3023733333333</v>
      </c>
      <c r="BD4" s="3">
        <v>25.4332533333333</v>
      </c>
      <c r="BE4" s="3">
        <v>999.9</v>
      </c>
      <c r="BF4" s="3">
        <v>0</v>
      </c>
      <c r="BG4" s="3">
        <v>0</v>
      </c>
      <c r="BH4" s="3">
        <v>9999.7</v>
      </c>
      <c r="BI4" s="3">
        <v>-0.0998531066666667</v>
      </c>
      <c r="BJ4" s="3">
        <v>0.222185</v>
      </c>
      <c r="BK4" s="3">
        <v>0</v>
      </c>
      <c r="BL4" s="3">
        <v>0</v>
      </c>
      <c r="BM4" s="3">
        <v>0</v>
      </c>
      <c r="BN4" s="3">
        <v>26</v>
      </c>
      <c r="BO4" s="3">
        <v>-0.03333334</v>
      </c>
      <c r="BP4" s="3">
        <v>1691479716.6</v>
      </c>
      <c r="BQ4" s="3" t="e">
        <v>#DIV/0!</v>
      </c>
      <c r="BR4" s="3">
        <v>1691479716.6</v>
      </c>
      <c r="BS4" s="3">
        <v>1691479715.1</v>
      </c>
      <c r="BT4" s="3">
        <v>97</v>
      </c>
      <c r="BU4" s="3">
        <v>0.19</v>
      </c>
      <c r="BV4" s="3">
        <v>-0.006</v>
      </c>
      <c r="BW4" s="3">
        <v>1.725</v>
      </c>
      <c r="BX4" s="3">
        <v>0.22</v>
      </c>
      <c r="BY4" s="3">
        <v>400</v>
      </c>
      <c r="BZ4" s="3">
        <v>23</v>
      </c>
      <c r="CA4" s="3">
        <v>0.39</v>
      </c>
      <c r="CB4" s="3">
        <v>0.16</v>
      </c>
      <c r="CC4" s="3">
        <v>0</v>
      </c>
      <c r="CD4" s="3">
        <v>0</v>
      </c>
      <c r="CE4" s="3" t="e">
        <v>#DIV/0!</v>
      </c>
      <c r="CF4" s="3">
        <v>100</v>
      </c>
      <c r="CG4" s="3">
        <v>100</v>
      </c>
      <c r="CH4" s="3">
        <v>1.7264</v>
      </c>
      <c r="CI4" s="3">
        <v>0.22218</v>
      </c>
      <c r="CJ4" s="3">
        <v>1.15811367421611</v>
      </c>
      <c r="CK4" s="3">
        <v>0.00180531819462729</v>
      </c>
      <c r="CL4" s="3">
        <v>-1.11177945645761e-6</v>
      </c>
      <c r="CM4" s="3">
        <v>3.87159926385579e-10</v>
      </c>
      <c r="CN4" s="3">
        <v>-0.0366212393772936</v>
      </c>
      <c r="CO4" s="3">
        <v>0.00791992440815521</v>
      </c>
      <c r="CP4" s="3">
        <v>0.000283799275015285</v>
      </c>
      <c r="CQ4" s="3">
        <v>-6.1277419760102e-6</v>
      </c>
      <c r="CR4" s="3">
        <v>16</v>
      </c>
      <c r="CS4" s="3">
        <v>2138</v>
      </c>
      <c r="CT4" s="3">
        <v>1</v>
      </c>
      <c r="CU4" s="3">
        <v>27</v>
      </c>
      <c r="CV4" s="3">
        <v>17.4666666666667</v>
      </c>
      <c r="CW4" s="3">
        <v>17.5</v>
      </c>
      <c r="CX4" s="3">
        <v>19</v>
      </c>
      <c r="CY4" s="3">
        <v>348.279</v>
      </c>
      <c r="CZ4" s="3">
        <v>657.443</v>
      </c>
      <c r="DA4" s="3">
        <v>24.99974</v>
      </c>
      <c r="DB4" s="3">
        <v>32.7228666666667</v>
      </c>
      <c r="DC4" s="3">
        <v>30.00036</v>
      </c>
      <c r="DD4" s="3">
        <v>32.9235933333333</v>
      </c>
      <c r="DE4" s="3">
        <v>32.9930266666667</v>
      </c>
      <c r="DF4" s="3">
        <v>19.5241533333333</v>
      </c>
      <c r="DG4" s="3">
        <v>27.7885</v>
      </c>
      <c r="DH4" s="3">
        <v>66.5918</v>
      </c>
      <c r="DI4" s="3">
        <v>25</v>
      </c>
      <c r="DJ4" s="3">
        <v>400</v>
      </c>
      <c r="DK4" s="3">
        <v>23.3022866666667</v>
      </c>
      <c r="DL4" s="3">
        <v>100.268733333333</v>
      </c>
      <c r="DM4" s="3">
        <v>100.960333333333</v>
      </c>
    </row>
    <row r="5" spans="1:117">
      <c r="A5" s="3" t="s">
        <v>528</v>
      </c>
      <c r="B5" s="3" t="s">
        <v>409</v>
      </c>
      <c r="C5" s="3" t="s">
        <v>72</v>
      </c>
      <c r="D5" s="3" t="s">
        <v>69</v>
      </c>
      <c r="E5" s="3" t="str">
        <f t="shared" ref="E5:E43" si="0">MID(A5,12,15)</f>
        <v>TR4-B2-Rd1</v>
      </c>
      <c r="F5" s="3" t="str">
        <f>VLOOKUP(B5,Sheet1!$A$1:$B$93,2,0)</f>
        <v>Ternstroemia gymnanthera</v>
      </c>
      <c r="G5" s="3" t="str">
        <f t="shared" ref="G5:G43" si="1">LEFT(A5,10)</f>
        <v>2023-08-08</v>
      </c>
      <c r="H5" s="3" t="s">
        <v>527</v>
      </c>
      <c r="I5" s="3">
        <v>2.53812871230219e-5</v>
      </c>
      <c r="J5" s="3">
        <v>0.0253812871230219</v>
      </c>
      <c r="K5" s="3">
        <v>-0.857836400536325</v>
      </c>
      <c r="L5" s="3">
        <v>400.725833333333</v>
      </c>
      <c r="M5" s="3">
        <v>1194.39861360913</v>
      </c>
      <c r="N5" s="3">
        <v>116.189996492811</v>
      </c>
      <c r="O5" s="3">
        <v>38.9822613394707</v>
      </c>
      <c r="P5" s="3">
        <v>0.00258211746397273</v>
      </c>
      <c r="Q5" s="3">
        <v>3.16691912901486</v>
      </c>
      <c r="R5" s="3">
        <v>0.00258067972418383</v>
      </c>
      <c r="S5" s="3">
        <v>0.00161305392723181</v>
      </c>
      <c r="T5" s="3">
        <v>0</v>
      </c>
      <c r="U5" s="3">
        <v>24.8179948904812</v>
      </c>
      <c r="V5" s="3">
        <v>24.8179948904812</v>
      </c>
      <c r="W5" s="3">
        <v>3.14533816146558</v>
      </c>
      <c r="X5" s="3">
        <v>70.385965407456</v>
      </c>
      <c r="Y5" s="3">
        <v>2.21468915060622</v>
      </c>
      <c r="Z5" s="3">
        <v>3.14649254458359</v>
      </c>
      <c r="AA5" s="3">
        <v>0.930649010859363</v>
      </c>
      <c r="AB5" s="3">
        <v>-1.11931476212527</v>
      </c>
      <c r="AC5" s="3">
        <v>1.04934279800397</v>
      </c>
      <c r="AD5" s="3">
        <v>0.0699693004301509</v>
      </c>
      <c r="AE5" s="3">
        <v>-2.66369114475482e-6</v>
      </c>
      <c r="AF5" s="3">
        <v>0</v>
      </c>
      <c r="AG5" s="3">
        <v>0</v>
      </c>
      <c r="AH5" s="3">
        <v>1</v>
      </c>
      <c r="AI5" s="3">
        <v>0</v>
      </c>
      <c r="AJ5" s="3">
        <v>51790.5043789335</v>
      </c>
      <c r="AK5" s="3">
        <v>0</v>
      </c>
      <c r="AL5" s="3">
        <v>0</v>
      </c>
      <c r="AM5" s="3">
        <v>0</v>
      </c>
      <c r="AN5" s="3">
        <v>0</v>
      </c>
      <c r="AO5" s="3">
        <v>3</v>
      </c>
      <c r="AP5" s="3">
        <v>0.5</v>
      </c>
      <c r="AQ5" s="3" t="e">
        <v>#DIV/0!</v>
      </c>
      <c r="AR5" s="3">
        <v>2</v>
      </c>
      <c r="AS5" s="3">
        <v>1691472881.1</v>
      </c>
      <c r="AT5" s="3">
        <v>400.725833333333</v>
      </c>
      <c r="AU5" s="3">
        <v>400.0055</v>
      </c>
      <c r="AV5" s="3">
        <v>22.7663333333333</v>
      </c>
      <c r="AW5" s="3">
        <v>22.745075</v>
      </c>
      <c r="AX5" s="3">
        <v>399.017416666667</v>
      </c>
      <c r="AY5" s="3">
        <v>22.5477833333333</v>
      </c>
      <c r="AZ5" s="3">
        <v>350.031416666667</v>
      </c>
      <c r="BA5" s="3">
        <v>97.26475</v>
      </c>
      <c r="BB5" s="3">
        <v>0.01438225</v>
      </c>
      <c r="BC5" s="3">
        <v>24.8241416666667</v>
      </c>
      <c r="BD5" s="3">
        <v>24.8011416666667</v>
      </c>
      <c r="BE5" s="3">
        <v>999.9</v>
      </c>
      <c r="BF5" s="3">
        <v>0</v>
      </c>
      <c r="BG5" s="3">
        <v>0</v>
      </c>
      <c r="BH5" s="3">
        <v>9996.76416666667</v>
      </c>
      <c r="BI5" s="3">
        <v>-0.0974948333333333</v>
      </c>
      <c r="BJ5" s="3">
        <v>0.222185</v>
      </c>
      <c r="BK5" s="3">
        <v>0</v>
      </c>
      <c r="BL5" s="3">
        <v>0</v>
      </c>
      <c r="BM5" s="3">
        <v>0</v>
      </c>
      <c r="BN5" s="3">
        <v>24</v>
      </c>
      <c r="BO5" s="3">
        <v>-0.0312500083333333</v>
      </c>
      <c r="BP5" s="3">
        <v>1691472357</v>
      </c>
      <c r="BQ5" s="3" t="e">
        <v>#DIV/0!</v>
      </c>
      <c r="BR5" s="3">
        <v>1691472357</v>
      </c>
      <c r="BS5" s="3">
        <v>1691472354</v>
      </c>
      <c r="BT5" s="3">
        <v>78</v>
      </c>
      <c r="BU5" s="3">
        <v>0.299</v>
      </c>
      <c r="BV5" s="3">
        <v>-0.003</v>
      </c>
      <c r="BW5" s="3">
        <v>1.708</v>
      </c>
      <c r="BX5" s="3">
        <v>0.218</v>
      </c>
      <c r="BY5" s="3">
        <v>400</v>
      </c>
      <c r="BZ5" s="3">
        <v>23</v>
      </c>
      <c r="CA5" s="3">
        <v>0.38</v>
      </c>
      <c r="CB5" s="3">
        <v>0.13</v>
      </c>
      <c r="CC5" s="3">
        <v>0</v>
      </c>
      <c r="CD5" s="3">
        <v>0</v>
      </c>
      <c r="CE5" s="3" t="e">
        <v>#DIV/0!</v>
      </c>
      <c r="CF5" s="3">
        <v>100</v>
      </c>
      <c r="CG5" s="3">
        <v>100</v>
      </c>
      <c r="CH5" s="3">
        <v>1.70841666666667</v>
      </c>
      <c r="CI5" s="3">
        <v>0.21855</v>
      </c>
      <c r="CJ5" s="3">
        <v>1.14051057669324</v>
      </c>
      <c r="CK5" s="3">
        <v>0.00180531819462729</v>
      </c>
      <c r="CL5" s="3">
        <v>-1.11177945645761e-6</v>
      </c>
      <c r="CM5" s="3">
        <v>3.87159926385579e-10</v>
      </c>
      <c r="CN5" s="3">
        <v>-0.0340795194486228</v>
      </c>
      <c r="CO5" s="3">
        <v>0.00791992440815521</v>
      </c>
      <c r="CP5" s="3">
        <v>0.000283799275015285</v>
      </c>
      <c r="CQ5" s="3">
        <v>-6.1277419760102e-6</v>
      </c>
      <c r="CR5" s="3">
        <v>16</v>
      </c>
      <c r="CS5" s="3">
        <v>2138</v>
      </c>
      <c r="CT5" s="3">
        <v>1</v>
      </c>
      <c r="CU5" s="3">
        <v>27</v>
      </c>
      <c r="CV5" s="3">
        <v>8.73333333333333</v>
      </c>
      <c r="CW5" s="3">
        <v>8.78333333333333</v>
      </c>
      <c r="CX5" s="3">
        <v>19</v>
      </c>
      <c r="CY5" s="3">
        <v>346.103666666667</v>
      </c>
      <c r="CZ5" s="3">
        <v>659.192333333333</v>
      </c>
      <c r="DA5" s="3">
        <v>24.9999333333333</v>
      </c>
      <c r="DB5" s="3">
        <v>30.8290666666667</v>
      </c>
      <c r="DC5" s="3">
        <v>30.00005</v>
      </c>
      <c r="DD5" s="3">
        <v>31.137975</v>
      </c>
      <c r="DE5" s="3">
        <v>31.2170666666667</v>
      </c>
      <c r="DF5" s="3">
        <v>19.52905</v>
      </c>
      <c r="DG5" s="3">
        <v>24.9363</v>
      </c>
      <c r="DH5" s="3">
        <v>46.494625</v>
      </c>
      <c r="DI5" s="3">
        <v>25</v>
      </c>
      <c r="DJ5" s="3">
        <v>400</v>
      </c>
      <c r="DK5" s="3">
        <v>22.7208083333333</v>
      </c>
      <c r="DL5" s="3">
        <v>100.689</v>
      </c>
      <c r="DM5" s="3">
        <v>101.294166666667</v>
      </c>
    </row>
    <row r="6" spans="1:117">
      <c r="A6" s="3" t="s">
        <v>529</v>
      </c>
      <c r="B6" s="3" t="s">
        <v>78</v>
      </c>
      <c r="C6" s="3" t="s">
        <v>68</v>
      </c>
      <c r="D6" s="3" t="s">
        <v>69</v>
      </c>
      <c r="E6" s="3" t="str">
        <f t="shared" si="0"/>
        <v>TR5-B1-Rd1</v>
      </c>
      <c r="F6" s="3" t="str">
        <f>VLOOKUP(B6,Sheet1!$A$1:$B$93,2,0)</f>
        <v>Schima superba</v>
      </c>
      <c r="G6" s="3" t="str">
        <f t="shared" si="1"/>
        <v>2023-08-08</v>
      </c>
      <c r="H6" s="3" t="s">
        <v>527</v>
      </c>
      <c r="I6" s="3">
        <v>0.000114084908796568</v>
      </c>
      <c r="J6" s="3">
        <v>0.114084908796568</v>
      </c>
      <c r="K6" s="3">
        <v>-0.7783930826596</v>
      </c>
      <c r="L6" s="3">
        <v>400.63825</v>
      </c>
      <c r="M6" s="3">
        <v>496.134037751432</v>
      </c>
      <c r="N6" s="3">
        <v>48.3163959538457</v>
      </c>
      <c r="O6" s="3">
        <v>39.0164552413857</v>
      </c>
      <c r="P6" s="3">
        <v>0.0110828639857501</v>
      </c>
      <c r="Q6" s="3">
        <v>3.16922588643445</v>
      </c>
      <c r="R6" s="3">
        <v>0.0110603132474773</v>
      </c>
      <c r="S6" s="3">
        <v>0.00691471787689581</v>
      </c>
      <c r="T6" s="3">
        <v>0</v>
      </c>
      <c r="U6" s="3">
        <v>25.5133207432008</v>
      </c>
      <c r="V6" s="3">
        <v>25.5133207432008</v>
      </c>
      <c r="W6" s="3">
        <v>3.27829871530365</v>
      </c>
      <c r="X6" s="3">
        <v>70.112707429407</v>
      </c>
      <c r="Y6" s="3">
        <v>2.30227371873522</v>
      </c>
      <c r="Z6" s="3">
        <v>3.28367532125095</v>
      </c>
      <c r="AA6" s="3">
        <v>0.976024996568425</v>
      </c>
      <c r="AB6" s="3">
        <v>-5.03114447792864</v>
      </c>
      <c r="AC6" s="3">
        <v>4.71473111552209</v>
      </c>
      <c r="AD6" s="3">
        <v>0.316367339920395</v>
      </c>
      <c r="AE6" s="3">
        <v>-4.60224861624781e-5</v>
      </c>
      <c r="AF6" s="3">
        <v>0</v>
      </c>
      <c r="AG6" s="3">
        <v>0</v>
      </c>
      <c r="AH6" s="3">
        <v>1</v>
      </c>
      <c r="AI6" s="3">
        <v>0</v>
      </c>
      <c r="AJ6" s="3">
        <v>51728.2574209638</v>
      </c>
      <c r="AK6" s="3">
        <v>0</v>
      </c>
      <c r="AL6" s="3">
        <v>0</v>
      </c>
      <c r="AM6" s="3">
        <v>0</v>
      </c>
      <c r="AN6" s="3">
        <v>0</v>
      </c>
      <c r="AO6" s="3">
        <v>3</v>
      </c>
      <c r="AP6" s="3">
        <v>0.5</v>
      </c>
      <c r="AQ6" s="3" t="e">
        <v>#DIV/0!</v>
      </c>
      <c r="AR6" s="3">
        <v>2</v>
      </c>
      <c r="AS6" s="3">
        <v>1691466262.1</v>
      </c>
      <c r="AT6" s="3">
        <v>400.63825</v>
      </c>
      <c r="AU6" s="3">
        <v>400.007166666667</v>
      </c>
      <c r="AV6" s="3">
        <v>23.6407666666667</v>
      </c>
      <c r="AW6" s="3">
        <v>23.5452916666667</v>
      </c>
      <c r="AX6" s="3">
        <v>398.995916666667</v>
      </c>
      <c r="AY6" s="3">
        <v>23.4232333333333</v>
      </c>
      <c r="AZ6" s="3">
        <v>350.000333333333</v>
      </c>
      <c r="BA6" s="3">
        <v>97.3685416666667</v>
      </c>
      <c r="BB6" s="3">
        <v>0.0172053166666667</v>
      </c>
      <c r="BC6" s="3">
        <v>25.5409166666667</v>
      </c>
      <c r="BD6" s="3">
        <v>25.6641166666667</v>
      </c>
      <c r="BE6" s="3">
        <v>999.9</v>
      </c>
      <c r="BF6" s="3">
        <v>0</v>
      </c>
      <c r="BG6" s="3">
        <v>0</v>
      </c>
      <c r="BH6" s="3">
        <v>9998.16916666667</v>
      </c>
      <c r="BI6" s="3">
        <v>-0.10220965</v>
      </c>
      <c r="BJ6" s="3">
        <v>0.222185</v>
      </c>
      <c r="BK6" s="3">
        <v>0</v>
      </c>
      <c r="BL6" s="3">
        <v>0</v>
      </c>
      <c r="BM6" s="3">
        <v>0</v>
      </c>
      <c r="BN6" s="3">
        <v>28</v>
      </c>
      <c r="BO6" s="3">
        <v>-0.121527741666667</v>
      </c>
      <c r="BP6" s="3">
        <v>1691466043.6</v>
      </c>
      <c r="BQ6" s="3" t="e">
        <v>#DIV/0!</v>
      </c>
      <c r="BR6" s="3">
        <v>1691466042.6</v>
      </c>
      <c r="BS6" s="3">
        <v>1691466043.6</v>
      </c>
      <c r="BT6" s="3">
        <v>59</v>
      </c>
      <c r="BU6" s="3">
        <v>0.187</v>
      </c>
      <c r="BV6" s="3">
        <v>0.006</v>
      </c>
      <c r="BW6" s="3">
        <v>1.642</v>
      </c>
      <c r="BX6" s="3">
        <v>0.217</v>
      </c>
      <c r="BY6" s="3">
        <v>400</v>
      </c>
      <c r="BZ6" s="3">
        <v>24</v>
      </c>
      <c r="CA6" s="3">
        <v>0.25</v>
      </c>
      <c r="CB6" s="3">
        <v>0.1</v>
      </c>
      <c r="CC6" s="3">
        <v>0</v>
      </c>
      <c r="CD6" s="3">
        <v>0</v>
      </c>
      <c r="CE6" s="3" t="e">
        <v>#DIV/0!</v>
      </c>
      <c r="CF6" s="3">
        <v>100</v>
      </c>
      <c r="CG6" s="3">
        <v>100</v>
      </c>
      <c r="CH6" s="3">
        <v>1.64233333333333</v>
      </c>
      <c r="CI6" s="3">
        <v>0.217533333333333</v>
      </c>
      <c r="CJ6" s="3">
        <v>1.07433833369216</v>
      </c>
      <c r="CK6" s="3">
        <v>0.00180531819462729</v>
      </c>
      <c r="CL6" s="3">
        <v>-1.11177945645761e-6</v>
      </c>
      <c r="CM6" s="3">
        <v>3.87159926385579e-10</v>
      </c>
      <c r="CN6" s="3">
        <v>-0.044926652886547</v>
      </c>
      <c r="CO6" s="3">
        <v>0.00791992440815521</v>
      </c>
      <c r="CP6" s="3">
        <v>0.000283799275015285</v>
      </c>
      <c r="CQ6" s="3">
        <v>-6.1277419760102e-6</v>
      </c>
      <c r="CR6" s="3">
        <v>16</v>
      </c>
      <c r="CS6" s="3">
        <v>2138</v>
      </c>
      <c r="CT6" s="3">
        <v>1</v>
      </c>
      <c r="CU6" s="3">
        <v>27</v>
      </c>
      <c r="CV6" s="3">
        <v>3.66666666666667</v>
      </c>
      <c r="CW6" s="3">
        <v>3.65</v>
      </c>
      <c r="CX6" s="3">
        <v>19</v>
      </c>
      <c r="CY6" s="3">
        <v>351.028</v>
      </c>
      <c r="CZ6" s="3">
        <v>630.02275</v>
      </c>
      <c r="DA6" s="3">
        <v>24.9997166666667</v>
      </c>
      <c r="DB6" s="3">
        <v>34.3162833333333</v>
      </c>
      <c r="DC6" s="3">
        <v>29.9997333333333</v>
      </c>
      <c r="DD6" s="3">
        <v>34.6751083333333</v>
      </c>
      <c r="DE6" s="3">
        <v>34.7527916666667</v>
      </c>
      <c r="DF6" s="3">
        <v>19.5105083333333</v>
      </c>
      <c r="DG6" s="3">
        <v>31.1944666666667</v>
      </c>
      <c r="DH6" s="3">
        <v>0</v>
      </c>
      <c r="DI6" s="3">
        <v>25</v>
      </c>
      <c r="DJ6" s="3">
        <v>400</v>
      </c>
      <c r="DK6" s="3">
        <v>23.5957166666667</v>
      </c>
      <c r="DL6" s="3">
        <v>99.9586916666667</v>
      </c>
      <c r="DM6" s="3">
        <v>100.667583333333</v>
      </c>
    </row>
    <row r="7" spans="1:117">
      <c r="A7" s="3" t="s">
        <v>530</v>
      </c>
      <c r="B7" s="3" t="s">
        <v>412</v>
      </c>
      <c r="C7" s="3" t="s">
        <v>68</v>
      </c>
      <c r="D7" s="3" t="s">
        <v>69</v>
      </c>
      <c r="E7" s="3" t="str">
        <f t="shared" si="0"/>
        <v>TR6-B1-Rd1</v>
      </c>
      <c r="F7" s="3" t="str">
        <f>VLOOKUP(B7,Sheet1!$A$1:$B$93,2,0)</f>
        <v>Schima superba</v>
      </c>
      <c r="G7" s="3" t="str">
        <f t="shared" si="1"/>
        <v>2023-08-08</v>
      </c>
      <c r="H7" s="3" t="s">
        <v>527</v>
      </c>
      <c r="I7" s="3">
        <v>1.91953958565887e-5</v>
      </c>
      <c r="J7" s="3">
        <v>0.0191953958565887</v>
      </c>
      <c r="K7" s="3">
        <v>-0.81326118927207</v>
      </c>
      <c r="L7" s="3">
        <v>400.691416666667</v>
      </c>
      <c r="M7" s="3">
        <v>1089.12706296995</v>
      </c>
      <c r="N7" s="3">
        <v>106.106825820614</v>
      </c>
      <c r="O7" s="3">
        <v>39.0368486175039</v>
      </c>
      <c r="P7" s="3">
        <v>0.00173582174901503</v>
      </c>
      <c r="Q7" s="3">
        <v>3.17091988722887</v>
      </c>
      <c r="R7" s="3">
        <v>0.00173528585420436</v>
      </c>
      <c r="S7" s="3">
        <v>0.00108460179171965</v>
      </c>
      <c r="T7" s="3">
        <v>0</v>
      </c>
      <c r="U7" s="3">
        <v>26.4852038303665</v>
      </c>
      <c r="V7" s="3">
        <v>26.4852038303665</v>
      </c>
      <c r="W7" s="3">
        <v>3.47236046225431</v>
      </c>
      <c r="X7" s="3">
        <v>69.8832893086988</v>
      </c>
      <c r="Y7" s="3">
        <v>2.42726328687865</v>
      </c>
      <c r="Z7" s="3">
        <v>3.4733100507034</v>
      </c>
      <c r="AA7" s="3">
        <v>1.04509717537567</v>
      </c>
      <c r="AB7" s="3">
        <v>-0.846516957275563</v>
      </c>
      <c r="AC7" s="3">
        <v>0.79283139570189</v>
      </c>
      <c r="AD7" s="3">
        <v>0.0536842953546615</v>
      </c>
      <c r="AE7" s="3">
        <v>-1.26621901168818e-6</v>
      </c>
      <c r="AF7" s="3">
        <v>0</v>
      </c>
      <c r="AG7" s="3">
        <v>0</v>
      </c>
      <c r="AH7" s="3">
        <v>1</v>
      </c>
      <c r="AI7" s="3">
        <v>0</v>
      </c>
      <c r="AJ7" s="3">
        <v>51608.9740068778</v>
      </c>
      <c r="AK7" s="3">
        <v>0</v>
      </c>
      <c r="AL7" s="3">
        <v>0</v>
      </c>
      <c r="AM7" s="3">
        <v>0</v>
      </c>
      <c r="AN7" s="3">
        <v>0</v>
      </c>
      <c r="AO7" s="3">
        <v>3</v>
      </c>
      <c r="AP7" s="3">
        <v>0.5</v>
      </c>
      <c r="AQ7" s="3" t="e">
        <v>#DIV/0!</v>
      </c>
      <c r="AR7" s="3">
        <v>2</v>
      </c>
      <c r="AS7" s="3">
        <v>1691461440.5</v>
      </c>
      <c r="AT7" s="3">
        <v>400.691416666667</v>
      </c>
      <c r="AU7" s="3">
        <v>399.995833333333</v>
      </c>
      <c r="AV7" s="3">
        <v>24.9145</v>
      </c>
      <c r="AW7" s="3">
        <v>24.8984583333333</v>
      </c>
      <c r="AX7" s="3">
        <v>399.16525</v>
      </c>
      <c r="AY7" s="3">
        <v>24.6837916666667</v>
      </c>
      <c r="AZ7" s="3">
        <v>350.033583333333</v>
      </c>
      <c r="BA7" s="3">
        <v>97.405</v>
      </c>
      <c r="BB7" s="3">
        <v>0.0187205916666667</v>
      </c>
      <c r="BC7" s="3">
        <v>26.4898416666667</v>
      </c>
      <c r="BD7" s="3">
        <v>27.20365</v>
      </c>
      <c r="BE7" s="3">
        <v>999.9</v>
      </c>
      <c r="BF7" s="3">
        <v>0</v>
      </c>
      <c r="BG7" s="3">
        <v>0</v>
      </c>
      <c r="BH7" s="3">
        <v>10003.2825</v>
      </c>
      <c r="BI7" s="3">
        <v>-0.0876532333333333</v>
      </c>
      <c r="BJ7" s="3">
        <v>0.222185</v>
      </c>
      <c r="BK7" s="3">
        <v>0</v>
      </c>
      <c r="BL7" s="3">
        <v>0</v>
      </c>
      <c r="BM7" s="3">
        <v>0</v>
      </c>
      <c r="BN7" s="3">
        <v>29</v>
      </c>
      <c r="BO7" s="3">
        <v>-0.138888966666667</v>
      </c>
      <c r="BP7" s="3">
        <v>1691461257</v>
      </c>
      <c r="BQ7" s="3" t="e">
        <v>#DIV/0!</v>
      </c>
      <c r="BR7" s="3">
        <v>1691461257</v>
      </c>
      <c r="BS7" s="3">
        <v>1691461251</v>
      </c>
      <c r="BT7" s="3">
        <v>40</v>
      </c>
      <c r="BU7" s="3">
        <v>0.261</v>
      </c>
      <c r="BV7" s="3">
        <v>-0.008</v>
      </c>
      <c r="BW7" s="3">
        <v>1.526</v>
      </c>
      <c r="BX7" s="3">
        <v>0.229</v>
      </c>
      <c r="BY7" s="3">
        <v>400</v>
      </c>
      <c r="BZ7" s="3">
        <v>25</v>
      </c>
      <c r="CA7" s="3">
        <v>0.52</v>
      </c>
      <c r="CB7" s="3">
        <v>0.13</v>
      </c>
      <c r="CC7" s="3">
        <v>0</v>
      </c>
      <c r="CD7" s="3">
        <v>0</v>
      </c>
      <c r="CE7" s="3" t="e">
        <v>#DIV/0!</v>
      </c>
      <c r="CF7" s="3">
        <v>100</v>
      </c>
      <c r="CG7" s="3">
        <v>100</v>
      </c>
      <c r="CH7" s="3">
        <v>1.52616666666667</v>
      </c>
      <c r="CI7" s="3">
        <v>0.230708333333333</v>
      </c>
      <c r="CJ7" s="3">
        <v>0.958083700738596</v>
      </c>
      <c r="CK7" s="3">
        <v>0.00180531819462729</v>
      </c>
      <c r="CL7" s="3">
        <v>-1.11177945645761e-6</v>
      </c>
      <c r="CM7" s="3">
        <v>3.87159926385579e-10</v>
      </c>
      <c r="CN7" s="3">
        <v>-0.0455323997484209</v>
      </c>
      <c r="CO7" s="3">
        <v>0.00791992440815521</v>
      </c>
      <c r="CP7" s="3">
        <v>0.000283799275015285</v>
      </c>
      <c r="CQ7" s="3">
        <v>-6.1277419760102e-6</v>
      </c>
      <c r="CR7" s="3">
        <v>16</v>
      </c>
      <c r="CS7" s="3">
        <v>2138</v>
      </c>
      <c r="CT7" s="3">
        <v>1</v>
      </c>
      <c r="CU7" s="3">
        <v>27</v>
      </c>
      <c r="CV7" s="3">
        <v>3.06666666666667</v>
      </c>
      <c r="CW7" s="3">
        <v>3.16666666666667</v>
      </c>
      <c r="CX7" s="3">
        <v>19</v>
      </c>
      <c r="CY7" s="3">
        <v>351.77925</v>
      </c>
      <c r="CZ7" s="3">
        <v>628.609416666667</v>
      </c>
      <c r="DA7" s="3">
        <v>25.0004083333333</v>
      </c>
      <c r="DB7" s="3">
        <v>35.6390916666667</v>
      </c>
      <c r="DC7" s="3">
        <v>30.0003666666667</v>
      </c>
      <c r="DD7" s="3">
        <v>35.7472583333333</v>
      </c>
      <c r="DE7" s="3">
        <v>35.8035666666667</v>
      </c>
      <c r="DF7" s="3">
        <v>19.5277833333333</v>
      </c>
      <c r="DG7" s="3">
        <v>27.6919</v>
      </c>
      <c r="DH7" s="3">
        <v>0</v>
      </c>
      <c r="DI7" s="3">
        <v>25</v>
      </c>
      <c r="DJ7" s="3">
        <v>400</v>
      </c>
      <c r="DK7" s="3">
        <v>24.8736</v>
      </c>
      <c r="DL7" s="3">
        <v>99.666825</v>
      </c>
      <c r="DM7" s="3">
        <v>100.408166666667</v>
      </c>
    </row>
    <row r="8" spans="1:117">
      <c r="A8" s="3" t="s">
        <v>531</v>
      </c>
      <c r="B8" s="3" t="s">
        <v>85</v>
      </c>
      <c r="C8" s="3" t="s">
        <v>68</v>
      </c>
      <c r="D8" s="3" t="s">
        <v>69</v>
      </c>
      <c r="E8" s="3" t="str">
        <f t="shared" si="0"/>
        <v>TR8-B1-Rd1</v>
      </c>
      <c r="F8" s="3" t="str">
        <f>VLOOKUP(B8,Sheet1!$A$1:$B$93,2,0)</f>
        <v>Schima superba</v>
      </c>
      <c r="G8" s="3" t="str">
        <f t="shared" si="1"/>
        <v>2023-08-08</v>
      </c>
      <c r="H8" s="3" t="s">
        <v>527</v>
      </c>
      <c r="I8" s="3">
        <v>0.000170096211873286</v>
      </c>
      <c r="J8" s="3">
        <v>0.170096211873286</v>
      </c>
      <c r="K8" s="3">
        <v>-1.13169554081514</v>
      </c>
      <c r="L8" s="3">
        <v>400.92575</v>
      </c>
      <c r="M8" s="3">
        <v>493.563307807579</v>
      </c>
      <c r="N8" s="3">
        <v>48.056687533755</v>
      </c>
      <c r="O8" s="3">
        <v>39.0368614014508</v>
      </c>
      <c r="P8" s="3">
        <v>0.0166606030516471</v>
      </c>
      <c r="Q8" s="3">
        <v>3.16963288885211</v>
      </c>
      <c r="R8" s="3">
        <v>0.0166120528539748</v>
      </c>
      <c r="S8" s="3">
        <v>0.0103868831964957</v>
      </c>
      <c r="T8" s="3">
        <v>0</v>
      </c>
      <c r="U8" s="3">
        <v>25.3601839906045</v>
      </c>
      <c r="V8" s="3">
        <v>25.3601839906045</v>
      </c>
      <c r="W8" s="3">
        <v>3.24860154983703</v>
      </c>
      <c r="X8" s="3">
        <v>70.010222082097</v>
      </c>
      <c r="Y8" s="3">
        <v>2.2799225610987</v>
      </c>
      <c r="Z8" s="3">
        <v>3.25655663568923</v>
      </c>
      <c r="AA8" s="3">
        <v>0.968678988738325</v>
      </c>
      <c r="AB8" s="3">
        <v>-7.50124294361192</v>
      </c>
      <c r="AC8" s="3">
        <v>7.03018554665113</v>
      </c>
      <c r="AD8" s="3">
        <v>0.470959887713836</v>
      </c>
      <c r="AE8" s="3">
        <v>-9.75092469535088e-5</v>
      </c>
      <c r="AF8" s="3">
        <v>0</v>
      </c>
      <c r="AG8" s="3">
        <v>0</v>
      </c>
      <c r="AH8" s="3">
        <v>1</v>
      </c>
      <c r="AI8" s="3">
        <v>0</v>
      </c>
      <c r="AJ8" s="3">
        <v>51762.5599825941</v>
      </c>
      <c r="AK8" s="3">
        <v>0</v>
      </c>
      <c r="AL8" s="3">
        <v>0</v>
      </c>
      <c r="AM8" s="3">
        <v>0</v>
      </c>
      <c r="AN8" s="3">
        <v>0</v>
      </c>
      <c r="AO8" s="3">
        <v>3</v>
      </c>
      <c r="AP8" s="3">
        <v>0.5</v>
      </c>
      <c r="AQ8" s="3" t="e">
        <v>#DIV/0!</v>
      </c>
      <c r="AR8" s="3">
        <v>2</v>
      </c>
      <c r="AS8" s="3">
        <v>1691456111.6</v>
      </c>
      <c r="AT8" s="3">
        <v>400.92575</v>
      </c>
      <c r="AU8" s="3">
        <v>400.004</v>
      </c>
      <c r="AV8" s="3">
        <v>23.4158083333333</v>
      </c>
      <c r="AW8" s="3">
        <v>23.2734333333333</v>
      </c>
      <c r="AX8" s="3">
        <v>399.613916666667</v>
      </c>
      <c r="AY8" s="3">
        <v>23.201025</v>
      </c>
      <c r="AZ8" s="3">
        <v>350.018666666667</v>
      </c>
      <c r="BA8" s="3">
        <v>97.348575</v>
      </c>
      <c r="BB8" s="3">
        <v>0.0182352</v>
      </c>
      <c r="BC8" s="3">
        <v>25.401325</v>
      </c>
      <c r="BD8" s="3">
        <v>25.5327666666667</v>
      </c>
      <c r="BE8" s="3">
        <v>999.9</v>
      </c>
      <c r="BF8" s="3">
        <v>0</v>
      </c>
      <c r="BG8" s="3">
        <v>0</v>
      </c>
      <c r="BH8" s="3">
        <v>10002.3408333333</v>
      </c>
      <c r="BI8" s="3">
        <v>-0.109797733333333</v>
      </c>
      <c r="BJ8" s="3">
        <v>1.58063833333333</v>
      </c>
      <c r="BK8" s="3">
        <v>0</v>
      </c>
      <c r="BL8" s="3">
        <v>0</v>
      </c>
      <c r="BM8" s="3">
        <v>0</v>
      </c>
      <c r="BN8" s="3">
        <v>27</v>
      </c>
      <c r="BO8" s="3">
        <v>-0.0659722333333333</v>
      </c>
      <c r="BP8" s="3">
        <v>1691455792.6</v>
      </c>
      <c r="BQ8" s="3" t="e">
        <v>#DIV/0!</v>
      </c>
      <c r="BR8" s="3">
        <v>1691455792.6</v>
      </c>
      <c r="BS8" s="3">
        <v>1691455792.6</v>
      </c>
      <c r="BT8" s="3">
        <v>19</v>
      </c>
      <c r="BU8" s="3">
        <v>0.312</v>
      </c>
      <c r="BV8" s="3">
        <v>-0.003</v>
      </c>
      <c r="BW8" s="3">
        <v>1.311</v>
      </c>
      <c r="BX8" s="3">
        <v>0.214</v>
      </c>
      <c r="BY8" s="3">
        <v>400</v>
      </c>
      <c r="BZ8" s="3">
        <v>23</v>
      </c>
      <c r="CA8" s="3">
        <v>0.49</v>
      </c>
      <c r="CB8" s="3">
        <v>0.16</v>
      </c>
      <c r="CC8" s="3">
        <v>0</v>
      </c>
      <c r="CD8" s="3">
        <v>0</v>
      </c>
      <c r="CE8" s="3" t="e">
        <v>#DIV/0!</v>
      </c>
      <c r="CF8" s="3">
        <v>100</v>
      </c>
      <c r="CG8" s="3">
        <v>100</v>
      </c>
      <c r="CH8" s="3">
        <v>1.31183333333333</v>
      </c>
      <c r="CI8" s="3">
        <v>0.214783333333333</v>
      </c>
      <c r="CJ8" s="3">
        <v>0.743004066075366</v>
      </c>
      <c r="CK8" s="3">
        <v>0.00180531819462729</v>
      </c>
      <c r="CL8" s="3">
        <v>-1.11177945645761e-6</v>
      </c>
      <c r="CM8" s="3">
        <v>3.87159926385579e-10</v>
      </c>
      <c r="CN8" s="3">
        <v>-0.0451939023019676</v>
      </c>
      <c r="CO8" s="3">
        <v>0.00791992440815521</v>
      </c>
      <c r="CP8" s="3">
        <v>0.000283799275015285</v>
      </c>
      <c r="CQ8" s="3">
        <v>-6.1277419760102e-6</v>
      </c>
      <c r="CR8" s="3">
        <v>16</v>
      </c>
      <c r="CS8" s="3">
        <v>2138</v>
      </c>
      <c r="CT8" s="3">
        <v>1</v>
      </c>
      <c r="CU8" s="3">
        <v>27</v>
      </c>
      <c r="CV8" s="3">
        <v>5.31666666666667</v>
      </c>
      <c r="CW8" s="3">
        <v>5.31666666666667</v>
      </c>
      <c r="CX8" s="3">
        <v>19</v>
      </c>
      <c r="CY8" s="3">
        <v>349.366416666667</v>
      </c>
      <c r="CZ8" s="3">
        <v>644.229666666667</v>
      </c>
      <c r="DA8" s="3">
        <v>24.9995583333333</v>
      </c>
      <c r="DB8" s="3">
        <v>33.2863166666667</v>
      </c>
      <c r="DC8" s="3">
        <v>30.0001833333333</v>
      </c>
      <c r="DD8" s="3">
        <v>33.5488416666667</v>
      </c>
      <c r="DE8" s="3">
        <v>33.62105</v>
      </c>
      <c r="DF8" s="3">
        <v>19.3180916666667</v>
      </c>
      <c r="DG8" s="3">
        <v>30.753</v>
      </c>
      <c r="DH8" s="3">
        <v>21.843975</v>
      </c>
      <c r="DI8" s="3">
        <v>25</v>
      </c>
      <c r="DJ8" s="3">
        <v>400</v>
      </c>
      <c r="DK8" s="3">
        <v>23.310725</v>
      </c>
      <c r="DL8" s="3">
        <v>100.094333333333</v>
      </c>
      <c r="DM8" s="3">
        <v>100.749083333333</v>
      </c>
    </row>
    <row r="9" spans="1:117">
      <c r="A9" s="3" t="s">
        <v>532</v>
      </c>
      <c r="B9" s="3" t="s">
        <v>423</v>
      </c>
      <c r="C9" s="3" t="s">
        <v>72</v>
      </c>
      <c r="D9" s="3" t="s">
        <v>69</v>
      </c>
      <c r="E9" s="3" t="str">
        <f t="shared" si="0"/>
        <v>TR15-B2-Rd1</v>
      </c>
      <c r="F9" s="3" t="str">
        <f>VLOOKUP(B9,Sheet1!$A$1:$B$93,2,0)</f>
        <v>Daphniphyllum pentandrum</v>
      </c>
      <c r="G9" s="3" t="str">
        <f t="shared" si="1"/>
        <v>2023-08-09</v>
      </c>
      <c r="H9" s="3" t="s">
        <v>527</v>
      </c>
      <c r="I9" s="3">
        <v>0.000985522186565487</v>
      </c>
      <c r="J9" s="3">
        <v>0.985522186565487</v>
      </c>
      <c r="K9" s="3">
        <v>-0.883394234288661</v>
      </c>
      <c r="L9" s="3">
        <v>400.421466666667</v>
      </c>
      <c r="M9" s="3">
        <v>406.253987955103</v>
      </c>
      <c r="N9" s="3">
        <v>39.6306262926106</v>
      </c>
      <c r="O9" s="3">
        <v>39.0616557999939</v>
      </c>
      <c r="P9" s="3">
        <v>0.102571000300684</v>
      </c>
      <c r="Q9" s="3">
        <v>3.1729883905355</v>
      </c>
      <c r="R9" s="3">
        <v>0.100763855672888</v>
      </c>
      <c r="S9" s="3">
        <v>0.0631371224242009</v>
      </c>
      <c r="T9" s="3">
        <v>0</v>
      </c>
      <c r="U9" s="3">
        <v>25.0949135080042</v>
      </c>
      <c r="V9" s="3">
        <v>25.0949135080042</v>
      </c>
      <c r="W9" s="3">
        <v>3.19771486055324</v>
      </c>
      <c r="X9" s="3">
        <v>69.9998260058438</v>
      </c>
      <c r="Y9" s="3">
        <v>2.27034970309092</v>
      </c>
      <c r="Z9" s="3">
        <v>3.24336480123127</v>
      </c>
      <c r="AA9" s="3">
        <v>0.927365157462322</v>
      </c>
      <c r="AB9" s="3">
        <v>-43.461528427538</v>
      </c>
      <c r="AC9" s="3">
        <v>40.7367399244326</v>
      </c>
      <c r="AD9" s="3">
        <v>2.72152757907646</v>
      </c>
      <c r="AE9" s="3">
        <v>-0.00326092402892186</v>
      </c>
      <c r="AF9" s="3">
        <v>0</v>
      </c>
      <c r="AG9" s="3">
        <v>0</v>
      </c>
      <c r="AH9" s="3">
        <v>1</v>
      </c>
      <c r="AI9" s="3">
        <v>0</v>
      </c>
      <c r="AJ9" s="3">
        <v>51865.7625912177</v>
      </c>
      <c r="AK9" s="3">
        <v>0</v>
      </c>
      <c r="AL9" s="3">
        <v>0</v>
      </c>
      <c r="AM9" s="3">
        <v>0</v>
      </c>
      <c r="AN9" s="3">
        <v>0</v>
      </c>
      <c r="AO9" s="3">
        <v>3</v>
      </c>
      <c r="AP9" s="3">
        <v>0.5</v>
      </c>
      <c r="AQ9" s="3" t="e">
        <v>#DIV/0!</v>
      </c>
      <c r="AR9" s="3">
        <v>2</v>
      </c>
      <c r="AS9" s="3">
        <v>1691543790.5</v>
      </c>
      <c r="AT9" s="3">
        <v>400.421466666667</v>
      </c>
      <c r="AU9" s="3">
        <v>400.0008</v>
      </c>
      <c r="AV9" s="3">
        <v>23.27338</v>
      </c>
      <c r="AW9" s="3">
        <v>22.4483133333333</v>
      </c>
      <c r="AX9" s="3">
        <v>398.839533333333</v>
      </c>
      <c r="AY9" s="3">
        <v>23.0695333333333</v>
      </c>
      <c r="AZ9" s="3">
        <v>350.002866666667</v>
      </c>
      <c r="BA9" s="3">
        <v>97.5360066666667</v>
      </c>
      <c r="BB9" s="3">
        <v>0.0153462066666667</v>
      </c>
      <c r="BC9" s="3">
        <v>25.3330533333333</v>
      </c>
      <c r="BD9" s="3">
        <v>25.33116</v>
      </c>
      <c r="BE9" s="3">
        <v>999.9</v>
      </c>
      <c r="BF9" s="3">
        <v>0</v>
      </c>
      <c r="BG9" s="3">
        <v>0</v>
      </c>
      <c r="BH9" s="3">
        <v>10000.6686666667</v>
      </c>
      <c r="BI9" s="3">
        <v>-0.0974752133333334</v>
      </c>
      <c r="BJ9" s="3">
        <v>0.222185</v>
      </c>
      <c r="BK9" s="3">
        <v>0</v>
      </c>
      <c r="BL9" s="3">
        <v>0</v>
      </c>
      <c r="BM9" s="3">
        <v>0</v>
      </c>
      <c r="BN9" s="3">
        <v>26</v>
      </c>
      <c r="BO9" s="3">
        <v>-0.00277778</v>
      </c>
      <c r="BP9" s="3">
        <v>1691543592.5</v>
      </c>
      <c r="BQ9" s="3" t="e">
        <v>#DIV/0!</v>
      </c>
      <c r="BR9" s="3">
        <v>1691543590.5</v>
      </c>
      <c r="BS9" s="3">
        <v>1691543592.5</v>
      </c>
      <c r="BT9" s="3">
        <v>23</v>
      </c>
      <c r="BU9" s="3">
        <v>0.143</v>
      </c>
      <c r="BV9" s="3">
        <v>-0.009</v>
      </c>
      <c r="BW9" s="3">
        <v>1.581</v>
      </c>
      <c r="BX9" s="3">
        <v>0.194</v>
      </c>
      <c r="BY9" s="3">
        <v>400</v>
      </c>
      <c r="BZ9" s="3">
        <v>22</v>
      </c>
      <c r="CA9" s="3">
        <v>0.23</v>
      </c>
      <c r="CB9" s="3">
        <v>0.08</v>
      </c>
      <c r="CC9" s="3">
        <v>0</v>
      </c>
      <c r="CD9" s="3">
        <v>0</v>
      </c>
      <c r="CE9" s="3" t="e">
        <v>#DIV/0!</v>
      </c>
      <c r="CF9" s="3">
        <v>100</v>
      </c>
      <c r="CG9" s="3">
        <v>100</v>
      </c>
      <c r="CH9" s="3">
        <v>1.58193333333333</v>
      </c>
      <c r="CI9" s="3">
        <v>0.203846666666667</v>
      </c>
      <c r="CJ9" s="3">
        <v>1.01407067213131</v>
      </c>
      <c r="CK9" s="3">
        <v>0.00180531819462729</v>
      </c>
      <c r="CL9" s="3">
        <v>-1.11177945645761e-6</v>
      </c>
      <c r="CM9" s="3">
        <v>3.87159926385579e-10</v>
      </c>
      <c r="CN9" s="3">
        <v>-0.0546728575874218</v>
      </c>
      <c r="CO9" s="3">
        <v>0.00791992440815521</v>
      </c>
      <c r="CP9" s="3">
        <v>0.000283799275015285</v>
      </c>
      <c r="CQ9" s="3">
        <v>-6.1277419760102e-6</v>
      </c>
      <c r="CR9" s="3">
        <v>16</v>
      </c>
      <c r="CS9" s="3">
        <v>2138</v>
      </c>
      <c r="CT9" s="3">
        <v>1</v>
      </c>
      <c r="CU9" s="3">
        <v>27</v>
      </c>
      <c r="CV9" s="3">
        <v>3.33333333333333</v>
      </c>
      <c r="CW9" s="3">
        <v>3.3</v>
      </c>
      <c r="CX9" s="3">
        <v>19</v>
      </c>
      <c r="CY9" s="3">
        <v>348.762533333333</v>
      </c>
      <c r="CZ9" s="3">
        <v>651.349533333334</v>
      </c>
      <c r="DA9" s="3">
        <v>25.0001266666667</v>
      </c>
      <c r="DB9" s="3">
        <v>32.7249266666667</v>
      </c>
      <c r="DC9" s="3">
        <v>30.0001866666667</v>
      </c>
      <c r="DD9" s="3">
        <v>33.01602</v>
      </c>
      <c r="DE9" s="3">
        <v>33.0910733333333</v>
      </c>
      <c r="DF9" s="3">
        <v>19.3359266666667</v>
      </c>
      <c r="DG9" s="3">
        <v>28.7789</v>
      </c>
      <c r="DH9" s="3">
        <v>24.5463</v>
      </c>
      <c r="DI9" s="3">
        <v>25</v>
      </c>
      <c r="DJ9" s="3">
        <v>400</v>
      </c>
      <c r="DK9" s="3">
        <v>22.4235</v>
      </c>
      <c r="DL9" s="3">
        <v>100.214133333333</v>
      </c>
      <c r="DM9" s="3">
        <v>100.900133333333</v>
      </c>
    </row>
    <row r="10" spans="1:117">
      <c r="A10" s="3" t="s">
        <v>533</v>
      </c>
      <c r="B10" s="3" t="s">
        <v>100</v>
      </c>
      <c r="C10" s="3" t="s">
        <v>72</v>
      </c>
      <c r="D10" s="3" t="s">
        <v>74</v>
      </c>
      <c r="E10" s="3" t="str">
        <f t="shared" si="0"/>
        <v>TR16-B2-Rd2</v>
      </c>
      <c r="F10" s="3" t="str">
        <f>VLOOKUP(B10,Sheet1!$A$1:$B$93,2,0)</f>
        <v>Daphniphyllum pentandrum</v>
      </c>
      <c r="G10" s="3" t="str">
        <f t="shared" si="1"/>
        <v>2023-08-09</v>
      </c>
      <c r="H10" s="3" t="s">
        <v>527</v>
      </c>
      <c r="I10" s="3">
        <v>0.00101925247601748</v>
      </c>
      <c r="J10" s="3">
        <v>1.01925247601748</v>
      </c>
      <c r="K10" s="3">
        <v>-1.56837557895515</v>
      </c>
      <c r="L10" s="3">
        <v>400.994066666667</v>
      </c>
      <c r="M10" s="3">
        <v>413.808171186017</v>
      </c>
      <c r="N10" s="3">
        <v>40.2933772291364</v>
      </c>
      <c r="O10" s="3">
        <v>39.0456384218033</v>
      </c>
      <c r="P10" s="3">
        <v>0.107063426149319</v>
      </c>
      <c r="Q10" s="3">
        <v>3.17005788806086</v>
      </c>
      <c r="R10" s="3">
        <v>0.105093341914038</v>
      </c>
      <c r="S10" s="3">
        <v>0.0658573217508074</v>
      </c>
      <c r="T10" s="3">
        <v>0</v>
      </c>
      <c r="U10" s="3">
        <v>24.8933320998397</v>
      </c>
      <c r="V10" s="3">
        <v>24.8933320998397</v>
      </c>
      <c r="W10" s="3">
        <v>3.15951286486234</v>
      </c>
      <c r="X10" s="3">
        <v>69.903456282133</v>
      </c>
      <c r="Y10" s="3">
        <v>2.24130668638163</v>
      </c>
      <c r="Z10" s="3">
        <v>3.20628884980763</v>
      </c>
      <c r="AA10" s="3">
        <v>0.918206178480716</v>
      </c>
      <c r="AB10" s="3">
        <v>-44.9490341923709</v>
      </c>
      <c r="AC10" s="3">
        <v>42.1336696713517</v>
      </c>
      <c r="AD10" s="3">
        <v>2.81187259211089</v>
      </c>
      <c r="AE10" s="3">
        <v>-0.00349192890826468</v>
      </c>
      <c r="AF10" s="3">
        <v>0</v>
      </c>
      <c r="AG10" s="3">
        <v>0</v>
      </c>
      <c r="AH10" s="3">
        <v>1</v>
      </c>
      <c r="AI10" s="3">
        <v>0</v>
      </c>
      <c r="AJ10" s="3">
        <v>51819.286015053</v>
      </c>
      <c r="AK10" s="3">
        <v>0</v>
      </c>
      <c r="AL10" s="3">
        <v>0</v>
      </c>
      <c r="AM10" s="3">
        <v>0</v>
      </c>
      <c r="AN10" s="3">
        <v>0</v>
      </c>
      <c r="AO10" s="3">
        <v>3</v>
      </c>
      <c r="AP10" s="3">
        <v>0.5</v>
      </c>
      <c r="AQ10" s="3" t="e">
        <v>#DIV/0!</v>
      </c>
      <c r="AR10" s="3">
        <v>2</v>
      </c>
      <c r="AS10" s="3">
        <v>1691574090.5</v>
      </c>
      <c r="AT10" s="3">
        <v>400.994066666667</v>
      </c>
      <c r="AU10" s="3">
        <v>400.002666666667</v>
      </c>
      <c r="AV10" s="3">
        <v>23.0179533333333</v>
      </c>
      <c r="AW10" s="3">
        <v>22.1644533333333</v>
      </c>
      <c r="AX10" s="3">
        <v>399.063866666667</v>
      </c>
      <c r="AY10" s="3">
        <v>22.80906</v>
      </c>
      <c r="AZ10" s="3">
        <v>350.014466666667</v>
      </c>
      <c r="BA10" s="3">
        <v>97.3594133333333</v>
      </c>
      <c r="BB10" s="3">
        <v>0.0126967866666667</v>
      </c>
      <c r="BC10" s="3">
        <v>25.1398666666667</v>
      </c>
      <c r="BD10" s="3">
        <v>25.0755933333333</v>
      </c>
      <c r="BE10" s="3">
        <v>999.9</v>
      </c>
      <c r="BF10" s="3">
        <v>0</v>
      </c>
      <c r="BG10" s="3">
        <v>0</v>
      </c>
      <c r="BH10" s="3">
        <v>10003.464</v>
      </c>
      <c r="BI10" s="3">
        <v>-0.0944388</v>
      </c>
      <c r="BJ10" s="3">
        <v>0.222185</v>
      </c>
      <c r="BK10" s="3">
        <v>0</v>
      </c>
      <c r="BL10" s="3">
        <v>0</v>
      </c>
      <c r="BM10" s="3">
        <v>0</v>
      </c>
      <c r="BN10" s="3">
        <v>26</v>
      </c>
      <c r="BO10" s="3">
        <v>-0.0166666733333333</v>
      </c>
      <c r="BP10" s="3">
        <v>1691573969.5</v>
      </c>
      <c r="BQ10" s="3" t="e">
        <v>#DIV/0!</v>
      </c>
      <c r="BR10" s="3">
        <v>1691573966.5</v>
      </c>
      <c r="BS10" s="3">
        <v>1691573969.5</v>
      </c>
      <c r="BT10" s="3">
        <v>171</v>
      </c>
      <c r="BU10" s="3">
        <v>0.178</v>
      </c>
      <c r="BV10" s="3">
        <v>-0.009</v>
      </c>
      <c r="BW10" s="3">
        <v>1.929</v>
      </c>
      <c r="BX10" s="3">
        <v>0.2</v>
      </c>
      <c r="BY10" s="3">
        <v>400</v>
      </c>
      <c r="BZ10" s="3">
        <v>22</v>
      </c>
      <c r="CA10" s="3">
        <v>0.18</v>
      </c>
      <c r="CB10" s="3">
        <v>0.14</v>
      </c>
      <c r="CC10" s="3">
        <v>0</v>
      </c>
      <c r="CD10" s="3">
        <v>0</v>
      </c>
      <c r="CE10" s="3" t="e">
        <v>#DIV/0!</v>
      </c>
      <c r="CF10" s="3">
        <v>100</v>
      </c>
      <c r="CG10" s="3">
        <v>100</v>
      </c>
      <c r="CH10" s="3">
        <v>1.9302</v>
      </c>
      <c r="CI10" s="3">
        <v>0.208893333333333</v>
      </c>
      <c r="CJ10" s="3">
        <v>1.36218667938641</v>
      </c>
      <c r="CK10" s="3">
        <v>0.00180531819462729</v>
      </c>
      <c r="CL10" s="3">
        <v>-1.11177945645761e-6</v>
      </c>
      <c r="CM10" s="3">
        <v>3.87159926385579e-10</v>
      </c>
      <c r="CN10" s="3">
        <v>-0.0466898490828624</v>
      </c>
      <c r="CO10" s="3">
        <v>0.00791992440815521</v>
      </c>
      <c r="CP10" s="3">
        <v>0.000283799275015285</v>
      </c>
      <c r="CQ10" s="3">
        <v>-6.1277419760102e-6</v>
      </c>
      <c r="CR10" s="3">
        <v>16</v>
      </c>
      <c r="CS10" s="3">
        <v>2138</v>
      </c>
      <c r="CT10" s="3">
        <v>1</v>
      </c>
      <c r="CU10" s="3">
        <v>27</v>
      </c>
      <c r="CV10" s="3">
        <v>2.06666666666667</v>
      </c>
      <c r="CW10" s="3">
        <v>2.02</v>
      </c>
      <c r="CX10" s="3">
        <v>19</v>
      </c>
      <c r="CY10" s="3">
        <v>347.063133333333</v>
      </c>
      <c r="CZ10" s="3">
        <v>661.748133333333</v>
      </c>
      <c r="DA10" s="3">
        <v>25</v>
      </c>
      <c r="DB10" s="3">
        <v>31.6390333333333</v>
      </c>
      <c r="DC10" s="3">
        <v>30.0002866666667</v>
      </c>
      <c r="DD10" s="3">
        <v>31.8607266666667</v>
      </c>
      <c r="DE10" s="3">
        <v>31.93234</v>
      </c>
      <c r="DF10" s="3">
        <v>19.5492666666667</v>
      </c>
      <c r="DG10" s="3">
        <v>30.0060666666667</v>
      </c>
      <c r="DH10" s="3">
        <v>60.3023133333333</v>
      </c>
      <c r="DI10" s="3">
        <v>25</v>
      </c>
      <c r="DJ10" s="3">
        <v>400</v>
      </c>
      <c r="DK10" s="3">
        <v>22.2119466666667</v>
      </c>
      <c r="DL10" s="3">
        <v>100.5152</v>
      </c>
      <c r="DM10" s="3">
        <v>101.192466666667</v>
      </c>
    </row>
    <row r="11" spans="1:117">
      <c r="A11" s="3" t="s">
        <v>534</v>
      </c>
      <c r="B11" s="3" t="s">
        <v>448</v>
      </c>
      <c r="C11" s="3" t="s">
        <v>72</v>
      </c>
      <c r="D11" s="3" t="s">
        <v>74</v>
      </c>
      <c r="E11" s="3" t="str">
        <f t="shared" si="0"/>
        <v>TR51-B2-Rd2</v>
      </c>
      <c r="F11" s="3" t="str">
        <f>VLOOKUP(B11,Sheet1!$A$1:$B$93,2,0)</f>
        <v>Castanopsis eyrei</v>
      </c>
      <c r="G11" s="3" t="str">
        <f t="shared" si="1"/>
        <v>2023-08-11</v>
      </c>
      <c r="H11" s="3" t="s">
        <v>527</v>
      </c>
      <c r="I11" s="3">
        <v>8.62997144482263e-5</v>
      </c>
      <c r="J11" s="3">
        <v>0.0862997144482263</v>
      </c>
      <c r="K11" s="3">
        <v>-0.814333299988658</v>
      </c>
      <c r="L11" s="3">
        <v>400.663733333333</v>
      </c>
      <c r="M11" s="3">
        <v>495.519951177895</v>
      </c>
      <c r="N11" s="3">
        <v>48.3045113121972</v>
      </c>
      <c r="O11" s="3">
        <v>39.0577034508457</v>
      </c>
      <c r="P11" s="3">
        <v>0.0122257018912229</v>
      </c>
      <c r="Q11" s="3">
        <v>3.17164029817209</v>
      </c>
      <c r="R11" s="3">
        <v>0.0121995699286336</v>
      </c>
      <c r="S11" s="3">
        <v>0.00762707435573793</v>
      </c>
      <c r="T11" s="3">
        <v>0</v>
      </c>
      <c r="U11" s="3">
        <v>25.5293813324109</v>
      </c>
      <c r="V11" s="3">
        <v>25.5293813324109</v>
      </c>
      <c r="W11" s="3">
        <v>3.28142685762536</v>
      </c>
      <c r="X11" s="3">
        <v>79.52154882397</v>
      </c>
      <c r="Y11" s="3">
        <v>2.61267533716964</v>
      </c>
      <c r="Z11" s="3">
        <v>3.28549356022624</v>
      </c>
      <c r="AA11" s="3">
        <v>0.668751520455723</v>
      </c>
      <c r="AB11" s="3">
        <v>-3.80581740716678</v>
      </c>
      <c r="AC11" s="3">
        <v>3.56663155597789</v>
      </c>
      <c r="AD11" s="3">
        <v>0.239160775534139</v>
      </c>
      <c r="AE11" s="3">
        <v>-2.50756547578668e-5</v>
      </c>
      <c r="AF11" s="3">
        <v>0</v>
      </c>
      <c r="AG11" s="3">
        <v>0</v>
      </c>
      <c r="AH11" s="3">
        <v>1</v>
      </c>
      <c r="AI11" s="3">
        <v>0</v>
      </c>
      <c r="AJ11" s="3">
        <v>51791.5370870842</v>
      </c>
      <c r="AK11" s="3">
        <v>0</v>
      </c>
      <c r="AL11" s="3">
        <v>0</v>
      </c>
      <c r="AM11" s="3">
        <v>0</v>
      </c>
      <c r="AN11" s="3">
        <v>0</v>
      </c>
      <c r="AO11" s="3">
        <v>3</v>
      </c>
      <c r="AP11" s="3">
        <v>0.5</v>
      </c>
      <c r="AQ11" s="3" t="e">
        <v>#DIV/0!</v>
      </c>
      <c r="AR11" s="3">
        <v>2</v>
      </c>
      <c r="AS11" s="3">
        <v>1691763446.1</v>
      </c>
      <c r="AT11" s="3">
        <v>400.663733333333</v>
      </c>
      <c r="AU11" s="3">
        <v>400.000733333333</v>
      </c>
      <c r="AV11" s="3">
        <v>26.80148</v>
      </c>
      <c r="AW11" s="3">
        <v>26.7294933333333</v>
      </c>
      <c r="AX11" s="3">
        <v>398.760333333333</v>
      </c>
      <c r="AY11" s="3">
        <v>26.5351866666667</v>
      </c>
      <c r="AZ11" s="3">
        <v>350.009133333333</v>
      </c>
      <c r="BA11" s="3">
        <v>97.4696866666667</v>
      </c>
      <c r="BB11" s="3">
        <v>0.0128160066666667</v>
      </c>
      <c r="BC11" s="3">
        <v>25.55024</v>
      </c>
      <c r="BD11" s="3">
        <v>25.6589</v>
      </c>
      <c r="BE11" s="3">
        <v>999.9</v>
      </c>
      <c r="BF11" s="3">
        <v>0</v>
      </c>
      <c r="BG11" s="3">
        <v>0</v>
      </c>
      <c r="BH11" s="3">
        <v>10000.416</v>
      </c>
      <c r="BI11" s="3">
        <v>-0.0899292933333333</v>
      </c>
      <c r="BJ11" s="3">
        <v>0.222185</v>
      </c>
      <c r="BK11" s="3">
        <v>0</v>
      </c>
      <c r="BL11" s="3">
        <v>0</v>
      </c>
      <c r="BM11" s="3">
        <v>0</v>
      </c>
      <c r="BN11" s="3">
        <v>28</v>
      </c>
      <c r="BO11" s="3">
        <v>-0.00277778</v>
      </c>
      <c r="BP11" s="3">
        <v>1691762946.6</v>
      </c>
      <c r="BQ11" s="3" t="e">
        <v>#DIV/0!</v>
      </c>
      <c r="BR11" s="3">
        <v>1691762945.6</v>
      </c>
      <c r="BS11" s="3">
        <v>1691762946.6</v>
      </c>
      <c r="BT11" s="3">
        <v>190</v>
      </c>
      <c r="BU11" s="3">
        <v>0.233</v>
      </c>
      <c r="BV11" s="3">
        <v>0.006</v>
      </c>
      <c r="BW11" s="3">
        <v>1.903</v>
      </c>
      <c r="BX11" s="3">
        <v>0.261</v>
      </c>
      <c r="BY11" s="3">
        <v>400</v>
      </c>
      <c r="BZ11" s="3">
        <v>26</v>
      </c>
      <c r="CA11" s="3">
        <v>0.25</v>
      </c>
      <c r="CB11" s="3">
        <v>0.17</v>
      </c>
      <c r="CC11" s="3">
        <v>0</v>
      </c>
      <c r="CD11" s="3">
        <v>0</v>
      </c>
      <c r="CE11" s="3" t="e">
        <v>#DIV/0!</v>
      </c>
      <c r="CF11" s="3">
        <v>100</v>
      </c>
      <c r="CG11" s="3">
        <v>100</v>
      </c>
      <c r="CH11" s="3">
        <v>1.9034</v>
      </c>
      <c r="CI11" s="3">
        <v>0.266293333333333</v>
      </c>
      <c r="CJ11" s="3">
        <v>1.33588763729321</v>
      </c>
      <c r="CK11" s="3">
        <v>0.00180531819462729</v>
      </c>
      <c r="CL11" s="3">
        <v>-1.11177945645761e-6</v>
      </c>
      <c r="CM11" s="3">
        <v>3.87159926385579e-10</v>
      </c>
      <c r="CN11" s="3">
        <v>-0.0292089659349232</v>
      </c>
      <c r="CO11" s="3">
        <v>0.00791992440815521</v>
      </c>
      <c r="CP11" s="3">
        <v>0.000283799275015285</v>
      </c>
      <c r="CQ11" s="3">
        <v>-6.1277419760102e-6</v>
      </c>
      <c r="CR11" s="3">
        <v>16</v>
      </c>
      <c r="CS11" s="3">
        <v>2138</v>
      </c>
      <c r="CT11" s="3">
        <v>1</v>
      </c>
      <c r="CU11" s="3">
        <v>27</v>
      </c>
      <c r="CV11" s="3">
        <v>8.33333333333333</v>
      </c>
      <c r="CW11" s="3">
        <v>8.33333333333333</v>
      </c>
      <c r="CX11" s="3">
        <v>19</v>
      </c>
      <c r="CY11" s="3">
        <v>350.189266666667</v>
      </c>
      <c r="CZ11" s="3">
        <v>647.386733333333</v>
      </c>
      <c r="DA11" s="3">
        <v>24.9998333333333</v>
      </c>
      <c r="DB11" s="3">
        <v>34.04812</v>
      </c>
      <c r="DC11" s="3">
        <v>30.0002933333333</v>
      </c>
      <c r="DD11" s="3">
        <v>34.2607666666667</v>
      </c>
      <c r="DE11" s="3">
        <v>34.3270733333333</v>
      </c>
      <c r="DF11" s="3">
        <v>19.36714</v>
      </c>
      <c r="DG11" s="3">
        <v>100</v>
      </c>
      <c r="DH11" s="3">
        <v>0</v>
      </c>
      <c r="DI11" s="3">
        <v>25</v>
      </c>
      <c r="DJ11" s="3">
        <v>400</v>
      </c>
      <c r="DK11" s="3">
        <v>3.78179</v>
      </c>
      <c r="DL11" s="3">
        <v>100.0162</v>
      </c>
      <c r="DM11" s="3">
        <v>100.786133333333</v>
      </c>
    </row>
    <row r="12" spans="1:117">
      <c r="A12" s="3" t="s">
        <v>535</v>
      </c>
      <c r="B12" s="3" t="s">
        <v>463</v>
      </c>
      <c r="C12" s="3" t="s">
        <v>68</v>
      </c>
      <c r="D12" s="3" t="s">
        <v>74</v>
      </c>
      <c r="E12" s="3" t="str">
        <f t="shared" si="0"/>
        <v>TR31-B1-Rd2</v>
      </c>
      <c r="F12" s="3" t="str">
        <f>VLOOKUP(B12,Sheet1!$A$1:$B$93,2,0)</f>
        <v>Castanopsis eyrei</v>
      </c>
      <c r="G12" s="3" t="str">
        <f t="shared" si="1"/>
        <v>2023-08-13</v>
      </c>
      <c r="H12" s="3" t="s">
        <v>527</v>
      </c>
      <c r="I12" s="3">
        <v>0.000211593601139668</v>
      </c>
      <c r="J12" s="3">
        <v>0.211593601139668</v>
      </c>
      <c r="K12" s="3">
        <v>-1.04779531509404</v>
      </c>
      <c r="L12" s="3">
        <v>400.832733333333</v>
      </c>
      <c r="M12" s="3">
        <v>476.542893370174</v>
      </c>
      <c r="N12" s="3">
        <v>46.4173441280249</v>
      </c>
      <c r="O12" s="3">
        <v>39.0428477009721</v>
      </c>
      <c r="P12" s="3">
        <v>0.0204086551064609</v>
      </c>
      <c r="Q12" s="3">
        <v>3.17006742008093</v>
      </c>
      <c r="R12" s="3">
        <v>0.0203353564092626</v>
      </c>
      <c r="S12" s="3">
        <v>0.0127161611319963</v>
      </c>
      <c r="T12" s="3">
        <v>0</v>
      </c>
      <c r="U12" s="3">
        <v>25.6542053205666</v>
      </c>
      <c r="V12" s="3">
        <v>25.6542053205666</v>
      </c>
      <c r="W12" s="3">
        <v>3.30582893670941</v>
      </c>
      <c r="X12" s="3">
        <v>70.0129957809196</v>
      </c>
      <c r="Y12" s="3">
        <v>2.32154411894376</v>
      </c>
      <c r="Z12" s="3">
        <v>3.31587620250693</v>
      </c>
      <c r="AA12" s="3">
        <v>0.984284817765655</v>
      </c>
      <c r="AB12" s="3">
        <v>-9.33127781025938</v>
      </c>
      <c r="AC12" s="3">
        <v>8.74369614638301</v>
      </c>
      <c r="AD12" s="3">
        <v>0.587429524152748</v>
      </c>
      <c r="AE12" s="3">
        <v>-0.000152139723620159</v>
      </c>
      <c r="AF12" s="3">
        <v>0</v>
      </c>
      <c r="AG12" s="3">
        <v>0</v>
      </c>
      <c r="AH12" s="3">
        <v>1</v>
      </c>
      <c r="AI12" s="3">
        <v>0</v>
      </c>
      <c r="AJ12" s="3">
        <v>51722.109154802</v>
      </c>
      <c r="AK12" s="3">
        <v>0</v>
      </c>
      <c r="AL12" s="3">
        <v>0</v>
      </c>
      <c r="AM12" s="3">
        <v>0</v>
      </c>
      <c r="AN12" s="3">
        <v>0</v>
      </c>
      <c r="AO12" s="3">
        <v>3</v>
      </c>
      <c r="AP12" s="3">
        <v>0.5</v>
      </c>
      <c r="AQ12" s="3" t="e">
        <v>#DIV/0!</v>
      </c>
      <c r="AR12" s="3">
        <v>2</v>
      </c>
      <c r="AS12" s="3">
        <v>1691929471.5</v>
      </c>
      <c r="AT12" s="3">
        <v>400.832733333333</v>
      </c>
      <c r="AU12" s="3">
        <v>400.007333333333</v>
      </c>
      <c r="AV12" s="3">
        <v>23.8340933333333</v>
      </c>
      <c r="AW12" s="3">
        <v>23.6570533333333</v>
      </c>
      <c r="AX12" s="3">
        <v>399.028733333333</v>
      </c>
      <c r="AY12" s="3">
        <v>23.62258</v>
      </c>
      <c r="AZ12" s="3">
        <v>350.006</v>
      </c>
      <c r="BA12" s="3">
        <v>97.39148</v>
      </c>
      <c r="BB12" s="3">
        <v>0.0128596533333333</v>
      </c>
      <c r="BC12" s="3">
        <v>25.7053666666667</v>
      </c>
      <c r="BD12" s="3">
        <v>25.9597066666667</v>
      </c>
      <c r="BE12" s="3">
        <v>999.9</v>
      </c>
      <c r="BF12" s="3">
        <v>0</v>
      </c>
      <c r="BG12" s="3">
        <v>0</v>
      </c>
      <c r="BH12" s="3">
        <v>10000.2153333333</v>
      </c>
      <c r="BI12" s="3">
        <v>-0.118963453333333</v>
      </c>
      <c r="BJ12" s="3">
        <v>0.222185</v>
      </c>
      <c r="BK12" s="3">
        <v>0</v>
      </c>
      <c r="BL12" s="3">
        <v>0</v>
      </c>
      <c r="BM12" s="3">
        <v>0</v>
      </c>
      <c r="BN12" s="3">
        <v>28</v>
      </c>
      <c r="BO12" s="3">
        <v>0</v>
      </c>
      <c r="BP12" s="3">
        <v>1691929285</v>
      </c>
      <c r="BQ12" s="3" t="e">
        <v>#DIV/0!</v>
      </c>
      <c r="BR12" s="3">
        <v>1691929285</v>
      </c>
      <c r="BS12" s="3">
        <v>1691929283</v>
      </c>
      <c r="BT12" s="3">
        <v>168</v>
      </c>
      <c r="BU12" s="3">
        <v>0.206</v>
      </c>
      <c r="BV12" s="3">
        <v>-0.011</v>
      </c>
      <c r="BW12" s="3">
        <v>1.803</v>
      </c>
      <c r="BX12" s="3">
        <v>0.209</v>
      </c>
      <c r="BY12" s="3">
        <v>400</v>
      </c>
      <c r="BZ12" s="3">
        <v>24</v>
      </c>
      <c r="CA12" s="3">
        <v>0.33</v>
      </c>
      <c r="CB12" s="3">
        <v>0.17</v>
      </c>
      <c r="CC12" s="3">
        <v>0</v>
      </c>
      <c r="CD12" s="3">
        <v>0</v>
      </c>
      <c r="CE12" s="3" t="e">
        <v>#DIV/0!</v>
      </c>
      <c r="CF12" s="3">
        <v>100</v>
      </c>
      <c r="CG12" s="3">
        <v>100</v>
      </c>
      <c r="CH12" s="3">
        <v>1.804</v>
      </c>
      <c r="CI12" s="3">
        <v>0.211513333333333</v>
      </c>
      <c r="CJ12" s="3">
        <v>1.23612192322076</v>
      </c>
      <c r="CK12" s="3">
        <v>0.00180531819462729</v>
      </c>
      <c r="CL12" s="3">
        <v>-1.11177945645761e-6</v>
      </c>
      <c r="CM12" s="3">
        <v>3.87159926385579e-10</v>
      </c>
      <c r="CN12" s="3">
        <v>-0.0531702504902218</v>
      </c>
      <c r="CO12" s="3">
        <v>0.00791992440815521</v>
      </c>
      <c r="CP12" s="3">
        <v>0.000283799275015285</v>
      </c>
      <c r="CQ12" s="3">
        <v>-6.1277419760102e-6</v>
      </c>
      <c r="CR12" s="3">
        <v>16</v>
      </c>
      <c r="CS12" s="3">
        <v>2138</v>
      </c>
      <c r="CT12" s="3">
        <v>1</v>
      </c>
      <c r="CU12" s="3">
        <v>27</v>
      </c>
      <c r="CV12" s="3">
        <v>3.1</v>
      </c>
      <c r="CW12" s="3">
        <v>3.13333333333333</v>
      </c>
      <c r="CX12" s="3">
        <v>19</v>
      </c>
      <c r="CY12" s="3">
        <v>349.532333333333</v>
      </c>
      <c r="CZ12" s="3">
        <v>643.597866666667</v>
      </c>
      <c r="DA12" s="3">
        <v>25.0003133333333</v>
      </c>
      <c r="DB12" s="3">
        <v>33.82</v>
      </c>
      <c r="DC12" s="3">
        <v>30.0003533333333</v>
      </c>
      <c r="DD12" s="3">
        <v>34.0377666666667</v>
      </c>
      <c r="DE12" s="3">
        <v>34.1059266666667</v>
      </c>
      <c r="DF12" s="3">
        <v>19.5183933333333</v>
      </c>
      <c r="DG12" s="3">
        <v>26.2038666666667</v>
      </c>
      <c r="DH12" s="3">
        <v>42.2919</v>
      </c>
      <c r="DI12" s="3">
        <v>25</v>
      </c>
      <c r="DJ12" s="3">
        <v>400</v>
      </c>
      <c r="DK12" s="3">
        <v>23.6029066666667</v>
      </c>
      <c r="DL12" s="3">
        <v>100.061466666667</v>
      </c>
      <c r="DM12" s="3">
        <v>100.8278</v>
      </c>
    </row>
    <row r="13" spans="1:117">
      <c r="A13" s="3" t="s">
        <v>536</v>
      </c>
      <c r="B13" s="3" t="s">
        <v>463</v>
      </c>
      <c r="C13" s="3" t="s">
        <v>72</v>
      </c>
      <c r="D13" s="3" t="s">
        <v>74</v>
      </c>
      <c r="E13" s="3" t="str">
        <f t="shared" si="0"/>
        <v>TR31-B2-Rd2</v>
      </c>
      <c r="F13" s="3" t="str">
        <f>VLOOKUP(B13,Sheet1!$A$1:$B$93,2,0)</f>
        <v>Castanopsis eyrei</v>
      </c>
      <c r="G13" s="3" t="str">
        <f t="shared" si="1"/>
        <v>2023-08-13</v>
      </c>
      <c r="H13" s="3" t="s">
        <v>527</v>
      </c>
      <c r="I13" s="3">
        <v>0.000180793604816667</v>
      </c>
      <c r="J13" s="3">
        <v>0.180793604816667</v>
      </c>
      <c r="K13" s="3">
        <v>-0.997272732226689</v>
      </c>
      <c r="L13" s="3">
        <v>400.7992</v>
      </c>
      <c r="M13" s="3">
        <v>479.286279261997</v>
      </c>
      <c r="N13" s="3">
        <v>46.6220646128199</v>
      </c>
      <c r="O13" s="3">
        <v>38.9873207510689</v>
      </c>
      <c r="P13" s="3">
        <v>0.017503935515498</v>
      </c>
      <c r="Q13" s="3">
        <v>3.16755153550957</v>
      </c>
      <c r="R13" s="3">
        <v>0.0174501312956341</v>
      </c>
      <c r="S13" s="3">
        <v>0.0109111522263522</v>
      </c>
      <c r="T13" s="3">
        <v>0</v>
      </c>
      <c r="U13" s="3">
        <v>25.5949514316299</v>
      </c>
      <c r="V13" s="3">
        <v>25.5949514316299</v>
      </c>
      <c r="W13" s="3">
        <v>3.29422559360944</v>
      </c>
      <c r="X13" s="3">
        <v>70.1065711268923</v>
      </c>
      <c r="Y13" s="3">
        <v>2.31547210296336</v>
      </c>
      <c r="Z13" s="3">
        <v>3.30278911650568</v>
      </c>
      <c r="AA13" s="3">
        <v>0.978753490646086</v>
      </c>
      <c r="AB13" s="3">
        <v>-7.97299797241501</v>
      </c>
      <c r="AC13" s="3">
        <v>7.47088802409014</v>
      </c>
      <c r="AD13" s="3">
        <v>0.501999121792518</v>
      </c>
      <c r="AE13" s="3">
        <v>-0.000110826532350572</v>
      </c>
      <c r="AF13" s="3">
        <v>0</v>
      </c>
      <c r="AG13" s="3">
        <v>0</v>
      </c>
      <c r="AH13" s="3">
        <v>1</v>
      </c>
      <c r="AI13" s="3">
        <v>0</v>
      </c>
      <c r="AJ13" s="3">
        <v>51665.5573077436</v>
      </c>
      <c r="AK13" s="3">
        <v>0</v>
      </c>
      <c r="AL13" s="3">
        <v>0</v>
      </c>
      <c r="AM13" s="3">
        <v>0</v>
      </c>
      <c r="AN13" s="3">
        <v>0</v>
      </c>
      <c r="AO13" s="3">
        <v>3</v>
      </c>
      <c r="AP13" s="3">
        <v>0.5</v>
      </c>
      <c r="AQ13" s="3" t="e">
        <v>#DIV/0!</v>
      </c>
      <c r="AR13" s="3">
        <v>2</v>
      </c>
      <c r="AS13" s="3">
        <v>1691924870.1</v>
      </c>
      <c r="AT13" s="3">
        <v>400.7992</v>
      </c>
      <c r="AU13" s="3">
        <v>399.998933333333</v>
      </c>
      <c r="AV13" s="3">
        <v>23.80362</v>
      </c>
      <c r="AW13" s="3">
        <v>23.65234</v>
      </c>
      <c r="AX13" s="3">
        <v>399.0446</v>
      </c>
      <c r="AY13" s="3">
        <v>23.5936866666667</v>
      </c>
      <c r="AZ13" s="3">
        <v>349.993666666667</v>
      </c>
      <c r="BA13" s="3">
        <v>97.2602733333333</v>
      </c>
      <c r="BB13" s="3">
        <v>0.0136752</v>
      </c>
      <c r="BC13" s="3">
        <v>25.6387</v>
      </c>
      <c r="BD13" s="3">
        <v>25.7780733333333</v>
      </c>
      <c r="BE13" s="3">
        <v>999.9</v>
      </c>
      <c r="BF13" s="3">
        <v>0</v>
      </c>
      <c r="BG13" s="3">
        <v>0</v>
      </c>
      <c r="BH13" s="3">
        <v>10000.538</v>
      </c>
      <c r="BI13" s="3">
        <v>-0.0990336133333333</v>
      </c>
      <c r="BJ13" s="3">
        <v>0.222185</v>
      </c>
      <c r="BK13" s="3">
        <v>0</v>
      </c>
      <c r="BL13" s="3">
        <v>0</v>
      </c>
      <c r="BM13" s="3">
        <v>0</v>
      </c>
      <c r="BN13" s="3">
        <v>28</v>
      </c>
      <c r="BO13" s="3">
        <v>-0.0277777866666667</v>
      </c>
      <c r="BP13" s="3">
        <v>1691924529.6</v>
      </c>
      <c r="BQ13" s="3" t="e">
        <v>#DIV/0!</v>
      </c>
      <c r="BR13" s="3">
        <v>1691924529.6</v>
      </c>
      <c r="BS13" s="3">
        <v>1691924527.6</v>
      </c>
      <c r="BT13" s="3">
        <v>148</v>
      </c>
      <c r="BU13" s="3">
        <v>0.16</v>
      </c>
      <c r="BV13" s="3">
        <v>-0.011</v>
      </c>
      <c r="BW13" s="3">
        <v>1.754</v>
      </c>
      <c r="BX13" s="3">
        <v>0.208</v>
      </c>
      <c r="BY13" s="3">
        <v>400</v>
      </c>
      <c r="BZ13" s="3">
        <v>24</v>
      </c>
      <c r="CA13" s="3">
        <v>0.26</v>
      </c>
      <c r="CB13" s="3">
        <v>0.11</v>
      </c>
      <c r="CC13" s="3">
        <v>0</v>
      </c>
      <c r="CD13" s="3">
        <v>0</v>
      </c>
      <c r="CE13" s="3" t="e">
        <v>#DIV/0!</v>
      </c>
      <c r="CF13" s="3">
        <v>100</v>
      </c>
      <c r="CG13" s="3">
        <v>100</v>
      </c>
      <c r="CH13" s="3">
        <v>1.7546</v>
      </c>
      <c r="CI13" s="3">
        <v>0.209933333333333</v>
      </c>
      <c r="CJ13" s="3">
        <v>1.18660320935553</v>
      </c>
      <c r="CK13" s="3">
        <v>0.00180531819462729</v>
      </c>
      <c r="CL13" s="3">
        <v>-1.11177945645761e-6</v>
      </c>
      <c r="CM13" s="3">
        <v>3.87159926385579e-10</v>
      </c>
      <c r="CN13" s="3">
        <v>-0.0544069767917702</v>
      </c>
      <c r="CO13" s="3">
        <v>0.00791992440815521</v>
      </c>
      <c r="CP13" s="3">
        <v>0.000283799275015285</v>
      </c>
      <c r="CQ13" s="3">
        <v>-6.1277419760102e-6</v>
      </c>
      <c r="CR13" s="3">
        <v>16</v>
      </c>
      <c r="CS13" s="3">
        <v>2138</v>
      </c>
      <c r="CT13" s="3">
        <v>1</v>
      </c>
      <c r="CU13" s="3">
        <v>27</v>
      </c>
      <c r="CV13" s="3">
        <v>5.66666666666667</v>
      </c>
      <c r="CW13" s="3">
        <v>5.7</v>
      </c>
      <c r="CX13" s="3">
        <v>19</v>
      </c>
      <c r="CY13" s="3">
        <v>349.909066666667</v>
      </c>
      <c r="CZ13" s="3">
        <v>638.019133333333</v>
      </c>
      <c r="DA13" s="3">
        <v>25.0001333333333</v>
      </c>
      <c r="DB13" s="3">
        <v>34.0545333333333</v>
      </c>
      <c r="DC13" s="3">
        <v>30.0001533333333</v>
      </c>
      <c r="DD13" s="3">
        <v>34.3012533333333</v>
      </c>
      <c r="DE13" s="3">
        <v>34.3723466666667</v>
      </c>
      <c r="DF13" s="3">
        <v>19.52356</v>
      </c>
      <c r="DG13" s="3">
        <v>28.1225</v>
      </c>
      <c r="DH13" s="3">
        <v>26.5094</v>
      </c>
      <c r="DI13" s="3">
        <v>25</v>
      </c>
      <c r="DJ13" s="3">
        <v>400</v>
      </c>
      <c r="DK13" s="3">
        <v>23.6719</v>
      </c>
      <c r="DL13" s="3">
        <v>100.061133333333</v>
      </c>
      <c r="DM13" s="3">
        <v>100.8152</v>
      </c>
    </row>
    <row r="14" spans="1:117">
      <c r="A14" s="3" t="s">
        <v>537</v>
      </c>
      <c r="B14" s="3" t="s">
        <v>475</v>
      </c>
      <c r="C14" s="3" t="s">
        <v>72</v>
      </c>
      <c r="D14" s="3" t="s">
        <v>74</v>
      </c>
      <c r="E14" s="3" t="str">
        <f t="shared" si="0"/>
        <v>TR35-B2-Rd2</v>
      </c>
      <c r="F14" s="3" t="str">
        <f>VLOOKUP(B14,Sheet1!$A$1:$B$93,2,0)</f>
        <v>Ternstroemia gymnanthera</v>
      </c>
      <c r="G14" s="3" t="str">
        <f t="shared" si="1"/>
        <v>2023-08-13</v>
      </c>
      <c r="H14" s="3" t="s">
        <v>527</v>
      </c>
      <c r="I14" s="3">
        <v>0.00011118613366795</v>
      </c>
      <c r="J14" s="3">
        <v>0.11118613366795</v>
      </c>
      <c r="K14" s="3">
        <v>-1.32532075154945</v>
      </c>
      <c r="L14" s="3">
        <v>401.09264</v>
      </c>
      <c r="M14" s="3">
        <v>595.294411663367</v>
      </c>
      <c r="N14" s="3">
        <v>57.8800338856549</v>
      </c>
      <c r="O14" s="3">
        <v>38.9979158780671</v>
      </c>
      <c r="P14" s="3">
        <v>0.0105490876692665</v>
      </c>
      <c r="Q14" s="3">
        <v>3.16556203125944</v>
      </c>
      <c r="R14" s="3">
        <v>0.0105289230913116</v>
      </c>
      <c r="S14" s="3">
        <v>0.0065823852977389</v>
      </c>
      <c r="T14" s="3">
        <v>0</v>
      </c>
      <c r="U14" s="3">
        <v>25.8020114200141</v>
      </c>
      <c r="V14" s="3">
        <v>25.8020114200141</v>
      </c>
      <c r="W14" s="3">
        <v>3.33492870582303</v>
      </c>
      <c r="X14" s="3">
        <v>69.9962549195984</v>
      </c>
      <c r="Y14" s="3">
        <v>2.33805151883863</v>
      </c>
      <c r="Z14" s="3">
        <v>3.34025183087763</v>
      </c>
      <c r="AA14" s="3">
        <v>0.996877186984406</v>
      </c>
      <c r="AB14" s="3">
        <v>-4.90330849475658</v>
      </c>
      <c r="AC14" s="3">
        <v>4.5937918285512</v>
      </c>
      <c r="AD14" s="3">
        <v>0.309473415139276</v>
      </c>
      <c r="AE14" s="3">
        <v>-4.32510661066665e-5</v>
      </c>
      <c r="AF14" s="3">
        <v>0</v>
      </c>
      <c r="AG14" s="3">
        <v>0</v>
      </c>
      <c r="AH14" s="3">
        <v>1</v>
      </c>
      <c r="AI14" s="3">
        <v>0</v>
      </c>
      <c r="AJ14" s="3">
        <v>51580.2137997018</v>
      </c>
      <c r="AK14" s="3">
        <v>0</v>
      </c>
      <c r="AL14" s="3">
        <v>0</v>
      </c>
      <c r="AM14" s="3">
        <v>0</v>
      </c>
      <c r="AN14" s="3">
        <v>0</v>
      </c>
      <c r="AO14" s="3">
        <v>3</v>
      </c>
      <c r="AP14" s="3">
        <v>0.5</v>
      </c>
      <c r="AQ14" s="3" t="e">
        <v>#DIV/0!</v>
      </c>
      <c r="AR14" s="3">
        <v>2</v>
      </c>
      <c r="AS14" s="3">
        <v>1691918803.2</v>
      </c>
      <c r="AT14" s="3">
        <v>401.09264</v>
      </c>
      <c r="AU14" s="3">
        <v>399.999</v>
      </c>
      <c r="AV14" s="3">
        <v>24.046804</v>
      </c>
      <c r="AW14" s="3">
        <v>23.953792</v>
      </c>
      <c r="AX14" s="3">
        <v>399.34624</v>
      </c>
      <c r="AY14" s="3">
        <v>23.831372</v>
      </c>
      <c r="AZ14" s="3">
        <v>349.99488</v>
      </c>
      <c r="BA14" s="3">
        <v>97.215332</v>
      </c>
      <c r="BB14" s="3">
        <v>0.013866416</v>
      </c>
      <c r="BC14" s="3">
        <v>25.828928</v>
      </c>
      <c r="BD14" s="3">
        <v>26.037684</v>
      </c>
      <c r="BE14" s="3">
        <v>999.9</v>
      </c>
      <c r="BF14" s="3">
        <v>0</v>
      </c>
      <c r="BG14" s="3">
        <v>0</v>
      </c>
      <c r="BH14" s="3">
        <v>9994.7624</v>
      </c>
      <c r="BI14" s="3">
        <v>-0.094931512</v>
      </c>
      <c r="BJ14" s="3">
        <v>0.222185</v>
      </c>
      <c r="BK14" s="3">
        <v>0</v>
      </c>
      <c r="BL14" s="3">
        <v>0</v>
      </c>
      <c r="BM14" s="3">
        <v>0</v>
      </c>
      <c r="BN14" s="3">
        <v>29</v>
      </c>
      <c r="BO14" s="3">
        <v>-0.066666668</v>
      </c>
      <c r="BP14" s="3">
        <v>1691918622</v>
      </c>
      <c r="BQ14" s="3" t="e">
        <v>#DIV/0!</v>
      </c>
      <c r="BR14" s="3">
        <v>1691918622</v>
      </c>
      <c r="BS14" s="3">
        <v>1691918619</v>
      </c>
      <c r="BT14" s="3">
        <v>129</v>
      </c>
      <c r="BU14" s="3">
        <v>0.205</v>
      </c>
      <c r="BV14" s="3">
        <v>-0.007</v>
      </c>
      <c r="BW14" s="3">
        <v>1.745</v>
      </c>
      <c r="BX14" s="3">
        <v>0.215</v>
      </c>
      <c r="BY14" s="3">
        <v>400</v>
      </c>
      <c r="BZ14" s="3">
        <v>24</v>
      </c>
      <c r="CA14" s="3">
        <v>0.54</v>
      </c>
      <c r="CB14" s="3">
        <v>0.14</v>
      </c>
      <c r="CC14" s="3">
        <v>0</v>
      </c>
      <c r="CD14" s="3">
        <v>0</v>
      </c>
      <c r="CE14" s="3" t="e">
        <v>#DIV/0!</v>
      </c>
      <c r="CF14" s="3">
        <v>100</v>
      </c>
      <c r="CG14" s="3">
        <v>100</v>
      </c>
      <c r="CH14" s="3">
        <v>1.7464</v>
      </c>
      <c r="CI14" s="3">
        <v>0.215432</v>
      </c>
      <c r="CJ14" s="3">
        <v>1.17823116435759</v>
      </c>
      <c r="CK14" s="3">
        <v>0.00180531819462729</v>
      </c>
      <c r="CL14" s="3">
        <v>-1.11177945645761e-6</v>
      </c>
      <c r="CM14" s="3">
        <v>3.87159926385579e-10</v>
      </c>
      <c r="CN14" s="3">
        <v>-0.0515367180416864</v>
      </c>
      <c r="CO14" s="3">
        <v>0.00791992440815521</v>
      </c>
      <c r="CP14" s="3">
        <v>0.000283799275015285</v>
      </c>
      <c r="CQ14" s="3">
        <v>-6.1277419760102e-6</v>
      </c>
      <c r="CR14" s="3">
        <v>16</v>
      </c>
      <c r="CS14" s="3">
        <v>2138</v>
      </c>
      <c r="CT14" s="3">
        <v>1</v>
      </c>
      <c r="CU14" s="3">
        <v>27</v>
      </c>
      <c r="CV14" s="3">
        <v>3.02</v>
      </c>
      <c r="CW14" s="3">
        <v>3.072</v>
      </c>
      <c r="CX14" s="3">
        <v>19</v>
      </c>
      <c r="CY14" s="3">
        <v>350.05884</v>
      </c>
      <c r="CZ14" s="3">
        <v>643.27168</v>
      </c>
      <c r="DA14" s="3">
        <v>25.00004</v>
      </c>
      <c r="DB14" s="3">
        <v>34.294596</v>
      </c>
      <c r="DC14" s="3">
        <v>30.000244</v>
      </c>
      <c r="DD14" s="3">
        <v>34.515308</v>
      </c>
      <c r="DE14" s="3">
        <v>34.5798</v>
      </c>
      <c r="DF14" s="3">
        <v>19.569476</v>
      </c>
      <c r="DG14" s="3">
        <v>30.008232</v>
      </c>
      <c r="DH14" s="3">
        <v>50.025364</v>
      </c>
      <c r="DI14" s="3">
        <v>25</v>
      </c>
      <c r="DJ14" s="3">
        <v>400</v>
      </c>
      <c r="DK14" s="3">
        <v>23.966652</v>
      </c>
      <c r="DL14" s="3">
        <v>99.950884</v>
      </c>
      <c r="DM14" s="3">
        <v>100.72344</v>
      </c>
    </row>
    <row r="15" spans="1:117">
      <c r="A15" s="3" t="s">
        <v>538</v>
      </c>
      <c r="B15" s="3" t="s">
        <v>478</v>
      </c>
      <c r="C15" s="3" t="s">
        <v>68</v>
      </c>
      <c r="D15" s="3" t="s">
        <v>74</v>
      </c>
      <c r="E15" s="3" t="str">
        <f t="shared" si="0"/>
        <v>TR37-B1-Rd2</v>
      </c>
      <c r="F15" s="3" t="str">
        <f>VLOOKUP(B15,Sheet1!$A$1:$B$93,2,0)</f>
        <v>Myrica rubra</v>
      </c>
      <c r="G15" s="3" t="str">
        <f t="shared" si="1"/>
        <v>2023-08-14</v>
      </c>
      <c r="H15" s="3" t="s">
        <v>527</v>
      </c>
      <c r="I15" s="3">
        <v>0.000199127547520077</v>
      </c>
      <c r="J15" s="3">
        <v>0.199127547520077</v>
      </c>
      <c r="K15" s="3">
        <v>-0.731122650270498</v>
      </c>
      <c r="L15" s="3">
        <v>400.56295</v>
      </c>
      <c r="M15" s="3">
        <v>452.828584060633</v>
      </c>
      <c r="N15" s="3">
        <v>44.2124724971698</v>
      </c>
      <c r="O15" s="3">
        <v>39.1094543404527</v>
      </c>
      <c r="P15" s="3">
        <v>0.0200173964482732</v>
      </c>
      <c r="Q15" s="3">
        <v>3.17520758009218</v>
      </c>
      <c r="R15" s="3">
        <v>0.0199468355711118</v>
      </c>
      <c r="S15" s="3">
        <v>0.0124730907837767</v>
      </c>
      <c r="T15" s="3">
        <v>0</v>
      </c>
      <c r="U15" s="3">
        <v>25.0934132697117</v>
      </c>
      <c r="V15" s="3">
        <v>25.0934132697117</v>
      </c>
      <c r="W15" s="3">
        <v>3.19742944758304</v>
      </c>
      <c r="X15" s="3">
        <v>70.1620775498708</v>
      </c>
      <c r="Y15" s="3">
        <v>2.24981884118909</v>
      </c>
      <c r="Z15" s="3">
        <v>3.20660188547403</v>
      </c>
      <c r="AA15" s="3">
        <v>0.94761060639395</v>
      </c>
      <c r="AB15" s="3">
        <v>-8.78152484563539</v>
      </c>
      <c r="AC15" s="3">
        <v>8.23232125077827</v>
      </c>
      <c r="AD15" s="3">
        <v>0.549069396864024</v>
      </c>
      <c r="AE15" s="3">
        <v>-0.000134197993093244</v>
      </c>
      <c r="AF15" s="3">
        <v>0</v>
      </c>
      <c r="AG15" s="3">
        <v>0</v>
      </c>
      <c r="AH15" s="3">
        <v>1</v>
      </c>
      <c r="AI15" s="3">
        <v>0</v>
      </c>
      <c r="AJ15" s="3">
        <v>51958.8472003135</v>
      </c>
      <c r="AK15" s="3">
        <v>0</v>
      </c>
      <c r="AL15" s="3">
        <v>0</v>
      </c>
      <c r="AM15" s="3">
        <v>0</v>
      </c>
      <c r="AN15" s="3">
        <v>0</v>
      </c>
      <c r="AO15" s="3">
        <v>3</v>
      </c>
      <c r="AP15" s="3">
        <v>0.5</v>
      </c>
      <c r="AQ15" s="3" t="e">
        <v>#DIV/0!</v>
      </c>
      <c r="AR15" s="3">
        <v>2</v>
      </c>
      <c r="AS15" s="3">
        <v>1692023702.325</v>
      </c>
      <c r="AT15" s="3">
        <v>400.56295</v>
      </c>
      <c r="AU15" s="3">
        <v>400.00465</v>
      </c>
      <c r="AV15" s="3">
        <v>23.04287</v>
      </c>
      <c r="AW15" s="3">
        <v>22.876125</v>
      </c>
      <c r="AX15" s="3">
        <v>398.64425</v>
      </c>
      <c r="AY15" s="3">
        <v>22.828365</v>
      </c>
      <c r="AZ15" s="3">
        <v>350.00555</v>
      </c>
      <c r="BA15" s="3">
        <v>97.62496</v>
      </c>
      <c r="BB15" s="3">
        <v>0.01126507</v>
      </c>
      <c r="BC15" s="3">
        <v>25.141505</v>
      </c>
      <c r="BD15" s="3">
        <v>25.18774</v>
      </c>
      <c r="BE15" s="3">
        <v>999.9</v>
      </c>
      <c r="BF15" s="3">
        <v>0</v>
      </c>
      <c r="BG15" s="3">
        <v>0</v>
      </c>
      <c r="BH15" s="3">
        <v>10003.163</v>
      </c>
      <c r="BI15" s="3">
        <v>-0.093763455</v>
      </c>
      <c r="BJ15" s="3">
        <v>0.222185</v>
      </c>
      <c r="BK15" s="3">
        <v>0</v>
      </c>
      <c r="BL15" s="3">
        <v>0</v>
      </c>
      <c r="BM15" s="3">
        <v>0</v>
      </c>
      <c r="BN15" s="3">
        <v>26</v>
      </c>
      <c r="BO15" s="3">
        <v>-0.01250001</v>
      </c>
      <c r="BP15" s="3">
        <v>1692023555.1</v>
      </c>
      <c r="BQ15" s="3" t="e">
        <v>#DIV/0!</v>
      </c>
      <c r="BR15" s="3">
        <v>1692023555.1</v>
      </c>
      <c r="BS15" s="3">
        <v>1692023554.1</v>
      </c>
      <c r="BT15" s="3">
        <v>186</v>
      </c>
      <c r="BU15" s="3">
        <v>0.232</v>
      </c>
      <c r="BV15" s="3">
        <v>-0.007</v>
      </c>
      <c r="BW15" s="3">
        <v>1.918</v>
      </c>
      <c r="BX15" s="3">
        <v>0.213</v>
      </c>
      <c r="BY15" s="3">
        <v>400</v>
      </c>
      <c r="BZ15" s="3">
        <v>23</v>
      </c>
      <c r="CA15" s="3">
        <v>0.23</v>
      </c>
      <c r="CB15" s="3">
        <v>0.13</v>
      </c>
      <c r="CC15" s="3">
        <v>0</v>
      </c>
      <c r="CD15" s="3">
        <v>0</v>
      </c>
      <c r="CE15" s="3" t="e">
        <v>#DIV/0!</v>
      </c>
      <c r="CF15" s="3">
        <v>100</v>
      </c>
      <c r="CG15" s="3">
        <v>100</v>
      </c>
      <c r="CH15" s="3">
        <v>1.9187</v>
      </c>
      <c r="CI15" s="3">
        <v>0.214505</v>
      </c>
      <c r="CJ15" s="3">
        <v>1.35092201285219</v>
      </c>
      <c r="CK15" s="3">
        <v>0.00180531819462729</v>
      </c>
      <c r="CL15" s="3">
        <v>-1.11177945645761e-6</v>
      </c>
      <c r="CM15" s="3">
        <v>3.87159926385579e-10</v>
      </c>
      <c r="CN15" s="3">
        <v>-0.0412748418317487</v>
      </c>
      <c r="CO15" s="3">
        <v>0.00791992440815521</v>
      </c>
      <c r="CP15" s="3">
        <v>0.000283799275015285</v>
      </c>
      <c r="CQ15" s="3">
        <v>-6.1277419760102e-6</v>
      </c>
      <c r="CR15" s="3">
        <v>16</v>
      </c>
      <c r="CS15" s="3">
        <v>2138</v>
      </c>
      <c r="CT15" s="3">
        <v>1</v>
      </c>
      <c r="CU15" s="3">
        <v>27</v>
      </c>
      <c r="CV15" s="3">
        <v>2.455</v>
      </c>
      <c r="CW15" s="3">
        <v>2.465</v>
      </c>
      <c r="CX15" s="3">
        <v>19</v>
      </c>
      <c r="CY15" s="3">
        <v>347.00975</v>
      </c>
      <c r="CZ15" s="3">
        <v>663.63335</v>
      </c>
      <c r="DA15" s="3">
        <v>24.999805</v>
      </c>
      <c r="DB15" s="3">
        <v>31.627545</v>
      </c>
      <c r="DC15" s="3">
        <v>30.00021</v>
      </c>
      <c r="DD15" s="3">
        <v>31.931165</v>
      </c>
      <c r="DE15" s="3">
        <v>32.007775</v>
      </c>
      <c r="DF15" s="3">
        <v>19.50228</v>
      </c>
      <c r="DG15" s="3">
        <v>22.51155</v>
      </c>
      <c r="DH15" s="3">
        <v>100</v>
      </c>
      <c r="DI15" s="3">
        <v>25</v>
      </c>
      <c r="DJ15" s="3">
        <v>400</v>
      </c>
      <c r="DK15" s="3">
        <v>22.840445</v>
      </c>
      <c r="DL15" s="3">
        <v>100.5238</v>
      </c>
      <c r="DM15" s="3">
        <v>101.22255</v>
      </c>
    </row>
    <row r="16" spans="1:117">
      <c r="A16" s="3" t="s">
        <v>539</v>
      </c>
      <c r="B16" s="3" t="s">
        <v>157</v>
      </c>
      <c r="C16" s="3" t="s">
        <v>68</v>
      </c>
      <c r="D16" s="3" t="s">
        <v>74</v>
      </c>
      <c r="E16" s="3" t="str">
        <f t="shared" si="0"/>
        <v>TR39-B1-Rd2</v>
      </c>
      <c r="F16" s="3" t="str">
        <f>VLOOKUP(B16,Sheet1!$A$1:$B$93,2,0)</f>
        <v>Castanopsis eyrei</v>
      </c>
      <c r="G16" s="3" t="str">
        <f t="shared" si="1"/>
        <v>2023-08-14</v>
      </c>
      <c r="H16" s="3" t="s">
        <v>527</v>
      </c>
      <c r="I16" s="3">
        <v>6.57759178433812e-5</v>
      </c>
      <c r="J16" s="3">
        <v>0.0657759178433812</v>
      </c>
      <c r="K16" s="3">
        <v>-0.933219619281281</v>
      </c>
      <c r="L16" s="3">
        <v>400.78025</v>
      </c>
      <c r="M16" s="3">
        <v>631.977235860314</v>
      </c>
      <c r="N16" s="3">
        <v>61.6692775727578</v>
      </c>
      <c r="O16" s="3">
        <v>39.1087359162522</v>
      </c>
      <c r="P16" s="3">
        <v>0.00650445092462628</v>
      </c>
      <c r="Q16" s="3">
        <v>3.17368172209378</v>
      </c>
      <c r="R16" s="3">
        <v>0.00649689828980314</v>
      </c>
      <c r="S16" s="3">
        <v>0.00406123925244412</v>
      </c>
      <c r="T16" s="3">
        <v>0</v>
      </c>
      <c r="U16" s="3">
        <v>25.2544839880905</v>
      </c>
      <c r="V16" s="3">
        <v>25.2544839880905</v>
      </c>
      <c r="W16" s="3">
        <v>3.22824109618966</v>
      </c>
      <c r="X16" s="3">
        <v>70.1950405233895</v>
      </c>
      <c r="Y16" s="3">
        <v>2.26820866253777</v>
      </c>
      <c r="Z16" s="3">
        <v>3.2312950261107</v>
      </c>
      <c r="AA16" s="3">
        <v>0.960032433651885</v>
      </c>
      <c r="AB16" s="3">
        <v>-2.90071797689311</v>
      </c>
      <c r="AC16" s="3">
        <v>2.7190071751799</v>
      </c>
      <c r="AD16" s="3">
        <v>0.181695973554844</v>
      </c>
      <c r="AE16" s="3">
        <v>-1.4828158368313e-5</v>
      </c>
      <c r="AF16" s="3">
        <v>0</v>
      </c>
      <c r="AG16" s="3">
        <v>0</v>
      </c>
      <c r="AH16" s="3">
        <v>1</v>
      </c>
      <c r="AI16" s="3">
        <v>0</v>
      </c>
      <c r="AJ16" s="3">
        <v>51895.402553185</v>
      </c>
      <c r="AK16" s="3">
        <v>0</v>
      </c>
      <c r="AL16" s="3">
        <v>0</v>
      </c>
      <c r="AM16" s="3">
        <v>0</v>
      </c>
      <c r="AN16" s="3">
        <v>0</v>
      </c>
      <c r="AO16" s="3">
        <v>3</v>
      </c>
      <c r="AP16" s="3">
        <v>0.5</v>
      </c>
      <c r="AQ16" s="3" t="e">
        <v>#DIV/0!</v>
      </c>
      <c r="AR16" s="3">
        <v>2</v>
      </c>
      <c r="AS16" s="3">
        <v>1692014059.975</v>
      </c>
      <c r="AT16" s="3">
        <v>400.78025</v>
      </c>
      <c r="AU16" s="3">
        <v>400.0029375</v>
      </c>
      <c r="AV16" s="3">
        <v>23.24425</v>
      </c>
      <c r="AW16" s="3">
        <v>23.18918125</v>
      </c>
      <c r="AX16" s="3">
        <v>398.9459375</v>
      </c>
      <c r="AY16" s="3">
        <v>23.02925</v>
      </c>
      <c r="AZ16" s="3">
        <v>349.9970625</v>
      </c>
      <c r="BA16" s="3">
        <v>97.5690875</v>
      </c>
      <c r="BB16" s="3">
        <v>0.01240739375</v>
      </c>
      <c r="BC16" s="3">
        <v>25.270375</v>
      </c>
      <c r="BD16" s="3">
        <v>25.33504375</v>
      </c>
      <c r="BE16" s="3">
        <v>999.9</v>
      </c>
      <c r="BF16" s="3">
        <v>0</v>
      </c>
      <c r="BG16" s="3">
        <v>0</v>
      </c>
      <c r="BH16" s="3">
        <v>10000.896875</v>
      </c>
      <c r="BI16" s="3">
        <v>-0.1056977125</v>
      </c>
      <c r="BJ16" s="3">
        <v>0.222185</v>
      </c>
      <c r="BK16" s="3">
        <v>0</v>
      </c>
      <c r="BL16" s="3">
        <v>0</v>
      </c>
      <c r="BM16" s="3">
        <v>0</v>
      </c>
      <c r="BN16" s="3">
        <v>27</v>
      </c>
      <c r="BO16" s="3">
        <v>-0.010416675</v>
      </c>
      <c r="BP16" s="3">
        <v>1692013947.1</v>
      </c>
      <c r="BQ16" s="3" t="e">
        <v>#DIV/0!</v>
      </c>
      <c r="BR16" s="3">
        <v>1692013947.1</v>
      </c>
      <c r="BS16" s="3">
        <v>1692013947.1</v>
      </c>
      <c r="BT16" s="3">
        <v>165</v>
      </c>
      <c r="BU16" s="3">
        <v>-0.127</v>
      </c>
      <c r="BV16" s="3">
        <v>-0.006</v>
      </c>
      <c r="BW16" s="3">
        <v>1.833</v>
      </c>
      <c r="BX16" s="3">
        <v>0.215</v>
      </c>
      <c r="BY16" s="3">
        <v>400</v>
      </c>
      <c r="BZ16" s="3">
        <v>23</v>
      </c>
      <c r="CA16" s="3">
        <v>0.57</v>
      </c>
      <c r="CB16" s="3">
        <v>0.14</v>
      </c>
      <c r="CC16" s="3">
        <v>0</v>
      </c>
      <c r="CD16" s="3">
        <v>0</v>
      </c>
      <c r="CE16" s="3" t="e">
        <v>#DIV/0!</v>
      </c>
      <c r="CF16" s="3">
        <v>100</v>
      </c>
      <c r="CG16" s="3">
        <v>100</v>
      </c>
      <c r="CH16" s="3">
        <v>1.8343125</v>
      </c>
      <c r="CI16" s="3">
        <v>0.215</v>
      </c>
      <c r="CJ16" s="3">
        <v>1.26643495138287</v>
      </c>
      <c r="CK16" s="3">
        <v>0.00180531819462729</v>
      </c>
      <c r="CL16" s="3">
        <v>-1.11177945645761e-6</v>
      </c>
      <c r="CM16" s="3">
        <v>3.87159926385579e-10</v>
      </c>
      <c r="CN16" s="3">
        <v>-0.043057057019514</v>
      </c>
      <c r="CO16" s="3">
        <v>0.00791992440815521</v>
      </c>
      <c r="CP16" s="3">
        <v>0.000283799275015285</v>
      </c>
      <c r="CQ16" s="3">
        <v>-6.1277419760102e-6</v>
      </c>
      <c r="CR16" s="3">
        <v>16</v>
      </c>
      <c r="CS16" s="3">
        <v>2138</v>
      </c>
      <c r="CT16" s="3">
        <v>1</v>
      </c>
      <c r="CU16" s="3">
        <v>27</v>
      </c>
      <c r="CV16" s="3">
        <v>1.88125</v>
      </c>
      <c r="CW16" s="3">
        <v>1.88125</v>
      </c>
      <c r="CX16" s="3">
        <v>19</v>
      </c>
      <c r="CY16" s="3">
        <v>348.326375</v>
      </c>
      <c r="CZ16" s="3">
        <v>657.3649375</v>
      </c>
      <c r="DA16" s="3">
        <v>24.99964375</v>
      </c>
      <c r="DB16" s="3">
        <v>32.389425</v>
      </c>
      <c r="DC16" s="3">
        <v>30.0000625</v>
      </c>
      <c r="DD16" s="3">
        <v>32.71100625</v>
      </c>
      <c r="DE16" s="3">
        <v>32.7886375</v>
      </c>
      <c r="DF16" s="3">
        <v>19.5318875</v>
      </c>
      <c r="DG16" s="3">
        <v>26.549275</v>
      </c>
      <c r="DH16" s="3">
        <v>82.68281875</v>
      </c>
      <c r="DI16" s="3">
        <v>25</v>
      </c>
      <c r="DJ16" s="3">
        <v>400</v>
      </c>
      <c r="DK16" s="3">
        <v>23.21845</v>
      </c>
      <c r="DL16" s="3">
        <v>100.3940625</v>
      </c>
      <c r="DM16" s="3">
        <v>101.1124375</v>
      </c>
    </row>
    <row r="17" spans="1:117">
      <c r="A17" s="3" t="s">
        <v>540</v>
      </c>
      <c r="B17" s="3" t="s">
        <v>242</v>
      </c>
      <c r="C17" s="3" t="s">
        <v>68</v>
      </c>
      <c r="D17" s="3" t="s">
        <v>69</v>
      </c>
      <c r="E17" s="3" t="str">
        <f t="shared" si="0"/>
        <v>TR47-B1-Rd1</v>
      </c>
      <c r="F17" s="3" t="str">
        <f>VLOOKUP(B17,Sheet1!$A$1:$B$93,2,0)</f>
        <v>Castanopsis carlesii</v>
      </c>
      <c r="G17" s="3" t="str">
        <f t="shared" si="1"/>
        <v>2023-08-15</v>
      </c>
      <c r="H17" s="3" t="s">
        <v>527</v>
      </c>
      <c r="I17" s="3">
        <v>0.000178115579059538</v>
      </c>
      <c r="J17" s="3">
        <v>0.178115579059538</v>
      </c>
      <c r="K17" s="3">
        <v>-0.834955781371412</v>
      </c>
      <c r="L17" s="3">
        <v>400.654866666667</v>
      </c>
      <c r="M17" s="3">
        <v>458.573240915036</v>
      </c>
      <c r="N17" s="3">
        <v>44.8519521021713</v>
      </c>
      <c r="O17" s="3">
        <v>39.1870830262416</v>
      </c>
      <c r="P17" s="3">
        <v>0.0178252016347236</v>
      </c>
      <c r="Q17" s="3">
        <v>3.17847779414075</v>
      </c>
      <c r="R17" s="3">
        <v>0.0177697955415038</v>
      </c>
      <c r="S17" s="3">
        <v>0.0111110857791941</v>
      </c>
      <c r="T17" s="3">
        <v>0</v>
      </c>
      <c r="U17" s="3">
        <v>25.1603533752032</v>
      </c>
      <c r="V17" s="3">
        <v>25.1603533752032</v>
      </c>
      <c r="W17" s="3">
        <v>3.21020305250915</v>
      </c>
      <c r="X17" s="3">
        <v>70.1349623319773</v>
      </c>
      <c r="Y17" s="3">
        <v>2.25724246175688</v>
      </c>
      <c r="Z17" s="3">
        <v>3.21842702693454</v>
      </c>
      <c r="AA17" s="3">
        <v>0.952960590752269</v>
      </c>
      <c r="AB17" s="3">
        <v>-7.85489703652564</v>
      </c>
      <c r="AC17" s="3">
        <v>7.36383829963856</v>
      </c>
      <c r="AD17" s="3">
        <v>0.490952489116382</v>
      </c>
      <c r="AE17" s="3">
        <v>-0.000106247770698253</v>
      </c>
      <c r="AF17" s="3">
        <v>0</v>
      </c>
      <c r="AG17" s="3">
        <v>0</v>
      </c>
      <c r="AH17" s="3">
        <v>1</v>
      </c>
      <c r="AI17" s="3">
        <v>0</v>
      </c>
      <c r="AJ17" s="3">
        <v>52037.1718254776</v>
      </c>
      <c r="AK17" s="3">
        <v>0</v>
      </c>
      <c r="AL17" s="3">
        <v>0</v>
      </c>
      <c r="AM17" s="3">
        <v>0</v>
      </c>
      <c r="AN17" s="3">
        <v>0</v>
      </c>
      <c r="AO17" s="3">
        <v>3</v>
      </c>
      <c r="AP17" s="3">
        <v>0.5</v>
      </c>
      <c r="AQ17" s="3" t="e">
        <v>#DIV/0!</v>
      </c>
      <c r="AR17" s="3">
        <v>2</v>
      </c>
      <c r="AS17" s="3">
        <v>1692063282</v>
      </c>
      <c r="AT17" s="3">
        <v>400.654866666667</v>
      </c>
      <c r="AU17" s="3">
        <v>399.999666666667</v>
      </c>
      <c r="AV17" s="3">
        <v>23.0784</v>
      </c>
      <c r="AW17" s="3">
        <v>22.9292533333333</v>
      </c>
      <c r="AX17" s="3">
        <v>399.081533333333</v>
      </c>
      <c r="AY17" s="3">
        <v>22.8645466666667</v>
      </c>
      <c r="AZ17" s="3">
        <v>350.000866666667</v>
      </c>
      <c r="BA17" s="3">
        <v>97.7948066666667</v>
      </c>
      <c r="BB17" s="3">
        <v>0.0127735933333333</v>
      </c>
      <c r="BC17" s="3">
        <v>25.2033266666667</v>
      </c>
      <c r="BD17" s="3">
        <v>25.29778</v>
      </c>
      <c r="BE17" s="3">
        <v>999.9</v>
      </c>
      <c r="BF17" s="3">
        <v>0</v>
      </c>
      <c r="BG17" s="3">
        <v>0</v>
      </c>
      <c r="BH17" s="3">
        <v>10002.9086666667</v>
      </c>
      <c r="BI17" s="3">
        <v>-0.106004653333333</v>
      </c>
      <c r="BJ17" s="3">
        <v>0.222185</v>
      </c>
      <c r="BK17" s="3">
        <v>0</v>
      </c>
      <c r="BL17" s="3">
        <v>0</v>
      </c>
      <c r="BM17" s="3">
        <v>0</v>
      </c>
      <c r="BN17" s="3">
        <v>26</v>
      </c>
      <c r="BO17" s="3">
        <v>-0.0222222266666667</v>
      </c>
      <c r="BP17" s="3">
        <v>1692063059</v>
      </c>
      <c r="BQ17" s="3" t="e">
        <v>#DIV/0!</v>
      </c>
      <c r="BR17" s="3">
        <v>1692063059</v>
      </c>
      <c r="BS17" s="3">
        <v>1692063051</v>
      </c>
      <c r="BT17" s="3">
        <v>21</v>
      </c>
      <c r="BU17" s="3">
        <v>0.296</v>
      </c>
      <c r="BV17" s="3">
        <v>-0.001</v>
      </c>
      <c r="BW17" s="3">
        <v>1.572</v>
      </c>
      <c r="BX17" s="3">
        <v>0.213</v>
      </c>
      <c r="BY17" s="3">
        <v>400</v>
      </c>
      <c r="BZ17" s="3">
        <v>23</v>
      </c>
      <c r="CA17" s="3">
        <v>0.37</v>
      </c>
      <c r="CB17" s="3">
        <v>0.12</v>
      </c>
      <c r="CC17" s="3">
        <v>0</v>
      </c>
      <c r="CD17" s="3">
        <v>0</v>
      </c>
      <c r="CE17" s="3" t="e">
        <v>#DIV/0!</v>
      </c>
      <c r="CF17" s="3">
        <v>100</v>
      </c>
      <c r="CG17" s="3">
        <v>100</v>
      </c>
      <c r="CH17" s="3">
        <v>1.57333333333333</v>
      </c>
      <c r="CI17" s="3">
        <v>0.213853333333333</v>
      </c>
      <c r="CJ17" s="3">
        <v>1.00518534939605</v>
      </c>
      <c r="CK17" s="3">
        <v>0.00180531819462729</v>
      </c>
      <c r="CL17" s="3">
        <v>-1.11177945645761e-6</v>
      </c>
      <c r="CM17" s="3">
        <v>3.87159926385579e-10</v>
      </c>
      <c r="CN17" s="3">
        <v>-0.0423668704003903</v>
      </c>
      <c r="CO17" s="3">
        <v>0.00791992440815521</v>
      </c>
      <c r="CP17" s="3">
        <v>0.000283799275015285</v>
      </c>
      <c r="CQ17" s="3">
        <v>-6.1277419760102e-6</v>
      </c>
      <c r="CR17" s="3">
        <v>16</v>
      </c>
      <c r="CS17" s="3">
        <v>2138</v>
      </c>
      <c r="CT17" s="3">
        <v>1</v>
      </c>
      <c r="CU17" s="3">
        <v>27</v>
      </c>
      <c r="CV17" s="3">
        <v>3.71333333333333</v>
      </c>
      <c r="CW17" s="3">
        <v>3.84666666666667</v>
      </c>
      <c r="CX17" s="3">
        <v>19</v>
      </c>
      <c r="CY17" s="3">
        <v>347.3324</v>
      </c>
      <c r="CZ17" s="3">
        <v>668.823933333333</v>
      </c>
      <c r="DA17" s="3">
        <v>24.9992866666667</v>
      </c>
      <c r="DB17" s="3">
        <v>31.78074</v>
      </c>
      <c r="DC17" s="3">
        <v>30.0000466666667</v>
      </c>
      <c r="DD17" s="3">
        <v>32.0823266666667</v>
      </c>
      <c r="DE17" s="3">
        <v>32.1540933333333</v>
      </c>
      <c r="DF17" s="3">
        <v>19.4881933333333</v>
      </c>
      <c r="DG17" s="3">
        <v>29.1281</v>
      </c>
      <c r="DH17" s="3">
        <v>98.1456</v>
      </c>
      <c r="DI17" s="3">
        <v>25</v>
      </c>
      <c r="DJ17" s="3">
        <v>400</v>
      </c>
      <c r="DK17" s="3">
        <v>22.9515066666667</v>
      </c>
      <c r="DL17" s="3">
        <v>100.425266666667</v>
      </c>
      <c r="DM17" s="3">
        <v>101.111</v>
      </c>
    </row>
    <row r="18" spans="1:117">
      <c r="A18" s="3" t="s">
        <v>541</v>
      </c>
      <c r="B18" s="3" t="s">
        <v>242</v>
      </c>
      <c r="C18" s="3" t="s">
        <v>68</v>
      </c>
      <c r="D18" s="3" t="s">
        <v>74</v>
      </c>
      <c r="E18" s="3" t="str">
        <f t="shared" si="0"/>
        <v>TR47-B1-Rd2</v>
      </c>
      <c r="F18" s="3" t="str">
        <f>VLOOKUP(B18,Sheet1!$A$1:$B$93,2,0)</f>
        <v>Castanopsis carlesii</v>
      </c>
      <c r="G18" s="3" t="str">
        <f t="shared" si="1"/>
        <v>2023-08-15</v>
      </c>
      <c r="H18" s="3" t="s">
        <v>527</v>
      </c>
      <c r="I18" s="3">
        <v>0.000162354720967446</v>
      </c>
      <c r="J18" s="3">
        <v>0.162354720967446</v>
      </c>
      <c r="K18" s="3">
        <v>-0.646562286064988</v>
      </c>
      <c r="L18" s="3">
        <v>400.4918</v>
      </c>
      <c r="M18" s="3">
        <v>452.649726335369</v>
      </c>
      <c r="N18" s="3">
        <v>44.1358588956831</v>
      </c>
      <c r="O18" s="3">
        <v>39.0501757274412</v>
      </c>
      <c r="P18" s="3">
        <v>0.0157566502364285</v>
      </c>
      <c r="Q18" s="3">
        <v>3.17252360076917</v>
      </c>
      <c r="R18" s="3">
        <v>0.0157112305653735</v>
      </c>
      <c r="S18" s="3">
        <v>0.0098235883823521</v>
      </c>
      <c r="T18" s="3">
        <v>0</v>
      </c>
      <c r="U18" s="3">
        <v>25.4871503036141</v>
      </c>
      <c r="V18" s="3">
        <v>25.4871503036141</v>
      </c>
      <c r="W18" s="3">
        <v>3.27320709485486</v>
      </c>
      <c r="X18" s="3">
        <v>69.9272637860628</v>
      </c>
      <c r="Y18" s="3">
        <v>2.29420302971221</v>
      </c>
      <c r="Z18" s="3">
        <v>3.28084206697577</v>
      </c>
      <c r="AA18" s="3">
        <v>0.979004065142649</v>
      </c>
      <c r="AB18" s="3">
        <v>-7.15984319466437</v>
      </c>
      <c r="AC18" s="3">
        <v>6.71010463681776</v>
      </c>
      <c r="AD18" s="3">
        <v>0.449645719972857</v>
      </c>
      <c r="AE18" s="3">
        <v>-9.28378737495332e-5</v>
      </c>
      <c r="AF18" s="3">
        <v>0</v>
      </c>
      <c r="AG18" s="3">
        <v>0</v>
      </c>
      <c r="AH18" s="3">
        <v>1</v>
      </c>
      <c r="AI18" s="3">
        <v>0</v>
      </c>
      <c r="AJ18" s="3">
        <v>51819.179147012</v>
      </c>
      <c r="AK18" s="3">
        <v>0</v>
      </c>
      <c r="AL18" s="3">
        <v>0</v>
      </c>
      <c r="AM18" s="3">
        <v>0</v>
      </c>
      <c r="AN18" s="3">
        <v>0</v>
      </c>
      <c r="AO18" s="3">
        <v>3</v>
      </c>
      <c r="AP18" s="3">
        <v>0.5</v>
      </c>
      <c r="AQ18" s="3" t="e">
        <v>#DIV/0!</v>
      </c>
      <c r="AR18" s="3">
        <v>2</v>
      </c>
      <c r="AS18" s="3">
        <v>1692082157.6</v>
      </c>
      <c r="AT18" s="3">
        <v>400.4918</v>
      </c>
      <c r="AU18" s="3">
        <v>400.005733333333</v>
      </c>
      <c r="AV18" s="3">
        <v>23.5289466666667</v>
      </c>
      <c r="AW18" s="3">
        <v>23.39306</v>
      </c>
      <c r="AX18" s="3">
        <v>398.695866666667</v>
      </c>
      <c r="AY18" s="3">
        <v>23.31408</v>
      </c>
      <c r="AZ18" s="3">
        <v>350.0024</v>
      </c>
      <c r="BA18" s="3">
        <v>97.4947733333333</v>
      </c>
      <c r="BB18" s="3">
        <v>0.01078292</v>
      </c>
      <c r="BC18" s="3">
        <v>25.52638</v>
      </c>
      <c r="BD18" s="3">
        <v>25.6991133333333</v>
      </c>
      <c r="BE18" s="3">
        <v>999.9</v>
      </c>
      <c r="BF18" s="3">
        <v>0</v>
      </c>
      <c r="BG18" s="3">
        <v>0</v>
      </c>
      <c r="BH18" s="3">
        <v>10002.4626666667</v>
      </c>
      <c r="BI18" s="3">
        <v>-0.085419</v>
      </c>
      <c r="BJ18" s="3">
        <v>0.222185</v>
      </c>
      <c r="BK18" s="3">
        <v>0</v>
      </c>
      <c r="BL18" s="3">
        <v>0</v>
      </c>
      <c r="BM18" s="3">
        <v>0</v>
      </c>
      <c r="BN18" s="3">
        <v>28</v>
      </c>
      <c r="BO18" s="3">
        <v>-0.03055556</v>
      </c>
      <c r="BP18" s="3">
        <v>1692081785.1</v>
      </c>
      <c r="BQ18" s="3" t="e">
        <v>#DIV/0!</v>
      </c>
      <c r="BR18" s="3">
        <v>1692081785.1</v>
      </c>
      <c r="BS18" s="3">
        <v>1692081784.6</v>
      </c>
      <c r="BT18" s="3">
        <v>78</v>
      </c>
      <c r="BU18" s="3">
        <v>0.226</v>
      </c>
      <c r="BV18" s="3">
        <v>-0.004</v>
      </c>
      <c r="BW18" s="3">
        <v>1.796</v>
      </c>
      <c r="BX18" s="3">
        <v>0.212</v>
      </c>
      <c r="BY18" s="3">
        <v>400</v>
      </c>
      <c r="BZ18" s="3">
        <v>23</v>
      </c>
      <c r="CA18" s="3">
        <v>0.38</v>
      </c>
      <c r="CB18" s="3">
        <v>0.32</v>
      </c>
      <c r="CC18" s="3">
        <v>0</v>
      </c>
      <c r="CD18" s="3">
        <v>0</v>
      </c>
      <c r="CE18" s="3" t="e">
        <v>#DIV/0!</v>
      </c>
      <c r="CF18" s="3">
        <v>100</v>
      </c>
      <c r="CG18" s="3">
        <v>100</v>
      </c>
      <c r="CH18" s="3">
        <v>1.79593333333333</v>
      </c>
      <c r="CI18" s="3">
        <v>0.214866666666667</v>
      </c>
      <c r="CJ18" s="3">
        <v>1.22842660975104</v>
      </c>
      <c r="CK18" s="3">
        <v>0.00180531819462729</v>
      </c>
      <c r="CL18" s="3">
        <v>-1.11177945645761e-6</v>
      </c>
      <c r="CM18" s="3">
        <v>3.87159926385579e-10</v>
      </c>
      <c r="CN18" s="3">
        <v>-0.0463693844328373</v>
      </c>
      <c r="CO18" s="3">
        <v>0.00791992440815521</v>
      </c>
      <c r="CP18" s="3">
        <v>0.000283799275015285</v>
      </c>
      <c r="CQ18" s="3">
        <v>-6.1277419760102e-6</v>
      </c>
      <c r="CR18" s="3">
        <v>16</v>
      </c>
      <c r="CS18" s="3">
        <v>2138</v>
      </c>
      <c r="CT18" s="3">
        <v>1</v>
      </c>
      <c r="CU18" s="3">
        <v>27</v>
      </c>
      <c r="CV18" s="3">
        <v>6.2</v>
      </c>
      <c r="CW18" s="3">
        <v>6.22</v>
      </c>
      <c r="CX18" s="3">
        <v>19</v>
      </c>
      <c r="CY18" s="3">
        <v>348.5152</v>
      </c>
      <c r="CZ18" s="3">
        <v>645.7472</v>
      </c>
      <c r="DA18" s="3">
        <v>25.0001666666667</v>
      </c>
      <c r="DB18" s="3">
        <v>33.2858466666667</v>
      </c>
      <c r="DC18" s="3">
        <v>30.0004133333333</v>
      </c>
      <c r="DD18" s="3">
        <v>33.4476333333333</v>
      </c>
      <c r="DE18" s="3">
        <v>33.5124333333333</v>
      </c>
      <c r="DF18" s="3">
        <v>19.4378666666667</v>
      </c>
      <c r="DG18" s="3">
        <v>24.73978</v>
      </c>
      <c r="DH18" s="3">
        <v>50.6429</v>
      </c>
      <c r="DI18" s="3">
        <v>25</v>
      </c>
      <c r="DJ18" s="3">
        <v>400</v>
      </c>
      <c r="DK18" s="3">
        <v>23.3717266666667</v>
      </c>
      <c r="DL18" s="3">
        <v>100.222333333333</v>
      </c>
      <c r="DM18" s="3">
        <v>100.962066666667</v>
      </c>
    </row>
    <row r="19" spans="1:117">
      <c r="A19" s="3" t="s">
        <v>542</v>
      </c>
      <c r="B19" s="3" t="s">
        <v>179</v>
      </c>
      <c r="C19" s="3" t="s">
        <v>68</v>
      </c>
      <c r="D19" s="3" t="s">
        <v>69</v>
      </c>
      <c r="E19" s="3" t="str">
        <f t="shared" si="0"/>
        <v>TR49-B1-Rd1</v>
      </c>
      <c r="F19" s="3" t="str">
        <f>VLOOKUP(B19,Sheet1!$A$1:$B$93,2,0)</f>
        <v>Castanopsis eyrei</v>
      </c>
      <c r="G19" s="3" t="str">
        <f t="shared" si="1"/>
        <v>2023-08-15</v>
      </c>
      <c r="H19" s="3" t="s">
        <v>527</v>
      </c>
      <c r="I19" s="3">
        <v>0.000129130210798319</v>
      </c>
      <c r="J19" s="3">
        <v>0.129130210798319</v>
      </c>
      <c r="K19" s="3">
        <v>-0.883792707146545</v>
      </c>
      <c r="L19" s="3">
        <v>400.7272</v>
      </c>
      <c r="M19" s="3">
        <v>481.637905613607</v>
      </c>
      <c r="N19" s="3">
        <v>47.1047349187107</v>
      </c>
      <c r="O19" s="3">
        <v>39.191581216088</v>
      </c>
      <c r="P19" s="3">
        <v>0.012748615753738</v>
      </c>
      <c r="Q19" s="3">
        <v>3.17770852735314</v>
      </c>
      <c r="R19" s="3">
        <v>0.012720230085836</v>
      </c>
      <c r="S19" s="3">
        <v>0.00795268881951805</v>
      </c>
      <c r="T19" s="3">
        <v>0</v>
      </c>
      <c r="U19" s="3">
        <v>25.2296590446204</v>
      </c>
      <c r="V19" s="3">
        <v>25.2296590446204</v>
      </c>
      <c r="W19" s="3">
        <v>3.22347528708309</v>
      </c>
      <c r="X19" s="3">
        <v>69.9329093937301</v>
      </c>
      <c r="Y19" s="3">
        <v>2.25845416072281</v>
      </c>
      <c r="Z19" s="3">
        <v>3.2294583282979</v>
      </c>
      <c r="AA19" s="3">
        <v>0.965021126360276</v>
      </c>
      <c r="AB19" s="3">
        <v>-5.69464229620589</v>
      </c>
      <c r="AC19" s="3">
        <v>5.33835855851265</v>
      </c>
      <c r="AD19" s="3">
        <v>0.356227830925504</v>
      </c>
      <c r="AE19" s="3">
        <v>-5.59067677295152e-5</v>
      </c>
      <c r="AF19" s="3">
        <v>0</v>
      </c>
      <c r="AG19" s="3">
        <v>0</v>
      </c>
      <c r="AH19" s="3">
        <v>1</v>
      </c>
      <c r="AI19" s="3">
        <v>0</v>
      </c>
      <c r="AJ19" s="3">
        <v>52006.8599895561</v>
      </c>
      <c r="AK19" s="3">
        <v>0</v>
      </c>
      <c r="AL19" s="3">
        <v>0</v>
      </c>
      <c r="AM19" s="3">
        <v>0</v>
      </c>
      <c r="AN19" s="3">
        <v>0</v>
      </c>
      <c r="AO19" s="3">
        <v>3</v>
      </c>
      <c r="AP19" s="3">
        <v>0.5</v>
      </c>
      <c r="AQ19" s="3" t="e">
        <v>#DIV/0!</v>
      </c>
      <c r="AR19" s="3">
        <v>2</v>
      </c>
      <c r="AS19" s="3">
        <v>1692068998.1</v>
      </c>
      <c r="AT19" s="3">
        <v>400.7272</v>
      </c>
      <c r="AU19" s="3">
        <v>400.002866666667</v>
      </c>
      <c r="AV19" s="3">
        <v>23.0923066666667</v>
      </c>
      <c r="AW19" s="3">
        <v>22.98418</v>
      </c>
      <c r="AX19" s="3">
        <v>399.083533333333</v>
      </c>
      <c r="AY19" s="3">
        <v>22.8763466666667</v>
      </c>
      <c r="AZ19" s="3">
        <v>350.0018</v>
      </c>
      <c r="BA19" s="3">
        <v>97.7885866666667</v>
      </c>
      <c r="BB19" s="3">
        <v>0.0125638866666667</v>
      </c>
      <c r="BC19" s="3">
        <v>25.26082</v>
      </c>
      <c r="BD19" s="3">
        <v>25.39032</v>
      </c>
      <c r="BE19" s="3">
        <v>999.9</v>
      </c>
      <c r="BF19" s="3">
        <v>0</v>
      </c>
      <c r="BG19" s="3">
        <v>0</v>
      </c>
      <c r="BH19" s="3">
        <v>9999.50266666667</v>
      </c>
      <c r="BI19" s="3">
        <v>-0.0916512533333333</v>
      </c>
      <c r="BJ19" s="3">
        <v>0.222185</v>
      </c>
      <c r="BK19" s="3">
        <v>0</v>
      </c>
      <c r="BL19" s="3">
        <v>0</v>
      </c>
      <c r="BM19" s="3">
        <v>0</v>
      </c>
      <c r="BN19" s="3">
        <v>26</v>
      </c>
      <c r="BO19" s="3">
        <v>-0.00277778</v>
      </c>
      <c r="BP19" s="3">
        <v>1692068531.1</v>
      </c>
      <c r="BQ19" s="3" t="e">
        <v>#DIV/0!</v>
      </c>
      <c r="BR19" s="3">
        <v>1692068529.6</v>
      </c>
      <c r="BS19" s="3">
        <v>1692068531.1</v>
      </c>
      <c r="BT19" s="3">
        <v>40</v>
      </c>
      <c r="BU19" s="3">
        <v>0.16</v>
      </c>
      <c r="BV19" s="3">
        <v>-0.005</v>
      </c>
      <c r="BW19" s="3">
        <v>1.643</v>
      </c>
      <c r="BX19" s="3">
        <v>0.214</v>
      </c>
      <c r="BY19" s="3">
        <v>400</v>
      </c>
      <c r="BZ19" s="3">
        <v>23</v>
      </c>
      <c r="CA19" s="3">
        <v>0.29</v>
      </c>
      <c r="CB19" s="3">
        <v>0.22</v>
      </c>
      <c r="CC19" s="3">
        <v>0</v>
      </c>
      <c r="CD19" s="3">
        <v>0</v>
      </c>
      <c r="CE19" s="3" t="e">
        <v>#DIV/0!</v>
      </c>
      <c r="CF19" s="3">
        <v>100</v>
      </c>
      <c r="CG19" s="3">
        <v>100</v>
      </c>
      <c r="CH19" s="3">
        <v>1.64366666666667</v>
      </c>
      <c r="CI19" s="3">
        <v>0.21596</v>
      </c>
      <c r="CJ19" s="3">
        <v>1.07574346664556</v>
      </c>
      <c r="CK19" s="3">
        <v>0.00180531819462729</v>
      </c>
      <c r="CL19" s="3">
        <v>-1.11177945645761e-6</v>
      </c>
      <c r="CM19" s="3">
        <v>3.87159926385579e-10</v>
      </c>
      <c r="CN19" s="3">
        <v>-0.0403804527478787</v>
      </c>
      <c r="CO19" s="3">
        <v>0.00791992440815521</v>
      </c>
      <c r="CP19" s="3">
        <v>0.000283799275015285</v>
      </c>
      <c r="CQ19" s="3">
        <v>-6.1277419760102e-6</v>
      </c>
      <c r="CR19" s="3">
        <v>16</v>
      </c>
      <c r="CS19" s="3">
        <v>2138</v>
      </c>
      <c r="CT19" s="3">
        <v>1</v>
      </c>
      <c r="CU19" s="3">
        <v>27</v>
      </c>
      <c r="CV19" s="3">
        <v>7.8</v>
      </c>
      <c r="CW19" s="3">
        <v>7.78666666666667</v>
      </c>
      <c r="CX19" s="3">
        <v>19</v>
      </c>
      <c r="CY19" s="3">
        <v>346.863133333333</v>
      </c>
      <c r="CZ19" s="3">
        <v>661.328533333333</v>
      </c>
      <c r="DA19" s="3">
        <v>24.99996</v>
      </c>
      <c r="DB19" s="3">
        <v>31.88576</v>
      </c>
      <c r="DC19" s="3">
        <v>30.0001866666667</v>
      </c>
      <c r="DD19" s="3">
        <v>32.1296266666667</v>
      </c>
      <c r="DE19" s="3">
        <v>32.2025866666667</v>
      </c>
      <c r="DF19" s="3">
        <v>19.5093533333333</v>
      </c>
      <c r="DG19" s="3">
        <v>30.1996</v>
      </c>
      <c r="DH19" s="3">
        <v>89.2790066666667</v>
      </c>
      <c r="DI19" s="3">
        <v>25</v>
      </c>
      <c r="DJ19" s="3">
        <v>400</v>
      </c>
      <c r="DK19" s="3">
        <v>22.9593</v>
      </c>
      <c r="DL19" s="3">
        <v>100.469466666667</v>
      </c>
      <c r="DM19" s="3">
        <v>101.156466666667</v>
      </c>
    </row>
    <row r="20" spans="1:117">
      <c r="A20" s="3" t="s">
        <v>543</v>
      </c>
      <c r="B20" s="3" t="s">
        <v>493</v>
      </c>
      <c r="C20" s="3" t="s">
        <v>68</v>
      </c>
      <c r="D20" s="3" t="s">
        <v>69</v>
      </c>
      <c r="E20" s="3" t="str">
        <f t="shared" si="0"/>
        <v>TR62-B1-Rd1</v>
      </c>
      <c r="F20" s="3" t="str">
        <f>VLOOKUP(B20,Sheet1!$A$1:$B$93,2,0)</f>
        <v>Castanopsis carlesii</v>
      </c>
      <c r="G20" s="3" t="str">
        <f t="shared" si="1"/>
        <v>2023-08-15</v>
      </c>
      <c r="H20" s="3" t="s">
        <v>527</v>
      </c>
      <c r="I20" s="3">
        <v>7.59959120395007e-5</v>
      </c>
      <c r="J20" s="3">
        <v>0.0759959120395007</v>
      </c>
      <c r="K20" s="3">
        <v>-0.94979957346014</v>
      </c>
      <c r="L20" s="3">
        <v>400.786466666667</v>
      </c>
      <c r="M20" s="3">
        <v>603.323706499323</v>
      </c>
      <c r="N20" s="3">
        <v>58.8295820955015</v>
      </c>
      <c r="O20" s="3">
        <v>39.0803537602064</v>
      </c>
      <c r="P20" s="3">
        <v>0.00734621364481774</v>
      </c>
      <c r="Q20" s="3">
        <v>3.17172305843006</v>
      </c>
      <c r="R20" s="3">
        <v>0.0073365969051736</v>
      </c>
      <c r="S20" s="3">
        <v>0.00458623600372313</v>
      </c>
      <c r="T20" s="3">
        <v>0</v>
      </c>
      <c r="U20" s="3">
        <v>25.5427326550062</v>
      </c>
      <c r="V20" s="3">
        <v>25.5427326550062</v>
      </c>
      <c r="W20" s="3">
        <v>3.28402941681454</v>
      </c>
      <c r="X20" s="3">
        <v>70.0471368855113</v>
      </c>
      <c r="Y20" s="3">
        <v>2.30287849702857</v>
      </c>
      <c r="Z20" s="3">
        <v>3.28761261924073</v>
      </c>
      <c r="AA20" s="3">
        <v>0.981150919785969</v>
      </c>
      <c r="AB20" s="3">
        <v>-3.35141972094198</v>
      </c>
      <c r="AC20" s="3">
        <v>3.14077880640052</v>
      </c>
      <c r="AD20" s="3">
        <v>0.210621114812966</v>
      </c>
      <c r="AE20" s="3">
        <v>-1.97997284905327e-5</v>
      </c>
      <c r="AF20" s="3">
        <v>0</v>
      </c>
      <c r="AG20" s="3">
        <v>0</v>
      </c>
      <c r="AH20" s="3">
        <v>1</v>
      </c>
      <c r="AI20" s="3">
        <v>0</v>
      </c>
      <c r="AJ20" s="3">
        <v>51792.3805430067</v>
      </c>
      <c r="AK20" s="3">
        <v>0</v>
      </c>
      <c r="AL20" s="3">
        <v>0</v>
      </c>
      <c r="AM20" s="3">
        <v>0</v>
      </c>
      <c r="AN20" s="3">
        <v>0</v>
      </c>
      <c r="AO20" s="3">
        <v>3</v>
      </c>
      <c r="AP20" s="3">
        <v>0.5</v>
      </c>
      <c r="AQ20" s="3" t="e">
        <v>#DIV/0!</v>
      </c>
      <c r="AR20" s="3">
        <v>2</v>
      </c>
      <c r="AS20" s="3">
        <v>1692089059.6</v>
      </c>
      <c r="AT20" s="3">
        <v>400.786466666667</v>
      </c>
      <c r="AU20" s="3">
        <v>399.998466666667</v>
      </c>
      <c r="AV20" s="3">
        <v>23.6170466666667</v>
      </c>
      <c r="AW20" s="3">
        <v>23.5534466666667</v>
      </c>
      <c r="AX20" s="3">
        <v>398.886133333333</v>
      </c>
      <c r="AY20" s="3">
        <v>23.40228</v>
      </c>
      <c r="AZ20" s="3">
        <v>350.0042</v>
      </c>
      <c r="BA20" s="3">
        <v>97.4970333333333</v>
      </c>
      <c r="BB20" s="3">
        <v>0.0121318</v>
      </c>
      <c r="BC20" s="3">
        <v>25.5611</v>
      </c>
      <c r="BD20" s="3">
        <v>25.8205533333333</v>
      </c>
      <c r="BE20" s="3">
        <v>999.9</v>
      </c>
      <c r="BF20" s="3">
        <v>0</v>
      </c>
      <c r="BG20" s="3">
        <v>0</v>
      </c>
      <c r="BH20" s="3">
        <v>9998.03933333333</v>
      </c>
      <c r="BI20" s="3">
        <v>-0.0937018273333333</v>
      </c>
      <c r="BJ20" s="3">
        <v>0.222185</v>
      </c>
      <c r="BK20" s="3">
        <v>0</v>
      </c>
      <c r="BL20" s="3">
        <v>0</v>
      </c>
      <c r="BM20" s="3">
        <v>0</v>
      </c>
      <c r="BN20" s="3">
        <v>27.01112</v>
      </c>
      <c r="BO20" s="3">
        <v>-0.01111112</v>
      </c>
      <c r="BP20" s="3">
        <v>1692088910.1</v>
      </c>
      <c r="BQ20" s="3" t="e">
        <v>#DIV/0!</v>
      </c>
      <c r="BR20" s="3">
        <v>1692088910.1</v>
      </c>
      <c r="BS20" s="3">
        <v>1692088907.1</v>
      </c>
      <c r="BT20" s="3">
        <v>98</v>
      </c>
      <c r="BU20" s="3">
        <v>-0.678</v>
      </c>
      <c r="BV20" s="3">
        <v>-0.012</v>
      </c>
      <c r="BW20" s="3">
        <v>1.899</v>
      </c>
      <c r="BX20" s="3">
        <v>0.215</v>
      </c>
      <c r="BY20" s="3">
        <v>400</v>
      </c>
      <c r="BZ20" s="3">
        <v>24</v>
      </c>
      <c r="CA20" s="3">
        <v>0.39</v>
      </c>
      <c r="CB20" s="3">
        <v>0.12</v>
      </c>
      <c r="CC20" s="3">
        <v>0</v>
      </c>
      <c r="CD20" s="3">
        <v>0</v>
      </c>
      <c r="CE20" s="3" t="e">
        <v>#DIV/0!</v>
      </c>
      <c r="CF20" s="3">
        <v>100</v>
      </c>
      <c r="CG20" s="3">
        <v>100</v>
      </c>
      <c r="CH20" s="3">
        <v>1.90033333333333</v>
      </c>
      <c r="CI20" s="3">
        <v>0.214766666666667</v>
      </c>
      <c r="CJ20" s="3">
        <v>1.33252140554703</v>
      </c>
      <c r="CK20" s="3">
        <v>0.00180531819462729</v>
      </c>
      <c r="CL20" s="3">
        <v>-1.11177945645761e-6</v>
      </c>
      <c r="CM20" s="3">
        <v>3.87159926385579e-10</v>
      </c>
      <c r="CN20" s="3">
        <v>-0.0474557407780967</v>
      </c>
      <c r="CO20" s="3">
        <v>0.00791992440815521</v>
      </c>
      <c r="CP20" s="3">
        <v>0.000283799275015285</v>
      </c>
      <c r="CQ20" s="3">
        <v>-6.1277419760102e-6</v>
      </c>
      <c r="CR20" s="3">
        <v>16</v>
      </c>
      <c r="CS20" s="3">
        <v>2138</v>
      </c>
      <c r="CT20" s="3">
        <v>1</v>
      </c>
      <c r="CU20" s="3">
        <v>27</v>
      </c>
      <c r="CV20" s="3">
        <v>2.5</v>
      </c>
      <c r="CW20" s="3">
        <v>2.53333333333333</v>
      </c>
      <c r="CX20" s="3">
        <v>19</v>
      </c>
      <c r="CY20" s="3">
        <v>350.412533333333</v>
      </c>
      <c r="CZ20" s="3">
        <v>635.438333333333</v>
      </c>
      <c r="DA20" s="3">
        <v>25.00038</v>
      </c>
      <c r="DB20" s="3">
        <v>34.40718</v>
      </c>
      <c r="DC20" s="3">
        <v>30.0002333333333</v>
      </c>
      <c r="DD20" s="3">
        <v>34.6654533333333</v>
      </c>
      <c r="DE20" s="3">
        <v>34.7350133333333</v>
      </c>
      <c r="DF20" s="3">
        <v>19.39292</v>
      </c>
      <c r="DG20" s="3">
        <v>28.4888</v>
      </c>
      <c r="DH20" s="3">
        <v>30.7648533333333</v>
      </c>
      <c r="DI20" s="3">
        <v>25</v>
      </c>
      <c r="DJ20" s="3">
        <v>400</v>
      </c>
      <c r="DK20" s="3">
        <v>23.597</v>
      </c>
      <c r="DL20" s="3">
        <v>99.9617933333333</v>
      </c>
      <c r="DM20" s="3">
        <v>100.739266666667</v>
      </c>
    </row>
    <row r="21" spans="1:117">
      <c r="A21" s="3" t="s">
        <v>544</v>
      </c>
      <c r="B21" s="3" t="s">
        <v>493</v>
      </c>
      <c r="C21" s="3" t="s">
        <v>68</v>
      </c>
      <c r="D21" s="3" t="s">
        <v>74</v>
      </c>
      <c r="E21" s="3" t="str">
        <f t="shared" si="0"/>
        <v>TR62-B1-Rd2</v>
      </c>
      <c r="F21" s="3" t="str">
        <f>VLOOKUP(B21,Sheet1!$A$1:$B$93,2,0)</f>
        <v>Castanopsis carlesii</v>
      </c>
      <c r="G21" s="3" t="str">
        <f t="shared" si="1"/>
        <v>2023-08-15</v>
      </c>
      <c r="H21" s="3" t="s">
        <v>527</v>
      </c>
      <c r="I21" s="3">
        <v>2.90779153644002e-5</v>
      </c>
      <c r="J21" s="3">
        <v>0.0290779153644002</v>
      </c>
      <c r="K21" s="3">
        <v>-0.880769383053907</v>
      </c>
      <c r="L21" s="3">
        <v>400.7622</v>
      </c>
      <c r="M21" s="3">
        <v>787.66427473338</v>
      </c>
      <c r="N21" s="3">
        <v>76.841621023969</v>
      </c>
      <c r="O21" s="3">
        <v>39.0968870222299</v>
      </c>
      <c r="P21" s="3">
        <v>0.00289191675321135</v>
      </c>
      <c r="Q21" s="3">
        <v>3.17283283099732</v>
      </c>
      <c r="R21" s="3">
        <v>0.00289033515556893</v>
      </c>
      <c r="S21" s="3">
        <v>0.00180660149309857</v>
      </c>
      <c r="T21" s="3">
        <v>0</v>
      </c>
      <c r="U21" s="3">
        <v>25.1787798891237</v>
      </c>
      <c r="V21" s="3">
        <v>25.1787798891237</v>
      </c>
      <c r="W21" s="3">
        <v>3.2137270975144</v>
      </c>
      <c r="X21" s="3">
        <v>70.2822747412597</v>
      </c>
      <c r="Y21" s="3">
        <v>2.2596255906704</v>
      </c>
      <c r="Z21" s="3">
        <v>3.21507183091084</v>
      </c>
      <c r="AA21" s="3">
        <v>0.954101506843998</v>
      </c>
      <c r="AB21" s="3">
        <v>-1.28233606757005</v>
      </c>
      <c r="AC21" s="3">
        <v>1.20205501780643</v>
      </c>
      <c r="AD21" s="3">
        <v>0.0802779838917631</v>
      </c>
      <c r="AE21" s="3">
        <v>-3.06587185739208e-6</v>
      </c>
      <c r="AF21" s="3">
        <v>0</v>
      </c>
      <c r="AG21" s="3">
        <v>0</v>
      </c>
      <c r="AH21" s="3">
        <v>1</v>
      </c>
      <c r="AI21" s="3">
        <v>0</v>
      </c>
      <c r="AJ21" s="3">
        <v>51887.5295743488</v>
      </c>
      <c r="AK21" s="3">
        <v>0</v>
      </c>
      <c r="AL21" s="3">
        <v>0</v>
      </c>
      <c r="AM21" s="3">
        <v>0</v>
      </c>
      <c r="AN21" s="3">
        <v>0</v>
      </c>
      <c r="AO21" s="3">
        <v>3</v>
      </c>
      <c r="AP21" s="3">
        <v>0.5</v>
      </c>
      <c r="AQ21" s="3" t="e">
        <v>#DIV/0!</v>
      </c>
      <c r="AR21" s="3">
        <v>2</v>
      </c>
      <c r="AS21" s="3">
        <v>1692095932.1</v>
      </c>
      <c r="AT21" s="3">
        <v>400.7622</v>
      </c>
      <c r="AU21" s="3">
        <v>399.997466666667</v>
      </c>
      <c r="AV21" s="3">
        <v>23.1622666666667</v>
      </c>
      <c r="AW21" s="3">
        <v>23.13792</v>
      </c>
      <c r="AX21" s="3">
        <v>398.9472</v>
      </c>
      <c r="AY21" s="3">
        <v>22.9530933333333</v>
      </c>
      <c r="AZ21" s="3">
        <v>350.004733333333</v>
      </c>
      <c r="BA21" s="3">
        <v>97.54592</v>
      </c>
      <c r="BB21" s="3">
        <v>0.0104039733333333</v>
      </c>
      <c r="BC21" s="3">
        <v>25.1858066666667</v>
      </c>
      <c r="BD21" s="3">
        <v>25.28702</v>
      </c>
      <c r="BE21" s="3">
        <v>999.9</v>
      </c>
      <c r="BF21" s="3">
        <v>0</v>
      </c>
      <c r="BG21" s="3">
        <v>0</v>
      </c>
      <c r="BH21" s="3">
        <v>9998.836</v>
      </c>
      <c r="BI21" s="3">
        <v>-0.106496646666667</v>
      </c>
      <c r="BJ21" s="3">
        <v>0.222185</v>
      </c>
      <c r="BK21" s="3">
        <v>0</v>
      </c>
      <c r="BL21" s="3">
        <v>0</v>
      </c>
      <c r="BM21" s="3">
        <v>0</v>
      </c>
      <c r="BN21" s="3">
        <v>26</v>
      </c>
      <c r="BO21" s="3">
        <v>-0.0138888933333333</v>
      </c>
      <c r="BP21" s="3">
        <v>1692095393.1</v>
      </c>
      <c r="BQ21" s="3" t="e">
        <v>#DIV/0!</v>
      </c>
      <c r="BR21" s="3">
        <v>1692095393.1</v>
      </c>
      <c r="BS21" s="3">
        <v>1692095392.1</v>
      </c>
      <c r="BT21" s="3">
        <v>119</v>
      </c>
      <c r="BU21" s="3">
        <v>0.187</v>
      </c>
      <c r="BV21" s="3">
        <v>-0.004</v>
      </c>
      <c r="BW21" s="3">
        <v>1.814</v>
      </c>
      <c r="BX21" s="3">
        <v>0.209</v>
      </c>
      <c r="BY21" s="3">
        <v>400</v>
      </c>
      <c r="BZ21" s="3">
        <v>23</v>
      </c>
      <c r="CA21" s="3">
        <v>0.41</v>
      </c>
      <c r="CB21" s="3">
        <v>0.21</v>
      </c>
      <c r="CC21" s="3">
        <v>0</v>
      </c>
      <c r="CD21" s="3">
        <v>0</v>
      </c>
      <c r="CE21" s="3" t="e">
        <v>#DIV/0!</v>
      </c>
      <c r="CF21" s="3">
        <v>100</v>
      </c>
      <c r="CG21" s="3">
        <v>100</v>
      </c>
      <c r="CH21" s="3">
        <v>1.815</v>
      </c>
      <c r="CI21" s="3">
        <v>0.209173333333333</v>
      </c>
      <c r="CJ21" s="3">
        <v>1.24719691628103</v>
      </c>
      <c r="CK21" s="3">
        <v>0.00180531819462729</v>
      </c>
      <c r="CL21" s="3">
        <v>-1.11177945645761e-6</v>
      </c>
      <c r="CM21" s="3">
        <v>3.87159926385579e-10</v>
      </c>
      <c r="CN21" s="3">
        <v>-0.0480215946774281</v>
      </c>
      <c r="CO21" s="3">
        <v>0.00791992440815521</v>
      </c>
      <c r="CP21" s="3">
        <v>0.000283799275015285</v>
      </c>
      <c r="CQ21" s="3">
        <v>-6.1277419760102e-6</v>
      </c>
      <c r="CR21" s="3">
        <v>16</v>
      </c>
      <c r="CS21" s="3">
        <v>2138</v>
      </c>
      <c r="CT21" s="3">
        <v>1</v>
      </c>
      <c r="CU21" s="3">
        <v>27</v>
      </c>
      <c r="CV21" s="3">
        <v>8.98</v>
      </c>
      <c r="CW21" s="3">
        <v>9</v>
      </c>
      <c r="CX21" s="3">
        <v>19</v>
      </c>
      <c r="CY21" s="3">
        <v>348.073266666667</v>
      </c>
      <c r="CZ21" s="3">
        <v>645.561666666667</v>
      </c>
      <c r="DA21" s="3">
        <v>24.9999933333333</v>
      </c>
      <c r="DB21" s="3">
        <v>32.2115933333333</v>
      </c>
      <c r="DC21" s="3">
        <v>29.99998</v>
      </c>
      <c r="DD21" s="3">
        <v>32.5866266666667</v>
      </c>
      <c r="DE21" s="3">
        <v>32.6681266666667</v>
      </c>
      <c r="DF21" s="3">
        <v>19.49204</v>
      </c>
      <c r="DG21" s="3">
        <v>23.267</v>
      </c>
      <c r="DH21" s="3">
        <v>44.3969533333333</v>
      </c>
      <c r="DI21" s="3">
        <v>25</v>
      </c>
      <c r="DJ21" s="3">
        <v>400</v>
      </c>
      <c r="DK21" s="3">
        <v>23.1115</v>
      </c>
      <c r="DL21" s="3">
        <v>100.4412</v>
      </c>
      <c r="DM21" s="3">
        <v>101.148733333333</v>
      </c>
    </row>
    <row r="22" spans="1:117">
      <c r="A22" s="3" t="s">
        <v>545</v>
      </c>
      <c r="B22" s="3" t="s">
        <v>546</v>
      </c>
      <c r="C22" s="3" t="s">
        <v>68</v>
      </c>
      <c r="D22" s="3" t="s">
        <v>69</v>
      </c>
      <c r="E22" s="3" t="str">
        <f t="shared" si="0"/>
        <v>TR64-B1-Rd1</v>
      </c>
      <c r="F22" s="3" t="str">
        <f>VLOOKUP(B22,Sheet1!$A$1:$B$93,2,0)</f>
        <v>Castanopsis eyrei</v>
      </c>
      <c r="G22" s="3" t="str">
        <f t="shared" si="1"/>
        <v>2023-08-16</v>
      </c>
      <c r="H22" s="3" t="s">
        <v>527</v>
      </c>
      <c r="I22" s="3">
        <v>0.000194213734329677</v>
      </c>
      <c r="J22" s="3">
        <v>0.194213734329677</v>
      </c>
      <c r="K22" s="3">
        <v>-1.23182353670383</v>
      </c>
      <c r="L22" s="3">
        <v>401.002266666667</v>
      </c>
      <c r="M22" s="3">
        <v>482.342403687636</v>
      </c>
      <c r="N22" s="3">
        <v>47.0431791708647</v>
      </c>
      <c r="O22" s="3">
        <v>39.1100235045734</v>
      </c>
      <c r="P22" s="3">
        <v>0.0193118274951209</v>
      </c>
      <c r="Q22" s="3">
        <v>3.1729473182367</v>
      </c>
      <c r="R22" s="3">
        <v>0.0192465734266864</v>
      </c>
      <c r="S22" s="3">
        <v>0.0120349526826101</v>
      </c>
      <c r="T22" s="3">
        <v>0</v>
      </c>
      <c r="U22" s="3">
        <v>25.1616331702244</v>
      </c>
      <c r="V22" s="3">
        <v>25.1616331702244</v>
      </c>
      <c r="W22" s="3">
        <v>3.21044765962022</v>
      </c>
      <c r="X22" s="3">
        <v>70.0063648345899</v>
      </c>
      <c r="Y22" s="3">
        <v>2.25380656332302</v>
      </c>
      <c r="Z22" s="3">
        <v>3.21943093881461</v>
      </c>
      <c r="AA22" s="3">
        <v>0.956641096297205</v>
      </c>
      <c r="AB22" s="3">
        <v>-8.56482568393876</v>
      </c>
      <c r="AC22" s="3">
        <v>8.02848604821852</v>
      </c>
      <c r="AD22" s="3">
        <v>0.5362126707734</v>
      </c>
      <c r="AE22" s="3">
        <v>-0.000126964946841627</v>
      </c>
      <c r="AF22" s="3">
        <v>0</v>
      </c>
      <c r="AG22" s="3">
        <v>0</v>
      </c>
      <c r="AH22" s="3">
        <v>1</v>
      </c>
      <c r="AI22" s="3">
        <v>0</v>
      </c>
      <c r="AJ22" s="3">
        <v>51885.965656728</v>
      </c>
      <c r="AK22" s="3">
        <v>0</v>
      </c>
      <c r="AL22" s="3">
        <v>0</v>
      </c>
      <c r="AM22" s="3">
        <v>0</v>
      </c>
      <c r="AN22" s="3">
        <v>0</v>
      </c>
      <c r="AO22" s="3">
        <v>3</v>
      </c>
      <c r="AP22" s="3">
        <v>0.5</v>
      </c>
      <c r="AQ22" s="3" t="e">
        <v>#DIV/0!</v>
      </c>
      <c r="AR22" s="3">
        <v>2</v>
      </c>
      <c r="AS22" s="3">
        <v>1692164455.6</v>
      </c>
      <c r="AT22" s="3">
        <v>401.002266666667</v>
      </c>
      <c r="AU22" s="3">
        <v>400.003266666667</v>
      </c>
      <c r="AV22" s="3">
        <v>23.1086933333333</v>
      </c>
      <c r="AW22" s="3">
        <v>22.9460733333333</v>
      </c>
      <c r="AX22" s="3">
        <v>399.254266666667</v>
      </c>
      <c r="AY22" s="3">
        <v>22.8975866666667</v>
      </c>
      <c r="AZ22" s="3">
        <v>350.003933333333</v>
      </c>
      <c r="BA22" s="3">
        <v>97.5191733333333</v>
      </c>
      <c r="BB22" s="3">
        <v>0.01150608</v>
      </c>
      <c r="BC22" s="3">
        <v>25.2085666666667</v>
      </c>
      <c r="BD22" s="3">
        <v>25.2271666666667</v>
      </c>
      <c r="BE22" s="3">
        <v>999.9</v>
      </c>
      <c r="BF22" s="3">
        <v>0</v>
      </c>
      <c r="BG22" s="3">
        <v>0</v>
      </c>
      <c r="BH22" s="3">
        <v>10002.1766666667</v>
      </c>
      <c r="BI22" s="3">
        <v>-0.09821228</v>
      </c>
      <c r="BJ22" s="3">
        <v>0.222185</v>
      </c>
      <c r="BK22" s="3">
        <v>0</v>
      </c>
      <c r="BL22" s="3">
        <v>0</v>
      </c>
      <c r="BM22" s="3">
        <v>0</v>
      </c>
      <c r="BN22" s="3">
        <v>26</v>
      </c>
      <c r="BO22" s="3">
        <v>-0.00277778</v>
      </c>
      <c r="BP22" s="3">
        <v>1692164286.1</v>
      </c>
      <c r="BQ22" s="3" t="e">
        <v>#DIV/0!</v>
      </c>
      <c r="BR22" s="3">
        <v>1692164286.1</v>
      </c>
      <c r="BS22" s="3">
        <v>1692164284.1</v>
      </c>
      <c r="BT22" s="3">
        <v>80</v>
      </c>
      <c r="BU22" s="3">
        <v>0.052</v>
      </c>
      <c r="BV22" s="3">
        <v>-0.001</v>
      </c>
      <c r="BW22" s="3">
        <v>1.747</v>
      </c>
      <c r="BX22" s="3">
        <v>0.209</v>
      </c>
      <c r="BY22" s="3">
        <v>400</v>
      </c>
      <c r="BZ22" s="3">
        <v>23</v>
      </c>
      <c r="CA22" s="3">
        <v>0.32</v>
      </c>
      <c r="CB22" s="3">
        <v>0.1</v>
      </c>
      <c r="CC22" s="3">
        <v>0</v>
      </c>
      <c r="CD22" s="3">
        <v>0</v>
      </c>
      <c r="CE22" s="3" t="e">
        <v>#DIV/0!</v>
      </c>
      <c r="CF22" s="3">
        <v>100</v>
      </c>
      <c r="CG22" s="3">
        <v>100</v>
      </c>
      <c r="CH22" s="3">
        <v>1.748</v>
      </c>
      <c r="CI22" s="3">
        <v>0.211106666666667</v>
      </c>
      <c r="CJ22" s="3">
        <v>1.17986560692883</v>
      </c>
      <c r="CK22" s="3">
        <v>0.00180531819462729</v>
      </c>
      <c r="CL22" s="3">
        <v>-1.11177945645761e-6</v>
      </c>
      <c r="CM22" s="3">
        <v>3.87159926385579e-10</v>
      </c>
      <c r="CN22" s="3">
        <v>-0.0454660235689522</v>
      </c>
      <c r="CO22" s="3">
        <v>0.00791992440815521</v>
      </c>
      <c r="CP22" s="3">
        <v>0.000283799275015285</v>
      </c>
      <c r="CQ22" s="3">
        <v>-6.1277419760102e-6</v>
      </c>
      <c r="CR22" s="3">
        <v>16</v>
      </c>
      <c r="CS22" s="3">
        <v>2138</v>
      </c>
      <c r="CT22" s="3">
        <v>1</v>
      </c>
      <c r="CU22" s="3">
        <v>27</v>
      </c>
      <c r="CV22" s="3">
        <v>2.83333333333333</v>
      </c>
      <c r="CW22" s="3">
        <v>2.86666666666667</v>
      </c>
      <c r="CX22" s="3">
        <v>19</v>
      </c>
      <c r="CY22" s="3">
        <v>347.1172</v>
      </c>
      <c r="CZ22" s="3">
        <v>656.715666666667</v>
      </c>
      <c r="DA22" s="3">
        <v>24.99992</v>
      </c>
      <c r="DB22" s="3">
        <v>31.9349066666667</v>
      </c>
      <c r="DC22" s="3">
        <v>30.0002266666667</v>
      </c>
      <c r="DD22" s="3">
        <v>32.20672</v>
      </c>
      <c r="DE22" s="3">
        <v>32.2811466666667</v>
      </c>
      <c r="DF22" s="3">
        <v>19.4596466666667</v>
      </c>
      <c r="DG22" s="3">
        <v>27.7271</v>
      </c>
      <c r="DH22" s="3">
        <v>63.18224</v>
      </c>
      <c r="DI22" s="3">
        <v>25</v>
      </c>
      <c r="DJ22" s="3">
        <v>400</v>
      </c>
      <c r="DK22" s="3">
        <v>22.9489</v>
      </c>
      <c r="DL22" s="3">
        <v>100.463666666667</v>
      </c>
      <c r="DM22" s="3">
        <v>101.1674</v>
      </c>
    </row>
    <row r="23" spans="1:117">
      <c r="A23" s="3" t="s">
        <v>547</v>
      </c>
      <c r="B23" s="3" t="s">
        <v>495</v>
      </c>
      <c r="C23" s="3" t="s">
        <v>68</v>
      </c>
      <c r="D23" s="3" t="s">
        <v>74</v>
      </c>
      <c r="E23" s="3" t="str">
        <f t="shared" si="0"/>
        <v>TR65-B1-Rd2</v>
      </c>
      <c r="F23" s="3" t="str">
        <f>VLOOKUP(B23,Sheet1!$A$1:$B$93,2,0)</f>
        <v>Myrica rubra</v>
      </c>
      <c r="G23" s="3" t="str">
        <f t="shared" si="1"/>
        <v>2023-08-16</v>
      </c>
      <c r="H23" s="3" t="s">
        <v>527</v>
      </c>
      <c r="I23" s="3">
        <v>0.000172156057964638</v>
      </c>
      <c r="J23" s="3">
        <v>0.172156057964638</v>
      </c>
      <c r="K23" s="3">
        <v>-0.698389164230855</v>
      </c>
      <c r="L23" s="3">
        <v>400.540066666667</v>
      </c>
      <c r="M23" s="3">
        <v>459.600377031196</v>
      </c>
      <c r="N23" s="3">
        <v>44.777560484206</v>
      </c>
      <c r="O23" s="3">
        <v>39.0234822606092</v>
      </c>
      <c r="P23" s="3">
        <v>0.0169569437113685</v>
      </c>
      <c r="Q23" s="3">
        <v>3.17017375397437</v>
      </c>
      <c r="R23" s="3">
        <v>0.0169067094009048</v>
      </c>
      <c r="S23" s="3">
        <v>0.0105711942466583</v>
      </c>
      <c r="T23" s="3">
        <v>0</v>
      </c>
      <c r="U23" s="3">
        <v>25.2926992870319</v>
      </c>
      <c r="V23" s="3">
        <v>25.2926992870319</v>
      </c>
      <c r="W23" s="3">
        <v>3.23558934028579</v>
      </c>
      <c r="X23" s="3">
        <v>70.0316432136508</v>
      </c>
      <c r="Y23" s="3">
        <v>2.27155456916727</v>
      </c>
      <c r="Z23" s="3">
        <v>3.24361169619266</v>
      </c>
      <c r="AA23" s="3">
        <v>0.964034771118522</v>
      </c>
      <c r="AB23" s="3">
        <v>-7.59208215624054</v>
      </c>
      <c r="AC23" s="3">
        <v>7.11570054768119</v>
      </c>
      <c r="AD23" s="3">
        <v>0.476281883974999</v>
      </c>
      <c r="AE23" s="3">
        <v>-9.97245843601391e-5</v>
      </c>
      <c r="AF23" s="3">
        <v>0</v>
      </c>
      <c r="AG23" s="3">
        <v>0</v>
      </c>
      <c r="AH23" s="3">
        <v>1</v>
      </c>
      <c r="AI23" s="3">
        <v>0</v>
      </c>
      <c r="AJ23" s="3">
        <v>51789.7472932863</v>
      </c>
      <c r="AK23" s="3">
        <v>0</v>
      </c>
      <c r="AL23" s="3">
        <v>0</v>
      </c>
      <c r="AM23" s="3">
        <v>0</v>
      </c>
      <c r="AN23" s="3">
        <v>0</v>
      </c>
      <c r="AO23" s="3">
        <v>3</v>
      </c>
      <c r="AP23" s="3">
        <v>0.5</v>
      </c>
      <c r="AQ23" s="3" t="e">
        <v>#DIV/0!</v>
      </c>
      <c r="AR23" s="3">
        <v>2</v>
      </c>
      <c r="AS23" s="3">
        <v>1692171283.1</v>
      </c>
      <c r="AT23" s="3">
        <v>400.540066666667</v>
      </c>
      <c r="AU23" s="3">
        <v>400.000533333333</v>
      </c>
      <c r="AV23" s="3">
        <v>23.3154133333333</v>
      </c>
      <c r="AW23" s="3">
        <v>23.1712866666667</v>
      </c>
      <c r="AX23" s="3">
        <v>398.827666666667</v>
      </c>
      <c r="AY23" s="3">
        <v>23.0996866666667</v>
      </c>
      <c r="AZ23" s="3">
        <v>349.988266666667</v>
      </c>
      <c r="BA23" s="3">
        <v>97.4160866666667</v>
      </c>
      <c r="BB23" s="3">
        <v>0.0110760933333333</v>
      </c>
      <c r="BC23" s="3">
        <v>25.3343333333333</v>
      </c>
      <c r="BD23" s="3">
        <v>25.38524</v>
      </c>
      <c r="BE23" s="3">
        <v>999.9</v>
      </c>
      <c r="BF23" s="3">
        <v>0</v>
      </c>
      <c r="BG23" s="3">
        <v>0</v>
      </c>
      <c r="BH23" s="3">
        <v>9998.24933333333</v>
      </c>
      <c r="BI23" s="3">
        <v>-0.1040362</v>
      </c>
      <c r="BJ23" s="3">
        <v>0.222185</v>
      </c>
      <c r="BK23" s="3">
        <v>0</v>
      </c>
      <c r="BL23" s="3">
        <v>0</v>
      </c>
      <c r="BM23" s="3">
        <v>0</v>
      </c>
      <c r="BN23" s="3">
        <v>27</v>
      </c>
      <c r="BO23" s="3">
        <v>-0.01111112</v>
      </c>
      <c r="BP23" s="3">
        <v>1692171183.6</v>
      </c>
      <c r="BQ23" s="3" t="e">
        <v>#DIV/0!</v>
      </c>
      <c r="BR23" s="3">
        <v>1692171180.6</v>
      </c>
      <c r="BS23" s="3">
        <v>1692171183.6</v>
      </c>
      <c r="BT23" s="3">
        <v>102</v>
      </c>
      <c r="BU23" s="3">
        <v>-0.47</v>
      </c>
      <c r="BV23" s="3">
        <v>-0.003</v>
      </c>
      <c r="BW23" s="3">
        <v>1.712</v>
      </c>
      <c r="BX23" s="3">
        <v>0.214</v>
      </c>
      <c r="BY23" s="3">
        <v>400</v>
      </c>
      <c r="BZ23" s="3">
        <v>23</v>
      </c>
      <c r="CA23" s="3">
        <v>0.54</v>
      </c>
      <c r="CB23" s="3">
        <v>0.25</v>
      </c>
      <c r="CC23" s="3">
        <v>0</v>
      </c>
      <c r="CD23" s="3">
        <v>0</v>
      </c>
      <c r="CE23" s="3" t="e">
        <v>#DIV/0!</v>
      </c>
      <c r="CF23" s="3">
        <v>100</v>
      </c>
      <c r="CG23" s="3">
        <v>100</v>
      </c>
      <c r="CH23" s="3">
        <v>1.7124</v>
      </c>
      <c r="CI23" s="3">
        <v>0.215726666666667</v>
      </c>
      <c r="CJ23" s="3">
        <v>1.14481400620444</v>
      </c>
      <c r="CK23" s="3">
        <v>0.00180531819462729</v>
      </c>
      <c r="CL23" s="3">
        <v>-1.11177945645761e-6</v>
      </c>
      <c r="CM23" s="3">
        <v>3.87159926385579e-10</v>
      </c>
      <c r="CN23" s="3">
        <v>-0.0431295661636252</v>
      </c>
      <c r="CO23" s="3">
        <v>0.00791992440815521</v>
      </c>
      <c r="CP23" s="3">
        <v>0.000283799275015285</v>
      </c>
      <c r="CQ23" s="3">
        <v>-6.1277419760102e-6</v>
      </c>
      <c r="CR23" s="3">
        <v>16</v>
      </c>
      <c r="CS23" s="3">
        <v>2138</v>
      </c>
      <c r="CT23" s="3">
        <v>1</v>
      </c>
      <c r="CU23" s="3">
        <v>27</v>
      </c>
      <c r="CV23" s="3">
        <v>1.7</v>
      </c>
      <c r="CW23" s="3">
        <v>1.66666666666667</v>
      </c>
      <c r="CX23" s="3">
        <v>19</v>
      </c>
      <c r="CY23" s="3">
        <v>347.2088</v>
      </c>
      <c r="CZ23" s="3">
        <v>651.911466666667</v>
      </c>
      <c r="DA23" s="3">
        <v>25</v>
      </c>
      <c r="DB23" s="3">
        <v>32.02298</v>
      </c>
      <c r="DC23" s="3">
        <v>30.0003</v>
      </c>
      <c r="DD23" s="3">
        <v>32.2923133333333</v>
      </c>
      <c r="DE23" s="3">
        <v>32.3686933333333</v>
      </c>
      <c r="DF23" s="3">
        <v>19.5004866666667</v>
      </c>
      <c r="DG23" s="3">
        <v>24.1235</v>
      </c>
      <c r="DH23" s="3">
        <v>49.9316</v>
      </c>
      <c r="DI23" s="3">
        <v>25</v>
      </c>
      <c r="DJ23" s="3">
        <v>400</v>
      </c>
      <c r="DK23" s="3">
        <v>23.1271</v>
      </c>
      <c r="DL23" s="3">
        <v>100.471666666667</v>
      </c>
      <c r="DM23" s="3">
        <v>101.1798</v>
      </c>
    </row>
    <row r="24" spans="1:117">
      <c r="A24" s="3" t="s">
        <v>548</v>
      </c>
      <c r="B24" s="3" t="s">
        <v>495</v>
      </c>
      <c r="C24" s="3" t="s">
        <v>72</v>
      </c>
      <c r="D24" s="3" t="s">
        <v>69</v>
      </c>
      <c r="E24" s="3" t="str">
        <f t="shared" si="0"/>
        <v>TR65-B2-Rd1</v>
      </c>
      <c r="F24" s="3" t="str">
        <f>VLOOKUP(B24,Sheet1!$A$1:$B$93,2,0)</f>
        <v>Myrica rubra</v>
      </c>
      <c r="G24" s="3" t="str">
        <f t="shared" si="1"/>
        <v>2023-08-16</v>
      </c>
      <c r="H24" s="3" t="s">
        <v>527</v>
      </c>
      <c r="I24" s="3">
        <v>0.000510906219804658</v>
      </c>
      <c r="J24" s="3">
        <v>0.510906219804658</v>
      </c>
      <c r="K24" s="3">
        <v>-0.695280734244205</v>
      </c>
      <c r="L24" s="3">
        <v>400.422866666667</v>
      </c>
      <c r="M24" s="3">
        <v>414.018443090448</v>
      </c>
      <c r="N24" s="3">
        <v>40.4251051502164</v>
      </c>
      <c r="O24" s="3">
        <v>39.0976220368215</v>
      </c>
      <c r="P24" s="3">
        <v>0.0523185632436056</v>
      </c>
      <c r="Q24" s="3">
        <v>3.175411162796</v>
      </c>
      <c r="R24" s="3">
        <v>0.0518443354748439</v>
      </c>
      <c r="S24" s="3">
        <v>0.0324449587431097</v>
      </c>
      <c r="T24" s="3">
        <v>0</v>
      </c>
      <c r="U24" s="3">
        <v>24.9039496469231</v>
      </c>
      <c r="V24" s="3">
        <v>24.9039496469231</v>
      </c>
      <c r="W24" s="3">
        <v>3.16151487139017</v>
      </c>
      <c r="X24" s="3">
        <v>69.8882707651938</v>
      </c>
      <c r="Y24" s="3">
        <v>2.22584645067205</v>
      </c>
      <c r="Z24" s="3">
        <v>3.18486411554819</v>
      </c>
      <c r="AA24" s="3">
        <v>0.935668420718116</v>
      </c>
      <c r="AB24" s="3">
        <v>-22.5309642933854</v>
      </c>
      <c r="AC24" s="3">
        <v>21.123471474063</v>
      </c>
      <c r="AD24" s="3">
        <v>1.406618922388</v>
      </c>
      <c r="AE24" s="3">
        <v>-0.000873896934442323</v>
      </c>
      <c r="AF24" s="3">
        <v>0</v>
      </c>
      <c r="AG24" s="3">
        <v>0</v>
      </c>
      <c r="AH24" s="3">
        <v>1</v>
      </c>
      <c r="AI24" s="3">
        <v>0</v>
      </c>
      <c r="AJ24" s="3">
        <v>51984.208687448</v>
      </c>
      <c r="AK24" s="3">
        <v>0</v>
      </c>
      <c r="AL24" s="3">
        <v>0</v>
      </c>
      <c r="AM24" s="3">
        <v>0</v>
      </c>
      <c r="AN24" s="3">
        <v>0</v>
      </c>
      <c r="AO24" s="3">
        <v>3</v>
      </c>
      <c r="AP24" s="3">
        <v>0.5</v>
      </c>
      <c r="AQ24" s="3" t="e">
        <v>#DIV/0!</v>
      </c>
      <c r="AR24" s="3">
        <v>2</v>
      </c>
      <c r="AS24" s="3">
        <v>1692159295.5</v>
      </c>
      <c r="AT24" s="3">
        <v>400.422866666667</v>
      </c>
      <c r="AU24" s="3">
        <v>399.997933333333</v>
      </c>
      <c r="AV24" s="3">
        <v>22.7962666666667</v>
      </c>
      <c r="AW24" s="3">
        <v>22.3683466666667</v>
      </c>
      <c r="AX24" s="3">
        <v>398.691533333333</v>
      </c>
      <c r="AY24" s="3">
        <v>22.58766</v>
      </c>
      <c r="AZ24" s="3">
        <v>350.013733333333</v>
      </c>
      <c r="BA24" s="3">
        <v>97.62976</v>
      </c>
      <c r="BB24" s="3">
        <v>0.0110724466666667</v>
      </c>
      <c r="BC24" s="3">
        <v>25.02734</v>
      </c>
      <c r="BD24" s="3">
        <v>24.9761533333333</v>
      </c>
      <c r="BE24" s="3">
        <v>999.9</v>
      </c>
      <c r="BF24" s="3">
        <v>0</v>
      </c>
      <c r="BG24" s="3">
        <v>0</v>
      </c>
      <c r="BH24" s="3">
        <v>10003.748</v>
      </c>
      <c r="BI24" s="3">
        <v>-0.108957266666667</v>
      </c>
      <c r="BJ24" s="3">
        <v>0.222185</v>
      </c>
      <c r="BK24" s="3">
        <v>0</v>
      </c>
      <c r="BL24" s="3">
        <v>0</v>
      </c>
      <c r="BM24" s="3">
        <v>0</v>
      </c>
      <c r="BN24" s="3">
        <v>25</v>
      </c>
      <c r="BO24" s="3">
        <v>-0.01666668</v>
      </c>
      <c r="BP24" s="3">
        <v>1692158832.1</v>
      </c>
      <c r="BQ24" s="3" t="e">
        <v>#DIV/0!</v>
      </c>
      <c r="BR24" s="3">
        <v>1692158832.1</v>
      </c>
      <c r="BS24" s="3">
        <v>1692158824.1</v>
      </c>
      <c r="BT24" s="3">
        <v>59</v>
      </c>
      <c r="BU24" s="3">
        <v>0.169</v>
      </c>
      <c r="BV24" s="3">
        <v>-0.003</v>
      </c>
      <c r="BW24" s="3">
        <v>1.731</v>
      </c>
      <c r="BX24" s="3">
        <v>0.204</v>
      </c>
      <c r="BY24" s="3">
        <v>400</v>
      </c>
      <c r="BZ24" s="3">
        <v>22</v>
      </c>
      <c r="CA24" s="3">
        <v>0.44</v>
      </c>
      <c r="CB24" s="3">
        <v>0.13</v>
      </c>
      <c r="CC24" s="3">
        <v>0</v>
      </c>
      <c r="CD24" s="3">
        <v>0</v>
      </c>
      <c r="CE24" s="3" t="e">
        <v>#DIV/0!</v>
      </c>
      <c r="CF24" s="3">
        <v>100</v>
      </c>
      <c r="CG24" s="3">
        <v>100</v>
      </c>
      <c r="CH24" s="3">
        <v>1.73133333333333</v>
      </c>
      <c r="CI24" s="3">
        <v>0.208606666666667</v>
      </c>
      <c r="CJ24" s="3">
        <v>1.16359349374937</v>
      </c>
      <c r="CK24" s="3">
        <v>0.00180531819462729</v>
      </c>
      <c r="CL24" s="3">
        <v>-1.11177945645761e-6</v>
      </c>
      <c r="CM24" s="3">
        <v>3.87159926385579e-10</v>
      </c>
      <c r="CN24" s="3">
        <v>-0.0444476660740547</v>
      </c>
      <c r="CO24" s="3">
        <v>0.00791992440815521</v>
      </c>
      <c r="CP24" s="3">
        <v>0.000283799275015285</v>
      </c>
      <c r="CQ24" s="3">
        <v>-6.1277419760102e-6</v>
      </c>
      <c r="CR24" s="3">
        <v>16</v>
      </c>
      <c r="CS24" s="3">
        <v>2138</v>
      </c>
      <c r="CT24" s="3">
        <v>1</v>
      </c>
      <c r="CU24" s="3">
        <v>27</v>
      </c>
      <c r="CV24" s="3">
        <v>7.73333333333333</v>
      </c>
      <c r="CW24" s="3">
        <v>7.86666666666667</v>
      </c>
      <c r="CX24" s="3">
        <v>19</v>
      </c>
      <c r="CY24" s="3">
        <v>346.1002</v>
      </c>
      <c r="CZ24" s="3">
        <v>659.495866666667</v>
      </c>
      <c r="DA24" s="3">
        <v>24.9999133333333</v>
      </c>
      <c r="DB24" s="3">
        <v>31.17428</v>
      </c>
      <c r="DC24" s="3">
        <v>30.0001466666667</v>
      </c>
      <c r="DD24" s="3">
        <v>31.4517</v>
      </c>
      <c r="DE24" s="3">
        <v>31.5275333333333</v>
      </c>
      <c r="DF24" s="3">
        <v>19.5126133333333</v>
      </c>
      <c r="DG24" s="3">
        <v>26.5552</v>
      </c>
      <c r="DH24" s="3">
        <v>62.3124</v>
      </c>
      <c r="DI24" s="3">
        <v>25</v>
      </c>
      <c r="DJ24" s="3">
        <v>400</v>
      </c>
      <c r="DK24" s="3">
        <v>22.392</v>
      </c>
      <c r="DL24" s="3">
        <v>100.629266666667</v>
      </c>
      <c r="DM24" s="3">
        <v>101.302266666667</v>
      </c>
    </row>
    <row r="25" spans="1:117">
      <c r="A25" s="3" t="s">
        <v>549</v>
      </c>
      <c r="B25" s="3" t="s">
        <v>203</v>
      </c>
      <c r="C25" s="3" t="s">
        <v>68</v>
      </c>
      <c r="D25" s="3" t="s">
        <v>69</v>
      </c>
      <c r="E25" s="3" t="str">
        <f t="shared" si="0"/>
        <v>TR70-B1-Rd1</v>
      </c>
      <c r="F25" s="3" t="str">
        <f>VLOOKUP(B25,Sheet1!$A$1:$B$93,2,0)</f>
        <v>Myrica rubra</v>
      </c>
      <c r="G25" s="3" t="str">
        <f t="shared" si="1"/>
        <v>2023-08-16</v>
      </c>
      <c r="H25" s="3" t="s">
        <v>527</v>
      </c>
      <c r="I25" s="3">
        <v>0.00118478487184135</v>
      </c>
      <c r="J25" s="3">
        <v>1.18478487184135</v>
      </c>
      <c r="K25" s="3">
        <v>-0.794225129704273</v>
      </c>
      <c r="L25" s="3">
        <v>400.2718</v>
      </c>
      <c r="M25" s="3">
        <v>404.335479941738</v>
      </c>
      <c r="N25" s="3">
        <v>39.5312565392282</v>
      </c>
      <c r="O25" s="3">
        <v>39.1339566969539</v>
      </c>
      <c r="P25" s="3">
        <v>0.127475778601489</v>
      </c>
      <c r="Q25" s="3">
        <v>3.17671507425227</v>
      </c>
      <c r="R25" s="3">
        <v>0.124700311811245</v>
      </c>
      <c r="S25" s="3">
        <v>0.0781820258932731</v>
      </c>
      <c r="T25" s="3">
        <v>0</v>
      </c>
      <c r="U25" s="3">
        <v>24.8439803842742</v>
      </c>
      <c r="V25" s="3">
        <v>24.8439803842742</v>
      </c>
      <c r="W25" s="3">
        <v>3.15022097723665</v>
      </c>
      <c r="X25" s="3">
        <v>70.120680785844</v>
      </c>
      <c r="Y25" s="3">
        <v>2.24694989674212</v>
      </c>
      <c r="Z25" s="3">
        <v>3.20440397575467</v>
      </c>
      <c r="AA25" s="3">
        <v>0.903271080494533</v>
      </c>
      <c r="AB25" s="3">
        <v>-52.2490128482037</v>
      </c>
      <c r="AC25" s="3">
        <v>48.9831389173454</v>
      </c>
      <c r="AD25" s="3">
        <v>3.26117674088891</v>
      </c>
      <c r="AE25" s="3">
        <v>-0.0046971899693304</v>
      </c>
      <c r="AF25" s="3">
        <v>0</v>
      </c>
      <c r="AG25" s="3">
        <v>0</v>
      </c>
      <c r="AH25" s="3">
        <v>1</v>
      </c>
      <c r="AI25" s="3">
        <v>0</v>
      </c>
      <c r="AJ25" s="3">
        <v>52003.0831153989</v>
      </c>
      <c r="AK25" s="3">
        <v>0</v>
      </c>
      <c r="AL25" s="3">
        <v>0</v>
      </c>
      <c r="AM25" s="3">
        <v>0</v>
      </c>
      <c r="AN25" s="3">
        <v>0</v>
      </c>
      <c r="AO25" s="3">
        <v>3</v>
      </c>
      <c r="AP25" s="3">
        <v>0.5</v>
      </c>
      <c r="AQ25" s="3" t="e">
        <v>#DIV/0!</v>
      </c>
      <c r="AR25" s="3">
        <v>2</v>
      </c>
      <c r="AS25" s="3">
        <v>1692148083.1</v>
      </c>
      <c r="AT25" s="3">
        <v>400.2718</v>
      </c>
      <c r="AU25" s="3">
        <v>399.997533333333</v>
      </c>
      <c r="AV25" s="3">
        <v>22.98236</v>
      </c>
      <c r="AW25" s="3">
        <v>21.9902066666667</v>
      </c>
      <c r="AX25" s="3">
        <v>398.7408</v>
      </c>
      <c r="AY25" s="3">
        <v>22.77778</v>
      </c>
      <c r="AZ25" s="3">
        <v>350.013133333333</v>
      </c>
      <c r="BA25" s="3">
        <v>97.7557533333333</v>
      </c>
      <c r="BB25" s="3">
        <v>0.0127047466666667</v>
      </c>
      <c r="BC25" s="3">
        <v>25.1299933333333</v>
      </c>
      <c r="BD25" s="3">
        <v>25.05182</v>
      </c>
      <c r="BE25" s="3">
        <v>999.9</v>
      </c>
      <c r="BF25" s="3">
        <v>0</v>
      </c>
      <c r="BG25" s="3">
        <v>0</v>
      </c>
      <c r="BH25" s="3">
        <v>9997.67666666666</v>
      </c>
      <c r="BI25" s="3">
        <v>-0.10748174</v>
      </c>
      <c r="BJ25" s="3">
        <v>0.222185</v>
      </c>
      <c r="BK25" s="3">
        <v>0</v>
      </c>
      <c r="BL25" s="3">
        <v>0</v>
      </c>
      <c r="BM25" s="3">
        <v>0</v>
      </c>
      <c r="BN25" s="3">
        <v>26</v>
      </c>
      <c r="BO25" s="3">
        <v>-0.00277778</v>
      </c>
      <c r="BP25" s="3">
        <v>1692147993.6</v>
      </c>
      <c r="BQ25" s="3" t="e">
        <v>#DIV/0!</v>
      </c>
      <c r="BR25" s="3">
        <v>1692147986.6</v>
      </c>
      <c r="BS25" s="3">
        <v>1692147993.6</v>
      </c>
      <c r="BT25" s="3">
        <v>19</v>
      </c>
      <c r="BU25" s="3">
        <v>0.205</v>
      </c>
      <c r="BV25" s="3">
        <v>-0.003</v>
      </c>
      <c r="BW25" s="3">
        <v>1.531</v>
      </c>
      <c r="BX25" s="3">
        <v>0.193</v>
      </c>
      <c r="BY25" s="3">
        <v>400</v>
      </c>
      <c r="BZ25" s="3">
        <v>22</v>
      </c>
      <c r="CA25" s="3">
        <v>0.45</v>
      </c>
      <c r="CB25" s="3">
        <v>0.06</v>
      </c>
      <c r="CC25" s="3">
        <v>0</v>
      </c>
      <c r="CD25" s="3">
        <v>0</v>
      </c>
      <c r="CE25" s="3" t="e">
        <v>#DIV/0!</v>
      </c>
      <c r="CF25" s="3">
        <v>100</v>
      </c>
      <c r="CG25" s="3">
        <v>100</v>
      </c>
      <c r="CH25" s="3">
        <v>1.531</v>
      </c>
      <c r="CI25" s="3">
        <v>0.20458</v>
      </c>
      <c r="CJ25" s="3">
        <v>0.963452237875243</v>
      </c>
      <c r="CK25" s="3">
        <v>0.00180531819462729</v>
      </c>
      <c r="CL25" s="3">
        <v>-1.11177945645761e-6</v>
      </c>
      <c r="CM25" s="3">
        <v>3.87159926385579e-10</v>
      </c>
      <c r="CN25" s="3">
        <v>-0.0506416788013574</v>
      </c>
      <c r="CO25" s="3">
        <v>0.00791992440815521</v>
      </c>
      <c r="CP25" s="3">
        <v>0.000283799275015285</v>
      </c>
      <c r="CQ25" s="3">
        <v>-6.1277419760102e-6</v>
      </c>
      <c r="CR25" s="3">
        <v>16</v>
      </c>
      <c r="CS25" s="3">
        <v>2138</v>
      </c>
      <c r="CT25" s="3">
        <v>1</v>
      </c>
      <c r="CU25" s="3">
        <v>27</v>
      </c>
      <c r="CV25" s="3">
        <v>1.6</v>
      </c>
      <c r="CW25" s="3">
        <v>1.5</v>
      </c>
      <c r="CX25" s="3">
        <v>19</v>
      </c>
      <c r="CY25" s="3">
        <v>346.862533333333</v>
      </c>
      <c r="CZ25" s="3">
        <v>665.0716</v>
      </c>
      <c r="DA25" s="3">
        <v>24.9998</v>
      </c>
      <c r="DB25" s="3">
        <v>31.6028066666667</v>
      </c>
      <c r="DC25" s="3">
        <v>30.0001466666667</v>
      </c>
      <c r="DD25" s="3">
        <v>31.8986066666667</v>
      </c>
      <c r="DE25" s="3">
        <v>31.9751133333333</v>
      </c>
      <c r="DF25" s="3">
        <v>19.48026</v>
      </c>
      <c r="DG25" s="3">
        <v>32.2158</v>
      </c>
      <c r="DH25" s="3">
        <v>78.8062466666667</v>
      </c>
      <c r="DI25" s="3">
        <v>25</v>
      </c>
      <c r="DJ25" s="3">
        <v>400</v>
      </c>
      <c r="DK25" s="3">
        <v>21.9485533333333</v>
      </c>
      <c r="DL25" s="3">
        <v>100.461466666667</v>
      </c>
      <c r="DM25" s="3">
        <v>101.138666666667</v>
      </c>
    </row>
    <row r="26" spans="1:117">
      <c r="A26" s="3" t="s">
        <v>550</v>
      </c>
      <c r="B26" s="3" t="s">
        <v>206</v>
      </c>
      <c r="C26" s="3" t="s">
        <v>68</v>
      </c>
      <c r="D26" s="3" t="s">
        <v>74</v>
      </c>
      <c r="E26" s="3" t="str">
        <f t="shared" si="0"/>
        <v>TR71-B1-Rd2</v>
      </c>
      <c r="F26" s="3" t="str">
        <f>VLOOKUP(B26,Sheet1!$A$1:$B$93,2,0)</f>
        <v>Castanopsis eyrei</v>
      </c>
      <c r="G26" s="3" t="str">
        <f t="shared" si="1"/>
        <v>2023-08-16</v>
      </c>
      <c r="H26" s="3" t="s">
        <v>527</v>
      </c>
      <c r="I26" s="3">
        <v>0.000367690796712392</v>
      </c>
      <c r="J26" s="3">
        <v>0.367690796712392</v>
      </c>
      <c r="K26" s="3">
        <v>-0.683750570252176</v>
      </c>
      <c r="L26" s="3">
        <v>400.463066666667</v>
      </c>
      <c r="M26" s="3">
        <v>419.956879317718</v>
      </c>
      <c r="N26" s="3">
        <v>40.9821519672807</v>
      </c>
      <c r="O26" s="3">
        <v>39.0798165774148</v>
      </c>
      <c r="P26" s="3">
        <v>0.0365129140190424</v>
      </c>
      <c r="Q26" s="3">
        <v>3.17323675377045</v>
      </c>
      <c r="R26" s="3">
        <v>0.0362810001890135</v>
      </c>
      <c r="S26" s="3">
        <v>0.0226963386449889</v>
      </c>
      <c r="T26" s="3">
        <v>0</v>
      </c>
      <c r="U26" s="3">
        <v>25.3393637157509</v>
      </c>
      <c r="V26" s="3">
        <v>25.3393637157509</v>
      </c>
      <c r="W26" s="3">
        <v>3.24458218261499</v>
      </c>
      <c r="X26" s="3">
        <v>70.0111269048078</v>
      </c>
      <c r="Y26" s="3">
        <v>2.28359662108342</v>
      </c>
      <c r="Z26" s="3">
        <v>3.26176240854172</v>
      </c>
      <c r="AA26" s="3">
        <v>0.960985561531571</v>
      </c>
      <c r="AB26" s="3">
        <v>-16.2151641350165</v>
      </c>
      <c r="AC26" s="3">
        <v>15.1977293006686</v>
      </c>
      <c r="AD26" s="3">
        <v>1.01698041798558</v>
      </c>
      <c r="AE26" s="3">
        <v>-0.000454416362263998</v>
      </c>
      <c r="AF26" s="3">
        <v>0</v>
      </c>
      <c r="AG26" s="3">
        <v>0</v>
      </c>
      <c r="AH26" s="3">
        <v>1</v>
      </c>
      <c r="AI26" s="3">
        <v>0</v>
      </c>
      <c r="AJ26" s="3">
        <v>51856.5307729854</v>
      </c>
      <c r="AK26" s="3">
        <v>0</v>
      </c>
      <c r="AL26" s="3">
        <v>0</v>
      </c>
      <c r="AM26" s="3">
        <v>0</v>
      </c>
      <c r="AN26" s="3">
        <v>0</v>
      </c>
      <c r="AO26" s="3">
        <v>3</v>
      </c>
      <c r="AP26" s="3">
        <v>0.5</v>
      </c>
      <c r="AQ26" s="3" t="e">
        <v>#DIV/0!</v>
      </c>
      <c r="AR26" s="3">
        <v>2</v>
      </c>
      <c r="AS26" s="3">
        <v>1692188123.6</v>
      </c>
      <c r="AT26" s="3">
        <v>400.463066666667</v>
      </c>
      <c r="AU26" s="3">
        <v>400.0042</v>
      </c>
      <c r="AV26" s="3">
        <v>23.4007266666667</v>
      </c>
      <c r="AW26" s="3">
        <v>23.09294</v>
      </c>
      <c r="AX26" s="3">
        <v>398.625666666667</v>
      </c>
      <c r="AY26" s="3">
        <v>23.1853733333333</v>
      </c>
      <c r="AZ26" s="3">
        <v>350.002133333333</v>
      </c>
      <c r="BA26" s="3">
        <v>97.57548</v>
      </c>
      <c r="BB26" s="3">
        <v>0.0110887066666667</v>
      </c>
      <c r="BC26" s="3">
        <v>25.4282</v>
      </c>
      <c r="BD26" s="3">
        <v>25.5689333333333</v>
      </c>
      <c r="BE26" s="3">
        <v>999.9</v>
      </c>
      <c r="BF26" s="3">
        <v>0</v>
      </c>
      <c r="BG26" s="3">
        <v>0</v>
      </c>
      <c r="BH26" s="3">
        <v>9997.918</v>
      </c>
      <c r="BI26" s="3">
        <v>-0.0957516533333333</v>
      </c>
      <c r="BJ26" s="3">
        <v>0.222185</v>
      </c>
      <c r="BK26" s="3">
        <v>0</v>
      </c>
      <c r="BL26" s="3">
        <v>0</v>
      </c>
      <c r="BM26" s="3">
        <v>0</v>
      </c>
      <c r="BN26" s="3">
        <v>26</v>
      </c>
      <c r="BO26" s="3">
        <v>-0.00277778</v>
      </c>
      <c r="BP26" s="3">
        <v>1692188010.6</v>
      </c>
      <c r="BQ26" s="3" t="e">
        <v>#DIV/0!</v>
      </c>
      <c r="BR26" s="3">
        <v>1692188010.6</v>
      </c>
      <c r="BS26" s="3">
        <v>1692187784.6</v>
      </c>
      <c r="BT26" s="3">
        <v>168</v>
      </c>
      <c r="BU26" s="3">
        <v>0.02</v>
      </c>
      <c r="BV26" s="3">
        <v>-0.002</v>
      </c>
      <c r="BW26" s="3">
        <v>1.837</v>
      </c>
      <c r="BX26" s="3">
        <v>0.213</v>
      </c>
      <c r="BY26" s="3">
        <v>400</v>
      </c>
      <c r="BZ26" s="3">
        <v>23</v>
      </c>
      <c r="CA26" s="3">
        <v>0.23</v>
      </c>
      <c r="CB26" s="3">
        <v>0.19</v>
      </c>
      <c r="CC26" s="3">
        <v>0</v>
      </c>
      <c r="CD26" s="3">
        <v>0</v>
      </c>
      <c r="CE26" s="3" t="e">
        <v>#DIV/0!</v>
      </c>
      <c r="CF26" s="3">
        <v>100</v>
      </c>
      <c r="CG26" s="3">
        <v>100</v>
      </c>
      <c r="CH26" s="3">
        <v>1.8374</v>
      </c>
      <c r="CI26" s="3">
        <v>0.215353333333333</v>
      </c>
      <c r="CJ26" s="3">
        <v>1.26982461484794</v>
      </c>
      <c r="CK26" s="3">
        <v>0.00180531819462729</v>
      </c>
      <c r="CL26" s="3">
        <v>-1.11177945645761e-6</v>
      </c>
      <c r="CM26" s="3">
        <v>3.87159926385579e-10</v>
      </c>
      <c r="CN26" s="3">
        <v>-0.0444658032859248</v>
      </c>
      <c r="CO26" s="3">
        <v>0.00791992440815521</v>
      </c>
      <c r="CP26" s="3">
        <v>0.000283799275015285</v>
      </c>
      <c r="CQ26" s="3">
        <v>-6.1277419760102e-6</v>
      </c>
      <c r="CR26" s="3">
        <v>16</v>
      </c>
      <c r="CS26" s="3">
        <v>2138</v>
      </c>
      <c r="CT26" s="3">
        <v>1</v>
      </c>
      <c r="CU26" s="3">
        <v>27</v>
      </c>
      <c r="CV26" s="3">
        <v>1.88666666666667</v>
      </c>
      <c r="CW26" s="3">
        <v>5.64666666666667</v>
      </c>
      <c r="CX26" s="3">
        <v>19</v>
      </c>
      <c r="CY26" s="3">
        <v>347.918466666667</v>
      </c>
      <c r="CZ26" s="3">
        <v>654.776133333333</v>
      </c>
      <c r="DA26" s="3">
        <v>25.0000866666667</v>
      </c>
      <c r="DB26" s="3">
        <v>32.4690266666667</v>
      </c>
      <c r="DC26" s="3">
        <v>30.0002333333333</v>
      </c>
      <c r="DD26" s="3">
        <v>32.6871266666667</v>
      </c>
      <c r="DE26" s="3">
        <v>32.75594</v>
      </c>
      <c r="DF26" s="3">
        <v>19.4591666666667</v>
      </c>
      <c r="DG26" s="3">
        <v>24.9291</v>
      </c>
      <c r="DH26" s="3">
        <v>75.5701</v>
      </c>
      <c r="DI26" s="3">
        <v>25</v>
      </c>
      <c r="DJ26" s="3">
        <v>400</v>
      </c>
      <c r="DK26" s="3">
        <v>23.1029</v>
      </c>
      <c r="DL26" s="3">
        <v>100.3776</v>
      </c>
      <c r="DM26" s="3">
        <v>101.109133333333</v>
      </c>
    </row>
    <row r="27" spans="1:117">
      <c r="A27" s="3" t="s">
        <v>551</v>
      </c>
      <c r="B27" s="3" t="s">
        <v>503</v>
      </c>
      <c r="C27" s="3" t="s">
        <v>68</v>
      </c>
      <c r="D27" s="3" t="s">
        <v>69</v>
      </c>
      <c r="E27" s="3" t="str">
        <f t="shared" si="0"/>
        <v>TR73-B1-Rd1</v>
      </c>
      <c r="F27" s="3" t="str">
        <f>VLOOKUP(B27,Sheet1!$A$1:$B$93,2,0)</f>
        <v>Toxicodendron succedaneum</v>
      </c>
      <c r="G27" s="3" t="str">
        <f t="shared" si="1"/>
        <v>2023-08-17</v>
      </c>
      <c r="H27" s="3" t="s">
        <v>527</v>
      </c>
      <c r="I27" s="3">
        <v>0.000509614317446799</v>
      </c>
      <c r="J27" s="3">
        <v>0.509614317446799</v>
      </c>
      <c r="K27" s="3">
        <v>-1.33490641159026</v>
      </c>
      <c r="L27" s="3">
        <v>400.967266666667</v>
      </c>
      <c r="M27" s="3">
        <v>427.431166067244</v>
      </c>
      <c r="N27" s="3">
        <v>41.6521749509235</v>
      </c>
      <c r="O27" s="3">
        <v>39.0733268568635</v>
      </c>
      <c r="P27" s="3">
        <v>0.0523866930039232</v>
      </c>
      <c r="Q27" s="3">
        <v>3.17084222240594</v>
      </c>
      <c r="R27" s="3">
        <v>0.0519096846573529</v>
      </c>
      <c r="S27" s="3">
        <v>0.0324860474076212</v>
      </c>
      <c r="T27" s="3">
        <v>0</v>
      </c>
      <c r="U27" s="3">
        <v>24.9242841431868</v>
      </c>
      <c r="V27" s="3">
        <v>24.9242841431868</v>
      </c>
      <c r="W27" s="3">
        <v>3.16535258542878</v>
      </c>
      <c r="X27" s="3">
        <v>70.095473921069</v>
      </c>
      <c r="Y27" s="3">
        <v>2.23513322504271</v>
      </c>
      <c r="Z27" s="3">
        <v>3.18869835983124</v>
      </c>
      <c r="AA27" s="3">
        <v>0.930219360386075</v>
      </c>
      <c r="AB27" s="3">
        <v>-22.4739913994038</v>
      </c>
      <c r="AC27" s="3">
        <v>21.0678991844333</v>
      </c>
      <c r="AD27" s="3">
        <v>1.4052187893891</v>
      </c>
      <c r="AE27" s="3">
        <v>-0.000873425581431538</v>
      </c>
      <c r="AF27" s="3">
        <v>0</v>
      </c>
      <c r="AG27" s="3">
        <v>0</v>
      </c>
      <c r="AH27" s="3">
        <v>1</v>
      </c>
      <c r="AI27" s="3">
        <v>0</v>
      </c>
      <c r="AJ27" s="3">
        <v>51857.3787409514</v>
      </c>
      <c r="AK27" s="3">
        <v>0</v>
      </c>
      <c r="AL27" s="3">
        <v>0</v>
      </c>
      <c r="AM27" s="3">
        <v>0</v>
      </c>
      <c r="AN27" s="3">
        <v>0</v>
      </c>
      <c r="AO27" s="3">
        <v>3</v>
      </c>
      <c r="AP27" s="3">
        <v>0.5</v>
      </c>
      <c r="AQ27" s="3" t="e">
        <v>#DIV/0!</v>
      </c>
      <c r="AR27" s="3">
        <v>2</v>
      </c>
      <c r="AS27" s="3">
        <v>1692245708.1</v>
      </c>
      <c r="AT27" s="3">
        <v>400.967266666667</v>
      </c>
      <c r="AU27" s="3">
        <v>400.0032</v>
      </c>
      <c r="AV27" s="3">
        <v>22.9367533333333</v>
      </c>
      <c r="AW27" s="3">
        <v>22.5099666666667</v>
      </c>
      <c r="AX27" s="3">
        <v>399.211266666667</v>
      </c>
      <c r="AY27" s="3">
        <v>22.73244</v>
      </c>
      <c r="AZ27" s="3">
        <v>350.005333333333</v>
      </c>
      <c r="BA27" s="3">
        <v>97.43552</v>
      </c>
      <c r="BB27" s="3">
        <v>0.01215242</v>
      </c>
      <c r="BC27" s="3">
        <v>25.0475266666667</v>
      </c>
      <c r="BD27" s="3">
        <v>24.99146</v>
      </c>
      <c r="BE27" s="3">
        <v>999.9</v>
      </c>
      <c r="BF27" s="3">
        <v>0</v>
      </c>
      <c r="BG27" s="3">
        <v>0</v>
      </c>
      <c r="BH27" s="3">
        <v>9999.74666666667</v>
      </c>
      <c r="BI27" s="3">
        <v>-0.0912392333333333</v>
      </c>
      <c r="BJ27" s="3">
        <v>0.222185</v>
      </c>
      <c r="BK27" s="3">
        <v>0</v>
      </c>
      <c r="BL27" s="3">
        <v>0</v>
      </c>
      <c r="BM27" s="3">
        <v>0</v>
      </c>
      <c r="BN27" s="3">
        <v>25.5611133333333</v>
      </c>
      <c r="BO27" s="3">
        <v>-0.01111112</v>
      </c>
      <c r="BP27" s="3">
        <v>1692245612.6</v>
      </c>
      <c r="BQ27" s="3" t="e">
        <v>#DIV/0!</v>
      </c>
      <c r="BR27" s="3">
        <v>1692245608.1</v>
      </c>
      <c r="BS27" s="3">
        <v>1692245612.6</v>
      </c>
      <c r="BT27" s="3">
        <v>59</v>
      </c>
      <c r="BU27" s="3">
        <v>0.284</v>
      </c>
      <c r="BV27" s="3">
        <v>0.003</v>
      </c>
      <c r="BW27" s="3">
        <v>1.755</v>
      </c>
      <c r="BX27" s="3">
        <v>0.2</v>
      </c>
      <c r="BY27" s="3">
        <v>400</v>
      </c>
      <c r="BZ27" s="3">
        <v>23</v>
      </c>
      <c r="CA27" s="3">
        <v>0.23</v>
      </c>
      <c r="CB27" s="3">
        <v>0.18</v>
      </c>
      <c r="CC27" s="3">
        <v>0</v>
      </c>
      <c r="CD27" s="3">
        <v>0</v>
      </c>
      <c r="CE27" s="3" t="e">
        <v>#DIV/0!</v>
      </c>
      <c r="CF27" s="3">
        <v>100</v>
      </c>
      <c r="CG27" s="3">
        <v>100</v>
      </c>
      <c r="CH27" s="3">
        <v>1.756</v>
      </c>
      <c r="CI27" s="3">
        <v>0.204313333333333</v>
      </c>
      <c r="CJ27" s="3">
        <v>1.18793041096153</v>
      </c>
      <c r="CK27" s="3">
        <v>0.00180531819462729</v>
      </c>
      <c r="CL27" s="3">
        <v>-1.11177945645761e-6</v>
      </c>
      <c r="CM27" s="3">
        <v>3.87159926385579e-10</v>
      </c>
      <c r="CN27" s="3">
        <v>-0.0503805993814047</v>
      </c>
      <c r="CO27" s="3">
        <v>0.00791992440815521</v>
      </c>
      <c r="CP27" s="3">
        <v>0.000283799275015285</v>
      </c>
      <c r="CQ27" s="3">
        <v>-6.1277419760102e-6</v>
      </c>
      <c r="CR27" s="3">
        <v>16</v>
      </c>
      <c r="CS27" s="3">
        <v>2138</v>
      </c>
      <c r="CT27" s="3">
        <v>1</v>
      </c>
      <c r="CU27" s="3">
        <v>27</v>
      </c>
      <c r="CV27" s="3">
        <v>1.66666666666667</v>
      </c>
      <c r="CW27" s="3">
        <v>1.6</v>
      </c>
      <c r="CX27" s="3">
        <v>19</v>
      </c>
      <c r="CY27" s="3">
        <v>347.849866666667</v>
      </c>
      <c r="CZ27" s="3">
        <v>645.882933333333</v>
      </c>
      <c r="DA27" s="3">
        <v>24.99996</v>
      </c>
      <c r="DB27" s="3">
        <v>32.1990666666667</v>
      </c>
      <c r="DC27" s="3">
        <v>30.00012</v>
      </c>
      <c r="DD27" s="3">
        <v>32.5473333333333</v>
      </c>
      <c r="DE27" s="3">
        <v>32.62662</v>
      </c>
      <c r="DF27" s="3">
        <v>19.47102</v>
      </c>
      <c r="DG27" s="3">
        <v>22.0639</v>
      </c>
      <c r="DH27" s="3">
        <v>31.2607</v>
      </c>
      <c r="DI27" s="3">
        <v>25</v>
      </c>
      <c r="DJ27" s="3">
        <v>400</v>
      </c>
      <c r="DK27" s="3">
        <v>22.4725</v>
      </c>
      <c r="DL27" s="3">
        <v>100.4024</v>
      </c>
      <c r="DM27" s="3">
        <v>101.114466666667</v>
      </c>
    </row>
    <row r="28" spans="1:117">
      <c r="A28" s="3" t="s">
        <v>552</v>
      </c>
      <c r="B28" s="3" t="s">
        <v>503</v>
      </c>
      <c r="C28" s="3" t="s">
        <v>68</v>
      </c>
      <c r="D28" s="3" t="s">
        <v>74</v>
      </c>
      <c r="E28" s="3" t="str">
        <f t="shared" si="0"/>
        <v>TR73-B1-Rd2</v>
      </c>
      <c r="F28" s="3" t="str">
        <f>VLOOKUP(B28,Sheet1!$A$1:$B$93,2,0)</f>
        <v>Toxicodendron succedaneum</v>
      </c>
      <c r="G28" s="3" t="str">
        <f t="shared" si="1"/>
        <v>2023-08-17</v>
      </c>
      <c r="H28" s="3" t="s">
        <v>527</v>
      </c>
      <c r="I28" s="3">
        <v>0.000482222715139842</v>
      </c>
      <c r="J28" s="3">
        <v>0.482222715139842</v>
      </c>
      <c r="K28" s="3">
        <v>-1.20939061286783</v>
      </c>
      <c r="L28" s="3">
        <v>400.8662</v>
      </c>
      <c r="M28" s="3">
        <v>432.44313018581</v>
      </c>
      <c r="N28" s="3">
        <v>42.0608968100926</v>
      </c>
      <c r="O28" s="3">
        <v>38.9896170332968</v>
      </c>
      <c r="P28" s="3">
        <v>0.04725041756241</v>
      </c>
      <c r="Q28" s="3">
        <v>3.16743923434551</v>
      </c>
      <c r="R28" s="3">
        <v>0.0468621225645895</v>
      </c>
      <c r="S28" s="3">
        <v>0.0293234471247491</v>
      </c>
      <c r="T28" s="3">
        <v>0</v>
      </c>
      <c r="U28" s="3">
        <v>25.5820448361475</v>
      </c>
      <c r="V28" s="3">
        <v>25.5820448361475</v>
      </c>
      <c r="W28" s="3">
        <v>3.29170288661048</v>
      </c>
      <c r="X28" s="3">
        <v>69.9846135905619</v>
      </c>
      <c r="Y28" s="3">
        <v>2.31969038598953</v>
      </c>
      <c r="Z28" s="3">
        <v>3.31457197772828</v>
      </c>
      <c r="AA28" s="3">
        <v>0.972012500620945</v>
      </c>
      <c r="AB28" s="3">
        <v>-21.266021737667</v>
      </c>
      <c r="AC28" s="3">
        <v>19.9259599200912</v>
      </c>
      <c r="AD28" s="3">
        <v>1.33927643770828</v>
      </c>
      <c r="AE28" s="3">
        <v>-0.000785379867598361</v>
      </c>
      <c r="AF28" s="3">
        <v>0</v>
      </c>
      <c r="AG28" s="3">
        <v>0</v>
      </c>
      <c r="AH28" s="3">
        <v>1</v>
      </c>
      <c r="AI28" s="3">
        <v>0</v>
      </c>
      <c r="AJ28" s="3">
        <v>51652.0472019664</v>
      </c>
      <c r="AK28" s="3">
        <v>0</v>
      </c>
      <c r="AL28" s="3">
        <v>0</v>
      </c>
      <c r="AM28" s="3">
        <v>0</v>
      </c>
      <c r="AN28" s="3">
        <v>0</v>
      </c>
      <c r="AO28" s="3">
        <v>3</v>
      </c>
      <c r="AP28" s="3">
        <v>0.5</v>
      </c>
      <c r="AQ28" s="3" t="e">
        <v>#DIV/0!</v>
      </c>
      <c r="AR28" s="3">
        <v>2</v>
      </c>
      <c r="AS28" s="3">
        <v>1692256174.6</v>
      </c>
      <c r="AT28" s="3">
        <v>400.8662</v>
      </c>
      <c r="AU28" s="3">
        <v>400.000866666667</v>
      </c>
      <c r="AV28" s="3">
        <v>23.8495666666667</v>
      </c>
      <c r="AW28" s="3">
        <v>23.4461</v>
      </c>
      <c r="AX28" s="3">
        <v>399.119266666667</v>
      </c>
      <c r="AY28" s="3">
        <v>23.6424133333333</v>
      </c>
      <c r="AZ28" s="3">
        <v>350.0082</v>
      </c>
      <c r="BA28" s="3">
        <v>97.2508</v>
      </c>
      <c r="BB28" s="3">
        <v>0.01261864</v>
      </c>
      <c r="BC28" s="3">
        <v>25.6987333333333</v>
      </c>
      <c r="BD28" s="3">
        <v>26.00666</v>
      </c>
      <c r="BE28" s="3">
        <v>999.9</v>
      </c>
      <c r="BF28" s="3">
        <v>0</v>
      </c>
      <c r="BG28" s="3">
        <v>0</v>
      </c>
      <c r="BH28" s="3">
        <v>10000.922</v>
      </c>
      <c r="BI28" s="3">
        <v>-0.103299013333333</v>
      </c>
      <c r="BJ28" s="3">
        <v>0.222185</v>
      </c>
      <c r="BK28" s="3">
        <v>0</v>
      </c>
      <c r="BL28" s="3">
        <v>0</v>
      </c>
      <c r="BM28" s="3">
        <v>0</v>
      </c>
      <c r="BN28" s="3">
        <v>28</v>
      </c>
      <c r="BO28" s="3">
        <v>-0.0222222266666667</v>
      </c>
      <c r="BP28" s="3">
        <v>1692255897.6</v>
      </c>
      <c r="BQ28" s="3" t="e">
        <v>#DIV/0!</v>
      </c>
      <c r="BR28" s="3">
        <v>1692255896.6</v>
      </c>
      <c r="BS28" s="3">
        <v>1692255897.6</v>
      </c>
      <c r="BT28" s="3">
        <v>97</v>
      </c>
      <c r="BU28" s="3">
        <v>0.25</v>
      </c>
      <c r="BV28" s="3">
        <v>-0.005</v>
      </c>
      <c r="BW28" s="3">
        <v>1.746</v>
      </c>
      <c r="BX28" s="3">
        <v>0.201</v>
      </c>
      <c r="BY28" s="3">
        <v>400</v>
      </c>
      <c r="BZ28" s="3">
        <v>23</v>
      </c>
      <c r="CA28" s="3">
        <v>0.28</v>
      </c>
      <c r="CB28" s="3">
        <v>0.15</v>
      </c>
      <c r="CC28" s="3">
        <v>0</v>
      </c>
      <c r="CD28" s="3">
        <v>0</v>
      </c>
      <c r="CE28" s="3" t="e">
        <v>#DIV/0!</v>
      </c>
      <c r="CF28" s="3">
        <v>100</v>
      </c>
      <c r="CG28" s="3">
        <v>100</v>
      </c>
      <c r="CH28" s="3">
        <v>1.74693333333333</v>
      </c>
      <c r="CI28" s="3">
        <v>0.207153333333333</v>
      </c>
      <c r="CJ28" s="3">
        <v>1.1788846753606</v>
      </c>
      <c r="CK28" s="3">
        <v>0.00180531819462729</v>
      </c>
      <c r="CL28" s="3">
        <v>-1.11177945645761e-6</v>
      </c>
      <c r="CM28" s="3">
        <v>3.87159926385579e-10</v>
      </c>
      <c r="CN28" s="3">
        <v>-0.0577439795268339</v>
      </c>
      <c r="CO28" s="3">
        <v>0.00791992440815521</v>
      </c>
      <c r="CP28" s="3">
        <v>0.000283799275015285</v>
      </c>
      <c r="CQ28" s="3">
        <v>-6.1277419760102e-6</v>
      </c>
      <c r="CR28" s="3">
        <v>16</v>
      </c>
      <c r="CS28" s="3">
        <v>2138</v>
      </c>
      <c r="CT28" s="3">
        <v>1</v>
      </c>
      <c r="CU28" s="3">
        <v>27</v>
      </c>
      <c r="CV28" s="3">
        <v>4.63333333333333</v>
      </c>
      <c r="CW28" s="3">
        <v>4.62</v>
      </c>
      <c r="CX28" s="3">
        <v>19</v>
      </c>
      <c r="CY28" s="3">
        <v>349.109666666667</v>
      </c>
      <c r="CZ28" s="3">
        <v>639.628666666667</v>
      </c>
      <c r="DA28" s="3">
        <v>25.00034</v>
      </c>
      <c r="DB28" s="3">
        <v>33.72326</v>
      </c>
      <c r="DC28" s="3">
        <v>30.00042</v>
      </c>
      <c r="DD28" s="3">
        <v>33.8743133333333</v>
      </c>
      <c r="DE28" s="3">
        <v>33.9375466666667</v>
      </c>
      <c r="DF28" s="3">
        <v>19.4460866666667</v>
      </c>
      <c r="DG28" s="3">
        <v>24.9629</v>
      </c>
      <c r="DH28" s="3">
        <v>36.8763</v>
      </c>
      <c r="DI28" s="3">
        <v>25</v>
      </c>
      <c r="DJ28" s="3">
        <v>400</v>
      </c>
      <c r="DK28" s="3">
        <v>23.4041</v>
      </c>
      <c r="DL28" s="3">
        <v>100.155533333333</v>
      </c>
      <c r="DM28" s="3">
        <v>100.914733333333</v>
      </c>
    </row>
    <row r="29" spans="1:117">
      <c r="A29" s="3" t="s">
        <v>553</v>
      </c>
      <c r="B29" s="3" t="s">
        <v>211</v>
      </c>
      <c r="C29" s="3" t="s">
        <v>68</v>
      </c>
      <c r="D29" s="3" t="s">
        <v>74</v>
      </c>
      <c r="E29" s="3" t="str">
        <f t="shared" si="0"/>
        <v>TR74-B1-Rd2</v>
      </c>
      <c r="F29" s="3" t="str">
        <f>VLOOKUP(B29,Sheet1!$A$1:$B$93,2,0)</f>
        <v>Daphniphyllum pentandrum</v>
      </c>
      <c r="G29" s="3" t="str">
        <f t="shared" si="1"/>
        <v>2023-08-17</v>
      </c>
      <c r="H29" s="3" t="s">
        <v>527</v>
      </c>
      <c r="I29" s="3">
        <v>0.00049191372782707</v>
      </c>
      <c r="J29" s="3">
        <v>0.49191372782707</v>
      </c>
      <c r="K29" s="3">
        <v>-1.50656425473722</v>
      </c>
      <c r="L29" s="3">
        <v>401.132733333333</v>
      </c>
      <c r="M29" s="3">
        <v>439.797010360751</v>
      </c>
      <c r="N29" s="3">
        <v>42.8219559705743</v>
      </c>
      <c r="O29" s="3">
        <v>39.0573019342451</v>
      </c>
      <c r="P29" s="3">
        <v>0.0503459716568658</v>
      </c>
      <c r="Q29" s="3">
        <v>3.16934623200535</v>
      </c>
      <c r="R29" s="3">
        <v>0.049904858648179</v>
      </c>
      <c r="S29" s="3">
        <v>0.0312298459433538</v>
      </c>
      <c r="T29" s="3">
        <v>0</v>
      </c>
      <c r="U29" s="3">
        <v>24.8021835635203</v>
      </c>
      <c r="V29" s="3">
        <v>24.8021835635203</v>
      </c>
      <c r="W29" s="3">
        <v>3.14237052323483</v>
      </c>
      <c r="X29" s="3">
        <v>69.7985958792055</v>
      </c>
      <c r="Y29" s="3">
        <v>2.20896604322457</v>
      </c>
      <c r="Z29" s="3">
        <v>3.16477140826977</v>
      </c>
      <c r="AA29" s="3">
        <v>0.933404480010265</v>
      </c>
      <c r="AB29" s="3">
        <v>-21.6933953971738</v>
      </c>
      <c r="AC29" s="3">
        <v>20.3371696832487</v>
      </c>
      <c r="AD29" s="3">
        <v>1.35541138796344</v>
      </c>
      <c r="AE29" s="3">
        <v>-0.000814325961664271</v>
      </c>
      <c r="AF29" s="3">
        <v>0</v>
      </c>
      <c r="AG29" s="3">
        <v>0</v>
      </c>
      <c r="AH29" s="3">
        <v>1</v>
      </c>
      <c r="AI29" s="3">
        <v>0</v>
      </c>
      <c r="AJ29" s="3">
        <v>51838.7672118231</v>
      </c>
      <c r="AK29" s="3">
        <v>0</v>
      </c>
      <c r="AL29" s="3">
        <v>0</v>
      </c>
      <c r="AM29" s="3">
        <v>0</v>
      </c>
      <c r="AN29" s="3">
        <v>0</v>
      </c>
      <c r="AO29" s="3">
        <v>3</v>
      </c>
      <c r="AP29" s="3">
        <v>0.5</v>
      </c>
      <c r="AQ29" s="3" t="e">
        <v>#DIV/0!</v>
      </c>
      <c r="AR29" s="3">
        <v>2</v>
      </c>
      <c r="AS29" s="3">
        <v>1692267234.5</v>
      </c>
      <c r="AT29" s="3">
        <v>401.132733333333</v>
      </c>
      <c r="AU29" s="3">
        <v>400.002933333333</v>
      </c>
      <c r="AV29" s="3">
        <v>22.6868866666667</v>
      </c>
      <c r="AW29" s="3">
        <v>22.27482</v>
      </c>
      <c r="AX29" s="3">
        <v>399.2934</v>
      </c>
      <c r="AY29" s="3">
        <v>22.4725933333333</v>
      </c>
      <c r="AZ29" s="3">
        <v>350.006733333333</v>
      </c>
      <c r="BA29" s="3">
        <v>97.3584933333333</v>
      </c>
      <c r="BB29" s="3">
        <v>0.00903285266666667</v>
      </c>
      <c r="BC29" s="3">
        <v>24.9212066666667</v>
      </c>
      <c r="BD29" s="3">
        <v>24.88732</v>
      </c>
      <c r="BE29" s="3">
        <v>999.9</v>
      </c>
      <c r="BF29" s="3">
        <v>0</v>
      </c>
      <c r="BG29" s="3">
        <v>0</v>
      </c>
      <c r="BH29" s="3">
        <v>9999.83</v>
      </c>
      <c r="BI29" s="3">
        <v>-0.102724286666667</v>
      </c>
      <c r="BJ29" s="3">
        <v>0.222185</v>
      </c>
      <c r="BK29" s="3">
        <v>0</v>
      </c>
      <c r="BL29" s="3">
        <v>0</v>
      </c>
      <c r="BM29" s="3">
        <v>0</v>
      </c>
      <c r="BN29" s="3">
        <v>25</v>
      </c>
      <c r="BO29" s="3">
        <v>-0.05555556</v>
      </c>
      <c r="BP29" s="3">
        <v>1692266908.5</v>
      </c>
      <c r="BQ29" s="3" t="e">
        <v>#DIV/0!</v>
      </c>
      <c r="BR29" s="3">
        <v>1692266908.5</v>
      </c>
      <c r="BS29" s="3">
        <v>1692266907.5</v>
      </c>
      <c r="BT29" s="3">
        <v>135</v>
      </c>
      <c r="BU29" s="3">
        <v>0.293</v>
      </c>
      <c r="BV29" s="3">
        <v>0</v>
      </c>
      <c r="BW29" s="3">
        <v>1.838</v>
      </c>
      <c r="BX29" s="3">
        <v>0.209</v>
      </c>
      <c r="BY29" s="3">
        <v>400</v>
      </c>
      <c r="BZ29" s="3">
        <v>22</v>
      </c>
      <c r="CA29" s="3">
        <v>0.44</v>
      </c>
      <c r="CB29" s="3">
        <v>0.21</v>
      </c>
      <c r="CC29" s="3">
        <v>0</v>
      </c>
      <c r="CD29" s="3">
        <v>0</v>
      </c>
      <c r="CE29" s="3" t="e">
        <v>#DIV/0!</v>
      </c>
      <c r="CF29" s="3">
        <v>100</v>
      </c>
      <c r="CG29" s="3">
        <v>100</v>
      </c>
      <c r="CH29" s="3">
        <v>1.83933333333333</v>
      </c>
      <c r="CI29" s="3">
        <v>0.214293333333333</v>
      </c>
      <c r="CJ29" s="3">
        <v>1.27104141032687</v>
      </c>
      <c r="CK29" s="3">
        <v>0.00180531819462729</v>
      </c>
      <c r="CL29" s="3">
        <v>-1.11177945645761e-6</v>
      </c>
      <c r="CM29" s="3">
        <v>3.87159926385579e-10</v>
      </c>
      <c r="CN29" s="3">
        <v>-0.0374524066823329</v>
      </c>
      <c r="CO29" s="3">
        <v>0.00791992440815521</v>
      </c>
      <c r="CP29" s="3">
        <v>0.000283799275015285</v>
      </c>
      <c r="CQ29" s="3">
        <v>-6.1277419760102e-6</v>
      </c>
      <c r="CR29" s="3">
        <v>16</v>
      </c>
      <c r="CS29" s="3">
        <v>2138</v>
      </c>
      <c r="CT29" s="3">
        <v>1</v>
      </c>
      <c r="CU29" s="3">
        <v>27</v>
      </c>
      <c r="CV29" s="3">
        <v>5.43333333333333</v>
      </c>
      <c r="CW29" s="3">
        <v>5.44666666666667</v>
      </c>
      <c r="CX29" s="3">
        <v>19</v>
      </c>
      <c r="CY29" s="3">
        <v>344.366266666667</v>
      </c>
      <c r="CZ29" s="3">
        <v>670.603333333333</v>
      </c>
      <c r="DA29" s="3">
        <v>25.0002933333333</v>
      </c>
      <c r="DB29" s="3">
        <v>30.0196133333333</v>
      </c>
      <c r="DC29" s="3">
        <v>30.00024</v>
      </c>
      <c r="DD29" s="3">
        <v>30.2688066666667</v>
      </c>
      <c r="DE29" s="3">
        <v>30.3403333333333</v>
      </c>
      <c r="DF29" s="3">
        <v>19.4982866666667</v>
      </c>
      <c r="DG29" s="3">
        <v>24.4180333333333</v>
      </c>
      <c r="DH29" s="3">
        <v>100</v>
      </c>
      <c r="DI29" s="3">
        <v>25</v>
      </c>
      <c r="DJ29" s="3">
        <v>400</v>
      </c>
      <c r="DK29" s="3">
        <v>22.3241533333333</v>
      </c>
      <c r="DL29" s="3">
        <v>100.890266666667</v>
      </c>
      <c r="DM29" s="3">
        <v>101.5354</v>
      </c>
    </row>
    <row r="30" spans="1:117">
      <c r="A30" s="3" t="s">
        <v>554</v>
      </c>
      <c r="B30" s="3" t="s">
        <v>223</v>
      </c>
      <c r="C30" s="3" t="s">
        <v>72</v>
      </c>
      <c r="D30" s="3" t="s">
        <v>69</v>
      </c>
      <c r="E30" s="3" t="str">
        <f t="shared" si="0"/>
        <v>TR78-B2-Rd1</v>
      </c>
      <c r="F30" s="3" t="str">
        <f>VLOOKUP(B30,Sheet1!$A$1:$B$93,2,0)</f>
        <v>Schima superba</v>
      </c>
      <c r="G30" s="3" t="str">
        <f t="shared" si="1"/>
        <v>2023-08-17</v>
      </c>
      <c r="H30" s="3" t="s">
        <v>527</v>
      </c>
      <c r="I30" s="3">
        <v>0.00015546120172975</v>
      </c>
      <c r="J30" s="3">
        <v>0.15546120172975</v>
      </c>
      <c r="K30" s="3">
        <v>-1.07061926634948</v>
      </c>
      <c r="L30" s="3">
        <v>400.861875</v>
      </c>
      <c r="M30" s="3">
        <v>519.001939758838</v>
      </c>
      <c r="N30" s="3">
        <v>50.6509116079275</v>
      </c>
      <c r="O30" s="3">
        <v>39.1213241796823</v>
      </c>
      <c r="P30" s="3">
        <v>0.0150768680250724</v>
      </c>
      <c r="Q30" s="3">
        <v>3.174258376196</v>
      </c>
      <c r="R30" s="3">
        <v>0.0150340760792161</v>
      </c>
      <c r="S30" s="3">
        <v>0.00940013149015648</v>
      </c>
      <c r="T30" s="3">
        <v>0</v>
      </c>
      <c r="U30" s="3">
        <v>25.5932953929525</v>
      </c>
      <c r="V30" s="3">
        <v>25.5932953929525</v>
      </c>
      <c r="W30" s="3">
        <v>3.29390241186299</v>
      </c>
      <c r="X30" s="3">
        <v>70.0521700020424</v>
      </c>
      <c r="Y30" s="3">
        <v>2.31259617573835</v>
      </c>
      <c r="Z30" s="3">
        <v>3.30124863553513</v>
      </c>
      <c r="AA30" s="3">
        <v>0.981306236124645</v>
      </c>
      <c r="AB30" s="3">
        <v>-6.85583899628196</v>
      </c>
      <c r="AC30" s="3">
        <v>6.42499679039368</v>
      </c>
      <c r="AD30" s="3">
        <v>0.430754696266909</v>
      </c>
      <c r="AE30" s="3">
        <v>-8.75096213763527e-5</v>
      </c>
      <c r="AF30" s="3">
        <v>0</v>
      </c>
      <c r="AG30" s="3">
        <v>0</v>
      </c>
      <c r="AH30" s="3">
        <v>1</v>
      </c>
      <c r="AI30" s="3">
        <v>0</v>
      </c>
      <c r="AJ30" s="3">
        <v>51848.0061750094</v>
      </c>
      <c r="AK30" s="3">
        <v>0</v>
      </c>
      <c r="AL30" s="3">
        <v>0</v>
      </c>
      <c r="AM30" s="3">
        <v>0</v>
      </c>
      <c r="AN30" s="3">
        <v>0</v>
      </c>
      <c r="AO30" s="3">
        <v>3</v>
      </c>
      <c r="AP30" s="3">
        <v>0.5</v>
      </c>
      <c r="AQ30" s="3" t="e">
        <v>#DIV/0!</v>
      </c>
      <c r="AR30" s="3">
        <v>2</v>
      </c>
      <c r="AS30" s="3">
        <v>1692239793.90625</v>
      </c>
      <c r="AT30" s="3">
        <v>400.861875</v>
      </c>
      <c r="AU30" s="3">
        <v>399.997625</v>
      </c>
      <c r="AV30" s="3">
        <v>23.696325</v>
      </c>
      <c r="AW30" s="3">
        <v>23.56623125</v>
      </c>
      <c r="AX30" s="3">
        <v>399.22075</v>
      </c>
      <c r="AY30" s="3">
        <v>23.48618125</v>
      </c>
      <c r="AZ30" s="3">
        <v>350.0026875</v>
      </c>
      <c r="BA30" s="3">
        <v>97.5796</v>
      </c>
      <c r="BB30" s="3">
        <v>0.0134279625</v>
      </c>
      <c r="BC30" s="3">
        <v>25.6308375</v>
      </c>
      <c r="BD30" s="3">
        <v>25.85558125</v>
      </c>
      <c r="BE30" s="3">
        <v>999.9</v>
      </c>
      <c r="BF30" s="3">
        <v>0</v>
      </c>
      <c r="BG30" s="3">
        <v>0</v>
      </c>
      <c r="BH30" s="3">
        <v>10002.840625</v>
      </c>
      <c r="BI30" s="3">
        <v>-0.10400651875</v>
      </c>
      <c r="BJ30" s="3">
        <v>0.222185</v>
      </c>
      <c r="BK30" s="3">
        <v>0</v>
      </c>
      <c r="BL30" s="3">
        <v>0</v>
      </c>
      <c r="BM30" s="3">
        <v>0</v>
      </c>
      <c r="BN30" s="3">
        <v>28</v>
      </c>
      <c r="BO30" s="3">
        <v>-0.0130208375</v>
      </c>
      <c r="BP30" s="3">
        <v>1692239678</v>
      </c>
      <c r="BQ30" s="3" t="e">
        <v>#DIV/0!</v>
      </c>
      <c r="BR30" s="3">
        <v>1692239678</v>
      </c>
      <c r="BS30" s="3">
        <v>1692239673</v>
      </c>
      <c r="BT30" s="3">
        <v>39</v>
      </c>
      <c r="BU30" s="3">
        <v>0.199</v>
      </c>
      <c r="BV30" s="3">
        <v>-0.008</v>
      </c>
      <c r="BW30" s="3">
        <v>1.64</v>
      </c>
      <c r="BX30" s="3">
        <v>0.209</v>
      </c>
      <c r="BY30" s="3">
        <v>400</v>
      </c>
      <c r="BZ30" s="3">
        <v>24</v>
      </c>
      <c r="CA30" s="3">
        <v>0.35</v>
      </c>
      <c r="CB30" s="3">
        <v>0.11</v>
      </c>
      <c r="CC30" s="3">
        <v>0</v>
      </c>
      <c r="CD30" s="3">
        <v>0</v>
      </c>
      <c r="CE30" s="3" t="e">
        <v>#DIV/0!</v>
      </c>
      <c r="CF30" s="3">
        <v>100</v>
      </c>
      <c r="CG30" s="3">
        <v>100</v>
      </c>
      <c r="CH30" s="3">
        <v>1.641125</v>
      </c>
      <c r="CI30" s="3">
        <v>0.21014375</v>
      </c>
      <c r="CJ30" s="3">
        <v>1.0728801069918</v>
      </c>
      <c r="CK30" s="3">
        <v>0.00180531819462729</v>
      </c>
      <c r="CL30" s="3">
        <v>-1.11177945645761e-6</v>
      </c>
      <c r="CM30" s="3">
        <v>3.87159926385579e-10</v>
      </c>
      <c r="CN30" s="3">
        <v>-0.0530091472971447</v>
      </c>
      <c r="CO30" s="3">
        <v>0.00791992440815521</v>
      </c>
      <c r="CP30" s="3">
        <v>0.000283799275015285</v>
      </c>
      <c r="CQ30" s="3">
        <v>-6.1277419760102e-6</v>
      </c>
      <c r="CR30" s="3">
        <v>16</v>
      </c>
      <c r="CS30" s="3">
        <v>2138</v>
      </c>
      <c r="CT30" s="3">
        <v>1</v>
      </c>
      <c r="CU30" s="3">
        <v>27</v>
      </c>
      <c r="CV30" s="3">
        <v>1.925</v>
      </c>
      <c r="CW30" s="3">
        <v>2.01875</v>
      </c>
      <c r="CX30" s="3">
        <v>19</v>
      </c>
      <c r="CY30" s="3">
        <v>348.753375</v>
      </c>
      <c r="CZ30" s="3">
        <v>645.7608125</v>
      </c>
      <c r="DA30" s="3">
        <v>25</v>
      </c>
      <c r="DB30" s="3">
        <v>33.3630625</v>
      </c>
      <c r="DC30" s="3">
        <v>30.000225</v>
      </c>
      <c r="DD30" s="3">
        <v>33.59508125</v>
      </c>
      <c r="DE30" s="3">
        <v>33.66266875</v>
      </c>
      <c r="DF30" s="3">
        <v>19.46458125</v>
      </c>
      <c r="DG30" s="3">
        <v>26.4307125</v>
      </c>
      <c r="DH30" s="3">
        <v>46.2148875</v>
      </c>
      <c r="DI30" s="3">
        <v>25</v>
      </c>
      <c r="DJ30" s="3">
        <v>400</v>
      </c>
      <c r="DK30" s="3">
        <v>23.535375</v>
      </c>
      <c r="DL30" s="3">
        <v>100.157625</v>
      </c>
      <c r="DM30" s="3">
        <v>100.900875</v>
      </c>
    </row>
    <row r="31" spans="1:117">
      <c r="A31" s="3" t="s">
        <v>555</v>
      </c>
      <c r="B31" s="3" t="s">
        <v>223</v>
      </c>
      <c r="C31" s="3" t="s">
        <v>72</v>
      </c>
      <c r="D31" s="3" t="s">
        <v>74</v>
      </c>
      <c r="E31" s="3" t="str">
        <f t="shared" si="0"/>
        <v>TR78-B2-Rd2</v>
      </c>
      <c r="F31" s="3" t="str">
        <f>VLOOKUP(B31,Sheet1!$A$1:$B$93,2,0)</f>
        <v>Schima superba</v>
      </c>
      <c r="G31" s="3" t="str">
        <f t="shared" si="1"/>
        <v>2023-08-17</v>
      </c>
      <c r="H31" s="3" t="s">
        <v>527</v>
      </c>
      <c r="I31" s="3">
        <v>8.85094702172436e-5</v>
      </c>
      <c r="J31" s="3">
        <v>0.0885094702172436</v>
      </c>
      <c r="K31" s="3">
        <v>-0.896391123755646</v>
      </c>
      <c r="L31" s="3">
        <v>400.7358</v>
      </c>
      <c r="M31" s="3">
        <v>558.705406455827</v>
      </c>
      <c r="N31" s="3">
        <v>54.4471731049924</v>
      </c>
      <c r="O31" s="3">
        <v>39.05266051827</v>
      </c>
      <c r="P31" s="3">
        <v>0.0087793504643069</v>
      </c>
      <c r="Q31" s="3">
        <v>3.17050334021349</v>
      </c>
      <c r="R31" s="3">
        <v>0.00876562359277375</v>
      </c>
      <c r="S31" s="3">
        <v>0.00547974618967897</v>
      </c>
      <c r="T31" s="3">
        <v>0</v>
      </c>
      <c r="U31" s="3">
        <v>25.0404981830836</v>
      </c>
      <c r="V31" s="3">
        <v>25.0404981830836</v>
      </c>
      <c r="W31" s="3">
        <v>3.18736310038401</v>
      </c>
      <c r="X31" s="3">
        <v>69.8928731493838</v>
      </c>
      <c r="Y31" s="3">
        <v>2.23058330907526</v>
      </c>
      <c r="Z31" s="3">
        <v>3.1914319610594</v>
      </c>
      <c r="AA31" s="3">
        <v>0.956779791308751</v>
      </c>
      <c r="AB31" s="3">
        <v>-3.90326763658044</v>
      </c>
      <c r="AC31" s="3">
        <v>3.65899893302012</v>
      </c>
      <c r="AD31" s="3">
        <v>0.244241925020353</v>
      </c>
      <c r="AE31" s="3">
        <v>-2.67785399665765e-5</v>
      </c>
      <c r="AF31" s="3">
        <v>0</v>
      </c>
      <c r="AG31" s="3">
        <v>0</v>
      </c>
      <c r="AH31" s="3">
        <v>1</v>
      </c>
      <c r="AI31" s="3">
        <v>0</v>
      </c>
      <c r="AJ31" s="3">
        <v>51846.2151935158</v>
      </c>
      <c r="AK31" s="3">
        <v>0</v>
      </c>
      <c r="AL31" s="3">
        <v>0</v>
      </c>
      <c r="AM31" s="3">
        <v>0</v>
      </c>
      <c r="AN31" s="3">
        <v>0</v>
      </c>
      <c r="AO31" s="3">
        <v>3</v>
      </c>
      <c r="AP31" s="3">
        <v>0.5</v>
      </c>
      <c r="AQ31" s="3" t="e">
        <v>#DIV/0!</v>
      </c>
      <c r="AR31" s="3">
        <v>2</v>
      </c>
      <c r="AS31" s="3">
        <v>1692269126.05</v>
      </c>
      <c r="AT31" s="3">
        <v>400.7358</v>
      </c>
      <c r="AU31" s="3">
        <v>399.9979</v>
      </c>
      <c r="AV31" s="3">
        <v>22.888955</v>
      </c>
      <c r="AW31" s="3">
        <v>22.81483</v>
      </c>
      <c r="AX31" s="3">
        <v>398.9026</v>
      </c>
      <c r="AY31" s="3">
        <v>22.67951</v>
      </c>
      <c r="AZ31" s="3">
        <v>350.01545</v>
      </c>
      <c r="BA31" s="3">
        <v>97.442075</v>
      </c>
      <c r="BB31" s="3">
        <v>0.010312635</v>
      </c>
      <c r="BC31" s="3">
        <v>25.061905</v>
      </c>
      <c r="BD31" s="3">
        <v>25.15458</v>
      </c>
      <c r="BE31" s="3">
        <v>999.9</v>
      </c>
      <c r="BF31" s="3">
        <v>0</v>
      </c>
      <c r="BG31" s="3">
        <v>0</v>
      </c>
      <c r="BH31" s="3">
        <v>9997.305</v>
      </c>
      <c r="BI31" s="3">
        <v>-0.10409696</v>
      </c>
      <c r="BJ31" s="3">
        <v>0.222185</v>
      </c>
      <c r="BK31" s="3">
        <v>0</v>
      </c>
      <c r="BL31" s="3">
        <v>0</v>
      </c>
      <c r="BM31" s="3">
        <v>0</v>
      </c>
      <c r="BN31" s="3">
        <v>25</v>
      </c>
      <c r="BO31" s="3">
        <v>-0.054166685</v>
      </c>
      <c r="BP31" s="3">
        <v>1692268817.1</v>
      </c>
      <c r="BQ31" s="3" t="e">
        <v>#DIV/0!</v>
      </c>
      <c r="BR31" s="3">
        <v>1692268817.1</v>
      </c>
      <c r="BS31" s="3">
        <v>1692268809.6</v>
      </c>
      <c r="BT31" s="3">
        <v>136</v>
      </c>
      <c r="BU31" s="3">
        <v>-0.005</v>
      </c>
      <c r="BV31" s="3">
        <v>-0.007</v>
      </c>
      <c r="BW31" s="3">
        <v>1.833</v>
      </c>
      <c r="BX31" s="3">
        <v>0.209</v>
      </c>
      <c r="BY31" s="3">
        <v>400</v>
      </c>
      <c r="BZ31" s="3">
        <v>23</v>
      </c>
      <c r="CA31" s="3">
        <v>0.4</v>
      </c>
      <c r="CB31" s="3">
        <v>0.18</v>
      </c>
      <c r="CC31" s="3">
        <v>0</v>
      </c>
      <c r="CD31" s="3">
        <v>0</v>
      </c>
      <c r="CE31" s="3" t="e">
        <v>#DIV/0!</v>
      </c>
      <c r="CF31" s="3">
        <v>100</v>
      </c>
      <c r="CG31" s="3">
        <v>100</v>
      </c>
      <c r="CH31" s="3">
        <v>1.8332</v>
      </c>
      <c r="CI31" s="3">
        <v>0.209445</v>
      </c>
      <c r="CJ31" s="3">
        <v>1.2655605018963</v>
      </c>
      <c r="CK31" s="3">
        <v>0.00180531819462729</v>
      </c>
      <c r="CL31" s="3">
        <v>-1.11177945645761e-6</v>
      </c>
      <c r="CM31" s="3">
        <v>3.87159926385579e-10</v>
      </c>
      <c r="CN31" s="3">
        <v>-0.0446600121196233</v>
      </c>
      <c r="CO31" s="3">
        <v>0.00791992440815521</v>
      </c>
      <c r="CP31" s="3">
        <v>0.000283799275015285</v>
      </c>
      <c r="CQ31" s="3">
        <v>-6.1277419760102e-6</v>
      </c>
      <c r="CR31" s="3">
        <v>16</v>
      </c>
      <c r="CS31" s="3">
        <v>2138</v>
      </c>
      <c r="CT31" s="3">
        <v>1</v>
      </c>
      <c r="CU31" s="3">
        <v>27</v>
      </c>
      <c r="CV31" s="3">
        <v>5.15</v>
      </c>
      <c r="CW31" s="3">
        <v>5.275</v>
      </c>
      <c r="CX31" s="3">
        <v>19</v>
      </c>
      <c r="CY31" s="3">
        <v>346.3383</v>
      </c>
      <c r="CZ31" s="3">
        <v>664.9093</v>
      </c>
      <c r="DA31" s="3">
        <v>24.999285</v>
      </c>
      <c r="DB31" s="3">
        <v>31.451085</v>
      </c>
      <c r="DC31" s="3">
        <v>30.000315</v>
      </c>
      <c r="DD31" s="3">
        <v>31.70872</v>
      </c>
      <c r="DE31" s="3">
        <v>31.78069</v>
      </c>
      <c r="DF31" s="3">
        <v>19.427655</v>
      </c>
      <c r="DG31" s="3">
        <v>28.47676</v>
      </c>
      <c r="DH31" s="3">
        <v>98.77655</v>
      </c>
      <c r="DI31" s="3">
        <v>25</v>
      </c>
      <c r="DJ31" s="3">
        <v>400</v>
      </c>
      <c r="DK31" s="3">
        <v>22.7631</v>
      </c>
      <c r="DL31" s="3">
        <v>100.56945</v>
      </c>
      <c r="DM31" s="3">
        <v>101.2613</v>
      </c>
    </row>
    <row r="32" spans="1:117">
      <c r="A32" s="3" t="s">
        <v>556</v>
      </c>
      <c r="B32" s="3" t="s">
        <v>507</v>
      </c>
      <c r="C32" s="3" t="s">
        <v>68</v>
      </c>
      <c r="D32" s="3" t="s">
        <v>69</v>
      </c>
      <c r="E32" s="3" t="str">
        <f t="shared" si="0"/>
        <v>TR79-B1-Rd1</v>
      </c>
      <c r="F32" s="3" t="str">
        <f>VLOOKUP(B32,Sheet1!$A$1:$B$93,2,0)</f>
        <v>Myrica rubra</v>
      </c>
      <c r="G32" s="3" t="str">
        <f t="shared" si="1"/>
        <v>2023-08-17</v>
      </c>
      <c r="H32" s="3" t="s">
        <v>527</v>
      </c>
      <c r="I32" s="3">
        <v>0.000175639903991815</v>
      </c>
      <c r="J32" s="3">
        <v>0.175639903991815</v>
      </c>
      <c r="K32" s="3">
        <v>-1.06851352321277</v>
      </c>
      <c r="L32" s="3">
        <v>400.8719</v>
      </c>
      <c r="M32" s="3">
        <v>480.715789938454</v>
      </c>
      <c r="N32" s="3">
        <v>46.9074198359615</v>
      </c>
      <c r="O32" s="3">
        <v>39.1163877597175</v>
      </c>
      <c r="P32" s="3">
        <v>0.0169437348472847</v>
      </c>
      <c r="Q32" s="3">
        <v>3.17365382173392</v>
      </c>
      <c r="R32" s="3">
        <v>0.0168932613136187</v>
      </c>
      <c r="S32" s="3">
        <v>0.0105628104751507</v>
      </c>
      <c r="T32" s="3">
        <v>0</v>
      </c>
      <c r="U32" s="3">
        <v>25.5944601826007</v>
      </c>
      <c r="V32" s="3">
        <v>25.5944601826007</v>
      </c>
      <c r="W32" s="3">
        <v>3.29412956716131</v>
      </c>
      <c r="X32" s="3">
        <v>69.9076200536078</v>
      </c>
      <c r="Y32" s="3">
        <v>2.30865265568933</v>
      </c>
      <c r="Z32" s="3">
        <v>3.30243344450608</v>
      </c>
      <c r="AA32" s="3">
        <v>0.985476911471977</v>
      </c>
      <c r="AB32" s="3">
        <v>-7.74571976603904</v>
      </c>
      <c r="AC32" s="3">
        <v>7.25881170543896</v>
      </c>
      <c r="AD32" s="3">
        <v>0.486803543957408</v>
      </c>
      <c r="AE32" s="3">
        <v>-0.000104516642672658</v>
      </c>
      <c r="AF32" s="3">
        <v>0</v>
      </c>
      <c r="AG32" s="3">
        <v>0</v>
      </c>
      <c r="AH32" s="3">
        <v>1</v>
      </c>
      <c r="AI32" s="3">
        <v>0</v>
      </c>
      <c r="AJ32" s="3">
        <v>51830.9363131731</v>
      </c>
      <c r="AK32" s="3">
        <v>0</v>
      </c>
      <c r="AL32" s="3">
        <v>0</v>
      </c>
      <c r="AM32" s="3">
        <v>0</v>
      </c>
      <c r="AN32" s="3">
        <v>0</v>
      </c>
      <c r="AO32" s="3">
        <v>3</v>
      </c>
      <c r="AP32" s="3">
        <v>0.5</v>
      </c>
      <c r="AQ32" s="3" t="e">
        <v>#DIV/0!</v>
      </c>
      <c r="AR32" s="3">
        <v>2</v>
      </c>
      <c r="AS32" s="3">
        <v>1692240173.25</v>
      </c>
      <c r="AT32" s="3">
        <v>400.8719</v>
      </c>
      <c r="AU32" s="3">
        <v>400.00235</v>
      </c>
      <c r="AV32" s="3">
        <v>23.659495</v>
      </c>
      <c r="AW32" s="3">
        <v>23.51251</v>
      </c>
      <c r="AX32" s="3">
        <v>399.22925</v>
      </c>
      <c r="AY32" s="3">
        <v>23.450175</v>
      </c>
      <c r="AZ32" s="3">
        <v>350.0032</v>
      </c>
      <c r="BA32" s="3">
        <v>97.56519</v>
      </c>
      <c r="BB32" s="3">
        <v>0.01308318</v>
      </c>
      <c r="BC32" s="3">
        <v>25.636885</v>
      </c>
      <c r="BD32" s="3">
        <v>25.867045</v>
      </c>
      <c r="BE32" s="3">
        <v>999.9</v>
      </c>
      <c r="BF32" s="3">
        <v>0</v>
      </c>
      <c r="BG32" s="3">
        <v>0</v>
      </c>
      <c r="BH32" s="3">
        <v>10001.1595</v>
      </c>
      <c r="BI32" s="3">
        <v>-0.09862214</v>
      </c>
      <c r="BJ32" s="3">
        <v>0.222185</v>
      </c>
      <c r="BK32" s="3">
        <v>0</v>
      </c>
      <c r="BL32" s="3">
        <v>0</v>
      </c>
      <c r="BM32" s="3">
        <v>0</v>
      </c>
      <c r="BN32" s="3">
        <v>27.84166</v>
      </c>
      <c r="BO32" s="3">
        <v>-0.052083325</v>
      </c>
      <c r="BP32" s="3">
        <v>1692240004</v>
      </c>
      <c r="BQ32" s="3" t="e">
        <v>#DIV/0!</v>
      </c>
      <c r="BR32" s="3">
        <v>1692240003.5</v>
      </c>
      <c r="BS32" s="3">
        <v>1692240004</v>
      </c>
      <c r="BT32" s="3">
        <v>40</v>
      </c>
      <c r="BU32" s="3">
        <v>0.001</v>
      </c>
      <c r="BV32" s="3">
        <v>0</v>
      </c>
      <c r="BW32" s="3">
        <v>1.642</v>
      </c>
      <c r="BX32" s="3">
        <v>0.208</v>
      </c>
      <c r="BY32" s="3">
        <v>400</v>
      </c>
      <c r="BZ32" s="3">
        <v>23</v>
      </c>
      <c r="CA32" s="3">
        <v>0.55</v>
      </c>
      <c r="CB32" s="3">
        <v>0.15</v>
      </c>
      <c r="CC32" s="3">
        <v>0</v>
      </c>
      <c r="CD32" s="3">
        <v>0</v>
      </c>
      <c r="CE32" s="3" t="e">
        <v>#DIV/0!</v>
      </c>
      <c r="CF32" s="3">
        <v>100</v>
      </c>
      <c r="CG32" s="3">
        <v>100</v>
      </c>
      <c r="CH32" s="3">
        <v>1.64265</v>
      </c>
      <c r="CI32" s="3">
        <v>0.20932</v>
      </c>
      <c r="CJ32" s="3">
        <v>1.07447994262318</v>
      </c>
      <c r="CK32" s="3">
        <v>0.00180531819462729</v>
      </c>
      <c r="CL32" s="3">
        <v>-1.11177945645761e-6</v>
      </c>
      <c r="CM32" s="3">
        <v>3.87159926385579e-10</v>
      </c>
      <c r="CN32" s="3">
        <v>-0.0534440373663952</v>
      </c>
      <c r="CO32" s="3">
        <v>0.00791992440815521</v>
      </c>
      <c r="CP32" s="3">
        <v>0.000283799275015285</v>
      </c>
      <c r="CQ32" s="3">
        <v>-6.1277419760102e-6</v>
      </c>
      <c r="CR32" s="3">
        <v>16</v>
      </c>
      <c r="CS32" s="3">
        <v>2138</v>
      </c>
      <c r="CT32" s="3">
        <v>1</v>
      </c>
      <c r="CU32" s="3">
        <v>27</v>
      </c>
      <c r="CV32" s="3">
        <v>2.83</v>
      </c>
      <c r="CW32" s="3">
        <v>2.83</v>
      </c>
      <c r="CX32" s="3">
        <v>19</v>
      </c>
      <c r="CY32" s="3">
        <v>348.9875</v>
      </c>
      <c r="CZ32" s="3">
        <v>644.75315</v>
      </c>
      <c r="DA32" s="3">
        <v>25.00005</v>
      </c>
      <c r="DB32" s="3">
        <v>33.499205</v>
      </c>
      <c r="DC32" s="3">
        <v>30.00023</v>
      </c>
      <c r="DD32" s="3">
        <v>33.740795</v>
      </c>
      <c r="DE32" s="3">
        <v>33.808965</v>
      </c>
      <c r="DF32" s="3">
        <v>19.462</v>
      </c>
      <c r="DG32" s="3">
        <v>26.4422</v>
      </c>
      <c r="DH32" s="3">
        <v>44.468425</v>
      </c>
      <c r="DI32" s="3">
        <v>25</v>
      </c>
      <c r="DJ32" s="3">
        <v>400</v>
      </c>
      <c r="DK32" s="3">
        <v>23.54322</v>
      </c>
      <c r="DL32" s="3">
        <v>100.13425</v>
      </c>
      <c r="DM32" s="3">
        <v>100.8799</v>
      </c>
    </row>
    <row r="33" spans="1:117">
      <c r="A33" s="3" t="s">
        <v>557</v>
      </c>
      <c r="B33" s="3" t="s">
        <v>507</v>
      </c>
      <c r="C33" s="3" t="s">
        <v>72</v>
      </c>
      <c r="D33" s="3" t="s">
        <v>74</v>
      </c>
      <c r="E33" s="3" t="str">
        <f t="shared" si="0"/>
        <v>TR79-B2-Rd2</v>
      </c>
      <c r="F33" s="3" t="str">
        <f>VLOOKUP(B33,Sheet1!$A$1:$B$93,2,0)</f>
        <v>Myrica rubra</v>
      </c>
      <c r="G33" s="3" t="str">
        <f t="shared" si="1"/>
        <v>2023-08-17</v>
      </c>
      <c r="H33" s="3" t="s">
        <v>527</v>
      </c>
      <c r="I33" s="3">
        <v>0.000513316944898391</v>
      </c>
      <c r="J33" s="3">
        <v>0.513316944898391</v>
      </c>
      <c r="K33" s="3">
        <v>-0.734389577925896</v>
      </c>
      <c r="L33" s="3">
        <v>400.4414</v>
      </c>
      <c r="M33" s="3">
        <v>414.849211694075</v>
      </c>
      <c r="N33" s="3">
        <v>40.3515285554154</v>
      </c>
      <c r="O33" s="3">
        <v>38.9501102995336</v>
      </c>
      <c r="P33" s="3">
        <v>0.0534700732625967</v>
      </c>
      <c r="Q33" s="3">
        <v>3.16701816782963</v>
      </c>
      <c r="R33" s="3">
        <v>0.0529730925794109</v>
      </c>
      <c r="S33" s="3">
        <v>0.0331524491252684</v>
      </c>
      <c r="T33" s="3">
        <v>0</v>
      </c>
      <c r="U33" s="3">
        <v>24.7061837771727</v>
      </c>
      <c r="V33" s="3">
        <v>24.7061837771727</v>
      </c>
      <c r="W33" s="3">
        <v>3.12440382338083</v>
      </c>
      <c r="X33" s="3">
        <v>70.1365220840851</v>
      </c>
      <c r="Y33" s="3">
        <v>2.20767553775841</v>
      </c>
      <c r="Z33" s="3">
        <v>3.14768362238541</v>
      </c>
      <c r="AA33" s="3">
        <v>0.916728285622419</v>
      </c>
      <c r="AB33" s="3">
        <v>-22.6372772700191</v>
      </c>
      <c r="AC33" s="3">
        <v>21.222258994473</v>
      </c>
      <c r="AD33" s="3">
        <v>1.41413189602454</v>
      </c>
      <c r="AE33" s="3">
        <v>-0.000886379521532158</v>
      </c>
      <c r="AF33" s="3">
        <v>0</v>
      </c>
      <c r="AG33" s="3">
        <v>0</v>
      </c>
      <c r="AH33" s="3">
        <v>1</v>
      </c>
      <c r="AI33" s="3">
        <v>0</v>
      </c>
      <c r="AJ33" s="3">
        <v>51791.8927362276</v>
      </c>
      <c r="AK33" s="3">
        <v>0</v>
      </c>
      <c r="AL33" s="3">
        <v>0</v>
      </c>
      <c r="AM33" s="3">
        <v>0</v>
      </c>
      <c r="AN33" s="3">
        <v>0</v>
      </c>
      <c r="AO33" s="3">
        <v>3</v>
      </c>
      <c r="AP33" s="3">
        <v>0.5</v>
      </c>
      <c r="AQ33" s="3" t="e">
        <v>#DIV/0!</v>
      </c>
      <c r="AR33" s="3">
        <v>2</v>
      </c>
      <c r="AS33" s="3">
        <v>1692262013.26667</v>
      </c>
      <c r="AT33" s="3">
        <v>400.4414</v>
      </c>
      <c r="AU33" s="3">
        <v>399.9946</v>
      </c>
      <c r="AV33" s="3">
        <v>22.6968466666667</v>
      </c>
      <c r="AW33" s="3">
        <v>22.26684</v>
      </c>
      <c r="AX33" s="3">
        <v>398.6092</v>
      </c>
      <c r="AY33" s="3">
        <v>22.4875466666667</v>
      </c>
      <c r="AZ33" s="3">
        <v>349.994333333333</v>
      </c>
      <c r="BA33" s="3">
        <v>97.2579333333333</v>
      </c>
      <c r="BB33" s="3">
        <v>0.0100072706666667</v>
      </c>
      <c r="BC33" s="3">
        <v>24.83048</v>
      </c>
      <c r="BD33" s="3">
        <v>24.6752733333333</v>
      </c>
      <c r="BE33" s="3">
        <v>999.9</v>
      </c>
      <c r="BF33" s="3">
        <v>0</v>
      </c>
      <c r="BG33" s="3">
        <v>0</v>
      </c>
      <c r="BH33" s="3">
        <v>9998</v>
      </c>
      <c r="BI33" s="3">
        <v>-0.11371374</v>
      </c>
      <c r="BJ33" s="3">
        <v>0.222185</v>
      </c>
      <c r="BK33" s="3">
        <v>0</v>
      </c>
      <c r="BL33" s="3">
        <v>0</v>
      </c>
      <c r="BM33" s="3">
        <v>0</v>
      </c>
      <c r="BN33" s="3">
        <v>25</v>
      </c>
      <c r="BO33" s="3">
        <v>-0.025</v>
      </c>
      <c r="BP33" s="3">
        <v>1692261873.6</v>
      </c>
      <c r="BQ33" s="3" t="e">
        <v>#DIV/0!</v>
      </c>
      <c r="BR33" s="3">
        <v>1692261872.6</v>
      </c>
      <c r="BS33" s="3">
        <v>1692261873.6</v>
      </c>
      <c r="BT33" s="3">
        <v>116</v>
      </c>
      <c r="BU33" s="3">
        <v>0.271</v>
      </c>
      <c r="BV33" s="3">
        <v>-0.006</v>
      </c>
      <c r="BW33" s="3">
        <v>1.832</v>
      </c>
      <c r="BX33" s="3">
        <v>0.205</v>
      </c>
      <c r="BY33" s="3">
        <v>400</v>
      </c>
      <c r="BZ33" s="3">
        <v>22</v>
      </c>
      <c r="CA33" s="3">
        <v>0.33</v>
      </c>
      <c r="CB33" s="3">
        <v>0.15</v>
      </c>
      <c r="CC33" s="3">
        <v>0</v>
      </c>
      <c r="CD33" s="3">
        <v>0</v>
      </c>
      <c r="CE33" s="3" t="e">
        <v>#DIV/0!</v>
      </c>
      <c r="CF33" s="3">
        <v>100</v>
      </c>
      <c r="CG33" s="3">
        <v>100</v>
      </c>
      <c r="CH33" s="3">
        <v>1.8322</v>
      </c>
      <c r="CI33" s="3">
        <v>0.2093</v>
      </c>
      <c r="CJ33" s="3">
        <v>1.26472227033915</v>
      </c>
      <c r="CK33" s="3">
        <v>0.00180531819462729</v>
      </c>
      <c r="CL33" s="3">
        <v>-1.11177945645761e-6</v>
      </c>
      <c r="CM33" s="3">
        <v>3.87159926385579e-10</v>
      </c>
      <c r="CN33" s="3">
        <v>-0.0426125818066712</v>
      </c>
      <c r="CO33" s="3">
        <v>0.00791992440815521</v>
      </c>
      <c r="CP33" s="3">
        <v>0.000283799275015285</v>
      </c>
      <c r="CQ33" s="3">
        <v>-6.1277419760102e-6</v>
      </c>
      <c r="CR33" s="3">
        <v>16</v>
      </c>
      <c r="CS33" s="3">
        <v>2138</v>
      </c>
      <c r="CT33" s="3">
        <v>1</v>
      </c>
      <c r="CU33" s="3">
        <v>27</v>
      </c>
      <c r="CV33" s="3">
        <v>2.34</v>
      </c>
      <c r="CW33" s="3">
        <v>2.32666666666667</v>
      </c>
      <c r="CX33" s="3">
        <v>19</v>
      </c>
      <c r="CY33" s="3">
        <v>345.7576</v>
      </c>
      <c r="CZ33" s="3">
        <v>652.3922</v>
      </c>
      <c r="DA33" s="3">
        <v>24.9995933333333</v>
      </c>
      <c r="DB33" s="3">
        <v>30.76564</v>
      </c>
      <c r="DC33" s="3">
        <v>30.0001466666667</v>
      </c>
      <c r="DD33" s="3">
        <v>31.0836933333333</v>
      </c>
      <c r="DE33" s="3">
        <v>31.15846</v>
      </c>
      <c r="DF33" s="3">
        <v>19.5178266666667</v>
      </c>
      <c r="DG33" s="3">
        <v>22.3236</v>
      </c>
      <c r="DH33" s="3">
        <v>51.0428333333333</v>
      </c>
      <c r="DI33" s="3">
        <v>25</v>
      </c>
      <c r="DJ33" s="3">
        <v>400</v>
      </c>
      <c r="DK33" s="3">
        <v>22.3115</v>
      </c>
      <c r="DL33" s="3">
        <v>100.690066666667</v>
      </c>
      <c r="DM33" s="3">
        <v>101.358133333333</v>
      </c>
    </row>
    <row r="34" spans="1:117">
      <c r="A34" s="3" t="s">
        <v>558</v>
      </c>
      <c r="B34" s="3" t="s">
        <v>225</v>
      </c>
      <c r="C34" s="3" t="s">
        <v>72</v>
      </c>
      <c r="D34" s="3" t="s">
        <v>74</v>
      </c>
      <c r="E34" s="3" t="str">
        <f t="shared" si="0"/>
        <v>TR80-B2-Rd2</v>
      </c>
      <c r="F34" s="3" t="str">
        <f>VLOOKUP(B34,Sheet1!$A$1:$B$93,2,0)</f>
        <v>Ternstroemia gymnanthera</v>
      </c>
      <c r="G34" s="3" t="str">
        <f t="shared" si="1"/>
        <v>2023-08-17</v>
      </c>
      <c r="H34" s="3" t="s">
        <v>527</v>
      </c>
      <c r="I34" s="3">
        <v>0.000659801718952045</v>
      </c>
      <c r="J34" s="3">
        <v>0.659801718952045</v>
      </c>
      <c r="K34" s="3">
        <v>-1.72150383422167</v>
      </c>
      <c r="L34" s="3">
        <v>401.231866666667</v>
      </c>
      <c r="M34" s="3">
        <v>422.335245258751</v>
      </c>
      <c r="N34" s="3">
        <v>41.1031259710361</v>
      </c>
      <c r="O34" s="3">
        <v>39.0492824302343</v>
      </c>
      <c r="P34" s="3">
        <v>0.0671767874200046</v>
      </c>
      <c r="Q34" s="3">
        <v>3.16859836988991</v>
      </c>
      <c r="R34" s="3">
        <v>0.0663952503831271</v>
      </c>
      <c r="S34" s="3">
        <v>0.0415664915528661</v>
      </c>
      <c r="T34" s="3">
        <v>0</v>
      </c>
      <c r="U34" s="3">
        <v>25.0334324539465</v>
      </c>
      <c r="V34" s="3">
        <v>25.0334324539465</v>
      </c>
      <c r="W34" s="3">
        <v>3.18602093841544</v>
      </c>
      <c r="X34" s="3">
        <v>69.8235444735755</v>
      </c>
      <c r="Y34" s="3">
        <v>2.24585029850036</v>
      </c>
      <c r="Z34" s="3">
        <v>3.21646557477718</v>
      </c>
      <c r="AA34" s="3">
        <v>0.940170639915083</v>
      </c>
      <c r="AB34" s="3">
        <v>-29.0972558057852</v>
      </c>
      <c r="AC34" s="3">
        <v>27.2730672126878</v>
      </c>
      <c r="AD34" s="3">
        <v>1.82272366042155</v>
      </c>
      <c r="AE34" s="3">
        <v>-0.00146493267583973</v>
      </c>
      <c r="AF34" s="3">
        <v>0</v>
      </c>
      <c r="AG34" s="3">
        <v>0</v>
      </c>
      <c r="AH34" s="3">
        <v>1</v>
      </c>
      <c r="AI34" s="3">
        <v>0</v>
      </c>
      <c r="AJ34" s="3">
        <v>51771.0355278788</v>
      </c>
      <c r="AK34" s="3">
        <v>0</v>
      </c>
      <c r="AL34" s="3">
        <v>0</v>
      </c>
      <c r="AM34" s="3">
        <v>0</v>
      </c>
      <c r="AN34" s="3">
        <v>0</v>
      </c>
      <c r="AO34" s="3">
        <v>3</v>
      </c>
      <c r="AP34" s="3">
        <v>0.5</v>
      </c>
      <c r="AQ34" s="3" t="e">
        <v>#DIV/0!</v>
      </c>
      <c r="AR34" s="3">
        <v>2</v>
      </c>
      <c r="AS34" s="3">
        <v>1692250879</v>
      </c>
      <c r="AT34" s="3">
        <v>401.231866666667</v>
      </c>
      <c r="AU34" s="3">
        <v>399.990733333333</v>
      </c>
      <c r="AV34" s="3">
        <v>23.07614</v>
      </c>
      <c r="AW34" s="3">
        <v>22.5236533333333</v>
      </c>
      <c r="AX34" s="3">
        <v>399.473133333333</v>
      </c>
      <c r="AY34" s="3">
        <v>22.87072</v>
      </c>
      <c r="AZ34" s="3">
        <v>350.0046</v>
      </c>
      <c r="BA34" s="3">
        <v>97.31136</v>
      </c>
      <c r="BB34" s="3">
        <v>0.01212226</v>
      </c>
      <c r="BC34" s="3">
        <v>25.1930866666667</v>
      </c>
      <c r="BD34" s="3">
        <v>25.27876</v>
      </c>
      <c r="BE34" s="3">
        <v>999.9</v>
      </c>
      <c r="BF34" s="3">
        <v>0</v>
      </c>
      <c r="BG34" s="3">
        <v>0</v>
      </c>
      <c r="BH34" s="3">
        <v>10000.7566666667</v>
      </c>
      <c r="BI34" s="3">
        <v>-0.0872222</v>
      </c>
      <c r="BJ34" s="3">
        <v>0.222185</v>
      </c>
      <c r="BK34" s="3">
        <v>0</v>
      </c>
      <c r="BL34" s="3">
        <v>0</v>
      </c>
      <c r="BM34" s="3">
        <v>0</v>
      </c>
      <c r="BN34" s="3">
        <v>25</v>
      </c>
      <c r="BO34" s="3">
        <v>-0.0111111133333333</v>
      </c>
      <c r="BP34" s="3">
        <v>1692250488</v>
      </c>
      <c r="BQ34" s="3" t="e">
        <v>#DIV/0!</v>
      </c>
      <c r="BR34" s="3">
        <v>1692250488</v>
      </c>
      <c r="BS34" s="3">
        <v>1692250485.5</v>
      </c>
      <c r="BT34" s="3">
        <v>78</v>
      </c>
      <c r="BU34" s="3">
        <v>0.21</v>
      </c>
      <c r="BV34" s="3">
        <v>-0.007</v>
      </c>
      <c r="BW34" s="3">
        <v>1.757</v>
      </c>
      <c r="BX34" s="3">
        <v>0.198</v>
      </c>
      <c r="BY34" s="3">
        <v>400</v>
      </c>
      <c r="BZ34" s="3">
        <v>22</v>
      </c>
      <c r="CA34" s="3">
        <v>0.26</v>
      </c>
      <c r="CB34" s="3">
        <v>0.09</v>
      </c>
      <c r="CC34" s="3">
        <v>0</v>
      </c>
      <c r="CD34" s="3">
        <v>0</v>
      </c>
      <c r="CE34" s="3" t="e">
        <v>#DIV/0!</v>
      </c>
      <c r="CF34" s="3">
        <v>100</v>
      </c>
      <c r="CG34" s="3">
        <v>100</v>
      </c>
      <c r="CH34" s="3">
        <v>1.75873333333333</v>
      </c>
      <c r="CI34" s="3">
        <v>0.20542</v>
      </c>
      <c r="CJ34" s="3">
        <v>1.19022380371093</v>
      </c>
      <c r="CK34" s="3">
        <v>0.00180531819462729</v>
      </c>
      <c r="CL34" s="3">
        <v>-1.11177945645761e-6</v>
      </c>
      <c r="CM34" s="3">
        <v>3.87159926385579e-10</v>
      </c>
      <c r="CN34" s="3">
        <v>-0.0508640125296363</v>
      </c>
      <c r="CO34" s="3">
        <v>0.00791992440815521</v>
      </c>
      <c r="CP34" s="3">
        <v>0.000283799275015285</v>
      </c>
      <c r="CQ34" s="3">
        <v>-6.1277419760102e-6</v>
      </c>
      <c r="CR34" s="3">
        <v>16</v>
      </c>
      <c r="CS34" s="3">
        <v>2138</v>
      </c>
      <c r="CT34" s="3">
        <v>1</v>
      </c>
      <c r="CU34" s="3">
        <v>27</v>
      </c>
      <c r="CV34" s="3">
        <v>6.51333333333333</v>
      </c>
      <c r="CW34" s="3">
        <v>6.56666666666667</v>
      </c>
      <c r="CX34" s="3">
        <v>19</v>
      </c>
      <c r="CY34" s="3">
        <v>347.6882</v>
      </c>
      <c r="CZ34" s="3">
        <v>649.3206</v>
      </c>
      <c r="DA34" s="3">
        <v>25.0002133333333</v>
      </c>
      <c r="DB34" s="3">
        <v>32.3008333333333</v>
      </c>
      <c r="DC34" s="3">
        <v>30.0002066666667</v>
      </c>
      <c r="DD34" s="3">
        <v>32.5827333333333</v>
      </c>
      <c r="DE34" s="3">
        <v>32.6567666666667</v>
      </c>
      <c r="DF34" s="3">
        <v>19.42406</v>
      </c>
      <c r="DG34" s="3">
        <v>25.0033933333333</v>
      </c>
      <c r="DH34" s="3">
        <v>44.4642</v>
      </c>
      <c r="DI34" s="3">
        <v>25</v>
      </c>
      <c r="DJ34" s="3">
        <v>400</v>
      </c>
      <c r="DK34" s="3">
        <v>22.5763933333333</v>
      </c>
      <c r="DL34" s="3">
        <v>100.395066666667</v>
      </c>
      <c r="DM34" s="3">
        <v>101.107</v>
      </c>
    </row>
    <row r="35" spans="1:117">
      <c r="A35" s="3" t="s">
        <v>559</v>
      </c>
      <c r="B35" s="3" t="s">
        <v>232</v>
      </c>
      <c r="C35" s="3" t="s">
        <v>72</v>
      </c>
      <c r="D35" s="3" t="s">
        <v>69</v>
      </c>
      <c r="E35" s="3" t="str">
        <f t="shared" si="0"/>
        <v>TR82-B2-Rd1</v>
      </c>
      <c r="F35" s="3" t="str">
        <f>VLOOKUP(B35,Sheet1!$A$1:$B$93,2,0)</f>
        <v>Ilex buergeri</v>
      </c>
      <c r="G35" s="3" t="str">
        <f t="shared" si="1"/>
        <v>2023-08-18</v>
      </c>
      <c r="H35" s="3" t="s">
        <v>527</v>
      </c>
      <c r="I35" s="3">
        <v>2.34891279358615e-5</v>
      </c>
      <c r="J35" s="3">
        <v>0.0234891279358615</v>
      </c>
      <c r="K35" s="3">
        <v>-1.28664891438391</v>
      </c>
      <c r="L35" s="3">
        <v>401.0843125</v>
      </c>
      <c r="M35" s="3">
        <v>1427.46577562457</v>
      </c>
      <c r="N35" s="3">
        <v>139.325798379935</v>
      </c>
      <c r="O35" s="3">
        <v>39.1472360016082</v>
      </c>
      <c r="P35" s="3">
        <v>0.00228895453986743</v>
      </c>
      <c r="Q35" s="3">
        <v>3.17387908558987</v>
      </c>
      <c r="R35" s="3">
        <v>0.00228791393480505</v>
      </c>
      <c r="S35" s="3">
        <v>0.00143003965768028</v>
      </c>
      <c r="T35" s="3">
        <v>0</v>
      </c>
      <c r="U35" s="3">
        <v>25.3968071882006</v>
      </c>
      <c r="V35" s="3">
        <v>25.3968071882006</v>
      </c>
      <c r="W35" s="3">
        <v>3.2556822495403</v>
      </c>
      <c r="X35" s="3">
        <v>70.0703579914757</v>
      </c>
      <c r="Y35" s="3">
        <v>2.28203773568505</v>
      </c>
      <c r="Z35" s="3">
        <v>3.25678044865442</v>
      </c>
      <c r="AA35" s="3">
        <v>0.973644513855252</v>
      </c>
      <c r="AB35" s="3">
        <v>-1.03587054197149</v>
      </c>
      <c r="AC35" s="3">
        <v>0.970902788148326</v>
      </c>
      <c r="AD35" s="3">
        <v>0.0649656507097281</v>
      </c>
      <c r="AE35" s="3">
        <v>-2.10311343904271e-6</v>
      </c>
      <c r="AF35" s="3">
        <v>0</v>
      </c>
      <c r="AG35" s="3">
        <v>0</v>
      </c>
      <c r="AH35" s="3">
        <v>1</v>
      </c>
      <c r="AI35" s="3">
        <v>0</v>
      </c>
      <c r="AJ35" s="3">
        <v>51878.1052140769</v>
      </c>
      <c r="AK35" s="3">
        <v>0</v>
      </c>
      <c r="AL35" s="3">
        <v>0</v>
      </c>
      <c r="AM35" s="3">
        <v>0</v>
      </c>
      <c r="AN35" s="3">
        <v>0</v>
      </c>
      <c r="AO35" s="3">
        <v>3</v>
      </c>
      <c r="AP35" s="3">
        <v>0.5</v>
      </c>
      <c r="AQ35" s="3" t="e">
        <v>#DIV/0!</v>
      </c>
      <c r="AR35" s="3">
        <v>2</v>
      </c>
      <c r="AS35" s="3">
        <v>1692326568.4125</v>
      </c>
      <c r="AT35" s="3">
        <v>401.0843125</v>
      </c>
      <c r="AU35" s="3">
        <v>399.9895625</v>
      </c>
      <c r="AV35" s="3">
        <v>23.38069375</v>
      </c>
      <c r="AW35" s="3">
        <v>23.36103125</v>
      </c>
      <c r="AX35" s="3">
        <v>399.4205625</v>
      </c>
      <c r="AY35" s="3">
        <v>23.15035625</v>
      </c>
      <c r="AZ35" s="3">
        <v>350.0046875</v>
      </c>
      <c r="BA35" s="3">
        <v>97.5913875</v>
      </c>
      <c r="BB35" s="3">
        <v>0.01212075625</v>
      </c>
      <c r="BC35" s="3">
        <v>25.40248125</v>
      </c>
      <c r="BD35" s="3">
        <v>25.61940625</v>
      </c>
      <c r="BE35" s="3">
        <v>999.9</v>
      </c>
      <c r="BF35" s="3">
        <v>0</v>
      </c>
      <c r="BG35" s="3">
        <v>0</v>
      </c>
      <c r="BH35" s="3">
        <v>9999.65875</v>
      </c>
      <c r="BI35" s="3">
        <v>-0.097545125</v>
      </c>
      <c r="BJ35" s="3">
        <v>0.222185</v>
      </c>
      <c r="BK35" s="3">
        <v>0</v>
      </c>
      <c r="BL35" s="3">
        <v>0</v>
      </c>
      <c r="BM35" s="3">
        <v>0</v>
      </c>
      <c r="BN35" s="3">
        <v>26</v>
      </c>
      <c r="BO35" s="3">
        <v>-0.00260416875</v>
      </c>
      <c r="BP35" s="3">
        <v>1692326408.1</v>
      </c>
      <c r="BQ35" s="3" t="e">
        <v>#DIV/0!</v>
      </c>
      <c r="BR35" s="3">
        <v>1692326408.1</v>
      </c>
      <c r="BS35" s="3">
        <v>1692326407.1</v>
      </c>
      <c r="BT35" s="3">
        <v>38</v>
      </c>
      <c r="BU35" s="3">
        <v>0.518</v>
      </c>
      <c r="BV35" s="3">
        <v>-0.059</v>
      </c>
      <c r="BW35" s="3">
        <v>1.662</v>
      </c>
      <c r="BX35" s="3">
        <v>0.231</v>
      </c>
      <c r="BY35" s="3">
        <v>400</v>
      </c>
      <c r="BZ35" s="3">
        <v>23</v>
      </c>
      <c r="CA35" s="3">
        <v>0.43</v>
      </c>
      <c r="CB35" s="3">
        <v>0.15</v>
      </c>
      <c r="CC35" s="3">
        <v>0</v>
      </c>
      <c r="CD35" s="3">
        <v>0</v>
      </c>
      <c r="CE35" s="3" t="e">
        <v>#DIV/0!</v>
      </c>
      <c r="CF35" s="3">
        <v>100</v>
      </c>
      <c r="CG35" s="3">
        <v>100</v>
      </c>
      <c r="CH35" s="3">
        <v>1.66375</v>
      </c>
      <c r="CI35" s="3">
        <v>0.2303375</v>
      </c>
      <c r="CJ35" s="3">
        <v>1.09508518770232</v>
      </c>
      <c r="CK35" s="3">
        <v>0.00180531819462729</v>
      </c>
      <c r="CL35" s="3">
        <v>-1.11177945645761e-6</v>
      </c>
      <c r="CM35" s="3">
        <v>3.87159926385579e-10</v>
      </c>
      <c r="CN35" s="3">
        <v>-0.0290868875801247</v>
      </c>
      <c r="CO35" s="3">
        <v>0.00791992440815521</v>
      </c>
      <c r="CP35" s="3">
        <v>0.000283799275015285</v>
      </c>
      <c r="CQ35" s="3">
        <v>-6.1277419760102e-6</v>
      </c>
      <c r="CR35" s="3">
        <v>16</v>
      </c>
      <c r="CS35" s="3">
        <v>2138</v>
      </c>
      <c r="CT35" s="3">
        <v>1</v>
      </c>
      <c r="CU35" s="3">
        <v>27</v>
      </c>
      <c r="CV35" s="3">
        <v>2.66875</v>
      </c>
      <c r="CW35" s="3">
        <v>2.6875</v>
      </c>
      <c r="CX35" s="3">
        <v>19</v>
      </c>
      <c r="CY35" s="3">
        <v>346.9315625</v>
      </c>
      <c r="CZ35" s="3">
        <v>660.9930625</v>
      </c>
      <c r="DA35" s="3">
        <v>24.99988125</v>
      </c>
      <c r="DB35" s="3">
        <v>31.9532875</v>
      </c>
      <c r="DC35" s="3">
        <v>30.00020625</v>
      </c>
      <c r="DD35" s="3">
        <v>32.2283375</v>
      </c>
      <c r="DE35" s="3">
        <v>32.30204375</v>
      </c>
      <c r="DF35" s="3">
        <v>19.460375</v>
      </c>
      <c r="DG35" s="3">
        <v>28.2617</v>
      </c>
      <c r="DH35" s="3">
        <v>73.01435</v>
      </c>
      <c r="DI35" s="3">
        <v>25</v>
      </c>
      <c r="DJ35" s="3">
        <v>400</v>
      </c>
      <c r="DK35" s="3">
        <v>23.3775</v>
      </c>
      <c r="DL35" s="3">
        <v>100.4596875</v>
      </c>
      <c r="DM35" s="3">
        <v>101.1531875</v>
      </c>
    </row>
    <row r="36" spans="1:117">
      <c r="A36" s="3" t="s">
        <v>560</v>
      </c>
      <c r="B36" s="3" t="s">
        <v>561</v>
      </c>
      <c r="C36" s="3" t="s">
        <v>68</v>
      </c>
      <c r="D36" s="3" t="s">
        <v>69</v>
      </c>
      <c r="E36" s="3" t="str">
        <f t="shared" si="0"/>
        <v>TR83-B1-Rd1</v>
      </c>
      <c r="F36" s="3" t="str">
        <f>VLOOKUP(B36,Sheet1!$A$1:$B$93,2,0)</f>
        <v>Ternstroemia gymnanthera</v>
      </c>
      <c r="G36" s="3" t="str">
        <f t="shared" si="1"/>
        <v>2023-08-18</v>
      </c>
      <c r="H36" s="3" t="s">
        <v>527</v>
      </c>
      <c r="I36" s="3">
        <v>0.000201561673178401</v>
      </c>
      <c r="J36" s="3">
        <v>0.201561673178401</v>
      </c>
      <c r="K36" s="3">
        <v>-1.5369767094389</v>
      </c>
      <c r="L36" s="3">
        <v>401.253533333333</v>
      </c>
      <c r="M36" s="3">
        <v>501.062750334749</v>
      </c>
      <c r="N36" s="3">
        <v>48.871010253304</v>
      </c>
      <c r="O36" s="3">
        <v>39.1361522757463</v>
      </c>
      <c r="P36" s="3">
        <v>0.0202792634907793</v>
      </c>
      <c r="Q36" s="3">
        <v>3.17226842102106</v>
      </c>
      <c r="R36" s="3">
        <v>0.0202073263088651</v>
      </c>
      <c r="S36" s="3">
        <v>0.0126360207866431</v>
      </c>
      <c r="T36" s="3">
        <v>0</v>
      </c>
      <c r="U36" s="3">
        <v>25.0903181926996</v>
      </c>
      <c r="V36" s="3">
        <v>25.0903181926996</v>
      </c>
      <c r="W36" s="3">
        <v>3.1968395684429</v>
      </c>
      <c r="X36" s="3">
        <v>70.2124118870849</v>
      </c>
      <c r="Y36" s="3">
        <v>2.25110207329623</v>
      </c>
      <c r="Z36" s="3">
        <v>3.20613102745077</v>
      </c>
      <c r="AA36" s="3">
        <v>0.945737495146665</v>
      </c>
      <c r="AB36" s="3">
        <v>-8.8888697871675</v>
      </c>
      <c r="AC36" s="3">
        <v>8.33248332613082</v>
      </c>
      <c r="AD36" s="3">
        <v>0.556249735620642</v>
      </c>
      <c r="AE36" s="3">
        <v>-0.000136725416037523</v>
      </c>
      <c r="AF36" s="3">
        <v>0</v>
      </c>
      <c r="AG36" s="3">
        <v>0</v>
      </c>
      <c r="AH36" s="3">
        <v>1</v>
      </c>
      <c r="AI36" s="3">
        <v>0</v>
      </c>
      <c r="AJ36" s="3">
        <v>51880.4808344346</v>
      </c>
      <c r="AK36" s="3">
        <v>0</v>
      </c>
      <c r="AL36" s="3">
        <v>0</v>
      </c>
      <c r="AM36" s="3">
        <v>0</v>
      </c>
      <c r="AN36" s="3">
        <v>0</v>
      </c>
      <c r="AO36" s="3">
        <v>3</v>
      </c>
      <c r="AP36" s="3">
        <v>0.5</v>
      </c>
      <c r="AQ36" s="3" t="e">
        <v>#DIV/0!</v>
      </c>
      <c r="AR36" s="3">
        <v>2</v>
      </c>
      <c r="AS36" s="3">
        <v>1692332570.1</v>
      </c>
      <c r="AT36" s="3">
        <v>401.253533333333</v>
      </c>
      <c r="AU36" s="3">
        <v>400.0052</v>
      </c>
      <c r="AV36" s="3">
        <v>23.0800066666667</v>
      </c>
      <c r="AW36" s="3">
        <v>22.9112266666667</v>
      </c>
      <c r="AX36" s="3">
        <v>399.5128</v>
      </c>
      <c r="AY36" s="3">
        <v>22.86928</v>
      </c>
      <c r="AZ36" s="3">
        <v>349.999466666667</v>
      </c>
      <c r="BA36" s="3">
        <v>97.52248</v>
      </c>
      <c r="BB36" s="3">
        <v>0.0122431466666667</v>
      </c>
      <c r="BC36" s="3">
        <v>25.13904</v>
      </c>
      <c r="BD36" s="3">
        <v>25.1669533333333</v>
      </c>
      <c r="BE36" s="3">
        <v>999.9</v>
      </c>
      <c r="BF36" s="3">
        <v>0</v>
      </c>
      <c r="BG36" s="3">
        <v>0</v>
      </c>
      <c r="BH36" s="3">
        <v>9998.29133333333</v>
      </c>
      <c r="BI36" s="3">
        <v>-0.110186993333333</v>
      </c>
      <c r="BJ36" s="3">
        <v>0.222185</v>
      </c>
      <c r="BK36" s="3">
        <v>0</v>
      </c>
      <c r="BL36" s="3">
        <v>0</v>
      </c>
      <c r="BM36" s="3">
        <v>0</v>
      </c>
      <c r="BN36" s="3">
        <v>26</v>
      </c>
      <c r="BO36" s="3">
        <v>-0.06388888</v>
      </c>
      <c r="BP36" s="3">
        <v>1692332148</v>
      </c>
      <c r="BQ36" s="3" t="e">
        <v>#DIV/0!</v>
      </c>
      <c r="BR36" s="3">
        <v>1692332147</v>
      </c>
      <c r="BS36" s="3">
        <v>1692332148</v>
      </c>
      <c r="BT36" s="3">
        <v>57</v>
      </c>
      <c r="BU36" s="3">
        <v>0.202</v>
      </c>
      <c r="BV36" s="3">
        <v>-0.007</v>
      </c>
      <c r="BW36" s="3">
        <v>1.74</v>
      </c>
      <c r="BX36" s="3">
        <v>0.21</v>
      </c>
      <c r="BY36" s="3">
        <v>400</v>
      </c>
      <c r="BZ36" s="3">
        <v>23</v>
      </c>
      <c r="CA36" s="3">
        <v>0.2</v>
      </c>
      <c r="CB36" s="3">
        <v>0.17</v>
      </c>
      <c r="CC36" s="3">
        <v>0</v>
      </c>
      <c r="CD36" s="3">
        <v>0</v>
      </c>
      <c r="CE36" s="3" t="e">
        <v>#DIV/0!</v>
      </c>
      <c r="CF36" s="3">
        <v>100</v>
      </c>
      <c r="CG36" s="3">
        <v>100</v>
      </c>
      <c r="CH36" s="3">
        <v>1.74073333333333</v>
      </c>
      <c r="CI36" s="3">
        <v>0.210726666666667</v>
      </c>
      <c r="CJ36" s="3">
        <v>1.17243890053802</v>
      </c>
      <c r="CK36" s="3">
        <v>0.00180531819462729</v>
      </c>
      <c r="CL36" s="3">
        <v>-1.11177945645761e-6</v>
      </c>
      <c r="CM36" s="3">
        <v>3.87159926385579e-10</v>
      </c>
      <c r="CN36" s="3">
        <v>-0.0455225767510739</v>
      </c>
      <c r="CO36" s="3">
        <v>0.00791992440815521</v>
      </c>
      <c r="CP36" s="3">
        <v>0.000283799275015285</v>
      </c>
      <c r="CQ36" s="3">
        <v>-6.1277419760102e-6</v>
      </c>
      <c r="CR36" s="3">
        <v>16</v>
      </c>
      <c r="CS36" s="3">
        <v>2138</v>
      </c>
      <c r="CT36" s="3">
        <v>1</v>
      </c>
      <c r="CU36" s="3">
        <v>27</v>
      </c>
      <c r="CV36" s="3">
        <v>7.06666666666667</v>
      </c>
      <c r="CW36" s="3">
        <v>7.03333333333333</v>
      </c>
      <c r="CX36" s="3">
        <v>19</v>
      </c>
      <c r="CY36" s="3">
        <v>348.1602</v>
      </c>
      <c r="CZ36" s="3">
        <v>653.233533333333</v>
      </c>
      <c r="DA36" s="3">
        <v>24.9996266666667</v>
      </c>
      <c r="DB36" s="3">
        <v>32.4738466666667</v>
      </c>
      <c r="DC36" s="3">
        <v>29.9999866666667</v>
      </c>
      <c r="DD36" s="3">
        <v>32.8238</v>
      </c>
      <c r="DE36" s="3">
        <v>32.9018866666667</v>
      </c>
      <c r="DF36" s="3">
        <v>19.48068</v>
      </c>
      <c r="DG36" s="3">
        <v>25.8094</v>
      </c>
      <c r="DH36" s="3">
        <v>45.03232</v>
      </c>
      <c r="DI36" s="3">
        <v>25</v>
      </c>
      <c r="DJ36" s="3">
        <v>400</v>
      </c>
      <c r="DK36" s="3">
        <v>22.8852466666667</v>
      </c>
      <c r="DL36" s="3">
        <v>100.3642</v>
      </c>
      <c r="DM36" s="3">
        <v>101.078333333333</v>
      </c>
    </row>
    <row r="37" spans="1:117">
      <c r="A37" s="3" t="s">
        <v>562</v>
      </c>
      <c r="B37" s="3" t="s">
        <v>240</v>
      </c>
      <c r="C37" s="3" t="s">
        <v>68</v>
      </c>
      <c r="D37" s="3" t="s">
        <v>69</v>
      </c>
      <c r="E37" s="3" t="str">
        <f t="shared" si="0"/>
        <v>TR89-B1-Rd1</v>
      </c>
      <c r="F37" s="3" t="str">
        <f>VLOOKUP(B37,Sheet1!$A$1:$B$93,2,0)</f>
        <v>Toxicodendron succedaneum</v>
      </c>
      <c r="G37" s="3" t="str">
        <f t="shared" si="1"/>
        <v>2023-08-18</v>
      </c>
      <c r="H37" s="3" t="s">
        <v>527</v>
      </c>
      <c r="I37" s="3">
        <v>0.00105782803942221</v>
      </c>
      <c r="J37" s="3">
        <v>1.05782803942221</v>
      </c>
      <c r="K37" s="3">
        <v>-1.76808974982608</v>
      </c>
      <c r="L37" s="3">
        <v>401.148866666667</v>
      </c>
      <c r="M37" s="3">
        <v>415.434181439752</v>
      </c>
      <c r="N37" s="3">
        <v>40.4865568649386</v>
      </c>
      <c r="O37" s="3">
        <v>39.0943729762088</v>
      </c>
      <c r="P37" s="3">
        <v>0.112034750384075</v>
      </c>
      <c r="Q37" s="3">
        <v>3.1709767113083</v>
      </c>
      <c r="R37" s="3">
        <v>0.109880727626689</v>
      </c>
      <c r="S37" s="3">
        <v>0.0688655348566261</v>
      </c>
      <c r="T37" s="3">
        <v>0</v>
      </c>
      <c r="U37" s="3">
        <v>24.8738362331505</v>
      </c>
      <c r="V37" s="3">
        <v>24.8738362331505</v>
      </c>
      <c r="W37" s="3">
        <v>3.15583933370697</v>
      </c>
      <c r="X37" s="3">
        <v>70.017220631821</v>
      </c>
      <c r="Y37" s="3">
        <v>2.24358642268223</v>
      </c>
      <c r="Z37" s="3">
        <v>3.2043352627055</v>
      </c>
      <c r="AA37" s="3">
        <v>0.912252911024741</v>
      </c>
      <c r="AB37" s="3">
        <v>-46.6502165385196</v>
      </c>
      <c r="AC37" s="3">
        <v>43.7293771707879</v>
      </c>
      <c r="AD37" s="3">
        <v>2.91708162358027</v>
      </c>
      <c r="AE37" s="3">
        <v>-0.00375774415145145</v>
      </c>
      <c r="AF37" s="3">
        <v>0</v>
      </c>
      <c r="AG37" s="3">
        <v>0</v>
      </c>
      <c r="AH37" s="3">
        <v>1</v>
      </c>
      <c r="AI37" s="3">
        <v>0</v>
      </c>
      <c r="AJ37" s="3">
        <v>51846.8328816639</v>
      </c>
      <c r="AK37" s="3">
        <v>0</v>
      </c>
      <c r="AL37" s="3">
        <v>0</v>
      </c>
      <c r="AM37" s="3">
        <v>0</v>
      </c>
      <c r="AN37" s="3">
        <v>0</v>
      </c>
      <c r="AO37" s="3">
        <v>3</v>
      </c>
      <c r="AP37" s="3">
        <v>0.5</v>
      </c>
      <c r="AQ37" s="3" t="e">
        <v>#DIV/0!</v>
      </c>
      <c r="AR37" s="3">
        <v>2</v>
      </c>
      <c r="AS37" s="3">
        <v>1692337704</v>
      </c>
      <c r="AT37" s="3">
        <v>401.148866666667</v>
      </c>
      <c r="AU37" s="3">
        <v>400.0026</v>
      </c>
      <c r="AV37" s="3">
        <v>23.0215266666667</v>
      </c>
      <c r="AW37" s="3">
        <v>22.1356866666667</v>
      </c>
      <c r="AX37" s="3">
        <v>399.273133333333</v>
      </c>
      <c r="AY37" s="3">
        <v>22.8140733333333</v>
      </c>
      <c r="AZ37" s="3">
        <v>349.998466666667</v>
      </c>
      <c r="BA37" s="3">
        <v>97.4445</v>
      </c>
      <c r="BB37" s="3">
        <v>0.0115225266666667</v>
      </c>
      <c r="BC37" s="3">
        <v>25.1296333333333</v>
      </c>
      <c r="BD37" s="3">
        <v>25.1111866666667</v>
      </c>
      <c r="BE37" s="3">
        <v>999.9</v>
      </c>
      <c r="BF37" s="3">
        <v>0</v>
      </c>
      <c r="BG37" s="3">
        <v>0</v>
      </c>
      <c r="BH37" s="3">
        <v>9999.54</v>
      </c>
      <c r="BI37" s="3">
        <v>-0.0980478733333333</v>
      </c>
      <c r="BJ37" s="3">
        <v>0.222185</v>
      </c>
      <c r="BK37" s="3">
        <v>0</v>
      </c>
      <c r="BL37" s="3">
        <v>0</v>
      </c>
      <c r="BM37" s="3">
        <v>0</v>
      </c>
      <c r="BN37" s="3">
        <v>26</v>
      </c>
      <c r="BO37" s="3">
        <v>-0.06111114</v>
      </c>
      <c r="BP37" s="3">
        <v>1692337638.5</v>
      </c>
      <c r="BQ37" s="3" t="e">
        <v>#DIV/0!</v>
      </c>
      <c r="BR37" s="3">
        <v>1692337637.5</v>
      </c>
      <c r="BS37" s="3">
        <v>1692337638.5</v>
      </c>
      <c r="BT37" s="3">
        <v>76</v>
      </c>
      <c r="BU37" s="3">
        <v>0.279</v>
      </c>
      <c r="BV37" s="3">
        <v>-0.003</v>
      </c>
      <c r="BW37" s="3">
        <v>1.875</v>
      </c>
      <c r="BX37" s="3">
        <v>0.198</v>
      </c>
      <c r="BY37" s="3">
        <v>400</v>
      </c>
      <c r="BZ37" s="3">
        <v>22</v>
      </c>
      <c r="CA37" s="3">
        <v>0.41</v>
      </c>
      <c r="CB37" s="3">
        <v>0.07</v>
      </c>
      <c r="CC37" s="3">
        <v>0</v>
      </c>
      <c r="CD37" s="3">
        <v>0</v>
      </c>
      <c r="CE37" s="3" t="e">
        <v>#DIV/0!</v>
      </c>
      <c r="CF37" s="3">
        <v>100</v>
      </c>
      <c r="CG37" s="3">
        <v>100</v>
      </c>
      <c r="CH37" s="3">
        <v>1.87573333333333</v>
      </c>
      <c r="CI37" s="3">
        <v>0.207453333333333</v>
      </c>
      <c r="CJ37" s="3">
        <v>1.30763368168117</v>
      </c>
      <c r="CK37" s="3">
        <v>0.00180531819462729</v>
      </c>
      <c r="CL37" s="3">
        <v>-1.11177945645761e-6</v>
      </c>
      <c r="CM37" s="3">
        <v>3.87159926385579e-10</v>
      </c>
      <c r="CN37" s="3">
        <v>-0.048176519754644</v>
      </c>
      <c r="CO37" s="3">
        <v>0.00791992440815521</v>
      </c>
      <c r="CP37" s="3">
        <v>0.000283799275015285</v>
      </c>
      <c r="CQ37" s="3">
        <v>-6.1277419760102e-6</v>
      </c>
      <c r="CR37" s="3">
        <v>16</v>
      </c>
      <c r="CS37" s="3">
        <v>2138</v>
      </c>
      <c r="CT37" s="3">
        <v>1</v>
      </c>
      <c r="CU37" s="3">
        <v>27</v>
      </c>
      <c r="CV37" s="3">
        <v>1.1</v>
      </c>
      <c r="CW37" s="3">
        <v>1.1</v>
      </c>
      <c r="CX37" s="3">
        <v>19</v>
      </c>
      <c r="CY37" s="3">
        <v>347.718066666667</v>
      </c>
      <c r="CZ37" s="3">
        <v>653.3308</v>
      </c>
      <c r="DA37" s="3">
        <v>25.0000533333333</v>
      </c>
      <c r="DB37" s="3">
        <v>32.1319933333333</v>
      </c>
      <c r="DC37" s="3">
        <v>30.00024</v>
      </c>
      <c r="DD37" s="3">
        <v>32.4169733333333</v>
      </c>
      <c r="DE37" s="3">
        <v>32.49124</v>
      </c>
      <c r="DF37" s="3">
        <v>19.45796</v>
      </c>
      <c r="DG37" s="3">
        <v>25.6465</v>
      </c>
      <c r="DH37" s="3">
        <v>44.07154</v>
      </c>
      <c r="DI37" s="3">
        <v>25</v>
      </c>
      <c r="DJ37" s="3">
        <v>400</v>
      </c>
      <c r="DK37" s="3">
        <v>22.1435</v>
      </c>
      <c r="DL37" s="3">
        <v>100.4358</v>
      </c>
      <c r="DM37" s="3">
        <v>101.1444</v>
      </c>
    </row>
    <row r="38" spans="1:117">
      <c r="A38" s="3" t="s">
        <v>563</v>
      </c>
      <c r="B38" s="3" t="s">
        <v>240</v>
      </c>
      <c r="C38" s="3" t="s">
        <v>72</v>
      </c>
      <c r="D38" s="3" t="s">
        <v>74</v>
      </c>
      <c r="E38" s="3" t="str">
        <f t="shared" si="0"/>
        <v>TR89-B2-Rd2</v>
      </c>
      <c r="F38" s="3" t="str">
        <f>VLOOKUP(B38,Sheet1!$A$1:$B$93,2,0)</f>
        <v>Toxicodendron succedaneum</v>
      </c>
      <c r="G38" s="3" t="str">
        <f t="shared" si="1"/>
        <v>2023-08-18</v>
      </c>
      <c r="H38" s="3" t="s">
        <v>527</v>
      </c>
      <c r="I38" s="3">
        <v>0.000269563976324698</v>
      </c>
      <c r="J38" s="3">
        <v>0.269563976324698</v>
      </c>
      <c r="K38" s="3">
        <v>-1.52874657118112</v>
      </c>
      <c r="L38" s="3">
        <v>401.214733333333</v>
      </c>
      <c r="M38" s="3">
        <v>481.380534045021</v>
      </c>
      <c r="N38" s="3">
        <v>46.8844322065956</v>
      </c>
      <c r="O38" s="3">
        <v>39.0766190265402</v>
      </c>
      <c r="P38" s="3">
        <v>0.0263990956319345</v>
      </c>
      <c r="Q38" s="3">
        <v>3.16993675423016</v>
      </c>
      <c r="R38" s="3">
        <v>0.0262773885699277</v>
      </c>
      <c r="S38" s="3">
        <v>0.0164342557773609</v>
      </c>
      <c r="T38" s="3">
        <v>0</v>
      </c>
      <c r="U38" s="3">
        <v>25.4495724062799</v>
      </c>
      <c r="V38" s="3">
        <v>25.4495724062799</v>
      </c>
      <c r="W38" s="3">
        <v>3.26590787284214</v>
      </c>
      <c r="X38" s="3">
        <v>70.0085031880869</v>
      </c>
      <c r="Y38" s="3">
        <v>2.29528398284442</v>
      </c>
      <c r="Z38" s="3">
        <v>3.27857914877296</v>
      </c>
      <c r="AA38" s="3">
        <v>0.970623889997716</v>
      </c>
      <c r="AB38" s="3">
        <v>-11.8877713559192</v>
      </c>
      <c r="AC38" s="3">
        <v>11.1405334791817</v>
      </c>
      <c r="AD38" s="3">
        <v>0.746992806281632</v>
      </c>
      <c r="AE38" s="3">
        <v>-0.000245070455856104</v>
      </c>
      <c r="AF38" s="3">
        <v>0</v>
      </c>
      <c r="AG38" s="3">
        <v>0</v>
      </c>
      <c r="AH38" s="3">
        <v>1</v>
      </c>
      <c r="AI38" s="3">
        <v>0</v>
      </c>
      <c r="AJ38" s="3">
        <v>51751.5571929813</v>
      </c>
      <c r="AK38" s="3">
        <v>0</v>
      </c>
      <c r="AL38" s="3">
        <v>0</v>
      </c>
      <c r="AM38" s="3">
        <v>0</v>
      </c>
      <c r="AN38" s="3">
        <v>0</v>
      </c>
      <c r="AO38" s="3">
        <v>3</v>
      </c>
      <c r="AP38" s="3">
        <v>0.5</v>
      </c>
      <c r="AQ38" s="3" t="e">
        <v>#DIV/0!</v>
      </c>
      <c r="AR38" s="3">
        <v>2</v>
      </c>
      <c r="AS38" s="3">
        <v>1692343072.6</v>
      </c>
      <c r="AT38" s="3">
        <v>401.214733333333</v>
      </c>
      <c r="AU38" s="3">
        <v>400.003</v>
      </c>
      <c r="AV38" s="3">
        <v>23.5665666666667</v>
      </c>
      <c r="AW38" s="3">
        <v>23.34096</v>
      </c>
      <c r="AX38" s="3">
        <v>399.4152</v>
      </c>
      <c r="AY38" s="3">
        <v>23.3523066666667</v>
      </c>
      <c r="AZ38" s="3">
        <v>350.004866666667</v>
      </c>
      <c r="BA38" s="3">
        <v>97.3831933333333</v>
      </c>
      <c r="BB38" s="3">
        <v>0.0125795533333333</v>
      </c>
      <c r="BC38" s="3">
        <v>25.51476</v>
      </c>
      <c r="BD38" s="3">
        <v>25.6778933333333</v>
      </c>
      <c r="BE38" s="3">
        <v>999.9</v>
      </c>
      <c r="BF38" s="3">
        <v>0</v>
      </c>
      <c r="BG38" s="3">
        <v>0</v>
      </c>
      <c r="BH38" s="3">
        <v>10000.3813333333</v>
      </c>
      <c r="BI38" s="3">
        <v>-0.0986235666666667</v>
      </c>
      <c r="BJ38" s="3">
        <v>0.222185</v>
      </c>
      <c r="BK38" s="3">
        <v>0</v>
      </c>
      <c r="BL38" s="3">
        <v>0</v>
      </c>
      <c r="BM38" s="3">
        <v>0</v>
      </c>
      <c r="BN38" s="3">
        <v>26.99722</v>
      </c>
      <c r="BO38" s="3">
        <v>-0.0583333333333333</v>
      </c>
      <c r="BP38" s="3">
        <v>1692342956.1</v>
      </c>
      <c r="BQ38" s="3" t="e">
        <v>#DIV/0!</v>
      </c>
      <c r="BR38" s="3">
        <v>1692342956.1</v>
      </c>
      <c r="BS38" s="3">
        <v>1692342956.1</v>
      </c>
      <c r="BT38" s="3">
        <v>99</v>
      </c>
      <c r="BU38" s="3">
        <v>0.003</v>
      </c>
      <c r="BV38" s="3">
        <v>-0.003</v>
      </c>
      <c r="BW38" s="3">
        <v>1.798</v>
      </c>
      <c r="BX38" s="3">
        <v>0.213</v>
      </c>
      <c r="BY38" s="3">
        <v>400</v>
      </c>
      <c r="BZ38" s="3">
        <v>23</v>
      </c>
      <c r="CA38" s="3">
        <v>0.38</v>
      </c>
      <c r="CB38" s="3">
        <v>0.18</v>
      </c>
      <c r="CC38" s="3">
        <v>0</v>
      </c>
      <c r="CD38" s="3">
        <v>0</v>
      </c>
      <c r="CE38" s="3" t="e">
        <v>#DIV/0!</v>
      </c>
      <c r="CF38" s="3">
        <v>100</v>
      </c>
      <c r="CG38" s="3">
        <v>100</v>
      </c>
      <c r="CH38" s="3">
        <v>1.79953333333333</v>
      </c>
      <c r="CI38" s="3">
        <v>0.21426</v>
      </c>
      <c r="CJ38" s="3">
        <v>1.23107108199634</v>
      </c>
      <c r="CK38" s="3">
        <v>0.00180531819462729</v>
      </c>
      <c r="CL38" s="3">
        <v>-1.11177945645761e-6</v>
      </c>
      <c r="CM38" s="3">
        <v>3.87159926385579e-10</v>
      </c>
      <c r="CN38" s="3">
        <v>-0.0473998652492683</v>
      </c>
      <c r="CO38" s="3">
        <v>0.00791992440815521</v>
      </c>
      <c r="CP38" s="3">
        <v>0.000283799275015285</v>
      </c>
      <c r="CQ38" s="3">
        <v>-6.1277419760102e-6</v>
      </c>
      <c r="CR38" s="3">
        <v>16</v>
      </c>
      <c r="CS38" s="3">
        <v>2138</v>
      </c>
      <c r="CT38" s="3">
        <v>1</v>
      </c>
      <c r="CU38" s="3">
        <v>27</v>
      </c>
      <c r="CV38" s="3">
        <v>1.93333333333333</v>
      </c>
      <c r="CW38" s="3">
        <v>1.93333333333333</v>
      </c>
      <c r="CX38" s="3">
        <v>19</v>
      </c>
      <c r="CY38" s="3">
        <v>349.642933333333</v>
      </c>
      <c r="CZ38" s="3">
        <v>644.8864</v>
      </c>
      <c r="DA38" s="3">
        <v>24.9998466666667</v>
      </c>
      <c r="DB38" s="3">
        <v>33.6030466666667</v>
      </c>
      <c r="DC38" s="3">
        <v>30.0002</v>
      </c>
      <c r="DD38" s="3">
        <v>33.9063333333333</v>
      </c>
      <c r="DE38" s="3">
        <v>33.9806533333333</v>
      </c>
      <c r="DF38" s="3">
        <v>19.45962</v>
      </c>
      <c r="DG38" s="3">
        <v>26.7181</v>
      </c>
      <c r="DH38" s="3">
        <v>39.7843466666667</v>
      </c>
      <c r="DI38" s="3">
        <v>25</v>
      </c>
      <c r="DJ38" s="3">
        <v>400</v>
      </c>
      <c r="DK38" s="3">
        <v>23.3586333333333</v>
      </c>
      <c r="DL38" s="3">
        <v>100.142133333333</v>
      </c>
      <c r="DM38" s="3">
        <v>100.9018</v>
      </c>
    </row>
    <row r="39" spans="1:117">
      <c r="A39" s="3" t="s">
        <v>564</v>
      </c>
      <c r="B39" s="3" t="s">
        <v>518</v>
      </c>
      <c r="C39" s="3" t="s">
        <v>68</v>
      </c>
      <c r="D39" s="3" t="s">
        <v>74</v>
      </c>
      <c r="E39" s="3" t="str">
        <f t="shared" si="0"/>
        <v>TR90-B1-Rd2</v>
      </c>
      <c r="F39" s="3" t="str">
        <f>VLOOKUP(B39,Sheet1!$A$1:$B$93,2,0)</f>
        <v>Distylium myricoides</v>
      </c>
      <c r="G39" s="3" t="str">
        <f t="shared" si="1"/>
        <v>2023-08-18</v>
      </c>
      <c r="H39" s="3" t="s">
        <v>527</v>
      </c>
      <c r="I39" s="3">
        <v>2.30426252640398e-5</v>
      </c>
      <c r="J39" s="3">
        <v>0.0230426252640398</v>
      </c>
      <c r="K39" s="3">
        <v>-0.834146942396975</v>
      </c>
      <c r="L39" s="3">
        <v>400.7108</v>
      </c>
      <c r="M39" s="3">
        <v>983.069074572788</v>
      </c>
      <c r="N39" s="3">
        <v>95.9627870697632</v>
      </c>
      <c r="O39" s="3">
        <v>39.1155974723797</v>
      </c>
      <c r="P39" s="3">
        <v>0.00228252337683503</v>
      </c>
      <c r="Q39" s="3">
        <v>3.17428305725302</v>
      </c>
      <c r="R39" s="3">
        <v>0.00228160000231691</v>
      </c>
      <c r="S39" s="3">
        <v>0.00142608292945207</v>
      </c>
      <c r="T39" s="3">
        <v>0</v>
      </c>
      <c r="U39" s="3">
        <v>25.2127135146704</v>
      </c>
      <c r="V39" s="3">
        <v>25.2127135146704</v>
      </c>
      <c r="W39" s="3">
        <v>3.22022577283723</v>
      </c>
      <c r="X39" s="3">
        <v>70.2228741084495</v>
      </c>
      <c r="Y39" s="3">
        <v>2.26208439418455</v>
      </c>
      <c r="Z39" s="3">
        <v>3.22129292613793</v>
      </c>
      <c r="AA39" s="3">
        <v>0.958141378652676</v>
      </c>
      <c r="AB39" s="3">
        <v>-1.01617977414415</v>
      </c>
      <c r="AC39" s="3">
        <v>0.95256152022928</v>
      </c>
      <c r="AD39" s="3">
        <v>0.0636164492989558</v>
      </c>
      <c r="AE39" s="3">
        <v>-1.80461591855844e-6</v>
      </c>
      <c r="AF39" s="3">
        <v>0</v>
      </c>
      <c r="AG39" s="3">
        <v>0</v>
      </c>
      <c r="AH39" s="3">
        <v>1</v>
      </c>
      <c r="AI39" s="3">
        <v>0</v>
      </c>
      <c r="AJ39" s="3">
        <v>51920.9255772215</v>
      </c>
      <c r="AK39" s="3">
        <v>0</v>
      </c>
      <c r="AL39" s="3">
        <v>0</v>
      </c>
      <c r="AM39" s="3">
        <v>0</v>
      </c>
      <c r="AN39" s="3">
        <v>0</v>
      </c>
      <c r="AO39" s="3">
        <v>3</v>
      </c>
      <c r="AP39" s="3">
        <v>0.5</v>
      </c>
      <c r="AQ39" s="3" t="e">
        <v>#DIV/0!</v>
      </c>
      <c r="AR39" s="3">
        <v>2</v>
      </c>
      <c r="AS39" s="3">
        <v>1692361009</v>
      </c>
      <c r="AT39" s="3">
        <v>400.7108</v>
      </c>
      <c r="AU39" s="3">
        <v>400.003733333333</v>
      </c>
      <c r="AV39" s="3">
        <v>23.1734066666667</v>
      </c>
      <c r="AW39" s="3">
        <v>23.1541133333333</v>
      </c>
      <c r="AX39" s="3">
        <v>398.859866666667</v>
      </c>
      <c r="AY39" s="3">
        <v>22.96618</v>
      </c>
      <c r="AZ39" s="3">
        <v>349.998866666667</v>
      </c>
      <c r="BA39" s="3">
        <v>97.6045733333333</v>
      </c>
      <c r="BB39" s="3">
        <v>0.0109575466666667</v>
      </c>
      <c r="BC39" s="3">
        <v>25.21828</v>
      </c>
      <c r="BD39" s="3">
        <v>25.3209333333333</v>
      </c>
      <c r="BE39" s="3">
        <v>999.9</v>
      </c>
      <c r="BF39" s="3">
        <v>0</v>
      </c>
      <c r="BG39" s="3">
        <v>0</v>
      </c>
      <c r="BH39" s="3">
        <v>10000.412</v>
      </c>
      <c r="BI39" s="3">
        <v>-0.0912419466666667</v>
      </c>
      <c r="BJ39" s="3">
        <v>0.222185</v>
      </c>
      <c r="BK39" s="3">
        <v>0</v>
      </c>
      <c r="BL39" s="3">
        <v>0</v>
      </c>
      <c r="BM39" s="3">
        <v>0</v>
      </c>
      <c r="BN39" s="3">
        <v>26</v>
      </c>
      <c r="BO39" s="3">
        <v>0</v>
      </c>
      <c r="BP39" s="3">
        <v>1692360826.5</v>
      </c>
      <c r="BQ39" s="3" t="e">
        <v>#DIV/0!</v>
      </c>
      <c r="BR39" s="3">
        <v>1692360826.5</v>
      </c>
      <c r="BS39" s="3">
        <v>1692360818.5</v>
      </c>
      <c r="BT39" s="3">
        <v>145</v>
      </c>
      <c r="BU39" s="3">
        <v>-0.548</v>
      </c>
      <c r="BV39" s="3">
        <v>-0.002</v>
      </c>
      <c r="BW39" s="3">
        <v>1.85</v>
      </c>
      <c r="BX39" s="3">
        <v>0.208</v>
      </c>
      <c r="BY39" s="3">
        <v>400</v>
      </c>
      <c r="BZ39" s="3">
        <v>23</v>
      </c>
      <c r="CA39" s="3">
        <v>0.46</v>
      </c>
      <c r="CB39" s="3">
        <v>0.19</v>
      </c>
      <c r="CC39" s="3">
        <v>0</v>
      </c>
      <c r="CD39" s="3">
        <v>0</v>
      </c>
      <c r="CE39" s="3" t="e">
        <v>#DIV/0!</v>
      </c>
      <c r="CF39" s="3">
        <v>100</v>
      </c>
      <c r="CG39" s="3">
        <v>100</v>
      </c>
      <c r="CH39" s="3">
        <v>1.85093333333333</v>
      </c>
      <c r="CI39" s="3">
        <v>0.207226666666667</v>
      </c>
      <c r="CJ39" s="3">
        <v>1.28308197034672</v>
      </c>
      <c r="CK39" s="3">
        <v>0.00180531819462729</v>
      </c>
      <c r="CL39" s="3">
        <v>-1.11177945645761e-6</v>
      </c>
      <c r="CM39" s="3">
        <v>3.87159926385579e-10</v>
      </c>
      <c r="CN39" s="3">
        <v>-0.050121715722506</v>
      </c>
      <c r="CO39" s="3">
        <v>0.00791992440815521</v>
      </c>
      <c r="CP39" s="3">
        <v>0.000283799275015285</v>
      </c>
      <c r="CQ39" s="3">
        <v>-6.1277419760102e-6</v>
      </c>
      <c r="CR39" s="3">
        <v>16</v>
      </c>
      <c r="CS39" s="3">
        <v>2138</v>
      </c>
      <c r="CT39" s="3">
        <v>1</v>
      </c>
      <c r="CU39" s="3">
        <v>27</v>
      </c>
      <c r="CV39" s="3">
        <v>3.03333333333333</v>
      </c>
      <c r="CW39" s="3">
        <v>3.16666666666667</v>
      </c>
      <c r="CX39" s="3">
        <v>19</v>
      </c>
      <c r="CY39" s="3">
        <v>347.149533333333</v>
      </c>
      <c r="CZ39" s="3">
        <v>658.747266666667</v>
      </c>
      <c r="DA39" s="3">
        <v>24.9992066666667</v>
      </c>
      <c r="DB39" s="3">
        <v>32.6163933333333</v>
      </c>
      <c r="DC39" s="3">
        <v>30.0001666666667</v>
      </c>
      <c r="DD39" s="3">
        <v>32.9107466666667</v>
      </c>
      <c r="DE39" s="3">
        <v>32.9837</v>
      </c>
      <c r="DF39" s="3">
        <v>19.4919533333333</v>
      </c>
      <c r="DG39" s="3">
        <v>25.952</v>
      </c>
      <c r="DH39" s="3">
        <v>99.2578</v>
      </c>
      <c r="DI39" s="3">
        <v>25</v>
      </c>
      <c r="DJ39" s="3">
        <v>400</v>
      </c>
      <c r="DK39" s="3">
        <v>23.1385</v>
      </c>
      <c r="DL39" s="3">
        <v>100.342333333333</v>
      </c>
      <c r="DM39" s="3">
        <v>101.074733333333</v>
      </c>
    </row>
    <row r="40" spans="1:117">
      <c r="A40" s="3" t="s">
        <v>565</v>
      </c>
      <c r="B40" s="3" t="s">
        <v>518</v>
      </c>
      <c r="C40" s="3" t="s">
        <v>72</v>
      </c>
      <c r="D40" s="3" t="s">
        <v>74</v>
      </c>
      <c r="E40" s="3" t="str">
        <f t="shared" si="0"/>
        <v>TR90-B2-Rd2</v>
      </c>
      <c r="F40" s="3" t="str">
        <f>VLOOKUP(B40,Sheet1!$A$1:$B$93,2,0)</f>
        <v>Distylium myricoides</v>
      </c>
      <c r="G40" s="3" t="str">
        <f t="shared" si="1"/>
        <v>2023-08-18</v>
      </c>
      <c r="H40" s="3" t="s">
        <v>527</v>
      </c>
      <c r="I40" s="3">
        <v>3.0607982465444e-5</v>
      </c>
      <c r="J40" s="3">
        <v>0.030607982465444</v>
      </c>
      <c r="K40" s="3">
        <v>-0.96955286226533</v>
      </c>
      <c r="L40" s="3">
        <v>400.821333333333</v>
      </c>
      <c r="M40" s="3">
        <v>906.546123437372</v>
      </c>
      <c r="N40" s="3">
        <v>88.3214521005418</v>
      </c>
      <c r="O40" s="3">
        <v>39.0505467280635</v>
      </c>
      <c r="P40" s="3">
        <v>0.00301291699105791</v>
      </c>
      <c r="Q40" s="3">
        <v>3.17013980886003</v>
      </c>
      <c r="R40" s="3">
        <v>0.00301132249782438</v>
      </c>
      <c r="S40" s="3">
        <v>0.00188221974608054</v>
      </c>
      <c r="T40" s="3">
        <v>0</v>
      </c>
      <c r="U40" s="3">
        <v>25.0996100510173</v>
      </c>
      <c r="V40" s="3">
        <v>25.0996100510173</v>
      </c>
      <c r="W40" s="3">
        <v>3.19860970591879</v>
      </c>
      <c r="X40" s="3">
        <v>69.8740097876535</v>
      </c>
      <c r="Y40" s="3">
        <v>2.23598271480797</v>
      </c>
      <c r="Z40" s="3">
        <v>3.20002071998037</v>
      </c>
      <c r="AA40" s="3">
        <v>0.962626991110824</v>
      </c>
      <c r="AB40" s="3">
        <v>-1.34981202672608</v>
      </c>
      <c r="AC40" s="3">
        <v>1.26529621384992</v>
      </c>
      <c r="AD40" s="3">
        <v>0.0845126553768967</v>
      </c>
      <c r="AE40" s="3">
        <v>-3.15749925994998e-6</v>
      </c>
      <c r="AF40" s="3">
        <v>0</v>
      </c>
      <c r="AG40" s="3">
        <v>0</v>
      </c>
      <c r="AH40" s="3">
        <v>1</v>
      </c>
      <c r="AI40" s="3">
        <v>0</v>
      </c>
      <c r="AJ40" s="3">
        <v>51828.3239877432</v>
      </c>
      <c r="AK40" s="3">
        <v>0</v>
      </c>
      <c r="AL40" s="3">
        <v>0</v>
      </c>
      <c r="AM40" s="3">
        <v>0</v>
      </c>
      <c r="AN40" s="3">
        <v>0</v>
      </c>
      <c r="AO40" s="3">
        <v>3</v>
      </c>
      <c r="AP40" s="3">
        <v>0.5</v>
      </c>
      <c r="AQ40" s="3" t="e">
        <v>#DIV/0!</v>
      </c>
      <c r="AR40" s="3">
        <v>2</v>
      </c>
      <c r="AS40" s="3">
        <v>1692352999.6</v>
      </c>
      <c r="AT40" s="3">
        <v>400.821333333333</v>
      </c>
      <c r="AU40" s="3">
        <v>400.0008</v>
      </c>
      <c r="AV40" s="3">
        <v>22.9505</v>
      </c>
      <c r="AW40" s="3">
        <v>22.9248666666667</v>
      </c>
      <c r="AX40" s="3">
        <v>399.023933333333</v>
      </c>
      <c r="AY40" s="3">
        <v>22.7362133333333</v>
      </c>
      <c r="AZ40" s="3">
        <v>349.998466666667</v>
      </c>
      <c r="BA40" s="3">
        <v>97.4155866666667</v>
      </c>
      <c r="BB40" s="3">
        <v>0.0107314733333333</v>
      </c>
      <c r="BC40" s="3">
        <v>25.1070133333333</v>
      </c>
      <c r="BD40" s="3">
        <v>25.18446</v>
      </c>
      <c r="BE40" s="3">
        <v>999.9</v>
      </c>
      <c r="BF40" s="3">
        <v>0</v>
      </c>
      <c r="BG40" s="3">
        <v>0</v>
      </c>
      <c r="BH40" s="3">
        <v>9998.11733333333</v>
      </c>
      <c r="BI40" s="3">
        <v>-0.10321658</v>
      </c>
      <c r="BJ40" s="3">
        <v>0.222185</v>
      </c>
      <c r="BK40" s="3">
        <v>0</v>
      </c>
      <c r="BL40" s="3">
        <v>0</v>
      </c>
      <c r="BM40" s="3">
        <v>0</v>
      </c>
      <c r="BN40" s="3">
        <v>25</v>
      </c>
      <c r="BO40" s="3">
        <v>-0.00555556</v>
      </c>
      <c r="BP40" s="3">
        <v>1692352606.6</v>
      </c>
      <c r="BQ40" s="3" t="e">
        <v>#DIV/0!</v>
      </c>
      <c r="BR40" s="3">
        <v>1692352606.6</v>
      </c>
      <c r="BS40" s="3">
        <v>1692352601.1</v>
      </c>
      <c r="BT40" s="3">
        <v>122</v>
      </c>
      <c r="BU40" s="3">
        <v>-0.013</v>
      </c>
      <c r="BV40" s="3">
        <v>0</v>
      </c>
      <c r="BW40" s="3">
        <v>1.796</v>
      </c>
      <c r="BX40" s="3">
        <v>0.215</v>
      </c>
      <c r="BY40" s="3">
        <v>400</v>
      </c>
      <c r="BZ40" s="3">
        <v>23</v>
      </c>
      <c r="CA40" s="3">
        <v>0.46</v>
      </c>
      <c r="CB40" s="3">
        <v>0.16</v>
      </c>
      <c r="CC40" s="3">
        <v>0</v>
      </c>
      <c r="CD40" s="3">
        <v>0</v>
      </c>
      <c r="CE40" s="3" t="e">
        <v>#DIV/0!</v>
      </c>
      <c r="CF40" s="3">
        <v>100</v>
      </c>
      <c r="CG40" s="3">
        <v>100</v>
      </c>
      <c r="CH40" s="3">
        <v>1.7974</v>
      </c>
      <c r="CI40" s="3">
        <v>0.214286666666667</v>
      </c>
      <c r="CJ40" s="3">
        <v>1.22936865873336</v>
      </c>
      <c r="CK40" s="3">
        <v>0.00180531819462729</v>
      </c>
      <c r="CL40" s="3">
        <v>-1.11177945645761e-6</v>
      </c>
      <c r="CM40" s="3">
        <v>3.87159926385579e-10</v>
      </c>
      <c r="CN40" s="3">
        <v>-0.0404867417275476</v>
      </c>
      <c r="CO40" s="3">
        <v>0.00791992440815521</v>
      </c>
      <c r="CP40" s="3">
        <v>0.000283799275015285</v>
      </c>
      <c r="CQ40" s="3">
        <v>-6.1277419760102e-6</v>
      </c>
      <c r="CR40" s="3">
        <v>16</v>
      </c>
      <c r="CS40" s="3">
        <v>2138</v>
      </c>
      <c r="CT40" s="3">
        <v>1</v>
      </c>
      <c r="CU40" s="3">
        <v>27</v>
      </c>
      <c r="CV40" s="3">
        <v>6.55333333333333</v>
      </c>
      <c r="CW40" s="3">
        <v>6.63333333333333</v>
      </c>
      <c r="CX40" s="3">
        <v>19</v>
      </c>
      <c r="CY40" s="3">
        <v>346.445133333333</v>
      </c>
      <c r="CZ40" s="3">
        <v>660.1912</v>
      </c>
      <c r="DA40" s="3">
        <v>25.0002</v>
      </c>
      <c r="DB40" s="3">
        <v>31.4036066666667</v>
      </c>
      <c r="DC40" s="3">
        <v>30.0002133333333</v>
      </c>
      <c r="DD40" s="3">
        <v>31.6923133333333</v>
      </c>
      <c r="DE40" s="3">
        <v>31.7656533333333</v>
      </c>
      <c r="DF40" s="3">
        <v>19.5245133333333</v>
      </c>
      <c r="DG40" s="3">
        <v>25.2278</v>
      </c>
      <c r="DH40" s="3">
        <v>83.2434</v>
      </c>
      <c r="DI40" s="3">
        <v>25</v>
      </c>
      <c r="DJ40" s="3">
        <v>400</v>
      </c>
      <c r="DK40" s="3">
        <v>22.925</v>
      </c>
      <c r="DL40" s="3">
        <v>100.585133333333</v>
      </c>
      <c r="DM40" s="3">
        <v>101.2738</v>
      </c>
    </row>
    <row r="41" spans="1:117">
      <c r="A41" s="3" t="s">
        <v>566</v>
      </c>
      <c r="B41" s="3" t="s">
        <v>245</v>
      </c>
      <c r="C41" s="3" t="s">
        <v>68</v>
      </c>
      <c r="D41" s="3" t="s">
        <v>74</v>
      </c>
      <c r="E41" s="3" t="str">
        <f t="shared" si="0"/>
        <v>TR91-B1-Rd2</v>
      </c>
      <c r="F41" s="3" t="str">
        <f>VLOOKUP(B41,Sheet1!$A$1:$B$93,2,0)</f>
        <v>Ternstroemia gymnanthera</v>
      </c>
      <c r="G41" s="3" t="str">
        <f t="shared" si="1"/>
        <v>2023-08-18</v>
      </c>
      <c r="H41" s="3" t="s">
        <v>527</v>
      </c>
      <c r="I41" s="3">
        <v>0.00119514902336604</v>
      </c>
      <c r="J41" s="3">
        <v>1.19514902336604</v>
      </c>
      <c r="K41" s="3">
        <v>-1.61663865033826</v>
      </c>
      <c r="L41" s="3">
        <v>400.9753</v>
      </c>
      <c r="M41" s="3">
        <v>413.677783151256</v>
      </c>
      <c r="N41" s="3">
        <v>40.4173123900442</v>
      </c>
      <c r="O41" s="3">
        <v>39.176249183477</v>
      </c>
      <c r="P41" s="3">
        <v>0.126061814891702</v>
      </c>
      <c r="Q41" s="3">
        <v>3.17568679753992</v>
      </c>
      <c r="R41" s="3">
        <v>0.123325963753036</v>
      </c>
      <c r="S41" s="3">
        <v>0.0773195511684749</v>
      </c>
      <c r="T41" s="3">
        <v>0</v>
      </c>
      <c r="U41" s="3">
        <v>25.0722581777209</v>
      </c>
      <c r="V41" s="3">
        <v>25.0722581777209</v>
      </c>
      <c r="W41" s="3">
        <v>3.19340373504846</v>
      </c>
      <c r="X41" s="3">
        <v>69.9501644200396</v>
      </c>
      <c r="Y41" s="3">
        <v>2.27248782748297</v>
      </c>
      <c r="Z41" s="3">
        <v>3.2487237489662</v>
      </c>
      <c r="AA41" s="3">
        <v>0.920915907565497</v>
      </c>
      <c r="AB41" s="3">
        <v>-52.7060719304424</v>
      </c>
      <c r="AC41" s="3">
        <v>49.403469930032</v>
      </c>
      <c r="AD41" s="3">
        <v>3.29778355332814</v>
      </c>
      <c r="AE41" s="3">
        <v>-0.00481844708229554</v>
      </c>
      <c r="AF41" s="3">
        <v>0</v>
      </c>
      <c r="AG41" s="3">
        <v>0</v>
      </c>
      <c r="AH41" s="3">
        <v>1</v>
      </c>
      <c r="AI41" s="3">
        <v>0</v>
      </c>
      <c r="AJ41" s="3">
        <v>51934.5904916164</v>
      </c>
      <c r="AK41" s="3">
        <v>0</v>
      </c>
      <c r="AL41" s="3">
        <v>0</v>
      </c>
      <c r="AM41" s="3">
        <v>0</v>
      </c>
      <c r="AN41" s="3">
        <v>0</v>
      </c>
      <c r="AO41" s="3">
        <v>3</v>
      </c>
      <c r="AP41" s="3">
        <v>0.5</v>
      </c>
      <c r="AQ41" s="3" t="e">
        <v>#DIV/0!</v>
      </c>
      <c r="AR41" s="3">
        <v>2</v>
      </c>
      <c r="AS41" s="3">
        <v>1692419853.85</v>
      </c>
      <c r="AT41" s="3">
        <v>400.9753</v>
      </c>
      <c r="AU41" s="3">
        <v>399.9968</v>
      </c>
      <c r="AV41" s="3">
        <v>23.2592833333333</v>
      </c>
      <c r="AW41" s="3">
        <v>22.2587133333333</v>
      </c>
      <c r="AX41" s="3">
        <v>399.140266666667</v>
      </c>
      <c r="AY41" s="3">
        <v>23.0586533333333</v>
      </c>
      <c r="AZ41" s="3">
        <v>350.004933333333</v>
      </c>
      <c r="BA41" s="3">
        <v>97.6906166666667</v>
      </c>
      <c r="BB41" s="3">
        <v>0.0117834433333333</v>
      </c>
      <c r="BC41" s="3">
        <v>25.3608166666667</v>
      </c>
      <c r="BD41" s="3">
        <v>25.2910366666667</v>
      </c>
      <c r="BE41" s="3">
        <v>999.9</v>
      </c>
      <c r="BF41" s="3">
        <v>0</v>
      </c>
      <c r="BG41" s="3">
        <v>0</v>
      </c>
      <c r="BH41" s="3">
        <v>9998.952</v>
      </c>
      <c r="BI41" s="3">
        <v>-0.101288036666667</v>
      </c>
      <c r="BJ41" s="3">
        <v>0.222185</v>
      </c>
      <c r="BK41" s="3">
        <v>0</v>
      </c>
      <c r="BL41" s="3">
        <v>0</v>
      </c>
      <c r="BM41" s="3">
        <v>0</v>
      </c>
      <c r="BN41" s="3">
        <v>26</v>
      </c>
      <c r="BO41" s="3">
        <v>-0.0333333466666667</v>
      </c>
      <c r="BP41" s="3">
        <v>1692419704.1</v>
      </c>
      <c r="BQ41" s="3" t="e">
        <v>#DIV/0!</v>
      </c>
      <c r="BR41" s="3">
        <v>1692419701.1</v>
      </c>
      <c r="BS41" s="3">
        <v>1692419704.1</v>
      </c>
      <c r="BT41" s="3">
        <v>45</v>
      </c>
      <c r="BU41" s="3">
        <v>0.174</v>
      </c>
      <c r="BV41" s="3">
        <v>-0.007</v>
      </c>
      <c r="BW41" s="3">
        <v>1.834</v>
      </c>
      <c r="BX41" s="3">
        <v>0.189</v>
      </c>
      <c r="BY41" s="3">
        <v>400</v>
      </c>
      <c r="BZ41" s="3">
        <v>22</v>
      </c>
      <c r="CA41" s="3">
        <v>0.31</v>
      </c>
      <c r="CB41" s="3">
        <v>0.06</v>
      </c>
      <c r="CC41" s="3">
        <v>0</v>
      </c>
      <c r="CD41" s="3">
        <v>0</v>
      </c>
      <c r="CE41" s="3" t="e">
        <v>#DIV/0!</v>
      </c>
      <c r="CF41" s="3">
        <v>100</v>
      </c>
      <c r="CG41" s="3">
        <v>100</v>
      </c>
      <c r="CH41" s="3">
        <v>1.83503333333333</v>
      </c>
      <c r="CI41" s="3">
        <v>0.20063</v>
      </c>
      <c r="CJ41" s="3">
        <v>1.26700993152046</v>
      </c>
      <c r="CK41" s="3">
        <v>0.00180531819462729</v>
      </c>
      <c r="CL41" s="3">
        <v>-1.11177945645761e-6</v>
      </c>
      <c r="CM41" s="3">
        <v>3.87159926385579e-10</v>
      </c>
      <c r="CN41" s="3">
        <v>-0.0577490740657296</v>
      </c>
      <c r="CO41" s="3">
        <v>0.00791992440815521</v>
      </c>
      <c r="CP41" s="3">
        <v>0.000283799275015285</v>
      </c>
      <c r="CQ41" s="3">
        <v>-6.1277419760102e-6</v>
      </c>
      <c r="CR41" s="3">
        <v>16</v>
      </c>
      <c r="CS41" s="3">
        <v>2138</v>
      </c>
      <c r="CT41" s="3">
        <v>1</v>
      </c>
      <c r="CU41" s="3">
        <v>27</v>
      </c>
      <c r="CV41" s="3">
        <v>2.55</v>
      </c>
      <c r="CW41" s="3">
        <v>2.49</v>
      </c>
      <c r="CX41" s="3">
        <v>19</v>
      </c>
      <c r="CY41" s="3">
        <v>349.3004</v>
      </c>
      <c r="CZ41" s="3">
        <v>650.892933333333</v>
      </c>
      <c r="DA41" s="3">
        <v>24.99987</v>
      </c>
      <c r="DB41" s="3">
        <v>33.15003</v>
      </c>
      <c r="DC41" s="3">
        <v>30.0000966666667</v>
      </c>
      <c r="DD41" s="3">
        <v>33.48057</v>
      </c>
      <c r="DE41" s="3">
        <v>33.5584</v>
      </c>
      <c r="DF41" s="3">
        <v>19.4851466666667</v>
      </c>
      <c r="DG41" s="3">
        <v>26.3221466666667</v>
      </c>
      <c r="DH41" s="3">
        <v>26.2974</v>
      </c>
      <c r="DI41" s="3">
        <v>25</v>
      </c>
      <c r="DJ41" s="3">
        <v>400</v>
      </c>
      <c r="DK41" s="3">
        <v>22.2453133333333</v>
      </c>
      <c r="DL41" s="3">
        <v>100.231266666667</v>
      </c>
      <c r="DM41" s="3">
        <v>100.972066666667</v>
      </c>
    </row>
    <row r="42" spans="1:117">
      <c r="A42" s="3" t="s">
        <v>520</v>
      </c>
      <c r="B42" s="3" t="s">
        <v>159</v>
      </c>
      <c r="C42" s="3" t="s">
        <v>243</v>
      </c>
      <c r="D42" s="3" t="s">
        <v>69</v>
      </c>
      <c r="E42" s="3" t="str">
        <f t="shared" si="0"/>
        <v>TR40-B3-Rd1</v>
      </c>
      <c r="F42" s="3" t="str">
        <f>VLOOKUP(B42,Sheet1!$A$1:$B$93,2,0)</f>
        <v>Quercus serrata</v>
      </c>
      <c r="G42" s="3" t="str">
        <f t="shared" si="1"/>
        <v>2023-08-19</v>
      </c>
      <c r="H42" s="3" t="s">
        <v>527</v>
      </c>
      <c r="I42" s="3">
        <v>0.000207984992986478</v>
      </c>
      <c r="J42" s="3">
        <v>0.207984992986478</v>
      </c>
      <c r="K42" s="3">
        <v>-1.25253551906558</v>
      </c>
      <c r="L42" s="3">
        <v>400.98405</v>
      </c>
      <c r="M42" s="3">
        <v>461.196133932668</v>
      </c>
      <c r="N42" s="3">
        <v>45.1241086940546</v>
      </c>
      <c r="O42" s="3">
        <v>39.2328585680464</v>
      </c>
      <c r="P42" s="3">
        <v>0.0209605881281926</v>
      </c>
      <c r="Q42" s="3">
        <v>3.17825777977056</v>
      </c>
      <c r="R42" s="3">
        <v>0.0208840313242048</v>
      </c>
      <c r="S42" s="3">
        <v>0.0130593744728237</v>
      </c>
      <c r="T42" s="3">
        <v>0</v>
      </c>
      <c r="U42" s="3">
        <v>24.9966768908334</v>
      </c>
      <c r="V42" s="3">
        <v>24.9966768908334</v>
      </c>
      <c r="W42" s="3">
        <v>3.17904772603306</v>
      </c>
      <c r="X42" s="3">
        <v>69.9872552983813</v>
      </c>
      <c r="Y42" s="3">
        <v>2.23159456525923</v>
      </c>
      <c r="Z42" s="3">
        <v>3.18857263164632</v>
      </c>
      <c r="AA42" s="3">
        <v>0.947453160773829</v>
      </c>
      <c r="AB42" s="3">
        <v>-9.17213819070369</v>
      </c>
      <c r="AC42" s="3">
        <v>8.59953863184618</v>
      </c>
      <c r="AD42" s="3">
        <v>0.572454823732214</v>
      </c>
      <c r="AE42" s="3">
        <v>-0.000144735125305839</v>
      </c>
      <c r="AF42" s="3">
        <v>0</v>
      </c>
      <c r="AG42" s="3">
        <v>0</v>
      </c>
      <c r="AH42" s="3">
        <v>1</v>
      </c>
      <c r="AI42" s="3">
        <v>0</v>
      </c>
      <c r="AJ42" s="3">
        <v>52059.4713083115</v>
      </c>
      <c r="AK42" s="3">
        <v>0</v>
      </c>
      <c r="AL42" s="3">
        <v>0</v>
      </c>
      <c r="AM42" s="3">
        <v>0</v>
      </c>
      <c r="AN42" s="3">
        <v>0</v>
      </c>
      <c r="AO42" s="3">
        <v>3</v>
      </c>
      <c r="AP42" s="3">
        <v>0.5</v>
      </c>
      <c r="AQ42" s="3" t="e">
        <v>#DIV/0!</v>
      </c>
      <c r="AR42" s="3">
        <v>2</v>
      </c>
      <c r="AS42" s="3">
        <v>1692412039.325</v>
      </c>
      <c r="AT42" s="3">
        <v>400.98405</v>
      </c>
      <c r="AU42" s="3">
        <v>399.99875</v>
      </c>
      <c r="AV42" s="3">
        <v>22.808275</v>
      </c>
      <c r="AW42" s="3">
        <v>22.634065</v>
      </c>
      <c r="AX42" s="3">
        <v>399.3616</v>
      </c>
      <c r="AY42" s="3">
        <v>22.601575</v>
      </c>
      <c r="AZ42" s="3">
        <v>349.99305</v>
      </c>
      <c r="BA42" s="3">
        <v>97.82988</v>
      </c>
      <c r="BB42" s="3">
        <v>0.011564215</v>
      </c>
      <c r="BC42" s="3">
        <v>25.046865</v>
      </c>
      <c r="BD42" s="3">
        <v>25.05168</v>
      </c>
      <c r="BE42" s="3">
        <v>999.9</v>
      </c>
      <c r="BF42" s="3">
        <v>0</v>
      </c>
      <c r="BG42" s="3">
        <v>0</v>
      </c>
      <c r="BH42" s="3">
        <v>9998.163</v>
      </c>
      <c r="BI42" s="3">
        <v>-0.082383555</v>
      </c>
      <c r="BJ42" s="3">
        <v>0.222185</v>
      </c>
      <c r="BK42" s="3">
        <v>0</v>
      </c>
      <c r="BL42" s="3">
        <v>0</v>
      </c>
      <c r="BM42" s="3">
        <v>0</v>
      </c>
      <c r="BN42" s="3">
        <v>25.46874</v>
      </c>
      <c r="BO42" s="3">
        <v>-0.00416667</v>
      </c>
      <c r="BP42" s="3">
        <v>1692411828</v>
      </c>
      <c r="BQ42" s="3" t="e">
        <v>#DIV/0!</v>
      </c>
      <c r="BR42" s="3">
        <v>1692411827</v>
      </c>
      <c r="BS42" s="3">
        <v>1692411828</v>
      </c>
      <c r="BT42" s="3">
        <v>25</v>
      </c>
      <c r="BU42" s="3">
        <v>0.3</v>
      </c>
      <c r="BV42" s="3">
        <v>-0.008</v>
      </c>
      <c r="BW42" s="3">
        <v>1.621</v>
      </c>
      <c r="BX42" s="3">
        <v>0.205</v>
      </c>
      <c r="BY42" s="3">
        <v>400</v>
      </c>
      <c r="BZ42" s="3">
        <v>23</v>
      </c>
      <c r="CA42" s="3">
        <v>0.34</v>
      </c>
      <c r="CB42" s="3">
        <v>0.13</v>
      </c>
      <c r="CC42" s="3">
        <v>0</v>
      </c>
      <c r="CD42" s="3">
        <v>0</v>
      </c>
      <c r="CE42" s="3" t="e">
        <v>#DIV/0!</v>
      </c>
      <c r="CF42" s="3">
        <v>100</v>
      </c>
      <c r="CG42" s="3">
        <v>100</v>
      </c>
      <c r="CH42" s="3">
        <v>1.62245</v>
      </c>
      <c r="CI42" s="3">
        <v>0.2067</v>
      </c>
      <c r="CJ42" s="3">
        <v>1.05419904117527</v>
      </c>
      <c r="CK42" s="3">
        <v>0.00180531819462729</v>
      </c>
      <c r="CL42" s="3">
        <v>-1.11177945645761e-6</v>
      </c>
      <c r="CM42" s="3">
        <v>3.87159926385579e-10</v>
      </c>
      <c r="CN42" s="3">
        <v>-0.0465180923598894</v>
      </c>
      <c r="CO42" s="3">
        <v>0.00791992440815521</v>
      </c>
      <c r="CP42" s="3">
        <v>0.000283799275015285</v>
      </c>
      <c r="CQ42" s="3">
        <v>-6.1277419760102e-6</v>
      </c>
      <c r="CR42" s="3">
        <v>16</v>
      </c>
      <c r="CS42" s="3">
        <v>2138</v>
      </c>
      <c r="CT42" s="3">
        <v>1</v>
      </c>
      <c r="CU42" s="3">
        <v>27</v>
      </c>
      <c r="CV42" s="3">
        <v>3.535</v>
      </c>
      <c r="CW42" s="3">
        <v>3.52</v>
      </c>
      <c r="CX42" s="3">
        <v>19</v>
      </c>
      <c r="CY42" s="3">
        <v>346.26245</v>
      </c>
      <c r="CZ42" s="3">
        <v>670.8368</v>
      </c>
      <c r="DA42" s="3">
        <v>25.00027</v>
      </c>
      <c r="DB42" s="3">
        <v>31.352605</v>
      </c>
      <c r="DC42" s="3">
        <v>30.0003</v>
      </c>
      <c r="DD42" s="3">
        <v>31.623605</v>
      </c>
      <c r="DE42" s="3">
        <v>31.69682</v>
      </c>
      <c r="DF42" s="3">
        <v>19.546215</v>
      </c>
      <c r="DG42" s="3">
        <v>31.0778</v>
      </c>
      <c r="DH42" s="3">
        <v>91.84218</v>
      </c>
      <c r="DI42" s="3">
        <v>25</v>
      </c>
      <c r="DJ42" s="3">
        <v>400</v>
      </c>
      <c r="DK42" s="3">
        <v>22.6048</v>
      </c>
      <c r="DL42" s="3">
        <v>100.53935</v>
      </c>
      <c r="DM42" s="3">
        <v>101.2222</v>
      </c>
    </row>
    <row r="43" spans="1:117">
      <c r="A43" s="3" t="s">
        <v>567</v>
      </c>
      <c r="B43" s="3" t="s">
        <v>179</v>
      </c>
      <c r="C43" s="3" t="s">
        <v>243</v>
      </c>
      <c r="D43" s="3" t="s">
        <v>69</v>
      </c>
      <c r="E43" s="3" t="str">
        <f t="shared" si="0"/>
        <v>TR49-B3-Rd1</v>
      </c>
      <c r="F43" s="3" t="str">
        <f>VLOOKUP(B43,Sheet1!$A$1:$B$93,2,0)</f>
        <v>Castanopsis eyrei</v>
      </c>
      <c r="G43" s="3" t="str">
        <f t="shared" si="1"/>
        <v>2023-08-19</v>
      </c>
      <c r="H43" s="3" t="s">
        <v>527</v>
      </c>
      <c r="I43" s="3">
        <v>0.000174361197435537</v>
      </c>
      <c r="J43" s="3">
        <v>0.174361197435537</v>
      </c>
      <c r="K43" s="3">
        <v>-1.0937839550656</v>
      </c>
      <c r="L43" s="3">
        <v>400.864266666667</v>
      </c>
      <c r="M43" s="3">
        <v>488.91865501347</v>
      </c>
      <c r="N43" s="3">
        <v>47.7918313721068</v>
      </c>
      <c r="O43" s="3">
        <v>39.1845277689168</v>
      </c>
      <c r="P43" s="3">
        <v>0.017019669288584</v>
      </c>
      <c r="Q43" s="3">
        <v>3.17677085473621</v>
      </c>
      <c r="R43" s="3">
        <v>0.0169677389053413</v>
      </c>
      <c r="S43" s="3">
        <v>0.0106094890765352</v>
      </c>
      <c r="T43" s="3">
        <v>0</v>
      </c>
      <c r="U43" s="3">
        <v>25.4729739016943</v>
      </c>
      <c r="V43" s="3">
        <v>25.4729739016943</v>
      </c>
      <c r="W43" s="3">
        <v>3.27045168340661</v>
      </c>
      <c r="X43" s="3">
        <v>69.9752359384243</v>
      </c>
      <c r="Y43" s="3">
        <v>2.29423295757074</v>
      </c>
      <c r="Z43" s="3">
        <v>3.27863597595175</v>
      </c>
      <c r="AA43" s="3">
        <v>0.976218725835873</v>
      </c>
      <c r="AB43" s="3">
        <v>-7.68932880690719</v>
      </c>
      <c r="AC43" s="3">
        <v>7.20697542371949</v>
      </c>
      <c r="AD43" s="3">
        <v>0.482248529750581</v>
      </c>
      <c r="AE43" s="3">
        <v>-0.000104853437123757</v>
      </c>
      <c r="AF43" s="3">
        <v>0</v>
      </c>
      <c r="AG43" s="3">
        <v>0</v>
      </c>
      <c r="AH43" s="3">
        <v>1</v>
      </c>
      <c r="AI43" s="3">
        <v>0</v>
      </c>
      <c r="AJ43" s="3">
        <v>51937.0053903834</v>
      </c>
      <c r="AK43" s="3">
        <v>0</v>
      </c>
      <c r="AL43" s="3">
        <v>0</v>
      </c>
      <c r="AM43" s="3">
        <v>0</v>
      </c>
      <c r="AN43" s="3">
        <v>0</v>
      </c>
      <c r="AO43" s="3">
        <v>3</v>
      </c>
      <c r="AP43" s="3">
        <v>0.5</v>
      </c>
      <c r="AQ43" s="3" t="e">
        <v>#DIV/0!</v>
      </c>
      <c r="AR43" s="3">
        <v>2</v>
      </c>
      <c r="AS43" s="3">
        <v>1692418270.26667</v>
      </c>
      <c r="AT43" s="3">
        <v>400.864266666667</v>
      </c>
      <c r="AU43" s="3">
        <v>400.002666666667</v>
      </c>
      <c r="AV43" s="3">
        <v>23.4703866666667</v>
      </c>
      <c r="AW43" s="3">
        <v>23.3244466666667</v>
      </c>
      <c r="AX43" s="3">
        <v>399.203266666667</v>
      </c>
      <c r="AY43" s="3">
        <v>23.2600866666667</v>
      </c>
      <c r="AZ43" s="3">
        <v>350.010533333333</v>
      </c>
      <c r="BA43" s="3">
        <v>97.7378533333333</v>
      </c>
      <c r="BB43" s="3">
        <v>0.0122606733333333</v>
      </c>
      <c r="BC43" s="3">
        <v>25.5150533333333</v>
      </c>
      <c r="BD43" s="3">
        <v>25.66068</v>
      </c>
      <c r="BE43" s="3">
        <v>999.9</v>
      </c>
      <c r="BF43" s="3">
        <v>0</v>
      </c>
      <c r="BG43" s="3">
        <v>0</v>
      </c>
      <c r="BH43" s="3">
        <v>9999.78266666667</v>
      </c>
      <c r="BI43" s="3">
        <v>-0.11420556</v>
      </c>
      <c r="BJ43" s="3">
        <v>0.222185</v>
      </c>
      <c r="BK43" s="3">
        <v>0</v>
      </c>
      <c r="BL43" s="3">
        <v>0</v>
      </c>
      <c r="BM43" s="3">
        <v>0</v>
      </c>
      <c r="BN43" s="3">
        <v>28</v>
      </c>
      <c r="BO43" s="3">
        <v>-0.05277778</v>
      </c>
      <c r="BP43" s="3">
        <v>1692418127</v>
      </c>
      <c r="BQ43" s="3" t="e">
        <v>#DIV/0!</v>
      </c>
      <c r="BR43" s="3">
        <v>1692418125</v>
      </c>
      <c r="BS43" s="3">
        <v>1692418127</v>
      </c>
      <c r="BT43" s="3">
        <v>44</v>
      </c>
      <c r="BU43" s="3">
        <v>-0.566</v>
      </c>
      <c r="BV43" s="3">
        <v>-0.008</v>
      </c>
      <c r="BW43" s="3">
        <v>1.66</v>
      </c>
      <c r="BX43" s="3">
        <v>0.21</v>
      </c>
      <c r="BY43" s="3">
        <v>400</v>
      </c>
      <c r="BZ43" s="3">
        <v>23</v>
      </c>
      <c r="CA43" s="3">
        <v>0.52</v>
      </c>
      <c r="CB43" s="3">
        <v>0.29</v>
      </c>
      <c r="CC43" s="3">
        <v>0</v>
      </c>
      <c r="CD43" s="3">
        <v>0</v>
      </c>
      <c r="CE43" s="3" t="e">
        <v>#DIV/0!</v>
      </c>
      <c r="CF43" s="3">
        <v>100</v>
      </c>
      <c r="CG43" s="3">
        <v>100</v>
      </c>
      <c r="CH43" s="3">
        <v>1.661</v>
      </c>
      <c r="CI43" s="3">
        <v>0.2103</v>
      </c>
      <c r="CJ43" s="3">
        <v>1.09275550585139</v>
      </c>
      <c r="CK43" s="3">
        <v>0.00180531819462729</v>
      </c>
      <c r="CL43" s="3">
        <v>-1.11177945645761e-6</v>
      </c>
      <c r="CM43" s="3">
        <v>3.87159926385579e-10</v>
      </c>
      <c r="CN43" s="3">
        <v>-0.050338257668886</v>
      </c>
      <c r="CO43" s="3">
        <v>0.00791992440815521</v>
      </c>
      <c r="CP43" s="3">
        <v>0.000283799275015285</v>
      </c>
      <c r="CQ43" s="3">
        <v>-6.1277419760102e-6</v>
      </c>
      <c r="CR43" s="3">
        <v>16</v>
      </c>
      <c r="CS43" s="3">
        <v>2138</v>
      </c>
      <c r="CT43" s="3">
        <v>1</v>
      </c>
      <c r="CU43" s="3">
        <v>27</v>
      </c>
      <c r="CV43" s="3">
        <v>2.42</v>
      </c>
      <c r="CW43" s="3">
        <v>2.38</v>
      </c>
      <c r="CX43" s="3">
        <v>19</v>
      </c>
      <c r="CY43" s="3">
        <v>348.8114</v>
      </c>
      <c r="CZ43" s="3">
        <v>654.1304</v>
      </c>
      <c r="DA43" s="3">
        <v>24.9999533333333</v>
      </c>
      <c r="DB43" s="3">
        <v>33.1322333333333</v>
      </c>
      <c r="DC43" s="3">
        <v>30.0002133333333</v>
      </c>
      <c r="DD43" s="3">
        <v>33.4040266666667</v>
      </c>
      <c r="DE43" s="3">
        <v>33.4744933333333</v>
      </c>
      <c r="DF43" s="3">
        <v>19.4938666666667</v>
      </c>
      <c r="DG43" s="3">
        <v>28.2345</v>
      </c>
      <c r="DH43" s="3">
        <v>45.05</v>
      </c>
      <c r="DI43" s="3">
        <v>25</v>
      </c>
      <c r="DJ43" s="3">
        <v>400</v>
      </c>
      <c r="DK43" s="3">
        <v>23.35478</v>
      </c>
      <c r="DL43" s="3">
        <v>100.209533333333</v>
      </c>
      <c r="DM43" s="3">
        <v>100.949266666667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77"/>
  <sheetViews>
    <sheetView workbookViewId="0">
      <selection activeCell="A1" sqref="A1:A3"/>
    </sheetView>
  </sheetViews>
  <sheetFormatPr defaultColWidth="8.55555555555556" defaultRowHeight="14.4"/>
  <cols>
    <col min="1" max="1" width="24.6666666666667" customWidth="1"/>
    <col min="2" max="4" width="12.4444444444444" customWidth="1"/>
    <col min="5" max="5" width="15.1111111111111" customWidth="1"/>
    <col min="6" max="7" width="12.1111111111111" customWidth="1"/>
    <col min="9" max="9" width="12.7777777777778"/>
    <col min="10" max="10" width="13.8888888888889"/>
    <col min="11" max="18" width="12.7777777777778"/>
    <col min="20" max="26" width="12.7777777777778"/>
    <col min="27" max="30" width="13.8888888888889"/>
    <col min="35" max="35" width="12.7777777777778"/>
    <col min="44" max="44" width="11.6666666666667"/>
    <col min="45" max="55" width="12.7777777777778"/>
    <col min="59" max="59" width="12.7777777777778"/>
    <col min="60" max="60" width="13.8888888888889"/>
    <col min="61" max="61" width="12.7777777777778"/>
    <col min="65" max="66" width="12.7777777777778"/>
    <col min="67" max="67" width="11.6666666666667"/>
    <col min="69" max="70" width="11.6666666666667"/>
    <col min="80" max="81" width="13.8888888888889"/>
    <col min="82" max="84" width="12.7777777777778"/>
    <col min="85" max="85" width="13.8888888888889"/>
    <col min="86" max="88" width="12.7777777777778"/>
    <col min="93" max="93" width="13.8888888888889"/>
    <col min="94" max="94" width="12.7777777777778"/>
    <col min="95" max="100" width="13.8888888888889"/>
    <col min="101" max="101" width="12.7777777777778"/>
    <col min="102" max="102" width="13.8888888888889"/>
    <col min="107" max="108" width="12.7777777777778"/>
    <col min="110" max="119" width="12.7777777777778"/>
    <col min="121" max="124" width="12.7777777777778"/>
  </cols>
  <sheetData>
    <row r="1" s="1" customFormat="1" spans="1:1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253</v>
      </c>
      <c r="J1" s="4" t="s">
        <v>253</v>
      </c>
      <c r="K1" s="4" t="s">
        <v>253</v>
      </c>
      <c r="L1" s="4" t="s">
        <v>253</v>
      </c>
      <c r="M1" s="4" t="s">
        <v>253</v>
      </c>
      <c r="N1" s="4" t="s">
        <v>253</v>
      </c>
      <c r="O1" s="4" t="s">
        <v>253</v>
      </c>
      <c r="P1" s="4" t="s">
        <v>253</v>
      </c>
      <c r="Q1" s="4" t="s">
        <v>253</v>
      </c>
      <c r="R1" s="4" t="s">
        <v>253</v>
      </c>
      <c r="S1" s="4" t="s">
        <v>253</v>
      </c>
      <c r="T1" s="4" t="s">
        <v>253</v>
      </c>
      <c r="U1" s="4" t="s">
        <v>253</v>
      </c>
      <c r="V1" s="4" t="s">
        <v>253</v>
      </c>
      <c r="W1" s="4" t="s">
        <v>253</v>
      </c>
      <c r="X1" s="4" t="s">
        <v>253</v>
      </c>
      <c r="Y1" s="4" t="s">
        <v>253</v>
      </c>
      <c r="Z1" s="4" t="s">
        <v>253</v>
      </c>
      <c r="AA1" s="4" t="s">
        <v>253</v>
      </c>
      <c r="AB1" s="4" t="s">
        <v>253</v>
      </c>
      <c r="AC1" s="4" t="s">
        <v>253</v>
      </c>
      <c r="AD1" s="4" t="s">
        <v>253</v>
      </c>
      <c r="AE1" s="4" t="s">
        <v>254</v>
      </c>
      <c r="AF1" s="4" t="s">
        <v>254</v>
      </c>
      <c r="AG1" s="4" t="s">
        <v>254</v>
      </c>
      <c r="AH1" s="4" t="s">
        <v>254</v>
      </c>
      <c r="AI1" s="4" t="s">
        <v>254</v>
      </c>
      <c r="AJ1" s="4" t="s">
        <v>255</v>
      </c>
      <c r="AK1" s="4" t="s">
        <v>255</v>
      </c>
      <c r="AL1" s="4" t="s">
        <v>255</v>
      </c>
      <c r="AM1" s="4" t="s">
        <v>255</v>
      </c>
      <c r="AN1" s="4" t="s">
        <v>256</v>
      </c>
      <c r="AO1" s="4" t="s">
        <v>256</v>
      </c>
      <c r="AP1" s="4" t="s">
        <v>256</v>
      </c>
      <c r="AQ1" s="4" t="s">
        <v>256</v>
      </c>
      <c r="AR1" s="4" t="s">
        <v>257</v>
      </c>
      <c r="AS1" s="4" t="s">
        <v>257</v>
      </c>
      <c r="AT1" s="4" t="s">
        <v>257</v>
      </c>
      <c r="AU1" s="4" t="s">
        <v>257</v>
      </c>
      <c r="AV1" s="4" t="s">
        <v>257</v>
      </c>
      <c r="AW1" s="4" t="s">
        <v>257</v>
      </c>
      <c r="AX1" s="4" t="s">
        <v>257</v>
      </c>
      <c r="AY1" s="4" t="s">
        <v>257</v>
      </c>
      <c r="AZ1" s="4" t="s">
        <v>257</v>
      </c>
      <c r="BA1" s="4" t="s">
        <v>257</v>
      </c>
      <c r="BB1" s="4" t="s">
        <v>257</v>
      </c>
      <c r="BC1" s="4" t="s">
        <v>257</v>
      </c>
      <c r="BD1" s="4" t="s">
        <v>257</v>
      </c>
      <c r="BE1" s="4" t="s">
        <v>257</v>
      </c>
      <c r="BF1" s="4" t="s">
        <v>257</v>
      </c>
      <c r="BG1" s="4" t="s">
        <v>257</v>
      </c>
      <c r="BH1" s="4" t="s">
        <v>257</v>
      </c>
      <c r="BI1" s="4" t="s">
        <v>257</v>
      </c>
      <c r="BJ1" s="4" t="s">
        <v>259</v>
      </c>
      <c r="BK1" s="4" t="s">
        <v>259</v>
      </c>
      <c r="BL1" s="4" t="s">
        <v>259</v>
      </c>
      <c r="BM1" s="4" t="s">
        <v>259</v>
      </c>
      <c r="BN1" s="4" t="s">
        <v>259</v>
      </c>
      <c r="BO1" s="4" t="s">
        <v>260</v>
      </c>
      <c r="BP1" s="4" t="s">
        <v>260</v>
      </c>
      <c r="BQ1" s="4" t="s">
        <v>260</v>
      </c>
      <c r="BR1" s="4" t="s">
        <v>260</v>
      </c>
      <c r="BS1" s="4" t="s">
        <v>260</v>
      </c>
      <c r="BT1" s="4" t="s">
        <v>260</v>
      </c>
      <c r="BU1" s="4" t="s">
        <v>260</v>
      </c>
      <c r="BV1" s="4" t="s">
        <v>260</v>
      </c>
      <c r="BW1" s="4" t="s">
        <v>260</v>
      </c>
      <c r="BX1" s="4" t="s">
        <v>260</v>
      </c>
      <c r="BY1" s="4" t="s">
        <v>260</v>
      </c>
      <c r="BZ1" s="4" t="s">
        <v>260</v>
      </c>
      <c r="CA1" s="4" t="s">
        <v>260</v>
      </c>
      <c r="CB1" s="4" t="s">
        <v>261</v>
      </c>
      <c r="CC1" s="4" t="s">
        <v>261</v>
      </c>
      <c r="CD1" s="4" t="s">
        <v>261</v>
      </c>
      <c r="CE1" s="4" t="s">
        <v>261</v>
      </c>
      <c r="CF1" s="4" t="s">
        <v>261</v>
      </c>
      <c r="CG1" s="4" t="s">
        <v>261</v>
      </c>
      <c r="CH1" s="4" t="s">
        <v>261</v>
      </c>
      <c r="CI1" s="4" t="s">
        <v>261</v>
      </c>
      <c r="CJ1" s="4" t="s">
        <v>261</v>
      </c>
      <c r="CK1" s="4" t="s">
        <v>261</v>
      </c>
      <c r="CL1" s="4" t="s">
        <v>261</v>
      </c>
      <c r="CM1" s="4" t="s">
        <v>262</v>
      </c>
      <c r="CN1" s="4" t="s">
        <v>262</v>
      </c>
      <c r="CO1" s="4" t="s">
        <v>262</v>
      </c>
      <c r="CP1" s="4" t="s">
        <v>262</v>
      </c>
      <c r="CQ1" s="4" t="s">
        <v>262</v>
      </c>
      <c r="CR1" s="4" t="s">
        <v>262</v>
      </c>
      <c r="CS1" s="4" t="s">
        <v>262</v>
      </c>
      <c r="CT1" s="4" t="s">
        <v>262</v>
      </c>
      <c r="CU1" s="4" t="s">
        <v>262</v>
      </c>
      <c r="CV1" s="4" t="s">
        <v>262</v>
      </c>
      <c r="CW1" s="4" t="s">
        <v>262</v>
      </c>
      <c r="CX1" s="4" t="s">
        <v>262</v>
      </c>
      <c r="CY1" s="4" t="s">
        <v>262</v>
      </c>
      <c r="CZ1" s="4" t="s">
        <v>262</v>
      </c>
      <c r="DA1" s="4" t="s">
        <v>262</v>
      </c>
      <c r="DB1" s="4" t="s">
        <v>262</v>
      </c>
      <c r="DC1" s="4" t="s">
        <v>262</v>
      </c>
      <c r="DD1" s="4" t="s">
        <v>262</v>
      </c>
      <c r="DE1" s="4" t="s">
        <v>43</v>
      </c>
      <c r="DF1" s="4" t="s">
        <v>43</v>
      </c>
      <c r="DG1" s="4" t="s">
        <v>43</v>
      </c>
      <c r="DH1" s="4" t="s">
        <v>43</v>
      </c>
      <c r="DI1" s="4" t="s">
        <v>43</v>
      </c>
      <c r="DJ1" s="4" t="s">
        <v>43</v>
      </c>
      <c r="DK1" s="4" t="s">
        <v>43</v>
      </c>
      <c r="DL1" s="4" t="s">
        <v>43</v>
      </c>
      <c r="DM1" s="4" t="s">
        <v>43</v>
      </c>
      <c r="DN1" s="4" t="s">
        <v>43</v>
      </c>
      <c r="DO1" s="4" t="s">
        <v>43</v>
      </c>
      <c r="DP1" s="4" t="s">
        <v>43</v>
      </c>
      <c r="DQ1" s="4" t="s">
        <v>43</v>
      </c>
      <c r="DR1" s="4" t="s">
        <v>43</v>
      </c>
      <c r="DS1" s="4" t="s">
        <v>43</v>
      </c>
      <c r="DT1" s="4" t="s">
        <v>43</v>
      </c>
    </row>
    <row r="2" s="1" customFormat="1" spans="1:124">
      <c r="A2" s="2"/>
      <c r="B2" s="2"/>
      <c r="C2" s="2"/>
      <c r="D2" s="2"/>
      <c r="E2" s="2"/>
      <c r="F2" s="2"/>
      <c r="G2" s="2"/>
      <c r="H2" s="2"/>
      <c r="I2" s="4" t="s">
        <v>263</v>
      </c>
      <c r="J2" s="4" t="s">
        <v>264</v>
      </c>
      <c r="K2" s="4" t="s">
        <v>265</v>
      </c>
      <c r="L2" s="4" t="s">
        <v>10</v>
      </c>
      <c r="M2" s="4" t="s">
        <v>266</v>
      </c>
      <c r="N2" s="4" t="s">
        <v>267</v>
      </c>
      <c r="O2" s="4" t="s">
        <v>268</v>
      </c>
      <c r="P2" s="4" t="s">
        <v>269</v>
      </c>
      <c r="Q2" s="4" t="s">
        <v>270</v>
      </c>
      <c r="R2" s="4" t="s">
        <v>271</v>
      </c>
      <c r="S2" s="4" t="s">
        <v>272</v>
      </c>
      <c r="T2" s="4" t="s">
        <v>273</v>
      </c>
      <c r="U2" s="4" t="s">
        <v>274</v>
      </c>
      <c r="V2" s="4" t="s">
        <v>275</v>
      </c>
      <c r="W2" s="4" t="s">
        <v>276</v>
      </c>
      <c r="X2" s="4" t="s">
        <v>277</v>
      </c>
      <c r="Y2" s="4" t="s">
        <v>278</v>
      </c>
      <c r="Z2" s="4" t="s">
        <v>279</v>
      </c>
      <c r="AA2" s="4" t="s">
        <v>280</v>
      </c>
      <c r="AB2" s="4" t="s">
        <v>281</v>
      </c>
      <c r="AC2" s="4" t="s">
        <v>282</v>
      </c>
      <c r="AD2" s="4" t="s">
        <v>283</v>
      </c>
      <c r="AE2" s="4" t="s">
        <v>254</v>
      </c>
      <c r="AF2" s="4" t="s">
        <v>284</v>
      </c>
      <c r="AG2" s="4" t="s">
        <v>285</v>
      </c>
      <c r="AH2" s="4" t="s">
        <v>286</v>
      </c>
      <c r="AI2" s="4" t="s">
        <v>287</v>
      </c>
      <c r="AJ2" s="4" t="s">
        <v>288</v>
      </c>
      <c r="AK2" s="4" t="s">
        <v>289</v>
      </c>
      <c r="AL2" s="4" t="s">
        <v>290</v>
      </c>
      <c r="AM2" s="4" t="s">
        <v>291</v>
      </c>
      <c r="AN2" s="4" t="s">
        <v>292</v>
      </c>
      <c r="AO2" s="4" t="s">
        <v>293</v>
      </c>
      <c r="AP2" s="4" t="s">
        <v>294</v>
      </c>
      <c r="AQ2" s="4" t="s">
        <v>295</v>
      </c>
      <c r="AR2" s="4" t="s">
        <v>296</v>
      </c>
      <c r="AS2" s="4" t="s">
        <v>297</v>
      </c>
      <c r="AT2" s="4" t="s">
        <v>298</v>
      </c>
      <c r="AU2" s="4" t="s">
        <v>299</v>
      </c>
      <c r="AV2" s="4" t="s">
        <v>300</v>
      </c>
      <c r="AW2" s="4" t="s">
        <v>301</v>
      </c>
      <c r="AX2" s="4" t="s">
        <v>302</v>
      </c>
      <c r="AY2" s="4" t="s">
        <v>27</v>
      </c>
      <c r="AZ2" s="4" t="s">
        <v>303</v>
      </c>
      <c r="BA2" s="4" t="s">
        <v>304</v>
      </c>
      <c r="BB2" s="4" t="s">
        <v>18</v>
      </c>
      <c r="BC2" s="4" t="s">
        <v>19</v>
      </c>
      <c r="BD2" s="4" t="s">
        <v>305</v>
      </c>
      <c r="BE2" s="4" t="s">
        <v>306</v>
      </c>
      <c r="BF2" s="4" t="s">
        <v>307</v>
      </c>
      <c r="BG2" s="4" t="s">
        <v>308</v>
      </c>
      <c r="BH2" s="4" t="s">
        <v>309</v>
      </c>
      <c r="BI2" s="4" t="s">
        <v>310</v>
      </c>
      <c r="BJ2" s="4" t="s">
        <v>321</v>
      </c>
      <c r="BK2" s="4" t="s">
        <v>322</v>
      </c>
      <c r="BL2" s="4" t="s">
        <v>323</v>
      </c>
      <c r="BM2" s="4" t="s">
        <v>324</v>
      </c>
      <c r="BN2" s="4" t="s">
        <v>325</v>
      </c>
      <c r="BO2" s="4" t="s">
        <v>326</v>
      </c>
      <c r="BP2" s="4" t="s">
        <v>327</v>
      </c>
      <c r="BQ2" s="4" t="s">
        <v>328</v>
      </c>
      <c r="BR2" s="4" t="s">
        <v>329</v>
      </c>
      <c r="BS2" s="4" t="s">
        <v>330</v>
      </c>
      <c r="BT2" s="4" t="s">
        <v>331</v>
      </c>
      <c r="BU2" s="4" t="s">
        <v>332</v>
      </c>
      <c r="BV2" s="4" t="s">
        <v>333</v>
      </c>
      <c r="BW2" s="4" t="s">
        <v>334</v>
      </c>
      <c r="BX2" s="4" t="s">
        <v>335</v>
      </c>
      <c r="BY2" s="4" t="s">
        <v>336</v>
      </c>
      <c r="BZ2" s="4" t="s">
        <v>337</v>
      </c>
      <c r="CA2" s="4" t="s">
        <v>338</v>
      </c>
      <c r="CB2" s="4" t="s">
        <v>339</v>
      </c>
      <c r="CC2" s="4" t="s">
        <v>340</v>
      </c>
      <c r="CD2" s="4" t="s">
        <v>341</v>
      </c>
      <c r="CE2" s="4" t="s">
        <v>342</v>
      </c>
      <c r="CF2" s="4" t="s">
        <v>343</v>
      </c>
      <c r="CG2" s="4" t="s">
        <v>344</v>
      </c>
      <c r="CH2" s="4" t="s">
        <v>345</v>
      </c>
      <c r="CI2" s="4" t="s">
        <v>346</v>
      </c>
      <c r="CJ2" s="4" t="s">
        <v>347</v>
      </c>
      <c r="CK2" s="4" t="s">
        <v>348</v>
      </c>
      <c r="CL2" s="4" t="s">
        <v>349</v>
      </c>
      <c r="CM2" s="4" t="s">
        <v>350</v>
      </c>
      <c r="CN2" s="4" t="s">
        <v>351</v>
      </c>
      <c r="CO2" s="4" t="s">
        <v>352</v>
      </c>
      <c r="CP2" s="4" t="s">
        <v>353</v>
      </c>
      <c r="CQ2" s="4" t="s">
        <v>354</v>
      </c>
      <c r="CR2" s="4" t="s">
        <v>355</v>
      </c>
      <c r="CS2" s="4" t="s">
        <v>356</v>
      </c>
      <c r="CT2" s="4" t="s">
        <v>357</v>
      </c>
      <c r="CU2" s="4" t="s">
        <v>358</v>
      </c>
      <c r="CV2" s="4" t="s">
        <v>359</v>
      </c>
      <c r="CW2" s="4" t="s">
        <v>360</v>
      </c>
      <c r="CX2" s="4" t="s">
        <v>361</v>
      </c>
      <c r="CY2" s="4" t="s">
        <v>362</v>
      </c>
      <c r="CZ2" s="4" t="s">
        <v>363</v>
      </c>
      <c r="DA2" s="4" t="s">
        <v>364</v>
      </c>
      <c r="DB2" s="4" t="s">
        <v>365</v>
      </c>
      <c r="DC2" s="4" t="s">
        <v>366</v>
      </c>
      <c r="DD2" s="4" t="s">
        <v>367</v>
      </c>
      <c r="DE2" s="4" t="s">
        <v>368</v>
      </c>
      <c r="DF2" s="4" t="s">
        <v>369</v>
      </c>
      <c r="DG2" s="4" t="s">
        <v>370</v>
      </c>
      <c r="DH2" s="4" t="s">
        <v>371</v>
      </c>
      <c r="DI2" s="4" t="s">
        <v>372</v>
      </c>
      <c r="DJ2" s="4" t="s">
        <v>373</v>
      </c>
      <c r="DK2" s="4" t="s">
        <v>374</v>
      </c>
      <c r="DL2" s="4" t="s">
        <v>375</v>
      </c>
      <c r="DM2" s="4" t="s">
        <v>376</v>
      </c>
      <c r="DN2" s="4" t="s">
        <v>377</v>
      </c>
      <c r="DO2" s="4" t="s">
        <v>378</v>
      </c>
      <c r="DP2" s="4" t="s">
        <v>379</v>
      </c>
      <c r="DQ2" s="4" t="s">
        <v>380</v>
      </c>
      <c r="DR2" s="4" t="s">
        <v>381</v>
      </c>
      <c r="DS2" s="4" t="s">
        <v>382</v>
      </c>
      <c r="DT2" s="4" t="s">
        <v>383</v>
      </c>
    </row>
    <row r="3" s="1" customFormat="1" spans="1:124">
      <c r="A3" s="2"/>
      <c r="B3" s="2"/>
      <c r="C3" s="2"/>
      <c r="D3" s="2"/>
      <c r="E3" s="2"/>
      <c r="F3" s="2"/>
      <c r="G3" s="2"/>
      <c r="H3" s="2"/>
      <c r="I3" s="4" t="s">
        <v>384</v>
      </c>
      <c r="J3" s="4" t="s">
        <v>385</v>
      </c>
      <c r="K3" s="4" t="s">
        <v>386</v>
      </c>
      <c r="L3" s="4" t="s">
        <v>386</v>
      </c>
      <c r="M3" s="4" t="s">
        <v>303</v>
      </c>
      <c r="N3" s="4" t="s">
        <v>303</v>
      </c>
      <c r="O3" s="4" t="s">
        <v>384</v>
      </c>
      <c r="P3" s="4" t="s">
        <v>384</v>
      </c>
      <c r="Q3" s="4" t="s">
        <v>384</v>
      </c>
      <c r="R3" s="4" t="s">
        <v>384</v>
      </c>
      <c r="S3" s="4" t="s">
        <v>387</v>
      </c>
      <c r="T3" s="4" t="s">
        <v>388</v>
      </c>
      <c r="U3" s="4" t="s">
        <v>388</v>
      </c>
      <c r="V3" s="4" t="s">
        <v>389</v>
      </c>
      <c r="W3" s="4" t="s">
        <v>390</v>
      </c>
      <c r="X3" s="4" t="s">
        <v>389</v>
      </c>
      <c r="Y3" s="4" t="s">
        <v>389</v>
      </c>
      <c r="Z3" s="4" t="s">
        <v>389</v>
      </c>
      <c r="AA3" s="4" t="s">
        <v>387</v>
      </c>
      <c r="AB3" s="4" t="s">
        <v>387</v>
      </c>
      <c r="AC3" s="4" t="s">
        <v>387</v>
      </c>
      <c r="AD3" s="4" t="s">
        <v>387</v>
      </c>
      <c r="AE3" s="4" t="s">
        <v>391</v>
      </c>
      <c r="AF3" s="4" t="s">
        <v>390</v>
      </c>
      <c r="AG3" s="4"/>
      <c r="AH3" s="4" t="s">
        <v>390</v>
      </c>
      <c r="AI3" s="4" t="s">
        <v>391</v>
      </c>
      <c r="AJ3" s="4" t="s">
        <v>385</v>
      </c>
      <c r="AK3" s="4" t="s">
        <v>385</v>
      </c>
      <c r="AL3" s="4"/>
      <c r="AM3" s="4" t="s">
        <v>392</v>
      </c>
      <c r="AN3" s="4" t="s">
        <v>393</v>
      </c>
      <c r="AO3" s="4"/>
      <c r="AP3" s="4"/>
      <c r="AQ3" s="4" t="s">
        <v>384</v>
      </c>
      <c r="AR3" s="4" t="s">
        <v>394</v>
      </c>
      <c r="AS3" s="4" t="s">
        <v>386</v>
      </c>
      <c r="AT3" s="4" t="s">
        <v>386</v>
      </c>
      <c r="AU3" s="4" t="s">
        <v>395</v>
      </c>
      <c r="AV3" s="4" t="s">
        <v>395</v>
      </c>
      <c r="AW3" s="4" t="s">
        <v>386</v>
      </c>
      <c r="AX3" s="4" t="s">
        <v>395</v>
      </c>
      <c r="AY3" s="4" t="s">
        <v>391</v>
      </c>
      <c r="AZ3" s="4" t="s">
        <v>389</v>
      </c>
      <c r="BA3" s="4" t="s">
        <v>389</v>
      </c>
      <c r="BB3" s="4" t="s">
        <v>388</v>
      </c>
      <c r="BC3" s="4" t="s">
        <v>388</v>
      </c>
      <c r="BD3" s="4" t="s">
        <v>388</v>
      </c>
      <c r="BE3" s="4" t="s">
        <v>388</v>
      </c>
      <c r="BF3" s="4" t="s">
        <v>388</v>
      </c>
      <c r="BG3" s="4" t="s">
        <v>396</v>
      </c>
      <c r="BH3" s="4" t="s">
        <v>385</v>
      </c>
      <c r="BI3" s="4" t="s">
        <v>385</v>
      </c>
      <c r="BJ3" s="4" t="s">
        <v>385</v>
      </c>
      <c r="BK3" s="4"/>
      <c r="BL3" s="4"/>
      <c r="BM3" s="4" t="s">
        <v>388</v>
      </c>
      <c r="BN3" s="4"/>
      <c r="BO3" s="4" t="s">
        <v>397</v>
      </c>
      <c r="BP3" s="4"/>
      <c r="BQ3" s="4" t="s">
        <v>394</v>
      </c>
      <c r="BR3" s="4" t="s">
        <v>394</v>
      </c>
      <c r="BS3" s="4"/>
      <c r="BT3" s="4" t="s">
        <v>398</v>
      </c>
      <c r="BU3" s="4" t="s">
        <v>399</v>
      </c>
      <c r="BV3" s="4" t="s">
        <v>398</v>
      </c>
      <c r="BW3" s="4" t="s">
        <v>399</v>
      </c>
      <c r="BX3" s="4" t="s">
        <v>398</v>
      </c>
      <c r="BY3" s="4" t="s">
        <v>399</v>
      </c>
      <c r="BZ3" s="4" t="s">
        <v>390</v>
      </c>
      <c r="CA3" s="4" t="s">
        <v>390</v>
      </c>
      <c r="CB3" s="4" t="s">
        <v>386</v>
      </c>
      <c r="CC3" s="4" t="s">
        <v>400</v>
      </c>
      <c r="CD3" s="4" t="s">
        <v>386</v>
      </c>
      <c r="CE3" s="4"/>
      <c r="CF3" s="4" t="s">
        <v>395</v>
      </c>
      <c r="CG3" s="4" t="s">
        <v>401</v>
      </c>
      <c r="CH3" s="4" t="s">
        <v>395</v>
      </c>
      <c r="CI3" s="4"/>
      <c r="CJ3" s="4"/>
      <c r="CK3" s="4"/>
      <c r="CL3" s="4"/>
      <c r="CM3" s="4" t="s">
        <v>390</v>
      </c>
      <c r="CN3" s="4" t="s">
        <v>390</v>
      </c>
      <c r="CO3" s="4" t="s">
        <v>398</v>
      </c>
      <c r="CP3" s="4" t="s">
        <v>399</v>
      </c>
      <c r="CQ3" s="4" t="s">
        <v>399</v>
      </c>
      <c r="CR3" s="4"/>
      <c r="CS3" s="4"/>
      <c r="CT3" s="4"/>
      <c r="CU3" s="4" t="s">
        <v>399</v>
      </c>
      <c r="CV3" s="4"/>
      <c r="CW3" s="4"/>
      <c r="CX3" s="4"/>
      <c r="CY3" s="4" t="s">
        <v>386</v>
      </c>
      <c r="CZ3" s="4" t="s">
        <v>386</v>
      </c>
      <c r="DA3" s="4" t="s">
        <v>395</v>
      </c>
      <c r="DB3" s="4" t="s">
        <v>395</v>
      </c>
      <c r="DC3" s="4" t="s">
        <v>402</v>
      </c>
      <c r="DD3" s="4" t="s">
        <v>402</v>
      </c>
      <c r="DE3" s="4"/>
      <c r="DF3" s="4" t="s">
        <v>391</v>
      </c>
      <c r="DG3" s="4" t="s">
        <v>391</v>
      </c>
      <c r="DH3" s="4" t="s">
        <v>388</v>
      </c>
      <c r="DI3" s="4" t="s">
        <v>388</v>
      </c>
      <c r="DJ3" s="4" t="s">
        <v>388</v>
      </c>
      <c r="DK3" s="4" t="s">
        <v>388</v>
      </c>
      <c r="DL3" s="4" t="s">
        <v>388</v>
      </c>
      <c r="DM3" s="4" t="s">
        <v>390</v>
      </c>
      <c r="DN3" s="4" t="s">
        <v>390</v>
      </c>
      <c r="DO3" s="4" t="s">
        <v>390</v>
      </c>
      <c r="DP3" s="4" t="s">
        <v>388</v>
      </c>
      <c r="DQ3" s="4" t="s">
        <v>386</v>
      </c>
      <c r="DR3" s="4" t="s">
        <v>395</v>
      </c>
      <c r="DS3" s="4" t="s">
        <v>390</v>
      </c>
      <c r="DT3" s="4" t="s">
        <v>390</v>
      </c>
    </row>
    <row r="4" spans="1:124">
      <c r="A4" s="3" t="s">
        <v>568</v>
      </c>
      <c r="B4" s="3" t="s">
        <v>67</v>
      </c>
      <c r="C4" s="3" t="s">
        <v>68</v>
      </c>
      <c r="D4" s="3" t="s">
        <v>74</v>
      </c>
      <c r="E4" s="3" t="str">
        <f>MID(A4,12,15)</f>
        <v>TR1-B1-Rd2</v>
      </c>
      <c r="F4" s="3" t="str">
        <f>VLOOKUP(B4,Sheet1!$A$1:$B$93,2,0)</f>
        <v>Schima superba</v>
      </c>
      <c r="G4" s="3" t="str">
        <f>LEFT(A4,10)</f>
        <v>2023-08-08</v>
      </c>
      <c r="H4" s="3" t="s">
        <v>569</v>
      </c>
      <c r="I4" s="3">
        <v>0.000249735824428045</v>
      </c>
      <c r="J4" s="3">
        <v>-0.916583678170322</v>
      </c>
      <c r="K4" s="3">
        <v>399.996619106155</v>
      </c>
      <c r="L4" s="3">
        <v>454.194832111961</v>
      </c>
      <c r="M4" s="3">
        <v>44.212152778339</v>
      </c>
      <c r="N4" s="3">
        <v>38.9363998862399</v>
      </c>
      <c r="O4" s="3">
        <v>0.0239803579629247</v>
      </c>
      <c r="P4" s="3">
        <v>3.86428181773555</v>
      </c>
      <c r="Q4" s="3">
        <v>0.023897990145597</v>
      </c>
      <c r="R4" s="3">
        <v>0.0149436205643619</v>
      </c>
      <c r="S4" s="3">
        <v>0</v>
      </c>
      <c r="T4" s="3">
        <v>25.5971900747305</v>
      </c>
      <c r="U4" s="3">
        <v>25.6675145900991</v>
      </c>
      <c r="V4" s="3">
        <v>3.30844008067358</v>
      </c>
      <c r="W4" s="3">
        <v>70.2266881079494</v>
      </c>
      <c r="X4" s="3">
        <v>2.32062248186192</v>
      </c>
      <c r="Y4" s="3">
        <v>3.30447375916617</v>
      </c>
      <c r="Z4" s="3">
        <v>0.98781759881166</v>
      </c>
      <c r="AA4" s="3">
        <v>-11.0133498572768</v>
      </c>
      <c r="AB4" s="3">
        <v>-4.21262041220781</v>
      </c>
      <c r="AC4" s="3">
        <v>-0.232115985703422</v>
      </c>
      <c r="AD4" s="3">
        <v>-15.458086255188</v>
      </c>
      <c r="AE4" s="3">
        <v>0</v>
      </c>
      <c r="AF4" s="3">
        <v>0</v>
      </c>
      <c r="AG4" s="3">
        <v>1</v>
      </c>
      <c r="AH4" s="3">
        <v>0</v>
      </c>
      <c r="AI4" s="3">
        <v>51691.9958294187</v>
      </c>
      <c r="AJ4" s="3">
        <v>0</v>
      </c>
      <c r="AK4" s="3">
        <v>0</v>
      </c>
      <c r="AL4" s="3">
        <v>0</v>
      </c>
      <c r="AM4" s="3">
        <v>0</v>
      </c>
      <c r="AN4" s="3">
        <v>6</v>
      </c>
      <c r="AO4" s="3">
        <v>0.5</v>
      </c>
      <c r="AP4" s="3" t="e">
        <v>#DIV/0!</v>
      </c>
      <c r="AQ4" s="3">
        <v>2</v>
      </c>
      <c r="AR4" s="3">
        <v>1691488383.83287</v>
      </c>
      <c r="AS4" s="3">
        <v>399.996619106155</v>
      </c>
      <c r="AT4" s="3">
        <v>398.59658753649</v>
      </c>
      <c r="AU4" s="3">
        <v>23.8399325343611</v>
      </c>
      <c r="AV4" s="3">
        <v>23.4220230379949</v>
      </c>
      <c r="AW4" s="3">
        <v>404.666747142401</v>
      </c>
      <c r="AX4" s="3">
        <v>23.3761024427568</v>
      </c>
      <c r="AY4" s="3">
        <v>350.00230192103</v>
      </c>
      <c r="AZ4" s="3">
        <v>97.3166783267196</v>
      </c>
      <c r="BA4" s="3">
        <v>0.0251441443513197</v>
      </c>
      <c r="BB4" s="3">
        <v>25.6472941954023</v>
      </c>
      <c r="BC4" s="3">
        <v>25.6675145900991</v>
      </c>
      <c r="BD4" s="3">
        <v>999.9</v>
      </c>
      <c r="BE4" s="3">
        <v>0</v>
      </c>
      <c r="BF4" s="3">
        <v>0</v>
      </c>
      <c r="BG4" s="3">
        <v>10000.1237014231</v>
      </c>
      <c r="BH4" s="3">
        <v>-0.720921879295901</v>
      </c>
      <c r="BI4" s="3">
        <v>0.229111</v>
      </c>
      <c r="BJ4" s="3">
        <v>0</v>
      </c>
      <c r="BK4" s="3">
        <v>0</v>
      </c>
      <c r="BL4" s="3">
        <v>0</v>
      </c>
      <c r="BM4" s="3">
        <v>28</v>
      </c>
      <c r="BN4" s="3">
        <v>0</v>
      </c>
      <c r="BO4" s="3">
        <v>1691488170</v>
      </c>
      <c r="BP4" s="3" t="e">
        <v>#DIV/0!</v>
      </c>
      <c r="BQ4" s="3">
        <v>1691488170</v>
      </c>
      <c r="BR4" s="3">
        <v>1691488166</v>
      </c>
      <c r="BS4" s="3">
        <v>103</v>
      </c>
      <c r="BT4" s="3">
        <v>0.03</v>
      </c>
      <c r="BU4" s="3">
        <v>0.005</v>
      </c>
      <c r="BV4" s="3">
        <v>-4.667</v>
      </c>
      <c r="BW4" s="3">
        <v>0.449</v>
      </c>
      <c r="BX4" s="3">
        <v>398</v>
      </c>
      <c r="BY4" s="3">
        <v>24</v>
      </c>
      <c r="BZ4" s="3">
        <v>0.34</v>
      </c>
      <c r="CA4" s="3">
        <v>0.17</v>
      </c>
      <c r="CB4" s="3">
        <v>1.40111016260163</v>
      </c>
      <c r="CC4" s="3">
        <v>-0.0211938850174216</v>
      </c>
      <c r="CD4" s="3">
        <v>0.0304104510209299</v>
      </c>
      <c r="CE4" s="3">
        <v>0.5</v>
      </c>
      <c r="CF4" s="3">
        <v>0.417910585365854</v>
      </c>
      <c r="CG4" s="3">
        <v>0.000661418118467107</v>
      </c>
      <c r="CH4" s="3">
        <v>0.0012837328609379</v>
      </c>
      <c r="CI4" s="3">
        <v>1</v>
      </c>
      <c r="CJ4" s="3">
        <v>1.5</v>
      </c>
      <c r="CK4" s="3">
        <v>2</v>
      </c>
      <c r="CL4" s="3" t="e">
        <v>#DIV/0!</v>
      </c>
      <c r="CM4" s="3">
        <v>100</v>
      </c>
      <c r="CN4" s="3">
        <v>100</v>
      </c>
      <c r="CO4" s="3">
        <v>-4.67008333333333</v>
      </c>
      <c r="CP4" s="3">
        <v>0.463725</v>
      </c>
      <c r="CQ4" s="3">
        <v>-3.84170524732772</v>
      </c>
      <c r="CR4" s="3">
        <v>-0.002286411675367</v>
      </c>
      <c r="CS4" s="3">
        <v>6.18676668842182e-7</v>
      </c>
      <c r="CT4" s="3">
        <v>-6.79147384105743e-11</v>
      </c>
      <c r="CU4" s="3">
        <v>-0.0953587325452786</v>
      </c>
      <c r="CV4" s="3">
        <v>-0.000181985047263589</v>
      </c>
      <c r="CW4" s="3">
        <v>0.00115105855774168</v>
      </c>
      <c r="CX4" s="3">
        <v>-5.13095882008679e-6</v>
      </c>
      <c r="CY4" s="3">
        <v>3</v>
      </c>
      <c r="CZ4" s="3">
        <v>2183</v>
      </c>
      <c r="DA4" s="3">
        <v>2</v>
      </c>
      <c r="DB4" s="3">
        <v>32</v>
      </c>
      <c r="DC4" s="3">
        <v>3.69166666666667</v>
      </c>
      <c r="DD4" s="3">
        <v>3.75</v>
      </c>
      <c r="DE4" s="3">
        <v>3</v>
      </c>
      <c r="DF4" s="3">
        <v>335.331416666667</v>
      </c>
      <c r="DG4" s="3">
        <v>713.044083333333</v>
      </c>
      <c r="DH4" s="3">
        <v>24.9994916666667</v>
      </c>
      <c r="DI4" s="3">
        <v>30.0637916666667</v>
      </c>
      <c r="DJ4" s="3">
        <v>29.999775</v>
      </c>
      <c r="DK4" s="3">
        <v>30.123975</v>
      </c>
      <c r="DL4" s="3">
        <v>30.10235</v>
      </c>
      <c r="DM4" s="3">
        <v>20.1612916666667</v>
      </c>
      <c r="DN4" s="3">
        <v>25.0343</v>
      </c>
      <c r="DO4" s="3">
        <v>0.388906</v>
      </c>
      <c r="DP4" s="3">
        <v>25</v>
      </c>
      <c r="DQ4" s="3">
        <v>398.61675</v>
      </c>
      <c r="DR4" s="3">
        <v>23.4</v>
      </c>
      <c r="DS4" s="3">
        <v>100.738583333333</v>
      </c>
      <c r="DT4" s="3">
        <v>100.833166666667</v>
      </c>
    </row>
    <row r="5" spans="1:124">
      <c r="A5" s="3" t="s">
        <v>570</v>
      </c>
      <c r="B5" s="3" t="s">
        <v>404</v>
      </c>
      <c r="C5" s="3" t="s">
        <v>68</v>
      </c>
      <c r="D5" s="3" t="s">
        <v>74</v>
      </c>
      <c r="E5" s="3" t="str">
        <f t="shared" ref="E5:E32" si="0">MID(A5,12,15)</f>
        <v>TR2-B1-Rd2</v>
      </c>
      <c r="F5" s="3" t="str">
        <f>VLOOKUP(B5,Sheet1!$A$1:$B$93,2,0)</f>
        <v>Schima superba</v>
      </c>
      <c r="G5" s="3" t="str">
        <f t="shared" ref="G5:G32" si="1">LEFT(A5,10)</f>
        <v>2023-08-08</v>
      </c>
      <c r="H5" s="3" t="s">
        <v>569</v>
      </c>
      <c r="I5" s="3">
        <v>7.12389028960349e-5</v>
      </c>
      <c r="J5" s="3">
        <v>-0.863131072867822</v>
      </c>
      <c r="K5" s="3">
        <v>400.001254661754</v>
      </c>
      <c r="L5" s="3">
        <v>593.294570112339</v>
      </c>
      <c r="M5" s="3">
        <v>57.8053822367426</v>
      </c>
      <c r="N5" s="3">
        <v>38.9725882678353</v>
      </c>
      <c r="O5" s="3">
        <v>0.00685835855417008</v>
      </c>
      <c r="P5" s="3">
        <v>3.8669507215147</v>
      </c>
      <c r="Q5" s="3">
        <v>0.00685160761691031</v>
      </c>
      <c r="R5" s="3">
        <v>0.00428286073792099</v>
      </c>
      <c r="S5" s="3">
        <v>0</v>
      </c>
      <c r="T5" s="3">
        <v>25.7007028106535</v>
      </c>
      <c r="U5" s="3">
        <v>25.6968119448074</v>
      </c>
      <c r="V5" s="3">
        <v>3.31419451691337</v>
      </c>
      <c r="W5" s="3">
        <v>70.2433870646167</v>
      </c>
      <c r="X5" s="3">
        <v>2.33051274679048</v>
      </c>
      <c r="Y5" s="3">
        <v>3.31776830487608</v>
      </c>
      <c r="Z5" s="3">
        <v>0.983681770122891</v>
      </c>
      <c r="AA5" s="3">
        <v>-3.14163561771514</v>
      </c>
      <c r="AB5" s="3">
        <v>3.78876895344424</v>
      </c>
      <c r="AC5" s="3">
        <v>0.208721358618852</v>
      </c>
      <c r="AD5" s="3">
        <v>0.855854694347949</v>
      </c>
      <c r="AE5" s="3">
        <v>0</v>
      </c>
      <c r="AF5" s="3">
        <v>0</v>
      </c>
      <c r="AG5" s="3">
        <v>1</v>
      </c>
      <c r="AH5" s="3">
        <v>0</v>
      </c>
      <c r="AI5" s="3">
        <v>51732.6094939958</v>
      </c>
      <c r="AJ5" s="3">
        <v>0</v>
      </c>
      <c r="AK5" s="3">
        <v>0</v>
      </c>
      <c r="AL5" s="3">
        <v>0</v>
      </c>
      <c r="AM5" s="3">
        <v>0</v>
      </c>
      <c r="AN5" s="3">
        <v>6</v>
      </c>
      <c r="AO5" s="3">
        <v>0.5</v>
      </c>
      <c r="AP5" s="3" t="e">
        <v>#DIV/0!</v>
      </c>
      <c r="AQ5" s="3">
        <v>2</v>
      </c>
      <c r="AR5" s="3">
        <v>1691495446.31204</v>
      </c>
      <c r="AS5" s="3">
        <v>400.001254661754</v>
      </c>
      <c r="AT5" s="3">
        <v>398.570482421802</v>
      </c>
      <c r="AU5" s="3">
        <v>23.9195821072135</v>
      </c>
      <c r="AV5" s="3">
        <v>23.8003820436508</v>
      </c>
      <c r="AW5" s="3">
        <v>404.930899820102</v>
      </c>
      <c r="AX5" s="3">
        <v>23.488692323052</v>
      </c>
      <c r="AY5" s="3">
        <v>350.007673586098</v>
      </c>
      <c r="AZ5" s="3">
        <v>97.4038336067608</v>
      </c>
      <c r="BA5" s="3">
        <v>0.0273314464325073</v>
      </c>
      <c r="BB5" s="3">
        <v>25.7149855086143</v>
      </c>
      <c r="BC5" s="3">
        <v>25.6968119448074</v>
      </c>
      <c r="BD5" s="3">
        <v>999.9</v>
      </c>
      <c r="BE5" s="3">
        <v>0</v>
      </c>
      <c r="BF5" s="3">
        <v>0</v>
      </c>
      <c r="BG5" s="3">
        <v>10001.3418923007</v>
      </c>
      <c r="BH5" s="3">
        <v>-0.709028158759954</v>
      </c>
      <c r="BI5" s="3">
        <v>0.229111</v>
      </c>
      <c r="BJ5" s="3">
        <v>0</v>
      </c>
      <c r="BK5" s="3">
        <v>0</v>
      </c>
      <c r="BL5" s="3">
        <v>0</v>
      </c>
      <c r="BM5" s="3">
        <v>28</v>
      </c>
      <c r="BN5" s="3">
        <v>0</v>
      </c>
      <c r="BO5" s="3">
        <v>1691495236</v>
      </c>
      <c r="BP5" s="3" t="e">
        <v>#DIV/0!</v>
      </c>
      <c r="BQ5" s="3">
        <v>1691495236</v>
      </c>
      <c r="BR5" s="3">
        <v>1691495230</v>
      </c>
      <c r="BS5" s="3">
        <v>121</v>
      </c>
      <c r="BT5" s="3">
        <v>-0.001</v>
      </c>
      <c r="BU5" s="3">
        <v>-0.012</v>
      </c>
      <c r="BV5" s="3">
        <v>-4.927</v>
      </c>
      <c r="BW5" s="3">
        <v>0.43</v>
      </c>
      <c r="BX5" s="3">
        <v>399</v>
      </c>
      <c r="BY5" s="3">
        <v>24</v>
      </c>
      <c r="BZ5" s="3">
        <v>0.25</v>
      </c>
      <c r="CA5" s="3">
        <v>0.2</v>
      </c>
      <c r="CB5" s="3">
        <v>1.42950138211382</v>
      </c>
      <c r="CC5" s="3">
        <v>0.0347044425087122</v>
      </c>
      <c r="CD5" s="3">
        <v>0.0319372353949381</v>
      </c>
      <c r="CE5" s="3">
        <v>0.416666666666667</v>
      </c>
      <c r="CF5" s="3">
        <v>0.119365540650407</v>
      </c>
      <c r="CG5" s="3">
        <v>-0.0027134494773518</v>
      </c>
      <c r="CH5" s="3">
        <v>0.00104716801172902</v>
      </c>
      <c r="CI5" s="3">
        <v>1</v>
      </c>
      <c r="CJ5" s="3">
        <v>1.41666666666667</v>
      </c>
      <c r="CK5" s="3">
        <v>2</v>
      </c>
      <c r="CL5" s="3" t="e">
        <v>#DIV/0!</v>
      </c>
      <c r="CM5" s="3">
        <v>100</v>
      </c>
      <c r="CN5" s="3">
        <v>100</v>
      </c>
      <c r="CO5" s="3">
        <v>-4.92933333333333</v>
      </c>
      <c r="CP5" s="3">
        <v>0.430775</v>
      </c>
      <c r="CQ5" s="3">
        <v>-4.10071737757759</v>
      </c>
      <c r="CR5" s="3">
        <v>-0.002286411675367</v>
      </c>
      <c r="CS5" s="3">
        <v>6.18676668842182e-7</v>
      </c>
      <c r="CT5" s="3">
        <v>-6.79147384105743e-11</v>
      </c>
      <c r="CU5" s="3">
        <v>-0.133400372532284</v>
      </c>
      <c r="CV5" s="3">
        <v>-0.000181985047263589</v>
      </c>
      <c r="CW5" s="3">
        <v>0.00115105855774168</v>
      </c>
      <c r="CX5" s="3">
        <v>-5.13095882008679e-6</v>
      </c>
      <c r="CY5" s="3">
        <v>3</v>
      </c>
      <c r="CZ5" s="3">
        <v>2183</v>
      </c>
      <c r="DA5" s="3">
        <v>2</v>
      </c>
      <c r="DB5" s="3">
        <v>32</v>
      </c>
      <c r="DC5" s="3">
        <v>3.63333333333333</v>
      </c>
      <c r="DD5" s="3">
        <v>3.73333333333333</v>
      </c>
      <c r="DE5" s="3">
        <v>3</v>
      </c>
      <c r="DF5" s="3">
        <v>334.9075</v>
      </c>
      <c r="DG5" s="3">
        <v>707.795833333333</v>
      </c>
      <c r="DH5" s="3">
        <v>24.999525</v>
      </c>
      <c r="DI5" s="3">
        <v>31.5928916666667</v>
      </c>
      <c r="DJ5" s="3">
        <v>29.9998916666667</v>
      </c>
      <c r="DK5" s="3">
        <v>31.6250333333333</v>
      </c>
      <c r="DL5" s="3">
        <v>31.5914083333333</v>
      </c>
      <c r="DM5" s="3">
        <v>20.1556583333333</v>
      </c>
      <c r="DN5" s="3">
        <v>27.6086</v>
      </c>
      <c r="DO5" s="3">
        <v>0</v>
      </c>
      <c r="DP5" s="3">
        <v>25</v>
      </c>
      <c r="DQ5" s="3">
        <v>398.583666666667</v>
      </c>
      <c r="DR5" s="3">
        <v>23.8257583333333</v>
      </c>
      <c r="DS5" s="3">
        <v>100.446083333333</v>
      </c>
      <c r="DT5" s="3">
        <v>100.603416666667</v>
      </c>
    </row>
    <row r="6" spans="1:124">
      <c r="A6" s="3" t="s">
        <v>571</v>
      </c>
      <c r="B6" s="3" t="s">
        <v>404</v>
      </c>
      <c r="C6" s="3" t="s">
        <v>72</v>
      </c>
      <c r="D6" s="3" t="s">
        <v>69</v>
      </c>
      <c r="E6" s="3" t="str">
        <f t="shared" si="0"/>
        <v>TR2-B2-Rd1</v>
      </c>
      <c r="F6" s="3" t="str">
        <f>VLOOKUP(B6,Sheet1!$A$1:$B$93,2,0)</f>
        <v>Schima superba</v>
      </c>
      <c r="G6" s="3" t="str">
        <f t="shared" si="1"/>
        <v>2023-08-08</v>
      </c>
      <c r="H6" s="3" t="s">
        <v>569</v>
      </c>
      <c r="I6" s="3">
        <v>0.000117156260764547</v>
      </c>
      <c r="J6" s="3">
        <v>-0.782816925428717</v>
      </c>
      <c r="K6" s="3">
        <v>400.004869069199</v>
      </c>
      <c r="L6" s="3">
        <v>509.858816573508</v>
      </c>
      <c r="M6" s="3">
        <v>49.6954874068869</v>
      </c>
      <c r="N6" s="3">
        <v>38.9881168280646</v>
      </c>
      <c r="O6" s="3">
        <v>0.0110568232559744</v>
      </c>
      <c r="P6" s="3">
        <v>3.86743783832356</v>
      </c>
      <c r="Q6" s="3">
        <v>0.0110387764885503</v>
      </c>
      <c r="R6" s="3">
        <v>0.00690085419281508</v>
      </c>
      <c r="S6" s="3">
        <v>0</v>
      </c>
      <c r="T6" s="3">
        <v>25.9807781308684</v>
      </c>
      <c r="U6" s="3">
        <v>26.021590273989</v>
      </c>
      <c r="V6" s="3">
        <v>3.37857194359961</v>
      </c>
      <c r="W6" s="3">
        <v>70.3522370910472</v>
      </c>
      <c r="X6" s="3">
        <v>2.3744640000045</v>
      </c>
      <c r="Y6" s="3">
        <v>3.37510942477651</v>
      </c>
      <c r="Z6" s="3">
        <v>1.00410794359511</v>
      </c>
      <c r="AA6" s="3">
        <v>-5.1665910997165</v>
      </c>
      <c r="AB6" s="3">
        <v>-3.61339509503633</v>
      </c>
      <c r="AC6" s="3">
        <v>-0.199649034620929</v>
      </c>
      <c r="AD6" s="3">
        <v>-8.97963522937376</v>
      </c>
      <c r="AE6" s="3">
        <v>0</v>
      </c>
      <c r="AF6" s="3">
        <v>0</v>
      </c>
      <c r="AG6" s="3">
        <v>1</v>
      </c>
      <c r="AH6" s="3">
        <v>0</v>
      </c>
      <c r="AI6" s="3">
        <v>51692.5213228127</v>
      </c>
      <c r="AJ6" s="3">
        <v>0</v>
      </c>
      <c r="AK6" s="3">
        <v>0</v>
      </c>
      <c r="AL6" s="3">
        <v>0</v>
      </c>
      <c r="AM6" s="3">
        <v>0</v>
      </c>
      <c r="AN6" s="3">
        <v>6</v>
      </c>
      <c r="AO6" s="3">
        <v>0.5</v>
      </c>
      <c r="AP6" s="3" t="e">
        <v>#DIV/0!</v>
      </c>
      <c r="AQ6" s="3">
        <v>2</v>
      </c>
      <c r="AR6" s="3">
        <v>1691465892.31204</v>
      </c>
      <c r="AS6" s="3">
        <v>400.004869069199</v>
      </c>
      <c r="AT6" s="3">
        <v>398.743235768775</v>
      </c>
      <c r="AU6" s="3">
        <v>24.3611962451666</v>
      </c>
      <c r="AV6" s="3">
        <v>24.1652506034041</v>
      </c>
      <c r="AW6" s="3">
        <v>404.107714233726</v>
      </c>
      <c r="AX6" s="3">
        <v>23.9007991274231</v>
      </c>
      <c r="AY6" s="3">
        <v>350.000499820371</v>
      </c>
      <c r="AZ6" s="3">
        <v>97.439000003801</v>
      </c>
      <c r="BA6" s="3">
        <v>0.0301055997495871</v>
      </c>
      <c r="BB6" s="3">
        <v>26.0042601632374</v>
      </c>
      <c r="BC6" s="3">
        <v>26.021590273989</v>
      </c>
      <c r="BD6" s="3">
        <v>999.9</v>
      </c>
      <c r="BE6" s="3">
        <v>0</v>
      </c>
      <c r="BF6" s="3">
        <v>0</v>
      </c>
      <c r="BG6" s="3">
        <v>9999.58728211755</v>
      </c>
      <c r="BH6" s="3">
        <v>-0.727213793876157</v>
      </c>
      <c r="BI6" s="3">
        <v>0.229111</v>
      </c>
      <c r="BJ6" s="3">
        <v>0</v>
      </c>
      <c r="BK6" s="3">
        <v>0</v>
      </c>
      <c r="BL6" s="3">
        <v>0</v>
      </c>
      <c r="BM6" s="3">
        <v>29</v>
      </c>
      <c r="BN6" s="3">
        <v>0</v>
      </c>
      <c r="BO6" s="3">
        <v>1691465738</v>
      </c>
      <c r="BP6" s="3" t="e">
        <v>#DIV/0!</v>
      </c>
      <c r="BQ6" s="3">
        <v>1691465738</v>
      </c>
      <c r="BR6" s="3">
        <v>1691465733.5</v>
      </c>
      <c r="BS6" s="3">
        <v>45</v>
      </c>
      <c r="BT6" s="3">
        <v>0.186</v>
      </c>
      <c r="BU6" s="3">
        <v>0.001</v>
      </c>
      <c r="BV6" s="3">
        <v>-4.101</v>
      </c>
      <c r="BW6" s="3">
        <v>0.453</v>
      </c>
      <c r="BX6" s="3">
        <v>399</v>
      </c>
      <c r="BY6" s="3">
        <v>24</v>
      </c>
      <c r="BZ6" s="3">
        <v>0.63</v>
      </c>
      <c r="CA6" s="3">
        <v>0.2</v>
      </c>
      <c r="CB6" s="3">
        <v>1.26267418699187</v>
      </c>
      <c r="CC6" s="3">
        <v>-0.0093528222996505</v>
      </c>
      <c r="CD6" s="3">
        <v>0.035681605341378</v>
      </c>
      <c r="CE6" s="3">
        <v>0.333333333333333</v>
      </c>
      <c r="CF6" s="3">
        <v>0.196461394308943</v>
      </c>
      <c r="CG6" s="3">
        <v>-0.0179950013937282</v>
      </c>
      <c r="CH6" s="3">
        <v>0.0274709463737997</v>
      </c>
      <c r="CI6" s="3">
        <v>0.5</v>
      </c>
      <c r="CJ6" s="3">
        <v>0.833333333333333</v>
      </c>
      <c r="CK6" s="3">
        <v>2</v>
      </c>
      <c r="CL6" s="3" t="e">
        <v>#DIV/0!</v>
      </c>
      <c r="CM6" s="3">
        <v>100</v>
      </c>
      <c r="CN6" s="3">
        <v>100</v>
      </c>
      <c r="CO6" s="3">
        <v>-4.10275</v>
      </c>
      <c r="CP6" s="3">
        <v>0.460583333333333</v>
      </c>
      <c r="CQ6" s="3">
        <v>-3.27541804203193</v>
      </c>
      <c r="CR6" s="3">
        <v>-0.002286411675367</v>
      </c>
      <c r="CS6" s="3">
        <v>6.18676668842182e-7</v>
      </c>
      <c r="CT6" s="3">
        <v>-6.79147384105743e-11</v>
      </c>
      <c r="CU6" s="3">
        <v>-0.122732588004831</v>
      </c>
      <c r="CV6" s="3">
        <v>-0.000181985047263589</v>
      </c>
      <c r="CW6" s="3">
        <v>0.00115105855774168</v>
      </c>
      <c r="CX6" s="3">
        <v>-5.13095882008679e-6</v>
      </c>
      <c r="CY6" s="3">
        <v>3</v>
      </c>
      <c r="CZ6" s="3">
        <v>2183</v>
      </c>
      <c r="DA6" s="3">
        <v>2</v>
      </c>
      <c r="DB6" s="3">
        <v>32</v>
      </c>
      <c r="DC6" s="3">
        <v>2.7</v>
      </c>
      <c r="DD6" s="3">
        <v>2.76666666666667</v>
      </c>
      <c r="DE6" s="3">
        <v>3</v>
      </c>
      <c r="DF6" s="3">
        <v>335.22825</v>
      </c>
      <c r="DG6" s="3">
        <v>693.459166666667</v>
      </c>
      <c r="DH6" s="3">
        <v>24.99935</v>
      </c>
      <c r="DI6" s="3">
        <v>32.6006166666667</v>
      </c>
      <c r="DJ6" s="3">
        <v>29.9997666666667</v>
      </c>
      <c r="DK6" s="3">
        <v>32.67155</v>
      </c>
      <c r="DL6" s="3">
        <v>32.6511333333333</v>
      </c>
      <c r="DM6" s="3">
        <v>19.9926416666667</v>
      </c>
      <c r="DN6" s="3">
        <v>39.7732833333333</v>
      </c>
      <c r="DO6" s="3">
        <v>0</v>
      </c>
      <c r="DP6" s="3">
        <v>25</v>
      </c>
      <c r="DQ6" s="3">
        <v>398.751583333333</v>
      </c>
      <c r="DR6" s="3">
        <v>24.142625</v>
      </c>
      <c r="DS6" s="3">
        <v>100.5575</v>
      </c>
      <c r="DT6" s="3">
        <v>100.620583333333</v>
      </c>
    </row>
    <row r="7" spans="1:124">
      <c r="A7" s="3" t="s">
        <v>572</v>
      </c>
      <c r="B7" s="3" t="s">
        <v>76</v>
      </c>
      <c r="C7" s="3" t="s">
        <v>68</v>
      </c>
      <c r="D7" s="3" t="s">
        <v>69</v>
      </c>
      <c r="E7" s="3" t="str">
        <f t="shared" si="0"/>
        <v>TR3-B1-Rd1</v>
      </c>
      <c r="F7" s="3" t="str">
        <f>VLOOKUP(B7,Sheet1!$A$1:$B$93,2,0)</f>
        <v>Schima superba</v>
      </c>
      <c r="G7" s="3" t="str">
        <f t="shared" si="1"/>
        <v>2023-08-08</v>
      </c>
      <c r="H7" s="3" t="s">
        <v>569</v>
      </c>
      <c r="I7" s="3">
        <v>0.000145095625098136</v>
      </c>
      <c r="J7" s="3">
        <v>-0.922278275612176</v>
      </c>
      <c r="K7" s="3">
        <v>400.000014661254</v>
      </c>
      <c r="L7" s="3">
        <v>495.979762272018</v>
      </c>
      <c r="M7" s="3">
        <v>48.2840794711912</v>
      </c>
      <c r="N7" s="3">
        <v>38.9403660510779</v>
      </c>
      <c r="O7" s="3">
        <v>0.0144504202887798</v>
      </c>
      <c r="P7" s="3">
        <v>3.86422100565546</v>
      </c>
      <c r="Q7" s="3">
        <v>0.0144202406054144</v>
      </c>
      <c r="R7" s="3">
        <v>0.00901535656076606</v>
      </c>
      <c r="S7" s="3">
        <v>0</v>
      </c>
      <c r="T7" s="3">
        <v>25.1610833796804</v>
      </c>
      <c r="U7" s="3">
        <v>25.1282927886487</v>
      </c>
      <c r="V7" s="3">
        <v>3.20407946135405</v>
      </c>
      <c r="W7" s="3">
        <v>70.0217996036983</v>
      </c>
      <c r="X7" s="3">
        <v>2.25184025238973</v>
      </c>
      <c r="Y7" s="3">
        <v>3.21591314884308</v>
      </c>
      <c r="Z7" s="3">
        <v>0.95223920896432</v>
      </c>
      <c r="AA7" s="3">
        <v>-6.39871706682781</v>
      </c>
      <c r="AB7" s="3">
        <v>12.8971626626041</v>
      </c>
      <c r="AC7" s="3">
        <v>0.70712021468397</v>
      </c>
      <c r="AD7" s="3">
        <v>7.20556581046025</v>
      </c>
      <c r="AE7" s="3">
        <v>0</v>
      </c>
      <c r="AF7" s="3">
        <v>0</v>
      </c>
      <c r="AG7" s="3">
        <v>1</v>
      </c>
      <c r="AH7" s="3">
        <v>0</v>
      </c>
      <c r="AI7" s="3">
        <v>51770.2779676611</v>
      </c>
      <c r="AJ7" s="3">
        <v>0</v>
      </c>
      <c r="AK7" s="3">
        <v>0</v>
      </c>
      <c r="AL7" s="3">
        <v>0</v>
      </c>
      <c r="AM7" s="3">
        <v>0</v>
      </c>
      <c r="AN7" s="3">
        <v>6</v>
      </c>
      <c r="AO7" s="3">
        <v>0.5</v>
      </c>
      <c r="AP7" s="3" t="e">
        <v>#DIV/0!</v>
      </c>
      <c r="AQ7" s="3">
        <v>2</v>
      </c>
      <c r="AR7" s="3">
        <v>1691473014.43287</v>
      </c>
      <c r="AS7" s="3">
        <v>400.000014661254</v>
      </c>
      <c r="AT7" s="3">
        <v>398.518468238004</v>
      </c>
      <c r="AU7" s="3">
        <v>23.1311675824819</v>
      </c>
      <c r="AV7" s="3">
        <v>22.8881868218239</v>
      </c>
      <c r="AW7" s="3">
        <v>404.217728070456</v>
      </c>
      <c r="AX7" s="3">
        <v>22.6750911396947</v>
      </c>
      <c r="AY7" s="3">
        <v>350.001790778751</v>
      </c>
      <c r="AZ7" s="3">
        <v>97.325564966171</v>
      </c>
      <c r="BA7" s="3">
        <v>0.0253465992537858</v>
      </c>
      <c r="BB7" s="3">
        <v>25.1902015366721</v>
      </c>
      <c r="BC7" s="3">
        <v>25.1282927886487</v>
      </c>
      <c r="BD7" s="3">
        <v>999.9</v>
      </c>
      <c r="BE7" s="3">
        <v>0</v>
      </c>
      <c r="BF7" s="3">
        <v>0</v>
      </c>
      <c r="BG7" s="3">
        <v>9998.97955360183</v>
      </c>
      <c r="BH7" s="3">
        <v>-0.708988079393207</v>
      </c>
      <c r="BI7" s="3">
        <v>0.916445</v>
      </c>
      <c r="BJ7" s="3">
        <v>0</v>
      </c>
      <c r="BK7" s="3">
        <v>0</v>
      </c>
      <c r="BL7" s="3">
        <v>0</v>
      </c>
      <c r="BM7" s="3">
        <v>26</v>
      </c>
      <c r="BN7" s="3">
        <v>0</v>
      </c>
      <c r="BO7" s="3">
        <v>1691472475</v>
      </c>
      <c r="BP7" s="3" t="e">
        <v>#DIV/0!</v>
      </c>
      <c r="BQ7" s="3">
        <v>1691472475</v>
      </c>
      <c r="BR7" s="3">
        <v>1691472461</v>
      </c>
      <c r="BS7" s="3">
        <v>64</v>
      </c>
      <c r="BT7" s="3">
        <v>0.076</v>
      </c>
      <c r="BU7" s="3">
        <v>-0.008</v>
      </c>
      <c r="BV7" s="3">
        <v>-4.215</v>
      </c>
      <c r="BW7" s="3">
        <v>0.452</v>
      </c>
      <c r="BX7" s="3">
        <v>399</v>
      </c>
      <c r="BY7" s="3">
        <v>23</v>
      </c>
      <c r="BZ7" s="3">
        <v>0.2</v>
      </c>
      <c r="CA7" s="3">
        <v>0.25</v>
      </c>
      <c r="CB7" s="3">
        <v>1.48031778455285</v>
      </c>
      <c r="CC7" s="3">
        <v>-0.000176254355399965</v>
      </c>
      <c r="CD7" s="3">
        <v>0.0463622482339963</v>
      </c>
      <c r="CE7" s="3">
        <v>0.25</v>
      </c>
      <c r="CF7" s="3">
        <v>0.24724681097561</v>
      </c>
      <c r="CG7" s="3">
        <v>-0.0754783432055746</v>
      </c>
      <c r="CH7" s="3">
        <v>0.00886869496660508</v>
      </c>
      <c r="CI7" s="3">
        <v>0.833333333333333</v>
      </c>
      <c r="CJ7" s="3">
        <v>1.08333333333333</v>
      </c>
      <c r="CK7" s="3">
        <v>2</v>
      </c>
      <c r="CL7" s="3" t="e">
        <v>#DIV/0!</v>
      </c>
      <c r="CM7" s="3">
        <v>100</v>
      </c>
      <c r="CN7" s="3">
        <v>100</v>
      </c>
      <c r="CO7" s="3">
        <v>-4.21775</v>
      </c>
      <c r="CP7" s="3">
        <v>0.455858333333333</v>
      </c>
      <c r="CQ7" s="3">
        <v>-3.39005908611279</v>
      </c>
      <c r="CR7" s="3">
        <v>-0.002286411675367</v>
      </c>
      <c r="CS7" s="3">
        <v>6.18676668842182e-7</v>
      </c>
      <c r="CT7" s="3">
        <v>-6.79147384105743e-11</v>
      </c>
      <c r="CU7" s="3">
        <v>-0.0718012994988832</v>
      </c>
      <c r="CV7" s="3">
        <v>-0.000181985047263589</v>
      </c>
      <c r="CW7" s="3">
        <v>0.00115105855774168</v>
      </c>
      <c r="CX7" s="3">
        <v>-5.13095882008679e-6</v>
      </c>
      <c r="CY7" s="3">
        <v>3</v>
      </c>
      <c r="CZ7" s="3">
        <v>2183</v>
      </c>
      <c r="DA7" s="3">
        <v>2</v>
      </c>
      <c r="DB7" s="3">
        <v>32</v>
      </c>
      <c r="DC7" s="3">
        <v>9.11666666666667</v>
      </c>
      <c r="DD7" s="3">
        <v>9.35</v>
      </c>
      <c r="DE7" s="3">
        <v>3</v>
      </c>
      <c r="DF7" s="3">
        <v>335.183666666667</v>
      </c>
      <c r="DG7" s="3">
        <v>711.043916666667</v>
      </c>
      <c r="DH7" s="3">
        <v>24.99995</v>
      </c>
      <c r="DI7" s="3">
        <v>29.3794416666667</v>
      </c>
      <c r="DJ7" s="3">
        <v>29.99995</v>
      </c>
      <c r="DK7" s="3">
        <v>29.4328166666667</v>
      </c>
      <c r="DL7" s="3">
        <v>29.4125666666667</v>
      </c>
      <c r="DM7" s="3">
        <v>20.0440583333333</v>
      </c>
      <c r="DN7" s="3">
        <v>29.4555833333333</v>
      </c>
      <c r="DO7" s="3">
        <v>0</v>
      </c>
      <c r="DP7" s="3">
        <v>25</v>
      </c>
      <c r="DQ7" s="3">
        <v>398.493416666667</v>
      </c>
      <c r="DR7" s="3">
        <v>22.9383</v>
      </c>
      <c r="DS7" s="3">
        <v>100.984166666667</v>
      </c>
      <c r="DT7" s="3">
        <v>100.989416666667</v>
      </c>
    </row>
    <row r="8" spans="1:124">
      <c r="A8" s="3" t="s">
        <v>573</v>
      </c>
      <c r="B8" s="3" t="s">
        <v>76</v>
      </c>
      <c r="C8" s="3" t="s">
        <v>72</v>
      </c>
      <c r="D8" s="3" t="s">
        <v>74</v>
      </c>
      <c r="E8" s="3" t="str">
        <f t="shared" si="0"/>
        <v>TR3-B2-Rd2</v>
      </c>
      <c r="F8" s="3" t="str">
        <f>VLOOKUP(B8,Sheet1!$A$1:$B$93,2,0)</f>
        <v>Schima superba</v>
      </c>
      <c r="G8" s="3" t="str">
        <f t="shared" si="1"/>
        <v>2023-08-08</v>
      </c>
      <c r="H8" s="3" t="s">
        <v>569</v>
      </c>
      <c r="I8" s="3">
        <v>0.000112526951279586</v>
      </c>
      <c r="J8" s="3">
        <v>-0.899163007326568</v>
      </c>
      <c r="K8" s="3">
        <v>399.997520340919</v>
      </c>
      <c r="L8" s="3">
        <v>526.550159246704</v>
      </c>
      <c r="M8" s="3">
        <v>51.1946001827685</v>
      </c>
      <c r="N8" s="3">
        <v>38.8903367212959</v>
      </c>
      <c r="O8" s="3">
        <v>0.0107265662411507</v>
      </c>
      <c r="P8" s="3">
        <v>3.86145677628813</v>
      </c>
      <c r="Q8" s="3">
        <v>0.0107100358761135</v>
      </c>
      <c r="R8" s="3">
        <v>0.00669525545536259</v>
      </c>
      <c r="S8" s="3">
        <v>0</v>
      </c>
      <c r="T8" s="3">
        <v>25.5983539500233</v>
      </c>
      <c r="U8" s="3">
        <v>25.6550912818451</v>
      </c>
      <c r="V8" s="3">
        <v>3.30600272146445</v>
      </c>
      <c r="W8" s="3">
        <v>70.1357381508624</v>
      </c>
      <c r="X8" s="3">
        <v>2.31399670013106</v>
      </c>
      <c r="Y8" s="3">
        <v>3.29931161204831</v>
      </c>
      <c r="Z8" s="3">
        <v>0.992006021333399</v>
      </c>
      <c r="AA8" s="3">
        <v>-4.96243855142975</v>
      </c>
      <c r="AB8" s="3">
        <v>-7.10828963075678</v>
      </c>
      <c r="AC8" s="3">
        <v>-0.391888598219423</v>
      </c>
      <c r="AD8" s="3">
        <v>-12.462616780406</v>
      </c>
      <c r="AE8" s="3">
        <v>0</v>
      </c>
      <c r="AF8" s="3">
        <v>0</v>
      </c>
      <c r="AG8" s="3">
        <v>1</v>
      </c>
      <c r="AH8" s="3">
        <v>0</v>
      </c>
      <c r="AI8" s="3">
        <v>51640.6633636412</v>
      </c>
      <c r="AJ8" s="3">
        <v>0</v>
      </c>
      <c r="AK8" s="3">
        <v>0</v>
      </c>
      <c r="AL8" s="3">
        <v>0</v>
      </c>
      <c r="AM8" s="3">
        <v>0</v>
      </c>
      <c r="AN8" s="3">
        <v>6</v>
      </c>
      <c r="AO8" s="3">
        <v>0.5</v>
      </c>
      <c r="AP8" s="3" t="e">
        <v>#DIV/0!</v>
      </c>
      <c r="AQ8" s="3">
        <v>2</v>
      </c>
      <c r="AR8" s="3">
        <v>1691479592.41204</v>
      </c>
      <c r="AS8" s="3">
        <v>399.997520340919</v>
      </c>
      <c r="AT8" s="3">
        <v>398.533291392626</v>
      </c>
      <c r="AU8" s="3">
        <v>23.8000752372198</v>
      </c>
      <c r="AV8" s="3">
        <v>23.6117671380777</v>
      </c>
      <c r="AW8" s="3">
        <v>404.421685969174</v>
      </c>
      <c r="AX8" s="3">
        <v>23.3341881236598</v>
      </c>
      <c r="AY8" s="3">
        <v>350.007755752767</v>
      </c>
      <c r="AZ8" s="3">
        <v>97.2004527601705</v>
      </c>
      <c r="BA8" s="3">
        <v>0.0259917630054117</v>
      </c>
      <c r="BB8" s="3">
        <v>25.6209459983339</v>
      </c>
      <c r="BC8" s="3">
        <v>25.6550912818451</v>
      </c>
      <c r="BD8" s="3">
        <v>999.9</v>
      </c>
      <c r="BE8" s="3">
        <v>0</v>
      </c>
      <c r="BF8" s="3">
        <v>0</v>
      </c>
      <c r="BG8" s="3">
        <v>10001.3043596844</v>
      </c>
      <c r="BH8" s="3">
        <v>-0.696405411679006</v>
      </c>
      <c r="BI8" s="3">
        <v>0.548612011621403</v>
      </c>
      <c r="BJ8" s="3">
        <v>0</v>
      </c>
      <c r="BK8" s="3">
        <v>0</v>
      </c>
      <c r="BL8" s="3">
        <v>0</v>
      </c>
      <c r="BM8" s="3">
        <v>28</v>
      </c>
      <c r="BN8" s="3">
        <v>0</v>
      </c>
      <c r="BO8" s="3">
        <v>1691479371.1</v>
      </c>
      <c r="BP8" s="3" t="e">
        <v>#DIV/0!</v>
      </c>
      <c r="BQ8" s="3">
        <v>1691479371.1</v>
      </c>
      <c r="BR8" s="3">
        <v>1691479362.1</v>
      </c>
      <c r="BS8" s="3">
        <v>83</v>
      </c>
      <c r="BT8" s="3">
        <v>0.148</v>
      </c>
      <c r="BU8" s="3">
        <v>-0.011</v>
      </c>
      <c r="BV8" s="3">
        <v>-4.422</v>
      </c>
      <c r="BW8" s="3">
        <v>0.463</v>
      </c>
      <c r="BX8" s="3">
        <v>399</v>
      </c>
      <c r="BY8" s="3">
        <v>24</v>
      </c>
      <c r="BZ8" s="3">
        <v>0.25</v>
      </c>
      <c r="CA8" s="3">
        <v>0.17</v>
      </c>
      <c r="CB8" s="3">
        <v>1.46353958333333</v>
      </c>
      <c r="CC8" s="3">
        <v>0.0262877861163201</v>
      </c>
      <c r="CD8" s="3">
        <v>0.028127980112258</v>
      </c>
      <c r="CE8" s="3">
        <v>0.416666666666667</v>
      </c>
      <c r="CF8" s="3">
        <v>0.188251204166667</v>
      </c>
      <c r="CG8" s="3">
        <v>-0.00167234146341477</v>
      </c>
      <c r="CH8" s="3">
        <v>0.00241939635241952</v>
      </c>
      <c r="CI8" s="3">
        <v>0.916666666666667</v>
      </c>
      <c r="CJ8" s="3">
        <v>1.33333333333333</v>
      </c>
      <c r="CK8" s="3">
        <v>2</v>
      </c>
      <c r="CL8" s="3" t="e">
        <v>#DIV/0!</v>
      </c>
      <c r="CM8" s="3">
        <v>100</v>
      </c>
      <c r="CN8" s="3">
        <v>100</v>
      </c>
      <c r="CO8" s="3">
        <v>-4.42425</v>
      </c>
      <c r="CP8" s="3">
        <v>0.465675</v>
      </c>
      <c r="CQ8" s="3">
        <v>-3.59621936539308</v>
      </c>
      <c r="CR8" s="3">
        <v>-0.002286411675367</v>
      </c>
      <c r="CS8" s="3">
        <v>6.18676668842182e-7</v>
      </c>
      <c r="CT8" s="3">
        <v>-6.79147384105743e-11</v>
      </c>
      <c r="CU8" s="3">
        <v>-0.0914066818907861</v>
      </c>
      <c r="CV8" s="3">
        <v>-0.000181985047263589</v>
      </c>
      <c r="CW8" s="3">
        <v>0.00115105855774168</v>
      </c>
      <c r="CX8" s="3">
        <v>-5.13095882008679e-6</v>
      </c>
      <c r="CY8" s="3">
        <v>3</v>
      </c>
      <c r="CZ8" s="3">
        <v>2183</v>
      </c>
      <c r="DA8" s="3">
        <v>2</v>
      </c>
      <c r="DB8" s="3">
        <v>32</v>
      </c>
      <c r="DC8" s="3">
        <v>3.81666666666667</v>
      </c>
      <c r="DD8" s="3">
        <v>3.96666666666667</v>
      </c>
      <c r="DE8" s="3">
        <v>3</v>
      </c>
      <c r="DF8" s="3">
        <v>335.121416666667</v>
      </c>
      <c r="DG8" s="3">
        <v>709.71125</v>
      </c>
      <c r="DH8" s="3">
        <v>24.99955</v>
      </c>
      <c r="DI8" s="3">
        <v>30.238425</v>
      </c>
      <c r="DJ8" s="3">
        <v>29.99985</v>
      </c>
      <c r="DK8" s="3">
        <v>30.2751833333333</v>
      </c>
      <c r="DL8" s="3">
        <v>30.2497166666667</v>
      </c>
      <c r="DM8" s="3">
        <v>20.053075</v>
      </c>
      <c r="DN8" s="3">
        <v>28.7433333333333</v>
      </c>
      <c r="DO8" s="3">
        <v>0</v>
      </c>
      <c r="DP8" s="3">
        <v>25</v>
      </c>
      <c r="DQ8" s="3">
        <v>398.552333333333</v>
      </c>
      <c r="DR8" s="3">
        <v>23.6592416666667</v>
      </c>
      <c r="DS8" s="3">
        <v>100.780666666667</v>
      </c>
      <c r="DT8" s="3">
        <v>100.843916666667</v>
      </c>
    </row>
    <row r="9" spans="1:124">
      <c r="A9" s="3" t="s">
        <v>574</v>
      </c>
      <c r="B9" s="3" t="s">
        <v>412</v>
      </c>
      <c r="C9" s="3" t="s">
        <v>72</v>
      </c>
      <c r="D9" s="3" t="s">
        <v>74</v>
      </c>
      <c r="E9" s="3" t="str">
        <f t="shared" si="0"/>
        <v>TR6-B2-Rd2</v>
      </c>
      <c r="F9" s="3" t="str">
        <f>VLOOKUP(B9,Sheet1!$A$1:$B$93,2,0)</f>
        <v>Schima superba</v>
      </c>
      <c r="G9" s="3" t="str">
        <f t="shared" si="1"/>
        <v>2023-08-08</v>
      </c>
      <c r="H9" s="3" t="s">
        <v>569</v>
      </c>
      <c r="I9" s="3">
        <v>0.000162970743027574</v>
      </c>
      <c r="J9" s="3">
        <v>-1.03536093146548</v>
      </c>
      <c r="K9" s="3">
        <v>400.00811984051</v>
      </c>
      <c r="L9" s="3">
        <v>500.19560234786</v>
      </c>
      <c r="M9" s="3">
        <v>48.6331483418942</v>
      </c>
      <c r="N9" s="3">
        <v>38.8920936912678</v>
      </c>
      <c r="O9" s="3">
        <v>0.0153941904101361</v>
      </c>
      <c r="P9" s="3">
        <v>3.86141270612001</v>
      </c>
      <c r="Q9" s="3">
        <v>0.015360171443264</v>
      </c>
      <c r="R9" s="3">
        <v>0.00960315729594572</v>
      </c>
      <c r="S9" s="3">
        <v>0</v>
      </c>
      <c r="T9" s="3">
        <v>25.7197307647331</v>
      </c>
      <c r="U9" s="3">
        <v>25.7497256613757</v>
      </c>
      <c r="V9" s="3">
        <v>3.3246091852395</v>
      </c>
      <c r="W9" s="3">
        <v>69.8610532005914</v>
      </c>
      <c r="X9" s="3">
        <v>2.32298199266661</v>
      </c>
      <c r="Y9" s="3">
        <v>3.3251459064438</v>
      </c>
      <c r="Z9" s="3">
        <v>1.00162719257289</v>
      </c>
      <c r="AA9" s="3">
        <v>-7.18700976751602</v>
      </c>
      <c r="AB9" s="3">
        <v>0.566833319020784</v>
      </c>
      <c r="AC9" s="3">
        <v>0.0312865940449922</v>
      </c>
      <c r="AD9" s="3">
        <v>-6.58888985445024</v>
      </c>
      <c r="AE9" s="3">
        <v>0</v>
      </c>
      <c r="AF9" s="3">
        <v>0</v>
      </c>
      <c r="AG9" s="3">
        <v>1</v>
      </c>
      <c r="AH9" s="3">
        <v>0</v>
      </c>
      <c r="AI9" s="3">
        <v>51617.1176958603</v>
      </c>
      <c r="AJ9" s="3">
        <v>0</v>
      </c>
      <c r="AK9" s="3">
        <v>0</v>
      </c>
      <c r="AL9" s="3">
        <v>0</v>
      </c>
      <c r="AM9" s="3">
        <v>0</v>
      </c>
      <c r="AN9" s="3">
        <v>6</v>
      </c>
      <c r="AO9" s="3">
        <v>0.5</v>
      </c>
      <c r="AP9" s="3" t="e">
        <v>#DIV/0!</v>
      </c>
      <c r="AQ9" s="3">
        <v>2</v>
      </c>
      <c r="AR9" s="3">
        <v>1691481260.83287</v>
      </c>
      <c r="AS9" s="3">
        <v>400.00811984051</v>
      </c>
      <c r="AT9" s="3">
        <v>398.344980217266</v>
      </c>
      <c r="AU9" s="3">
        <v>23.8920451689929</v>
      </c>
      <c r="AV9" s="3">
        <v>23.6193434822569</v>
      </c>
      <c r="AW9" s="3">
        <v>404.580269547832</v>
      </c>
      <c r="AX9" s="3">
        <v>23.4363204251809</v>
      </c>
      <c r="AY9" s="3">
        <v>350.002269778933</v>
      </c>
      <c r="AZ9" s="3">
        <v>97.2011677666788</v>
      </c>
      <c r="BA9" s="3">
        <v>0.0270927694154047</v>
      </c>
      <c r="BB9" s="3">
        <v>25.7524485645107</v>
      </c>
      <c r="BC9" s="3">
        <v>25.7497256613757</v>
      </c>
      <c r="BD9" s="3">
        <v>999.9</v>
      </c>
      <c r="BE9" s="3">
        <v>0</v>
      </c>
      <c r="BF9" s="3">
        <v>0</v>
      </c>
      <c r="BG9" s="3">
        <v>10001.063302127</v>
      </c>
      <c r="BH9" s="3">
        <v>-0.710601277413641</v>
      </c>
      <c r="BI9" s="3">
        <v>0.229111</v>
      </c>
      <c r="BJ9" s="3">
        <v>0</v>
      </c>
      <c r="BK9" s="3">
        <v>0</v>
      </c>
      <c r="BL9" s="3">
        <v>0</v>
      </c>
      <c r="BM9" s="3">
        <v>28</v>
      </c>
      <c r="BN9" s="3">
        <v>0</v>
      </c>
      <c r="BO9" s="3">
        <v>1691480838.1</v>
      </c>
      <c r="BP9" s="3" t="e">
        <v>#DIV/0!</v>
      </c>
      <c r="BQ9" s="3">
        <v>1691480838.1</v>
      </c>
      <c r="BR9" s="3">
        <v>1691480834.1</v>
      </c>
      <c r="BS9" s="3">
        <v>84</v>
      </c>
      <c r="BT9" s="3">
        <v>-0.148</v>
      </c>
      <c r="BU9" s="3">
        <v>-0.015</v>
      </c>
      <c r="BV9" s="3">
        <v>-4.569</v>
      </c>
      <c r="BW9" s="3">
        <v>0.44</v>
      </c>
      <c r="BX9" s="3">
        <v>398</v>
      </c>
      <c r="BY9" s="3">
        <v>24</v>
      </c>
      <c r="BZ9" s="3">
        <v>0.41</v>
      </c>
      <c r="CA9" s="3">
        <v>0.22</v>
      </c>
      <c r="CB9" s="3">
        <v>1.65977220833333</v>
      </c>
      <c r="CC9" s="3">
        <v>0.0672224577861152</v>
      </c>
      <c r="CD9" s="3">
        <v>0.0435967950337889</v>
      </c>
      <c r="CE9" s="3">
        <v>0.416666666666667</v>
      </c>
      <c r="CF9" s="3">
        <v>0.272620004166667</v>
      </c>
      <c r="CG9" s="3">
        <v>0.00534919699812357</v>
      </c>
      <c r="CH9" s="3">
        <v>0.00267617570009442</v>
      </c>
      <c r="CI9" s="3">
        <v>0.916666666666667</v>
      </c>
      <c r="CJ9" s="3">
        <v>1.33333333333333</v>
      </c>
      <c r="CK9" s="3">
        <v>2</v>
      </c>
      <c r="CL9" s="3" t="e">
        <v>#DIV/0!</v>
      </c>
      <c r="CM9" s="3">
        <v>100</v>
      </c>
      <c r="CN9" s="3">
        <v>100</v>
      </c>
      <c r="CO9" s="3">
        <v>-4.57208333333333</v>
      </c>
      <c r="CP9" s="3">
        <v>0.455833333333333</v>
      </c>
      <c r="CQ9" s="3">
        <v>-3.74390800348802</v>
      </c>
      <c r="CR9" s="3">
        <v>-0.002286411675367</v>
      </c>
      <c r="CS9" s="3">
        <v>6.18676668842182e-7</v>
      </c>
      <c r="CT9" s="3">
        <v>-6.79147384105743e-11</v>
      </c>
      <c r="CU9" s="3">
        <v>-0.106192812110739</v>
      </c>
      <c r="CV9" s="3">
        <v>-0.000181985047263589</v>
      </c>
      <c r="CW9" s="3">
        <v>0.00115105855774168</v>
      </c>
      <c r="CX9" s="3">
        <v>-5.13095882008679e-6</v>
      </c>
      <c r="CY9" s="3">
        <v>3</v>
      </c>
      <c r="CZ9" s="3">
        <v>2183</v>
      </c>
      <c r="DA9" s="3">
        <v>2</v>
      </c>
      <c r="DB9" s="3">
        <v>32</v>
      </c>
      <c r="DC9" s="3">
        <v>7.16666666666667</v>
      </c>
      <c r="DD9" s="3">
        <v>7.23333333333333</v>
      </c>
      <c r="DE9" s="3">
        <v>3</v>
      </c>
      <c r="DF9" s="3">
        <v>330.432666666667</v>
      </c>
      <c r="DG9" s="3">
        <v>707.598083333333</v>
      </c>
      <c r="DH9" s="3">
        <v>24.9999833333333</v>
      </c>
      <c r="DI9" s="3">
        <v>31.3418416666667</v>
      </c>
      <c r="DJ9" s="3">
        <v>30.0002583333333</v>
      </c>
      <c r="DK9" s="3">
        <v>31.3593083333333</v>
      </c>
      <c r="DL9" s="3">
        <v>31.3272583333333</v>
      </c>
      <c r="DM9" s="3">
        <v>20.0836583333333</v>
      </c>
      <c r="DN9" s="3">
        <v>26.9427666666667</v>
      </c>
      <c r="DO9" s="3">
        <v>0</v>
      </c>
      <c r="DP9" s="3">
        <v>25</v>
      </c>
      <c r="DQ9" s="3">
        <v>398.337916666667</v>
      </c>
      <c r="DR9" s="3">
        <v>23.5684416666667</v>
      </c>
      <c r="DS9" s="3">
        <v>100.579583333333</v>
      </c>
      <c r="DT9" s="3">
        <v>100.67825</v>
      </c>
    </row>
    <row r="10" spans="1:124">
      <c r="A10" s="3" t="s">
        <v>575</v>
      </c>
      <c r="B10" s="3" t="s">
        <v>87</v>
      </c>
      <c r="C10" s="3" t="s">
        <v>72</v>
      </c>
      <c r="D10" s="3" t="s">
        <v>69</v>
      </c>
      <c r="E10" s="3" t="str">
        <f t="shared" si="0"/>
        <v>TR9-B2-Rd1</v>
      </c>
      <c r="F10" s="3" t="str">
        <f>VLOOKUP(B10,Sheet1!$A$1:$B$93,2,0)</f>
        <v>Machilus thunbergii</v>
      </c>
      <c r="G10" s="3" t="str">
        <f t="shared" si="1"/>
        <v>2023-08-08</v>
      </c>
      <c r="H10" s="3" t="s">
        <v>569</v>
      </c>
      <c r="I10" s="3">
        <v>0.000277969096120061</v>
      </c>
      <c r="J10" s="3">
        <v>-0.811378431393071</v>
      </c>
      <c r="K10" s="3">
        <v>399.998289020404</v>
      </c>
      <c r="L10" s="3">
        <v>445.386824358339</v>
      </c>
      <c r="M10" s="3">
        <v>43.4263944570172</v>
      </c>
      <c r="N10" s="3">
        <v>39.0008919431915</v>
      </c>
      <c r="O10" s="3">
        <v>0.0245356302134225</v>
      </c>
      <c r="P10" s="3">
        <v>3.86885504906567</v>
      </c>
      <c r="Q10" s="3">
        <v>0.0244494968685754</v>
      </c>
      <c r="R10" s="3">
        <v>0.0152886489537564</v>
      </c>
      <c r="S10" s="3">
        <v>0</v>
      </c>
      <c r="T10" s="3">
        <v>26.7082426812468</v>
      </c>
      <c r="U10" s="3">
        <v>26.8191740434379</v>
      </c>
      <c r="V10" s="3">
        <v>3.54132349408264</v>
      </c>
      <c r="W10" s="3">
        <v>69.8887235425965</v>
      </c>
      <c r="X10" s="3">
        <v>2.46695392551293</v>
      </c>
      <c r="Y10" s="3">
        <v>3.52983113306196</v>
      </c>
      <c r="Z10" s="3">
        <v>1.07436956856971</v>
      </c>
      <c r="AA10" s="3">
        <v>-12.2584371388947</v>
      </c>
      <c r="AB10" s="3">
        <v>-11.5255478940349</v>
      </c>
      <c r="AC10" s="3">
        <v>-0.64157812680093</v>
      </c>
      <c r="AD10" s="3">
        <v>-24.4255631597305</v>
      </c>
      <c r="AE10" s="3">
        <v>0</v>
      </c>
      <c r="AF10" s="3">
        <v>0</v>
      </c>
      <c r="AG10" s="3">
        <v>1</v>
      </c>
      <c r="AH10" s="3">
        <v>0</v>
      </c>
      <c r="AI10" s="3">
        <v>51588.9144531158</v>
      </c>
      <c r="AJ10" s="3">
        <v>0</v>
      </c>
      <c r="AK10" s="3">
        <v>0</v>
      </c>
      <c r="AL10" s="3">
        <v>0</v>
      </c>
      <c r="AM10" s="3">
        <v>0</v>
      </c>
      <c r="AN10" s="3">
        <v>6</v>
      </c>
      <c r="AO10" s="3">
        <v>0.5</v>
      </c>
      <c r="AP10" s="3" t="e">
        <v>#DIV/0!</v>
      </c>
      <c r="AQ10" s="3">
        <v>2</v>
      </c>
      <c r="AR10" s="3">
        <v>1691460445.43287</v>
      </c>
      <c r="AS10" s="3">
        <v>399.998289020404</v>
      </c>
      <c r="AT10" s="3">
        <v>398.79796276379</v>
      </c>
      <c r="AU10" s="3">
        <v>25.3014046524357</v>
      </c>
      <c r="AV10" s="3">
        <v>24.8369434691054</v>
      </c>
      <c r="AW10" s="3">
        <v>404.085237322873</v>
      </c>
      <c r="AX10" s="3">
        <v>24.8146734418902</v>
      </c>
      <c r="AY10" s="3">
        <v>350.000559848416</v>
      </c>
      <c r="AZ10" s="3">
        <v>97.4707640657879</v>
      </c>
      <c r="BA10" s="3">
        <v>0.0318828433152405</v>
      </c>
      <c r="BB10" s="3">
        <v>26.7639161047254</v>
      </c>
      <c r="BC10" s="3">
        <v>26.8191740434379</v>
      </c>
      <c r="BD10" s="3">
        <v>999.9</v>
      </c>
      <c r="BE10" s="3">
        <v>0</v>
      </c>
      <c r="BF10" s="3">
        <v>0</v>
      </c>
      <c r="BG10" s="3">
        <v>10001.7265049717</v>
      </c>
      <c r="BH10" s="3">
        <v>-0.710589549264885</v>
      </c>
      <c r="BI10" s="3">
        <v>0.229111</v>
      </c>
      <c r="BJ10" s="3">
        <v>0</v>
      </c>
      <c r="BK10" s="3">
        <v>0</v>
      </c>
      <c r="BL10" s="3">
        <v>0</v>
      </c>
      <c r="BM10" s="3">
        <v>31</v>
      </c>
      <c r="BN10" s="3">
        <v>0</v>
      </c>
      <c r="BO10" s="3">
        <v>1691460366.1</v>
      </c>
      <c r="BP10" s="3" t="e">
        <v>#DIV/0!</v>
      </c>
      <c r="BQ10" s="3">
        <v>1691460366.1</v>
      </c>
      <c r="BR10" s="3">
        <v>1691459990.1</v>
      </c>
      <c r="BS10" s="3">
        <v>26</v>
      </c>
      <c r="BT10" s="3">
        <v>0.036</v>
      </c>
      <c r="BU10" s="3">
        <v>-0.036</v>
      </c>
      <c r="BV10" s="3">
        <v>-4.084</v>
      </c>
      <c r="BW10" s="3">
        <v>0.452</v>
      </c>
      <c r="BX10" s="3">
        <v>398</v>
      </c>
      <c r="BY10" s="3">
        <v>25</v>
      </c>
      <c r="BZ10" s="3">
        <v>0.28</v>
      </c>
      <c r="CA10" s="3">
        <v>0.1</v>
      </c>
      <c r="CB10" s="3">
        <v>1.20351290650407</v>
      </c>
      <c r="CC10" s="3">
        <v>-0.0728135365853657</v>
      </c>
      <c r="CD10" s="3">
        <v>0.0402221544527489</v>
      </c>
      <c r="CE10" s="3">
        <v>0.416666666666667</v>
      </c>
      <c r="CF10" s="3">
        <v>0.465777154471545</v>
      </c>
      <c r="CG10" s="3">
        <v>-0.0233943135888498</v>
      </c>
      <c r="CH10" s="3">
        <v>0.00589871760735594</v>
      </c>
      <c r="CI10" s="3">
        <v>1</v>
      </c>
      <c r="CJ10" s="3">
        <v>1.41666666666667</v>
      </c>
      <c r="CK10" s="3">
        <v>2</v>
      </c>
      <c r="CL10" s="3" t="e">
        <v>#DIV/0!</v>
      </c>
      <c r="CM10" s="3">
        <v>100</v>
      </c>
      <c r="CN10" s="3">
        <v>100</v>
      </c>
      <c r="CO10" s="3">
        <v>-4.087</v>
      </c>
      <c r="CP10" s="3">
        <v>0.48665</v>
      </c>
      <c r="CQ10" s="3">
        <v>-3.25958643236746</v>
      </c>
      <c r="CR10" s="3">
        <v>-0.002286411675367</v>
      </c>
      <c r="CS10" s="3">
        <v>6.18676668842182e-7</v>
      </c>
      <c r="CT10" s="3">
        <v>-6.79147384105743e-11</v>
      </c>
      <c r="CU10" s="3">
        <v>-0.139147509805295</v>
      </c>
      <c r="CV10" s="3">
        <v>-0.000181985047263589</v>
      </c>
      <c r="CW10" s="3">
        <v>0.00115105855774168</v>
      </c>
      <c r="CX10" s="3">
        <v>-5.13095882008679e-6</v>
      </c>
      <c r="CY10" s="3">
        <v>3</v>
      </c>
      <c r="CZ10" s="3">
        <v>2183</v>
      </c>
      <c r="DA10" s="3">
        <v>2</v>
      </c>
      <c r="DB10" s="3">
        <v>32</v>
      </c>
      <c r="DC10" s="3">
        <v>1.45</v>
      </c>
      <c r="DD10" s="3">
        <v>7.71666666666667</v>
      </c>
      <c r="DE10" s="3">
        <v>3</v>
      </c>
      <c r="DF10" s="3">
        <v>334.70775</v>
      </c>
      <c r="DG10" s="3">
        <v>696.2835</v>
      </c>
      <c r="DH10" s="3">
        <v>25.0000083333333</v>
      </c>
      <c r="DI10" s="3">
        <v>33.775275</v>
      </c>
      <c r="DJ10" s="3">
        <v>30.0001916666667</v>
      </c>
      <c r="DK10" s="3">
        <v>33.7350583333333</v>
      </c>
      <c r="DL10" s="3">
        <v>33.6853916666667</v>
      </c>
      <c r="DM10" s="3">
        <v>19.9829166666667</v>
      </c>
      <c r="DN10" s="3">
        <v>36.41255</v>
      </c>
      <c r="DO10" s="3">
        <v>0</v>
      </c>
      <c r="DP10" s="3">
        <v>25</v>
      </c>
      <c r="DQ10" s="3">
        <v>398.790833333333</v>
      </c>
      <c r="DR10" s="3">
        <v>24.786325</v>
      </c>
      <c r="DS10" s="3">
        <v>100.41975</v>
      </c>
      <c r="DT10" s="3">
        <v>100.488166666667</v>
      </c>
    </row>
    <row r="11" spans="1:124">
      <c r="A11" s="3" t="s">
        <v>576</v>
      </c>
      <c r="B11" s="3" t="s">
        <v>415</v>
      </c>
      <c r="C11" s="3" t="s">
        <v>68</v>
      </c>
      <c r="D11" s="3" t="s">
        <v>74</v>
      </c>
      <c r="E11" s="3" t="str">
        <f t="shared" si="0"/>
        <v>TR10-B1-Rd2</v>
      </c>
      <c r="F11" s="3" t="str">
        <f>VLOOKUP(B11,Sheet1!$A$1:$B$93,2,0)</f>
        <v>Neolitsea aurata</v>
      </c>
      <c r="G11" s="3" t="str">
        <f t="shared" si="1"/>
        <v>2023-08-09</v>
      </c>
      <c r="H11" s="3" t="s">
        <v>569</v>
      </c>
      <c r="I11" s="3">
        <v>8.21410344821556e-5</v>
      </c>
      <c r="J11" s="3">
        <v>-0.477505166506228</v>
      </c>
      <c r="K11" s="3">
        <v>400.004968645104</v>
      </c>
      <c r="L11" s="3">
        <v>501.198050186498</v>
      </c>
      <c r="M11" s="3">
        <v>48.8223510444563</v>
      </c>
      <c r="N11" s="3">
        <v>38.9650015690386</v>
      </c>
      <c r="O11" s="3">
        <v>0.00697571448465862</v>
      </c>
      <c r="P11" s="3">
        <v>3.86616301353646</v>
      </c>
      <c r="Q11" s="3">
        <v>0.00696872545663327</v>
      </c>
      <c r="R11" s="3">
        <v>0.00435608074872072</v>
      </c>
      <c r="S11" s="3">
        <v>0</v>
      </c>
      <c r="T11" s="3">
        <v>27.1638854829068</v>
      </c>
      <c r="U11" s="3">
        <v>27.1129181763296</v>
      </c>
      <c r="V11" s="3">
        <v>3.6029656290018</v>
      </c>
      <c r="W11" s="3">
        <v>68.8562719724823</v>
      </c>
      <c r="X11" s="3">
        <v>2.4907009139698</v>
      </c>
      <c r="Y11" s="3">
        <v>3.61724627667352</v>
      </c>
      <c r="Z11" s="3">
        <v>1.112264715032</v>
      </c>
      <c r="AA11" s="3">
        <v>-3.62241962066306</v>
      </c>
      <c r="AB11" s="3">
        <v>14.0538227274039</v>
      </c>
      <c r="AC11" s="3">
        <v>0.785643142882116</v>
      </c>
      <c r="AD11" s="3">
        <v>11.2170462496229</v>
      </c>
      <c r="AE11" s="3">
        <v>0</v>
      </c>
      <c r="AF11" s="3">
        <v>0</v>
      </c>
      <c r="AG11" s="3">
        <v>1</v>
      </c>
      <c r="AH11" s="3">
        <v>0</v>
      </c>
      <c r="AI11" s="3">
        <v>51464.9004493638</v>
      </c>
      <c r="AJ11" s="3">
        <v>0</v>
      </c>
      <c r="AK11" s="3">
        <v>0</v>
      </c>
      <c r="AL11" s="3">
        <v>0</v>
      </c>
      <c r="AM11" s="3">
        <v>0</v>
      </c>
      <c r="AN11" s="3">
        <v>6</v>
      </c>
      <c r="AO11" s="3">
        <v>0.5</v>
      </c>
      <c r="AP11" s="3" t="e">
        <v>#DIV/0!</v>
      </c>
      <c r="AQ11" s="3">
        <v>2</v>
      </c>
      <c r="AR11" s="3">
        <v>1691563580.31204</v>
      </c>
      <c r="AS11" s="3">
        <v>400.004968645104</v>
      </c>
      <c r="AT11" s="3">
        <v>399.242707240604</v>
      </c>
      <c r="AU11" s="3">
        <v>25.568913152523</v>
      </c>
      <c r="AV11" s="3">
        <v>25.431699139243</v>
      </c>
      <c r="AW11" s="3">
        <v>405.281965558685</v>
      </c>
      <c r="AX11" s="3">
        <v>25.047798407144</v>
      </c>
      <c r="AY11" s="3">
        <v>349.996905170697</v>
      </c>
      <c r="AZ11" s="3">
        <v>97.3874753104689</v>
      </c>
      <c r="BA11" s="3">
        <v>0.0238186033510068</v>
      </c>
      <c r="BB11" s="3">
        <v>27.180344416599</v>
      </c>
      <c r="BC11" s="3">
        <v>27.1129181763296</v>
      </c>
      <c r="BD11" s="3">
        <v>999.9</v>
      </c>
      <c r="BE11" s="3">
        <v>0</v>
      </c>
      <c r="BF11" s="3">
        <v>0</v>
      </c>
      <c r="BG11" s="3">
        <v>10000.0195513435</v>
      </c>
      <c r="BH11" s="3">
        <v>-0.718914201380061</v>
      </c>
      <c r="BI11" s="3">
        <v>0.229111</v>
      </c>
      <c r="BJ11" s="3">
        <v>0</v>
      </c>
      <c r="BK11" s="3">
        <v>0</v>
      </c>
      <c r="BL11" s="3">
        <v>0</v>
      </c>
      <c r="BM11" s="3">
        <v>26</v>
      </c>
      <c r="BN11" s="3">
        <v>0.0153728119226144</v>
      </c>
      <c r="BO11" s="3">
        <v>1691563362</v>
      </c>
      <c r="BP11" s="3" t="e">
        <v>#DIV/0!</v>
      </c>
      <c r="BQ11" s="3">
        <v>1691563362</v>
      </c>
      <c r="BR11" s="3">
        <v>1691563348</v>
      </c>
      <c r="BS11" s="3">
        <v>58</v>
      </c>
      <c r="BT11" s="3">
        <v>-0.074</v>
      </c>
      <c r="BU11" s="3">
        <v>-0.015</v>
      </c>
      <c r="BV11" s="3">
        <v>-5.275</v>
      </c>
      <c r="BW11" s="3">
        <v>0.517</v>
      </c>
      <c r="BX11" s="3">
        <v>399</v>
      </c>
      <c r="BY11" s="3">
        <v>25</v>
      </c>
      <c r="BZ11" s="3">
        <v>0.47</v>
      </c>
      <c r="CA11" s="3">
        <v>0.14</v>
      </c>
      <c r="CB11" s="3">
        <v>0.7609198625</v>
      </c>
      <c r="CC11" s="3">
        <v>0.062010801125703</v>
      </c>
      <c r="CD11" s="3">
        <v>0.0436111194769653</v>
      </c>
      <c r="CE11" s="3">
        <v>0.25</v>
      </c>
      <c r="CF11" s="3">
        <v>0.137652858333333</v>
      </c>
      <c r="CG11" s="3">
        <v>-0.00981373545966251</v>
      </c>
      <c r="CH11" s="3">
        <v>0.0013541818962462</v>
      </c>
      <c r="CI11" s="3">
        <v>1</v>
      </c>
      <c r="CJ11" s="3">
        <v>1.25</v>
      </c>
      <c r="CK11" s="3">
        <v>2</v>
      </c>
      <c r="CL11" s="3" t="e">
        <v>#DIV/0!</v>
      </c>
      <c r="CM11" s="3">
        <v>100</v>
      </c>
      <c r="CN11" s="3">
        <v>100</v>
      </c>
      <c r="CO11" s="3">
        <v>-5.277</v>
      </c>
      <c r="CP11" s="3">
        <v>0.520991666666667</v>
      </c>
      <c r="CQ11" s="3">
        <v>-4.44744835195312</v>
      </c>
      <c r="CR11" s="3">
        <v>-0.002286411675367</v>
      </c>
      <c r="CS11" s="3">
        <v>6.18676668842182e-7</v>
      </c>
      <c r="CT11" s="3">
        <v>-6.79147384105743e-11</v>
      </c>
      <c r="CU11" s="3">
        <v>-0.115857889991775</v>
      </c>
      <c r="CV11" s="3">
        <v>-0.000181985047263589</v>
      </c>
      <c r="CW11" s="3">
        <v>0.00115105855774168</v>
      </c>
      <c r="CX11" s="3">
        <v>-5.13095882008679e-6</v>
      </c>
      <c r="CY11" s="3">
        <v>3</v>
      </c>
      <c r="CZ11" s="3">
        <v>2183</v>
      </c>
      <c r="DA11" s="3">
        <v>2</v>
      </c>
      <c r="DB11" s="3">
        <v>32</v>
      </c>
      <c r="DC11" s="3">
        <v>3.76666666666667</v>
      </c>
      <c r="DD11" s="3">
        <v>4</v>
      </c>
      <c r="DE11" s="3">
        <v>3</v>
      </c>
      <c r="DF11" s="3">
        <v>334.296166666667</v>
      </c>
      <c r="DG11" s="3">
        <v>718.711333333333</v>
      </c>
      <c r="DH11" s="3">
        <v>27.6428333333333</v>
      </c>
      <c r="DI11" s="3">
        <v>29.5806916666667</v>
      </c>
      <c r="DJ11" s="3">
        <v>30.00005</v>
      </c>
      <c r="DK11" s="3">
        <v>29.5954166666667</v>
      </c>
      <c r="DL11" s="3">
        <v>29.5758833333333</v>
      </c>
      <c r="DM11" s="3">
        <v>20.2195666666667</v>
      </c>
      <c r="DN11" s="3">
        <v>0</v>
      </c>
      <c r="DO11" s="3">
        <v>100</v>
      </c>
      <c r="DP11" s="3">
        <v>-999.9</v>
      </c>
      <c r="DQ11" s="3">
        <v>399.256166666667</v>
      </c>
      <c r="DR11" s="3">
        <v>25.5417</v>
      </c>
      <c r="DS11" s="3">
        <v>100.661666666667</v>
      </c>
      <c r="DT11" s="3">
        <v>100.812</v>
      </c>
    </row>
    <row r="12" spans="1:124">
      <c r="A12" s="3" t="s">
        <v>577</v>
      </c>
      <c r="B12" s="3" t="s">
        <v>415</v>
      </c>
      <c r="C12" s="3" t="s">
        <v>72</v>
      </c>
      <c r="D12" s="3" t="s">
        <v>69</v>
      </c>
      <c r="E12" s="3" t="str">
        <f t="shared" si="0"/>
        <v>TR10-B2-Rd1</v>
      </c>
      <c r="F12" s="3" t="str">
        <f>VLOOKUP(B12,Sheet1!$A$1:$B$93,2,0)</f>
        <v>Neolitsea aurata</v>
      </c>
      <c r="G12" s="3" t="str">
        <f t="shared" si="1"/>
        <v>2023-08-09</v>
      </c>
      <c r="H12" s="3" t="s">
        <v>569</v>
      </c>
      <c r="I12" s="3">
        <v>0.000541683013574883</v>
      </c>
      <c r="J12" s="3">
        <v>-1.15216675782799</v>
      </c>
      <c r="K12" s="3">
        <v>399.992604445661</v>
      </c>
      <c r="L12" s="3">
        <v>439.033515617839</v>
      </c>
      <c r="M12" s="3">
        <v>42.8535386235767</v>
      </c>
      <c r="N12" s="3">
        <v>39.042801686499</v>
      </c>
      <c r="O12" s="3">
        <v>0.0381527944057532</v>
      </c>
      <c r="P12" s="3">
        <v>3.87108653184154</v>
      </c>
      <c r="Q12" s="3">
        <v>0.0379447516552382</v>
      </c>
      <c r="R12" s="3">
        <v>0.0237340666852196</v>
      </c>
      <c r="S12" s="3">
        <v>0</v>
      </c>
      <c r="T12" s="3">
        <v>30.7336706711496</v>
      </c>
      <c r="U12" s="3">
        <v>30.778224604467</v>
      </c>
      <c r="V12" s="3">
        <v>4.4546448905146</v>
      </c>
      <c r="W12" s="3">
        <v>69.6788605989234</v>
      </c>
      <c r="X12" s="3">
        <v>3.11524536182411</v>
      </c>
      <c r="Y12" s="3">
        <v>4.47086147151157</v>
      </c>
      <c r="Z12" s="3">
        <v>1.33939952869049</v>
      </c>
      <c r="AA12" s="3">
        <v>-23.8882208986524</v>
      </c>
      <c r="AB12" s="3">
        <v>13.2818082450433</v>
      </c>
      <c r="AC12" s="3">
        <v>0.76903220739631</v>
      </c>
      <c r="AD12" s="3">
        <v>-9.83738044621274</v>
      </c>
      <c r="AE12" s="3">
        <v>0</v>
      </c>
      <c r="AF12" s="3">
        <v>0</v>
      </c>
      <c r="AG12" s="3">
        <v>1</v>
      </c>
      <c r="AH12" s="3">
        <v>0</v>
      </c>
      <c r="AI12" s="3">
        <v>50940.3550670074</v>
      </c>
      <c r="AJ12" s="3">
        <v>0</v>
      </c>
      <c r="AK12" s="3">
        <v>0</v>
      </c>
      <c r="AL12" s="3">
        <v>0</v>
      </c>
      <c r="AM12" s="3">
        <v>0</v>
      </c>
      <c r="AN12" s="3">
        <v>6</v>
      </c>
      <c r="AO12" s="3">
        <v>0.5</v>
      </c>
      <c r="AP12" s="3" t="e">
        <v>#DIV/0!</v>
      </c>
      <c r="AQ12" s="3">
        <v>2</v>
      </c>
      <c r="AR12" s="3">
        <v>1691545083.93287</v>
      </c>
      <c r="AS12" s="3">
        <v>399.992604445661</v>
      </c>
      <c r="AT12" s="3">
        <v>398.388869468011</v>
      </c>
      <c r="AU12" s="3">
        <v>31.915616995606</v>
      </c>
      <c r="AV12" s="3">
        <v>31.016640850742</v>
      </c>
      <c r="AW12" s="3">
        <v>405.103358140242</v>
      </c>
      <c r="AX12" s="3">
        <v>31.1986214790488</v>
      </c>
      <c r="AY12" s="3">
        <v>349.994649428328</v>
      </c>
      <c r="AZ12" s="3">
        <v>97.5797480994952</v>
      </c>
      <c r="BA12" s="3">
        <v>0.0290607998338199</v>
      </c>
      <c r="BB12" s="3">
        <v>30.8418662658882</v>
      </c>
      <c r="BC12" s="3">
        <v>30.778224604467</v>
      </c>
      <c r="BD12" s="3">
        <v>999.9</v>
      </c>
      <c r="BE12" s="3">
        <v>0</v>
      </c>
      <c r="BF12" s="3">
        <v>0</v>
      </c>
      <c r="BG12" s="3">
        <v>9999.05046781304</v>
      </c>
      <c r="BH12" s="3">
        <v>-0.719116156455635</v>
      </c>
      <c r="BI12" s="3">
        <v>0.229111</v>
      </c>
      <c r="BJ12" s="3">
        <v>0</v>
      </c>
      <c r="BK12" s="3">
        <v>0</v>
      </c>
      <c r="BL12" s="3">
        <v>0</v>
      </c>
      <c r="BM12" s="3">
        <v>31</v>
      </c>
      <c r="BN12" s="3">
        <v>0</v>
      </c>
      <c r="BO12" s="3">
        <v>1691544952.1</v>
      </c>
      <c r="BP12" s="3" t="e">
        <v>#DIV/0!</v>
      </c>
      <c r="BQ12" s="3">
        <v>1691544952.1</v>
      </c>
      <c r="BR12" s="3">
        <v>1691544941.1</v>
      </c>
      <c r="BS12" s="3">
        <v>17</v>
      </c>
      <c r="BT12" s="3">
        <v>-0.089</v>
      </c>
      <c r="BU12" s="3">
        <v>-0.057</v>
      </c>
      <c r="BV12" s="3">
        <v>-5.108</v>
      </c>
      <c r="BW12" s="3">
        <v>0.657</v>
      </c>
      <c r="BX12" s="3">
        <v>398</v>
      </c>
      <c r="BY12" s="3">
        <v>31</v>
      </c>
      <c r="BZ12" s="3">
        <v>0.54</v>
      </c>
      <c r="CA12" s="3">
        <v>0.07</v>
      </c>
      <c r="CB12" s="3">
        <v>1.6050743125</v>
      </c>
      <c r="CC12" s="3">
        <v>-0.0358060881801157</v>
      </c>
      <c r="CD12" s="3">
        <v>0.0402368984829476</v>
      </c>
      <c r="CE12" s="3">
        <v>0.25</v>
      </c>
      <c r="CF12" s="3">
        <v>0.90544665625</v>
      </c>
      <c r="CG12" s="3">
        <v>-0.134922670731709</v>
      </c>
      <c r="CH12" s="3">
        <v>0.0172656371297788</v>
      </c>
      <c r="CI12" s="3">
        <v>0.5</v>
      </c>
      <c r="CJ12" s="3">
        <v>0.75</v>
      </c>
      <c r="CK12" s="3">
        <v>2</v>
      </c>
      <c r="CL12" s="3" t="e">
        <v>#DIV/0!</v>
      </c>
      <c r="CM12" s="3">
        <v>100</v>
      </c>
      <c r="CN12" s="3">
        <v>100</v>
      </c>
      <c r="CO12" s="3">
        <v>-5.11075</v>
      </c>
      <c r="CP12" s="3">
        <v>0.717366666666667</v>
      </c>
      <c r="CQ12" s="3">
        <v>-4.28152702655078</v>
      </c>
      <c r="CR12" s="3">
        <v>-0.002286411675367</v>
      </c>
      <c r="CS12" s="3">
        <v>6.18676668842182e-7</v>
      </c>
      <c r="CT12" s="3">
        <v>-6.79147384105743e-11</v>
      </c>
      <c r="CU12" s="3">
        <v>-0.241901488601809</v>
      </c>
      <c r="CV12" s="3">
        <v>-0.000181985047263589</v>
      </c>
      <c r="CW12" s="3">
        <v>0.00115105855774168</v>
      </c>
      <c r="CX12" s="3">
        <v>-5.13095882008679e-6</v>
      </c>
      <c r="CY12" s="3">
        <v>3</v>
      </c>
      <c r="CZ12" s="3">
        <v>2183</v>
      </c>
      <c r="DA12" s="3">
        <v>2</v>
      </c>
      <c r="DB12" s="3">
        <v>32</v>
      </c>
      <c r="DC12" s="3">
        <v>2.325</v>
      </c>
      <c r="DD12" s="3">
        <v>2.5</v>
      </c>
      <c r="DE12" s="3">
        <v>3</v>
      </c>
      <c r="DF12" s="3">
        <v>334.765333333333</v>
      </c>
      <c r="DG12" s="3">
        <v>718.67425</v>
      </c>
      <c r="DH12" s="3">
        <v>31.1317333333333</v>
      </c>
      <c r="DI12" s="3">
        <v>32.679375</v>
      </c>
      <c r="DJ12" s="3">
        <v>30.000275</v>
      </c>
      <c r="DK12" s="3">
        <v>32.6332666666667</v>
      </c>
      <c r="DL12" s="3">
        <v>32.59405</v>
      </c>
      <c r="DM12" s="3">
        <v>20.0616666666667</v>
      </c>
      <c r="DN12" s="3">
        <v>24.18745</v>
      </c>
      <c r="DO12" s="3">
        <v>100</v>
      </c>
      <c r="DP12" s="3">
        <v>-999.9</v>
      </c>
      <c r="DQ12" s="3">
        <v>398.396583333333</v>
      </c>
      <c r="DR12" s="3">
        <v>31.087225</v>
      </c>
      <c r="DS12" s="3">
        <v>100.294916666667</v>
      </c>
      <c r="DT12" s="3">
        <v>100.489833333333</v>
      </c>
    </row>
    <row r="13" spans="1:124">
      <c r="A13" s="3" t="s">
        <v>578</v>
      </c>
      <c r="B13" s="3" t="s">
        <v>415</v>
      </c>
      <c r="C13" s="3" t="s">
        <v>72</v>
      </c>
      <c r="D13" s="3" t="s">
        <v>74</v>
      </c>
      <c r="E13" s="3" t="str">
        <f t="shared" si="0"/>
        <v>TR10-B2-Rd2</v>
      </c>
      <c r="F13" s="3" t="str">
        <f>VLOOKUP(B13,Sheet1!$A$1:$B$93,2,0)</f>
        <v>Neolitsea aurata</v>
      </c>
      <c r="G13" s="3" t="str">
        <f t="shared" si="1"/>
        <v>2023-08-09</v>
      </c>
      <c r="H13" s="3" t="s">
        <v>569</v>
      </c>
      <c r="I13" s="3">
        <v>0.000165795586010609</v>
      </c>
      <c r="J13" s="3">
        <v>-0.763846857120002</v>
      </c>
      <c r="K13" s="3">
        <v>400.003751526289</v>
      </c>
      <c r="L13" s="3">
        <v>484.525455427661</v>
      </c>
      <c r="M13" s="3">
        <v>47.1936237825775</v>
      </c>
      <c r="N13" s="3">
        <v>38.9610659306114</v>
      </c>
      <c r="O13" s="3">
        <v>0.0135426168691014</v>
      </c>
      <c r="P13" s="3">
        <v>3.86512356283106</v>
      </c>
      <c r="Q13" s="3">
        <v>0.0135153931315276</v>
      </c>
      <c r="R13" s="3">
        <v>0.00844956189087971</v>
      </c>
      <c r="S13" s="3">
        <v>0</v>
      </c>
      <c r="T13" s="3">
        <v>28.3364678344658</v>
      </c>
      <c r="U13" s="3">
        <v>28.2622585375211</v>
      </c>
      <c r="V13" s="3">
        <v>3.85324682553235</v>
      </c>
      <c r="W13" s="3">
        <v>69.6050392909328</v>
      </c>
      <c r="X13" s="3">
        <v>2.69886288531201</v>
      </c>
      <c r="Y13" s="3">
        <v>3.87739476246737</v>
      </c>
      <c r="Z13" s="3">
        <v>1.15438394022034</v>
      </c>
      <c r="AA13" s="3">
        <v>-7.31158534306786</v>
      </c>
      <c r="AB13" s="3">
        <v>22.383335742395</v>
      </c>
      <c r="AC13" s="3">
        <v>1.26630685983904</v>
      </c>
      <c r="AD13" s="3">
        <v>16.3380572591662</v>
      </c>
      <c r="AE13" s="3">
        <v>0</v>
      </c>
      <c r="AF13" s="3">
        <v>0</v>
      </c>
      <c r="AG13" s="3">
        <v>1</v>
      </c>
      <c r="AH13" s="3">
        <v>0</v>
      </c>
      <c r="AI13" s="3">
        <v>51242.1047131107</v>
      </c>
      <c r="AJ13" s="3">
        <v>0</v>
      </c>
      <c r="AK13" s="3">
        <v>0</v>
      </c>
      <c r="AL13" s="3">
        <v>0</v>
      </c>
      <c r="AM13" s="3">
        <v>0</v>
      </c>
      <c r="AN13" s="3">
        <v>6</v>
      </c>
      <c r="AO13" s="3">
        <v>0.5</v>
      </c>
      <c r="AP13" s="3" t="e">
        <v>#DIV/0!</v>
      </c>
      <c r="AQ13" s="3">
        <v>2</v>
      </c>
      <c r="AR13" s="3">
        <v>1691570698.31204</v>
      </c>
      <c r="AS13" s="3">
        <v>400.003751526289</v>
      </c>
      <c r="AT13" s="3">
        <v>398.8080006691</v>
      </c>
      <c r="AU13" s="3">
        <v>27.7085665310197</v>
      </c>
      <c r="AV13" s="3">
        <v>27.4322219138623</v>
      </c>
      <c r="AW13" s="3">
        <v>405.566601285869</v>
      </c>
      <c r="AX13" s="3">
        <v>27.1183752447237</v>
      </c>
      <c r="AY13" s="3">
        <v>350.003176223876</v>
      </c>
      <c r="AZ13" s="3">
        <v>97.3769468812472</v>
      </c>
      <c r="BA13" s="3">
        <v>0.0248044289196624</v>
      </c>
      <c r="BB13" s="3">
        <v>28.3696764304915</v>
      </c>
      <c r="BC13" s="3">
        <v>28.2622585375211</v>
      </c>
      <c r="BD13" s="3">
        <v>999.9</v>
      </c>
      <c r="BE13" s="3">
        <v>0</v>
      </c>
      <c r="BF13" s="3">
        <v>0</v>
      </c>
      <c r="BG13" s="3">
        <v>9997.14168586054</v>
      </c>
      <c r="BH13" s="3">
        <v>-0.696636066339388</v>
      </c>
      <c r="BI13" s="3">
        <v>0.229111</v>
      </c>
      <c r="BJ13" s="3">
        <v>0</v>
      </c>
      <c r="BK13" s="3">
        <v>0</v>
      </c>
      <c r="BL13" s="3">
        <v>0</v>
      </c>
      <c r="BM13" s="3">
        <v>28</v>
      </c>
      <c r="BN13" s="3">
        <v>0</v>
      </c>
      <c r="BO13" s="3">
        <v>1691570264</v>
      </c>
      <c r="BP13" s="3" t="e">
        <v>#DIV/0!</v>
      </c>
      <c r="BQ13" s="3">
        <v>1691570264</v>
      </c>
      <c r="BR13" s="3">
        <v>1691570259.5</v>
      </c>
      <c r="BS13" s="3">
        <v>77</v>
      </c>
      <c r="BT13" s="3">
        <v>0.016</v>
      </c>
      <c r="BU13" s="3">
        <v>-0.03</v>
      </c>
      <c r="BV13" s="3">
        <v>-5.561</v>
      </c>
      <c r="BW13" s="3">
        <v>0.56</v>
      </c>
      <c r="BX13" s="3">
        <v>399</v>
      </c>
      <c r="BY13" s="3">
        <v>27</v>
      </c>
      <c r="BZ13" s="3">
        <v>0.34</v>
      </c>
      <c r="CA13" s="3">
        <v>0.29</v>
      </c>
      <c r="CB13" s="3">
        <v>1.19624002083333</v>
      </c>
      <c r="CC13" s="3">
        <v>-0.00275897748593029</v>
      </c>
      <c r="CD13" s="3">
        <v>0.0344638055473062</v>
      </c>
      <c r="CE13" s="3">
        <v>0.333333333333333</v>
      </c>
      <c r="CF13" s="3">
        <v>0.280267754166667</v>
      </c>
      <c r="CG13" s="3">
        <v>-0.0882781819887436</v>
      </c>
      <c r="CH13" s="3">
        <v>0.0247277584341625</v>
      </c>
      <c r="CI13" s="3">
        <v>0.25</v>
      </c>
      <c r="CJ13" s="3">
        <v>0.583333333333333</v>
      </c>
      <c r="CK13" s="3">
        <v>2</v>
      </c>
      <c r="CL13" s="3" t="e">
        <v>#DIV/0!</v>
      </c>
      <c r="CM13" s="3">
        <v>100</v>
      </c>
      <c r="CN13" s="3">
        <v>100</v>
      </c>
      <c r="CO13" s="3">
        <v>-5.56275</v>
      </c>
      <c r="CP13" s="3">
        <v>0.591091666666667</v>
      </c>
      <c r="CQ13" s="3">
        <v>-4.73279381148676</v>
      </c>
      <c r="CR13" s="3">
        <v>-0.002286411675367</v>
      </c>
      <c r="CS13" s="3">
        <v>6.18676668842182e-7</v>
      </c>
      <c r="CT13" s="3">
        <v>-6.79147384105743e-11</v>
      </c>
      <c r="CU13" s="3">
        <v>-0.149040307111936</v>
      </c>
      <c r="CV13" s="3">
        <v>-0.000181985047263589</v>
      </c>
      <c r="CW13" s="3">
        <v>0.00115105855774168</v>
      </c>
      <c r="CX13" s="3">
        <v>-5.13095882008679e-6</v>
      </c>
      <c r="CY13" s="3">
        <v>3</v>
      </c>
      <c r="CZ13" s="3">
        <v>2183</v>
      </c>
      <c r="DA13" s="3">
        <v>2</v>
      </c>
      <c r="DB13" s="3">
        <v>32</v>
      </c>
      <c r="DC13" s="3">
        <v>7.36666666666667</v>
      </c>
      <c r="DD13" s="3">
        <v>7.45</v>
      </c>
      <c r="DE13" s="3">
        <v>3</v>
      </c>
      <c r="DF13" s="3">
        <v>334.558833333333</v>
      </c>
      <c r="DG13" s="3">
        <v>722.5085</v>
      </c>
      <c r="DH13" s="3">
        <v>28.7619416666667</v>
      </c>
      <c r="DI13" s="3">
        <v>30.71735</v>
      </c>
      <c r="DJ13" s="3">
        <v>30.0001916666667</v>
      </c>
      <c r="DK13" s="3">
        <v>30.6999833333333</v>
      </c>
      <c r="DL13" s="3">
        <v>30.6700583333333</v>
      </c>
      <c r="DM13" s="3">
        <v>20.2919916666667</v>
      </c>
      <c r="DN13" s="3">
        <v>25.632625</v>
      </c>
      <c r="DO13" s="3">
        <v>87.6079833333333</v>
      </c>
      <c r="DP13" s="3">
        <v>-999.9</v>
      </c>
      <c r="DQ13" s="3">
        <v>398.804</v>
      </c>
      <c r="DR13" s="3">
        <v>27.5124583333333</v>
      </c>
      <c r="DS13" s="3">
        <v>100.433166666667</v>
      </c>
      <c r="DT13" s="3">
        <v>100.638</v>
      </c>
    </row>
    <row r="14" spans="1:124">
      <c r="A14" s="3" t="s">
        <v>579</v>
      </c>
      <c r="B14" s="3" t="s">
        <v>90</v>
      </c>
      <c r="C14" s="3" t="s">
        <v>72</v>
      </c>
      <c r="D14" s="3" t="s">
        <v>74</v>
      </c>
      <c r="E14" s="3" t="str">
        <f t="shared" si="0"/>
        <v>TR11-B2-Rd2</v>
      </c>
      <c r="F14" s="3" t="str">
        <f>VLOOKUP(B14,Sheet1!$A$1:$B$93,2,0)</f>
        <v>Daphniphyllum pentandrum</v>
      </c>
      <c r="G14" s="3" t="str">
        <f t="shared" si="1"/>
        <v>2023-08-09</v>
      </c>
      <c r="H14" s="3" t="s">
        <v>569</v>
      </c>
      <c r="I14" s="3">
        <v>0.000861707984796797</v>
      </c>
      <c r="J14" s="3">
        <v>-1.32197024619819</v>
      </c>
      <c r="K14" s="3">
        <v>400.0204923174</v>
      </c>
      <c r="L14" s="3">
        <v>420.999287022202</v>
      </c>
      <c r="M14" s="3">
        <v>41.0790477974162</v>
      </c>
      <c r="N14" s="3">
        <v>39.0320398158283</v>
      </c>
      <c r="O14" s="3">
        <v>0.0745306275367382</v>
      </c>
      <c r="P14" s="3">
        <v>3.87079914716415</v>
      </c>
      <c r="Q14" s="3">
        <v>0.0737424141349374</v>
      </c>
      <c r="R14" s="3">
        <v>0.0461591318463714</v>
      </c>
      <c r="S14" s="3">
        <v>0</v>
      </c>
      <c r="T14" s="3">
        <v>27.956812113385</v>
      </c>
      <c r="U14" s="3">
        <v>27.9215525778447</v>
      </c>
      <c r="V14" s="3">
        <v>3.77751966027777</v>
      </c>
      <c r="W14" s="3">
        <v>69.9623727474806</v>
      </c>
      <c r="X14" s="3">
        <v>2.67502152519183</v>
      </c>
      <c r="Y14" s="3">
        <v>3.82351473129629</v>
      </c>
      <c r="Z14" s="3">
        <v>1.10249813508593</v>
      </c>
      <c r="AA14" s="3">
        <v>-38.0013221295388</v>
      </c>
      <c r="AB14" s="3">
        <v>43.3310733332144</v>
      </c>
      <c r="AC14" s="3">
        <v>2.44072431007016</v>
      </c>
      <c r="AD14" s="3">
        <v>7.77047551374578</v>
      </c>
      <c r="AE14" s="3">
        <v>0</v>
      </c>
      <c r="AF14" s="3">
        <v>0</v>
      </c>
      <c r="AG14" s="3">
        <v>1</v>
      </c>
      <c r="AH14" s="3">
        <v>0</v>
      </c>
      <c r="AI14" s="3">
        <v>51393.2180401593</v>
      </c>
      <c r="AJ14" s="3">
        <v>0</v>
      </c>
      <c r="AK14" s="3">
        <v>0</v>
      </c>
      <c r="AL14" s="3">
        <v>0</v>
      </c>
      <c r="AM14" s="3">
        <v>0</v>
      </c>
      <c r="AN14" s="3">
        <v>6</v>
      </c>
      <c r="AO14" s="3">
        <v>0.5</v>
      </c>
      <c r="AP14" s="3" t="e">
        <v>#DIV/0!</v>
      </c>
      <c r="AQ14" s="3">
        <v>2</v>
      </c>
      <c r="AR14" s="3">
        <v>1691581094.43287</v>
      </c>
      <c r="AS14" s="3">
        <v>400.0204923174</v>
      </c>
      <c r="AT14" s="3">
        <v>398.345193558809</v>
      </c>
      <c r="AU14" s="3">
        <v>27.4150014459801</v>
      </c>
      <c r="AV14" s="3">
        <v>25.9783031349967</v>
      </c>
      <c r="AW14" s="3">
        <v>405.687993203035</v>
      </c>
      <c r="AX14" s="3">
        <v>26.8466610761418</v>
      </c>
      <c r="AY14" s="3">
        <v>350.004323535851</v>
      </c>
      <c r="AZ14" s="3">
        <v>97.5505391011372</v>
      </c>
      <c r="BA14" s="3">
        <v>0.0245615823440066</v>
      </c>
      <c r="BB14" s="3">
        <v>28.1291933789454</v>
      </c>
      <c r="BC14" s="3">
        <v>27.9215525778447</v>
      </c>
      <c r="BD14" s="3">
        <v>999.9</v>
      </c>
      <c r="BE14" s="3">
        <v>0</v>
      </c>
      <c r="BF14" s="3">
        <v>0</v>
      </c>
      <c r="BG14" s="3">
        <v>10000.9494530423</v>
      </c>
      <c r="BH14" s="3">
        <v>-0.723081753024843</v>
      </c>
      <c r="BI14" s="3">
        <v>0.229111</v>
      </c>
      <c r="BJ14" s="3">
        <v>0</v>
      </c>
      <c r="BK14" s="3">
        <v>0</v>
      </c>
      <c r="BL14" s="3">
        <v>0</v>
      </c>
      <c r="BM14" s="3">
        <v>28</v>
      </c>
      <c r="BN14" s="3">
        <v>0</v>
      </c>
      <c r="BO14" s="3">
        <v>1691580829.5</v>
      </c>
      <c r="BP14" s="3" t="e">
        <v>#DIV/0!</v>
      </c>
      <c r="BQ14" s="3">
        <v>1691580829.5</v>
      </c>
      <c r="BR14" s="3">
        <v>1691580819.5</v>
      </c>
      <c r="BS14" s="3">
        <v>98</v>
      </c>
      <c r="BT14" s="3">
        <v>0.082</v>
      </c>
      <c r="BU14" s="3">
        <v>-0.012</v>
      </c>
      <c r="BV14" s="3">
        <v>-5.665</v>
      </c>
      <c r="BW14" s="3">
        <v>0.482</v>
      </c>
      <c r="BX14" s="3">
        <v>399</v>
      </c>
      <c r="BY14" s="3">
        <v>26</v>
      </c>
      <c r="BZ14" s="3">
        <v>0.47</v>
      </c>
      <c r="CA14" s="3">
        <v>0.05</v>
      </c>
      <c r="CB14" s="3">
        <v>1.66935182926829</v>
      </c>
      <c r="CC14" s="3">
        <v>0.100632613240419</v>
      </c>
      <c r="CD14" s="3">
        <v>0.0489105298772252</v>
      </c>
      <c r="CE14" s="3">
        <v>0.333333333333333</v>
      </c>
      <c r="CF14" s="3">
        <v>1.43875030487805</v>
      </c>
      <c r="CG14" s="3">
        <v>-0.035278310104529</v>
      </c>
      <c r="CH14" s="3">
        <v>0.00749605773119303</v>
      </c>
      <c r="CI14" s="3">
        <v>1</v>
      </c>
      <c r="CJ14" s="3">
        <v>1.33333333333333</v>
      </c>
      <c r="CK14" s="3">
        <v>2</v>
      </c>
      <c r="CL14" s="3" t="e">
        <v>#DIV/0!</v>
      </c>
      <c r="CM14" s="3">
        <v>100</v>
      </c>
      <c r="CN14" s="3">
        <v>100</v>
      </c>
      <c r="CO14" s="3">
        <v>-5.66741666666667</v>
      </c>
      <c r="CP14" s="3">
        <v>0.568483333333333</v>
      </c>
      <c r="CQ14" s="3">
        <v>-4.83715707271906</v>
      </c>
      <c r="CR14" s="3">
        <v>-0.002286411675367</v>
      </c>
      <c r="CS14" s="3">
        <v>6.18676668842182e-7</v>
      </c>
      <c r="CT14" s="3">
        <v>-6.79147384105743e-11</v>
      </c>
      <c r="CU14" s="3">
        <v>-0.157106823577713</v>
      </c>
      <c r="CV14" s="3">
        <v>-0.000181985047263589</v>
      </c>
      <c r="CW14" s="3">
        <v>0.00115105855774168</v>
      </c>
      <c r="CX14" s="3">
        <v>-5.13095882008679e-6</v>
      </c>
      <c r="CY14" s="3">
        <v>3</v>
      </c>
      <c r="CZ14" s="3">
        <v>2183</v>
      </c>
      <c r="DA14" s="3">
        <v>2</v>
      </c>
      <c r="DB14" s="3">
        <v>32</v>
      </c>
      <c r="DC14" s="3">
        <v>4.55</v>
      </c>
      <c r="DD14" s="3">
        <v>4.71666666666667</v>
      </c>
      <c r="DE14" s="3">
        <v>3</v>
      </c>
      <c r="DF14" s="3">
        <v>334.972333333333</v>
      </c>
      <c r="DG14" s="3">
        <v>726.001916666667</v>
      </c>
      <c r="DH14" s="3">
        <v>28.5771583333333</v>
      </c>
      <c r="DI14" s="3">
        <v>30.7119</v>
      </c>
      <c r="DJ14" s="3">
        <v>30.0000916666667</v>
      </c>
      <c r="DK14" s="3">
        <v>30.7366333333333</v>
      </c>
      <c r="DL14" s="3">
        <v>30.711975</v>
      </c>
      <c r="DM14" s="3">
        <v>20.207775</v>
      </c>
      <c r="DN14" s="3">
        <v>27.2484</v>
      </c>
      <c r="DO14" s="3">
        <v>80.0426666666667</v>
      </c>
      <c r="DP14" s="3">
        <v>-999.9</v>
      </c>
      <c r="DQ14" s="3">
        <v>398.321916666667</v>
      </c>
      <c r="DR14" s="3">
        <v>25.941025</v>
      </c>
      <c r="DS14" s="3">
        <v>100.378166666667</v>
      </c>
      <c r="DT14" s="3">
        <v>100.612</v>
      </c>
    </row>
    <row r="15" spans="1:124">
      <c r="A15" s="3" t="s">
        <v>580</v>
      </c>
      <c r="B15" s="3" t="s">
        <v>93</v>
      </c>
      <c r="C15" s="3" t="s">
        <v>72</v>
      </c>
      <c r="D15" s="3" t="s">
        <v>69</v>
      </c>
      <c r="E15" s="3" t="str">
        <f t="shared" si="0"/>
        <v>TR12-B2-Rd1</v>
      </c>
      <c r="F15" s="3" t="str">
        <f>VLOOKUP(B15,Sheet1!$A$1:$B$93,2,0)</f>
        <v>Daphniphyllum pentandrum</v>
      </c>
      <c r="G15" s="3" t="str">
        <f t="shared" si="1"/>
        <v>2023-08-09</v>
      </c>
      <c r="H15" s="3" t="s">
        <v>569</v>
      </c>
      <c r="I15" s="3">
        <v>0.00140702301517739</v>
      </c>
      <c r="J15" s="3">
        <v>-1.43399731583078</v>
      </c>
      <c r="K15" s="3">
        <v>399.990759653804</v>
      </c>
      <c r="L15" s="3">
        <v>413.878315072847</v>
      </c>
      <c r="M15" s="3">
        <v>40.3823343342923</v>
      </c>
      <c r="N15" s="3">
        <v>39.0273181678827</v>
      </c>
      <c r="O15" s="3">
        <v>0.100498515902231</v>
      </c>
      <c r="P15" s="3">
        <v>3.87019674306469</v>
      </c>
      <c r="Q15" s="3">
        <v>0.0990704486472789</v>
      </c>
      <c r="R15" s="3">
        <v>0.0620456454498387</v>
      </c>
      <c r="S15" s="3">
        <v>0</v>
      </c>
      <c r="T15" s="3">
        <v>31.0061724296117</v>
      </c>
      <c r="U15" s="3">
        <v>31.1033637259016</v>
      </c>
      <c r="V15" s="3">
        <v>4.53803470955898</v>
      </c>
      <c r="W15" s="3">
        <v>69.9404069556592</v>
      </c>
      <c r="X15" s="3">
        <v>3.2073166501678</v>
      </c>
      <c r="Y15" s="3">
        <v>4.58578489740318</v>
      </c>
      <c r="Z15" s="3">
        <v>1.33071805939117</v>
      </c>
      <c r="AA15" s="3">
        <v>-62.049714969323</v>
      </c>
      <c r="AB15" s="3">
        <v>38.3588936898066</v>
      </c>
      <c r="AC15" s="3">
        <v>2.22998254291816</v>
      </c>
      <c r="AD15" s="3">
        <v>-21.4608387365983</v>
      </c>
      <c r="AE15" s="3">
        <v>0</v>
      </c>
      <c r="AF15" s="3">
        <v>0</v>
      </c>
      <c r="AG15" s="3">
        <v>1</v>
      </c>
      <c r="AH15" s="3">
        <v>0</v>
      </c>
      <c r="AI15" s="3">
        <v>50848.4564345921</v>
      </c>
      <c r="AJ15" s="3">
        <v>0</v>
      </c>
      <c r="AK15" s="3">
        <v>0</v>
      </c>
      <c r="AL15" s="3">
        <v>0</v>
      </c>
      <c r="AM15" s="3">
        <v>0</v>
      </c>
      <c r="AN15" s="3">
        <v>6</v>
      </c>
      <c r="AO15" s="3">
        <v>0.5</v>
      </c>
      <c r="AP15" s="3" t="e">
        <v>#DIV/0!</v>
      </c>
      <c r="AQ15" s="3">
        <v>2</v>
      </c>
      <c r="AR15" s="3">
        <v>1691552817.33287</v>
      </c>
      <c r="AS15" s="3">
        <v>399.990759653804</v>
      </c>
      <c r="AT15" s="3">
        <v>398.497281208569</v>
      </c>
      <c r="AU15" s="3">
        <v>32.8717699483063</v>
      </c>
      <c r="AV15" s="3">
        <v>30.5390322379584</v>
      </c>
      <c r="AW15" s="3">
        <v>405.36691615049</v>
      </c>
      <c r="AX15" s="3">
        <v>32.1455862664204</v>
      </c>
      <c r="AY15" s="3">
        <v>350.002135276409</v>
      </c>
      <c r="AZ15" s="3">
        <v>97.541488731299</v>
      </c>
      <c r="BA15" s="3">
        <v>0.0290606558561394</v>
      </c>
      <c r="BB15" s="3">
        <v>31.2872068505595</v>
      </c>
      <c r="BC15" s="3">
        <v>31.1033637259016</v>
      </c>
      <c r="BD15" s="3">
        <v>999.9</v>
      </c>
      <c r="BE15" s="3">
        <v>0</v>
      </c>
      <c r="BF15" s="3">
        <v>0</v>
      </c>
      <c r="BG15" s="3">
        <v>9999.58296593535</v>
      </c>
      <c r="BH15" s="3">
        <v>-0.722995064067536</v>
      </c>
      <c r="BI15" s="3">
        <v>0.229111</v>
      </c>
      <c r="BJ15" s="3">
        <v>0</v>
      </c>
      <c r="BK15" s="3">
        <v>0</v>
      </c>
      <c r="BL15" s="3">
        <v>0</v>
      </c>
      <c r="BM15" s="3">
        <v>31</v>
      </c>
      <c r="BN15" s="3">
        <v>0</v>
      </c>
      <c r="BO15" s="3">
        <v>1691552606.5</v>
      </c>
      <c r="BP15" s="3" t="e">
        <v>#DIV/0!</v>
      </c>
      <c r="BQ15" s="3">
        <v>1691552600.5</v>
      </c>
      <c r="BR15" s="3">
        <v>1691552606.5</v>
      </c>
      <c r="BS15" s="3">
        <v>36</v>
      </c>
      <c r="BT15" s="3">
        <v>0.024</v>
      </c>
      <c r="BU15" s="3">
        <v>-0.022</v>
      </c>
      <c r="BV15" s="3">
        <v>-5.373</v>
      </c>
      <c r="BW15" s="3">
        <v>0.592</v>
      </c>
      <c r="BX15" s="3">
        <v>398</v>
      </c>
      <c r="BY15" s="3">
        <v>30</v>
      </c>
      <c r="BZ15" s="3">
        <v>0.33</v>
      </c>
      <c r="CA15" s="3">
        <v>0.05</v>
      </c>
      <c r="CB15" s="3">
        <v>1.495454125</v>
      </c>
      <c r="CC15" s="3">
        <v>-0.0446426078799272</v>
      </c>
      <c r="CD15" s="3">
        <v>0.0473826179341299</v>
      </c>
      <c r="CE15" s="3">
        <v>0.333333333333333</v>
      </c>
      <c r="CF15" s="3">
        <v>2.33772225</v>
      </c>
      <c r="CG15" s="3">
        <v>-0.0935082926829306</v>
      </c>
      <c r="CH15" s="3">
        <v>0.017386926347384</v>
      </c>
      <c r="CI15" s="3">
        <v>0.416666666666667</v>
      </c>
      <c r="CJ15" s="3">
        <v>0.75</v>
      </c>
      <c r="CK15" s="3">
        <v>2</v>
      </c>
      <c r="CL15" s="3" t="e">
        <v>#DIV/0!</v>
      </c>
      <c r="CM15" s="3">
        <v>100</v>
      </c>
      <c r="CN15" s="3">
        <v>100</v>
      </c>
      <c r="CO15" s="3">
        <v>-5.37616666666667</v>
      </c>
      <c r="CP15" s="3">
        <v>0.726375</v>
      </c>
      <c r="CQ15" s="3">
        <v>-4.54644678440779</v>
      </c>
      <c r="CR15" s="3">
        <v>-0.002286411675367</v>
      </c>
      <c r="CS15" s="3">
        <v>6.18676668842182e-7</v>
      </c>
      <c r="CT15" s="3">
        <v>-6.79147384105743e-11</v>
      </c>
      <c r="CU15" s="3">
        <v>-0.286970228462361</v>
      </c>
      <c r="CV15" s="3">
        <v>-0.000181985047263589</v>
      </c>
      <c r="CW15" s="3">
        <v>0.00115105855774168</v>
      </c>
      <c r="CX15" s="3">
        <v>-5.13095882008679e-6</v>
      </c>
      <c r="CY15" s="3">
        <v>3</v>
      </c>
      <c r="CZ15" s="3">
        <v>2183</v>
      </c>
      <c r="DA15" s="3">
        <v>2</v>
      </c>
      <c r="DB15" s="3">
        <v>32</v>
      </c>
      <c r="DC15" s="3">
        <v>3.75</v>
      </c>
      <c r="DD15" s="3">
        <v>3.65</v>
      </c>
      <c r="DE15" s="3">
        <v>3</v>
      </c>
      <c r="DF15" s="3">
        <v>335.084333333333</v>
      </c>
      <c r="DG15" s="3">
        <v>708.613666666667</v>
      </c>
      <c r="DH15" s="3">
        <v>31.6879583333333</v>
      </c>
      <c r="DI15" s="3">
        <v>33.4727916666667</v>
      </c>
      <c r="DJ15" s="3">
        <v>30.0001083333333</v>
      </c>
      <c r="DK15" s="3">
        <v>33.4407833333333</v>
      </c>
      <c r="DL15" s="3">
        <v>33.4033</v>
      </c>
      <c r="DM15" s="3">
        <v>20.173325</v>
      </c>
      <c r="DN15" s="3">
        <v>25.4197333333333</v>
      </c>
      <c r="DO15" s="3">
        <v>99.9712666666667</v>
      </c>
      <c r="DP15" s="3">
        <v>-999.9</v>
      </c>
      <c r="DQ15" s="3">
        <v>398.506583333333</v>
      </c>
      <c r="DR15" s="3">
        <v>30.5699333333333</v>
      </c>
      <c r="DS15" s="3">
        <v>100.112666666667</v>
      </c>
      <c r="DT15" s="3">
        <v>100.349666666667</v>
      </c>
    </row>
    <row r="16" spans="1:124">
      <c r="A16" s="3" t="s">
        <v>581</v>
      </c>
      <c r="B16" s="3" t="s">
        <v>423</v>
      </c>
      <c r="C16" s="3" t="s">
        <v>68</v>
      </c>
      <c r="D16" s="3" t="s">
        <v>69</v>
      </c>
      <c r="E16" s="3" t="str">
        <f t="shared" si="0"/>
        <v>TR15-B1-Rd1</v>
      </c>
      <c r="F16" s="3" t="str">
        <f>VLOOKUP(B16,Sheet1!$A$1:$B$93,2,0)</f>
        <v>Daphniphyllum pentandrum</v>
      </c>
      <c r="G16" s="3" t="str">
        <f t="shared" si="1"/>
        <v>2023-08-09</v>
      </c>
      <c r="H16" s="3" t="s">
        <v>569</v>
      </c>
      <c r="I16" s="3">
        <v>0.00160466592965836</v>
      </c>
      <c r="J16" s="3">
        <v>-0.949112813101482</v>
      </c>
      <c r="K16" s="3">
        <v>400.003991779937</v>
      </c>
      <c r="L16" s="3">
        <v>403.145023468507</v>
      </c>
      <c r="M16" s="3">
        <v>39.2870817466224</v>
      </c>
      <c r="N16" s="3">
        <v>38.9809836820839</v>
      </c>
      <c r="O16" s="3">
        <v>0.15820898768649</v>
      </c>
      <c r="P16" s="3">
        <v>3.86738963258101</v>
      </c>
      <c r="Q16" s="3">
        <v>0.154699372852867</v>
      </c>
      <c r="R16" s="3">
        <v>0.0969959484239452</v>
      </c>
      <c r="S16" s="3">
        <v>0</v>
      </c>
      <c r="T16" s="3">
        <v>26.2209426170818</v>
      </c>
      <c r="U16" s="3">
        <v>26.2626067708143</v>
      </c>
      <c r="V16" s="3">
        <v>3.42704991797836</v>
      </c>
      <c r="W16" s="3">
        <v>70.2236237109761</v>
      </c>
      <c r="X16" s="3">
        <v>2.44666474107515</v>
      </c>
      <c r="Y16" s="3">
        <v>3.48410570444912</v>
      </c>
      <c r="Z16" s="3">
        <v>0.980385176903211</v>
      </c>
      <c r="AA16" s="3">
        <v>-70.7657674979336</v>
      </c>
      <c r="AB16" s="3">
        <v>58.3549603128886</v>
      </c>
      <c r="AC16" s="3">
        <v>3.23695259346306</v>
      </c>
      <c r="AD16" s="3">
        <v>-9.17385459158191</v>
      </c>
      <c r="AE16" s="3">
        <v>0</v>
      </c>
      <c r="AF16" s="3">
        <v>0</v>
      </c>
      <c r="AG16" s="3">
        <v>1</v>
      </c>
      <c r="AH16" s="3">
        <v>0</v>
      </c>
      <c r="AI16" s="3">
        <v>51598.5166488731</v>
      </c>
      <c r="AJ16" s="3">
        <v>0</v>
      </c>
      <c r="AK16" s="3">
        <v>0</v>
      </c>
      <c r="AL16" s="3">
        <v>0</v>
      </c>
      <c r="AM16" s="3">
        <v>0</v>
      </c>
      <c r="AN16" s="3">
        <v>6</v>
      </c>
      <c r="AO16" s="3">
        <v>0.5</v>
      </c>
      <c r="AP16" s="3" t="e">
        <v>#DIV/0!</v>
      </c>
      <c r="AQ16" s="3">
        <v>2</v>
      </c>
      <c r="AR16" s="3">
        <v>1691560748.33287</v>
      </c>
      <c r="AS16" s="3">
        <v>400.003991779937</v>
      </c>
      <c r="AT16" s="3">
        <v>399.477299648027</v>
      </c>
      <c r="AU16" s="3">
        <v>25.106489608344</v>
      </c>
      <c r="AV16" s="3">
        <v>22.424718814009</v>
      </c>
      <c r="AW16" s="3">
        <v>405.091040280819</v>
      </c>
      <c r="AX16" s="3">
        <v>24.5946014507693</v>
      </c>
      <c r="AY16" s="3">
        <v>350.002688203187</v>
      </c>
      <c r="AZ16" s="3">
        <v>97.4290328356291</v>
      </c>
      <c r="BA16" s="3">
        <v>0.0224538752187861</v>
      </c>
      <c r="BB16" s="3">
        <v>26.5424877906252</v>
      </c>
      <c r="BC16" s="3">
        <v>26.2626067708143</v>
      </c>
      <c r="BD16" s="3">
        <v>999.9</v>
      </c>
      <c r="BE16" s="3">
        <v>0</v>
      </c>
      <c r="BF16" s="3">
        <v>0</v>
      </c>
      <c r="BG16" s="3">
        <v>10000.427521126</v>
      </c>
      <c r="BH16" s="3">
        <v>-0.718277118577814</v>
      </c>
      <c r="BI16" s="3">
        <v>0.229111</v>
      </c>
      <c r="BJ16" s="3">
        <v>0</v>
      </c>
      <c r="BK16" s="3">
        <v>0</v>
      </c>
      <c r="BL16" s="3">
        <v>0</v>
      </c>
      <c r="BM16" s="3">
        <v>26</v>
      </c>
      <c r="BN16" s="3">
        <v>0.0173118635846561</v>
      </c>
      <c r="BO16" s="3">
        <v>1691560495.5</v>
      </c>
      <c r="BP16" s="3" t="e">
        <v>#DIV/0!</v>
      </c>
      <c r="BQ16" s="3">
        <v>1691560494.5</v>
      </c>
      <c r="BR16" s="3">
        <v>1691560495.5</v>
      </c>
      <c r="BS16" s="3">
        <v>56</v>
      </c>
      <c r="BT16" s="3">
        <v>0.071</v>
      </c>
      <c r="BU16" s="3">
        <v>0.058</v>
      </c>
      <c r="BV16" s="3">
        <v>-5.086</v>
      </c>
      <c r="BW16" s="3">
        <v>0.391</v>
      </c>
      <c r="BX16" s="3">
        <v>400</v>
      </c>
      <c r="BY16" s="3">
        <v>22</v>
      </c>
      <c r="BZ16" s="3">
        <v>0.33</v>
      </c>
      <c r="CA16" s="3">
        <v>0.05</v>
      </c>
      <c r="CB16" s="3">
        <v>0.525639794715447</v>
      </c>
      <c r="CC16" s="3">
        <v>0.0121608710801396</v>
      </c>
      <c r="CD16" s="3">
        <v>0.0401505633142488</v>
      </c>
      <c r="CE16" s="3">
        <v>0.25</v>
      </c>
      <c r="CF16" s="3">
        <v>2.68360516260163</v>
      </c>
      <c r="CG16" s="3">
        <v>-0.0362831184668974</v>
      </c>
      <c r="CH16" s="3">
        <v>0.00949780615196394</v>
      </c>
      <c r="CI16" s="3">
        <v>0.75</v>
      </c>
      <c r="CJ16" s="3">
        <v>1</v>
      </c>
      <c r="CK16" s="3">
        <v>2</v>
      </c>
      <c r="CL16" s="3" t="e">
        <v>#DIV/0!</v>
      </c>
      <c r="CM16" s="3">
        <v>100</v>
      </c>
      <c r="CN16" s="3">
        <v>100</v>
      </c>
      <c r="CO16" s="3">
        <v>-5.08708333333333</v>
      </c>
      <c r="CP16" s="3">
        <v>0.511783333333333</v>
      </c>
      <c r="CQ16" s="3">
        <v>-4.25790709272295</v>
      </c>
      <c r="CR16" s="3">
        <v>-0.002286411675367</v>
      </c>
      <c r="CS16" s="3">
        <v>6.18676668842182e-7</v>
      </c>
      <c r="CT16" s="3">
        <v>-6.79147384105743e-11</v>
      </c>
      <c r="CU16" s="3">
        <v>-0.103577406967547</v>
      </c>
      <c r="CV16" s="3">
        <v>-0.000181985047263589</v>
      </c>
      <c r="CW16" s="3">
        <v>0.00115105855774168</v>
      </c>
      <c r="CX16" s="3">
        <v>-5.13095882008679e-6</v>
      </c>
      <c r="CY16" s="3">
        <v>3</v>
      </c>
      <c r="CZ16" s="3">
        <v>2183</v>
      </c>
      <c r="DA16" s="3">
        <v>2</v>
      </c>
      <c r="DB16" s="3">
        <v>32</v>
      </c>
      <c r="DC16" s="3">
        <v>4.36666666666667</v>
      </c>
      <c r="DD16" s="3">
        <v>4.33333333333333</v>
      </c>
      <c r="DE16" s="3">
        <v>3</v>
      </c>
      <c r="DF16" s="3">
        <v>335.15325</v>
      </c>
      <c r="DG16" s="3">
        <v>720.4125</v>
      </c>
      <c r="DH16" s="3">
        <v>26.9924833333333</v>
      </c>
      <c r="DI16" s="3">
        <v>28.8165333333333</v>
      </c>
      <c r="DJ16" s="3">
        <v>30.0000666666667</v>
      </c>
      <c r="DK16" s="3">
        <v>28.8363333333333</v>
      </c>
      <c r="DL16" s="3">
        <v>28.8203833333333</v>
      </c>
      <c r="DM16" s="3">
        <v>20.2028916666667</v>
      </c>
      <c r="DN16" s="3">
        <v>19.6512</v>
      </c>
      <c r="DO16" s="3">
        <v>100</v>
      </c>
      <c r="DP16" s="3">
        <v>-999.9</v>
      </c>
      <c r="DQ16" s="3">
        <v>399.497333333333</v>
      </c>
      <c r="DR16" s="3">
        <v>22.4084166666667</v>
      </c>
      <c r="DS16" s="3">
        <v>100.802666666667</v>
      </c>
      <c r="DT16" s="3">
        <v>100.930833333333</v>
      </c>
    </row>
    <row r="17" spans="1:124">
      <c r="A17" s="3" t="s">
        <v>582</v>
      </c>
      <c r="B17" s="3" t="s">
        <v>100</v>
      </c>
      <c r="C17" s="3" t="s">
        <v>68</v>
      </c>
      <c r="D17" s="3" t="s">
        <v>69</v>
      </c>
      <c r="E17" s="3" t="str">
        <f t="shared" si="0"/>
        <v>TR16-B1-Rd1</v>
      </c>
      <c r="F17" s="3" t="str">
        <f>VLOOKUP(B17,Sheet1!$A$1:$B$93,2,0)</f>
        <v>Daphniphyllum pentandrum</v>
      </c>
      <c r="G17" s="3" t="str">
        <f t="shared" si="1"/>
        <v>2023-08-09</v>
      </c>
      <c r="H17" s="3" t="s">
        <v>569</v>
      </c>
      <c r="I17" s="3">
        <v>0.000118432418111097</v>
      </c>
      <c r="J17" s="3">
        <v>-1.01090052169675</v>
      </c>
      <c r="K17" s="3">
        <v>399.995660597215</v>
      </c>
      <c r="L17" s="3">
        <v>552.019357051084</v>
      </c>
      <c r="M17" s="3">
        <v>53.7797485979885</v>
      </c>
      <c r="N17" s="3">
        <v>38.9690410901852</v>
      </c>
      <c r="O17" s="3">
        <v>0.0100615520651558</v>
      </c>
      <c r="P17" s="3">
        <v>3.8666898165031</v>
      </c>
      <c r="Q17" s="3">
        <v>0.0100470273701789</v>
      </c>
      <c r="R17" s="3">
        <v>0.00628069531696586</v>
      </c>
      <c r="S17" s="3">
        <v>0</v>
      </c>
      <c r="T17" s="3">
        <v>26.8193536005303</v>
      </c>
      <c r="U17" s="3">
        <v>26.7492711342213</v>
      </c>
      <c r="V17" s="3">
        <v>3.52679082803772</v>
      </c>
      <c r="W17" s="3">
        <v>68.0533784555935</v>
      </c>
      <c r="X17" s="3">
        <v>2.41338139289175</v>
      </c>
      <c r="Y17" s="3">
        <v>3.5463066508546</v>
      </c>
      <c r="Z17" s="3">
        <v>1.11340943514598</v>
      </c>
      <c r="AA17" s="3">
        <v>-5.22286963869936</v>
      </c>
      <c r="AB17" s="3">
        <v>19.5566383984541</v>
      </c>
      <c r="AC17" s="3">
        <v>1.08929245200131</v>
      </c>
      <c r="AD17" s="3">
        <v>15.4230612117561</v>
      </c>
      <c r="AE17" s="3">
        <v>0</v>
      </c>
      <c r="AF17" s="3">
        <v>0</v>
      </c>
      <c r="AG17" s="3">
        <v>1</v>
      </c>
      <c r="AH17" s="3">
        <v>0</v>
      </c>
      <c r="AI17" s="3">
        <v>51532.9956027632</v>
      </c>
      <c r="AJ17" s="3">
        <v>0</v>
      </c>
      <c r="AK17" s="3">
        <v>0</v>
      </c>
      <c r="AL17" s="3">
        <v>0</v>
      </c>
      <c r="AM17" s="3">
        <v>0</v>
      </c>
      <c r="AN17" s="3">
        <v>6</v>
      </c>
      <c r="AO17" s="3">
        <v>0.5</v>
      </c>
      <c r="AP17" s="3" t="e">
        <v>#DIV/0!</v>
      </c>
      <c r="AQ17" s="3">
        <v>2</v>
      </c>
      <c r="AR17" s="3">
        <v>1691562188.93287</v>
      </c>
      <c r="AS17" s="3">
        <v>399.995660597215</v>
      </c>
      <c r="AT17" s="3">
        <v>398.343925618044</v>
      </c>
      <c r="AU17" s="3">
        <v>24.7720256656328</v>
      </c>
      <c r="AV17" s="3">
        <v>24.574031295156</v>
      </c>
      <c r="AW17" s="3">
        <v>405.198145000152</v>
      </c>
      <c r="AX17" s="3">
        <v>24.2722938562762</v>
      </c>
      <c r="AY17" s="3">
        <v>350.005781106702</v>
      </c>
      <c r="AZ17" s="3">
        <v>97.40081234165</v>
      </c>
      <c r="BA17" s="3">
        <v>0.0228472499499027</v>
      </c>
      <c r="BB17" s="3">
        <v>26.8430855692392</v>
      </c>
      <c r="BC17" s="3">
        <v>26.7492711342213</v>
      </c>
      <c r="BD17" s="3">
        <v>999.9</v>
      </c>
      <c r="BE17" s="3">
        <v>0</v>
      </c>
      <c r="BF17" s="3">
        <v>0</v>
      </c>
      <c r="BG17" s="3">
        <v>10000.6574070957</v>
      </c>
      <c r="BH17" s="3">
        <v>-0.721755437995652</v>
      </c>
      <c r="BI17" s="3">
        <v>0.229111</v>
      </c>
      <c r="BJ17" s="3">
        <v>0</v>
      </c>
      <c r="BK17" s="3">
        <v>0</v>
      </c>
      <c r="BL17" s="3">
        <v>0</v>
      </c>
      <c r="BM17" s="3">
        <v>26</v>
      </c>
      <c r="BN17" s="3">
        <v>0.00762122029146141</v>
      </c>
      <c r="BO17" s="3">
        <v>1691562013.1</v>
      </c>
      <c r="BP17" s="3" t="e">
        <v>#DIV/0!</v>
      </c>
      <c r="BQ17" s="3">
        <v>1691562013.1</v>
      </c>
      <c r="BR17" s="3">
        <v>1691562009.1</v>
      </c>
      <c r="BS17" s="3">
        <v>57</v>
      </c>
      <c r="BT17" s="3">
        <v>-0.115</v>
      </c>
      <c r="BU17" s="3">
        <v>0.003</v>
      </c>
      <c r="BV17" s="3">
        <v>-5.199</v>
      </c>
      <c r="BW17" s="3">
        <v>0.494</v>
      </c>
      <c r="BX17" s="3">
        <v>398</v>
      </c>
      <c r="BY17" s="3">
        <v>25</v>
      </c>
      <c r="BZ17" s="3">
        <v>0.39</v>
      </c>
      <c r="CA17" s="3">
        <v>0.31</v>
      </c>
      <c r="CB17" s="3">
        <v>1.65397719512195</v>
      </c>
      <c r="CC17" s="3">
        <v>-0.0513160801393726</v>
      </c>
      <c r="CD17" s="3">
        <v>0.0398252601998777</v>
      </c>
      <c r="CE17" s="3">
        <v>0.25</v>
      </c>
      <c r="CF17" s="3">
        <v>0.19808749796748</v>
      </c>
      <c r="CG17" s="3">
        <v>-0.00252614111498254</v>
      </c>
      <c r="CH17" s="3">
        <v>0.0015828063167649</v>
      </c>
      <c r="CI17" s="3">
        <v>1</v>
      </c>
      <c r="CJ17" s="3">
        <v>1.25</v>
      </c>
      <c r="CK17" s="3">
        <v>2</v>
      </c>
      <c r="CL17" s="3" t="e">
        <v>#DIV/0!</v>
      </c>
      <c r="CM17" s="3">
        <v>100</v>
      </c>
      <c r="CN17" s="3">
        <v>100</v>
      </c>
      <c r="CO17" s="3">
        <v>-5.2025</v>
      </c>
      <c r="CP17" s="3">
        <v>0.499575</v>
      </c>
      <c r="CQ17" s="3">
        <v>-4.37310565012994</v>
      </c>
      <c r="CR17" s="3">
        <v>-0.002286411675367</v>
      </c>
      <c r="CS17" s="3">
        <v>6.18676668842182e-7</v>
      </c>
      <c r="CT17" s="3">
        <v>-6.79147384105743e-11</v>
      </c>
      <c r="CU17" s="3">
        <v>-0.100620125100451</v>
      </c>
      <c r="CV17" s="3">
        <v>-0.000181985047263589</v>
      </c>
      <c r="CW17" s="3">
        <v>0.00115105855774168</v>
      </c>
      <c r="CX17" s="3">
        <v>-5.13095882008679e-6</v>
      </c>
      <c r="CY17" s="3">
        <v>3</v>
      </c>
      <c r="CZ17" s="3">
        <v>2183</v>
      </c>
      <c r="DA17" s="3">
        <v>2</v>
      </c>
      <c r="DB17" s="3">
        <v>32</v>
      </c>
      <c r="DC17" s="3">
        <v>3.06666666666667</v>
      </c>
      <c r="DD17" s="3">
        <v>3.125</v>
      </c>
      <c r="DE17" s="3">
        <v>3</v>
      </c>
      <c r="DF17" s="3">
        <v>334.243</v>
      </c>
      <c r="DG17" s="3">
        <v>721.56075</v>
      </c>
      <c r="DH17" s="3">
        <v>27.2747583333333</v>
      </c>
      <c r="DI17" s="3">
        <v>29.1411</v>
      </c>
      <c r="DJ17" s="3">
        <v>30.0000916666667</v>
      </c>
      <c r="DK17" s="3">
        <v>29.14295</v>
      </c>
      <c r="DL17" s="3">
        <v>29.1214916666667</v>
      </c>
      <c r="DM17" s="3">
        <v>20.1946583333333</v>
      </c>
      <c r="DN17" s="3">
        <v>0</v>
      </c>
      <c r="DO17" s="3">
        <v>100</v>
      </c>
      <c r="DP17" s="3">
        <v>-999.9</v>
      </c>
      <c r="DQ17" s="3">
        <v>398.321083333333</v>
      </c>
      <c r="DR17" s="3">
        <v>25.079</v>
      </c>
      <c r="DS17" s="3">
        <v>100.736333333333</v>
      </c>
      <c r="DT17" s="3">
        <v>100.876</v>
      </c>
    </row>
    <row r="18" spans="1:124">
      <c r="A18" s="3" t="s">
        <v>583</v>
      </c>
      <c r="B18" s="3" t="s">
        <v>103</v>
      </c>
      <c r="C18" s="3" t="s">
        <v>72</v>
      </c>
      <c r="D18" s="3" t="s">
        <v>74</v>
      </c>
      <c r="E18" s="3" t="str">
        <f t="shared" si="0"/>
        <v>TR17-B2-Rd2</v>
      </c>
      <c r="F18" s="3" t="str">
        <f>VLOOKUP(B18,Sheet1!$A$1:$B$93,2,0)</f>
        <v>Elaeocarpus japonicus</v>
      </c>
      <c r="G18" s="3" t="str">
        <f t="shared" si="1"/>
        <v>2023-08-09</v>
      </c>
      <c r="H18" s="3" t="s">
        <v>569</v>
      </c>
      <c r="I18" s="3">
        <v>0.000115001788838519</v>
      </c>
      <c r="J18" s="3">
        <v>-1.03344664915433</v>
      </c>
      <c r="K18" s="3">
        <v>400.000471209633</v>
      </c>
      <c r="L18" s="3">
        <v>558.596617211251</v>
      </c>
      <c r="M18" s="3">
        <v>54.5111353835415</v>
      </c>
      <c r="N18" s="3">
        <v>39.0343923906759</v>
      </c>
      <c r="O18" s="3">
        <v>0.00988210686553821</v>
      </c>
      <c r="P18" s="3">
        <v>3.87065574136641</v>
      </c>
      <c r="Q18" s="3">
        <v>0.00986811062704057</v>
      </c>
      <c r="R18" s="3">
        <v>0.00616882496922378</v>
      </c>
      <c r="S18" s="3">
        <v>0</v>
      </c>
      <c r="T18" s="3">
        <v>27.6717539066733</v>
      </c>
      <c r="U18" s="3">
        <v>27.5796283124278</v>
      </c>
      <c r="V18" s="3">
        <v>3.70283075501851</v>
      </c>
      <c r="W18" s="3">
        <v>69.8079749817963</v>
      </c>
      <c r="X18" s="3">
        <v>2.60232652824883</v>
      </c>
      <c r="Y18" s="3">
        <v>3.72783578054634</v>
      </c>
      <c r="Z18" s="3">
        <v>1.10050422676968</v>
      </c>
      <c r="AA18" s="3">
        <v>-5.07157888777868</v>
      </c>
      <c r="AB18" s="3">
        <v>24.0262738379866</v>
      </c>
      <c r="AC18" s="3">
        <v>1.34815881494308</v>
      </c>
      <c r="AD18" s="3">
        <v>20.302853765151</v>
      </c>
      <c r="AE18" s="3">
        <v>0</v>
      </c>
      <c r="AF18" s="3">
        <v>0</v>
      </c>
      <c r="AG18" s="3">
        <v>1</v>
      </c>
      <c r="AH18" s="3">
        <v>0</v>
      </c>
      <c r="AI18" s="3">
        <v>51465.0043224215</v>
      </c>
      <c r="AJ18" s="3">
        <v>0</v>
      </c>
      <c r="AK18" s="3">
        <v>0</v>
      </c>
      <c r="AL18" s="3">
        <v>0</v>
      </c>
      <c r="AM18" s="3">
        <v>0</v>
      </c>
      <c r="AN18" s="3">
        <v>6</v>
      </c>
      <c r="AO18" s="3">
        <v>0.5</v>
      </c>
      <c r="AP18" s="3" t="e">
        <v>#DIV/0!</v>
      </c>
      <c r="AQ18" s="3">
        <v>2</v>
      </c>
      <c r="AR18" s="3">
        <v>1691582603.43287</v>
      </c>
      <c r="AS18" s="3">
        <v>400.000471209633</v>
      </c>
      <c r="AT18" s="3">
        <v>398.307728098583</v>
      </c>
      <c r="AU18" s="3">
        <v>26.6670432801952</v>
      </c>
      <c r="AV18" s="3">
        <v>26.4751570351365</v>
      </c>
      <c r="AW18" s="3">
        <v>405.66789107599</v>
      </c>
      <c r="AX18" s="3">
        <v>26.1343160036186</v>
      </c>
      <c r="AY18" s="3">
        <v>350.004427111081</v>
      </c>
      <c r="AZ18" s="3">
        <v>97.561338881819</v>
      </c>
      <c r="BA18" s="3">
        <v>0.0245271778551663</v>
      </c>
      <c r="BB18" s="3">
        <v>27.6947656974092</v>
      </c>
      <c r="BC18" s="3">
        <v>27.5796283124278</v>
      </c>
      <c r="BD18" s="3">
        <v>999.9</v>
      </c>
      <c r="BE18" s="3">
        <v>0</v>
      </c>
      <c r="BF18" s="3">
        <v>0</v>
      </c>
      <c r="BG18" s="3">
        <v>9999.29576737822</v>
      </c>
      <c r="BH18" s="3">
        <v>-0.728227827158973</v>
      </c>
      <c r="BI18" s="3">
        <v>0.229111</v>
      </c>
      <c r="BJ18" s="3">
        <v>0</v>
      </c>
      <c r="BK18" s="3">
        <v>0</v>
      </c>
      <c r="BL18" s="3">
        <v>0</v>
      </c>
      <c r="BM18" s="3">
        <v>27</v>
      </c>
      <c r="BN18" s="3">
        <v>0.00276491990740741</v>
      </c>
      <c r="BO18" s="3">
        <v>1691580829.5</v>
      </c>
      <c r="BP18" s="3" t="e">
        <v>#DIV/0!</v>
      </c>
      <c r="BQ18" s="3">
        <v>1691580829.5</v>
      </c>
      <c r="BR18" s="3">
        <v>1691580819.5</v>
      </c>
      <c r="BS18" s="3">
        <v>98</v>
      </c>
      <c r="BT18" s="3">
        <v>0.082</v>
      </c>
      <c r="BU18" s="3">
        <v>-0.012</v>
      </c>
      <c r="BV18" s="3">
        <v>-5.665</v>
      </c>
      <c r="BW18" s="3">
        <v>0.482</v>
      </c>
      <c r="BX18" s="3">
        <v>399</v>
      </c>
      <c r="BY18" s="3">
        <v>26</v>
      </c>
      <c r="BZ18" s="3">
        <v>0.47</v>
      </c>
      <c r="CA18" s="3">
        <v>0.05</v>
      </c>
      <c r="CB18" s="3">
        <v>1.69285495934959</v>
      </c>
      <c r="CC18" s="3">
        <v>0.00013635888501791</v>
      </c>
      <c r="CD18" s="3">
        <v>0.0236595619263265</v>
      </c>
      <c r="CE18" s="3">
        <v>0.583333333333333</v>
      </c>
      <c r="CF18" s="3">
        <v>0.191613245934959</v>
      </c>
      <c r="CG18" s="3">
        <v>0.00379913066202096</v>
      </c>
      <c r="CH18" s="3">
        <v>0.00258325254094046</v>
      </c>
      <c r="CI18" s="3">
        <v>1</v>
      </c>
      <c r="CJ18" s="3">
        <v>1.58333333333333</v>
      </c>
      <c r="CK18" s="3">
        <v>2</v>
      </c>
      <c r="CL18" s="3" t="e">
        <v>#DIV/0!</v>
      </c>
      <c r="CM18" s="3">
        <v>100</v>
      </c>
      <c r="CN18" s="3">
        <v>100</v>
      </c>
      <c r="CO18" s="3">
        <v>-5.66733333333333</v>
      </c>
      <c r="CP18" s="3">
        <v>0.532583333333333</v>
      </c>
      <c r="CQ18" s="3">
        <v>-4.83715707271906</v>
      </c>
      <c r="CR18" s="3">
        <v>-0.002286411675367</v>
      </c>
      <c r="CS18" s="3">
        <v>6.18676668842182e-7</v>
      </c>
      <c r="CT18" s="3">
        <v>-6.79147384105743e-11</v>
      </c>
      <c r="CU18" s="3">
        <v>-0.157106823577713</v>
      </c>
      <c r="CV18" s="3">
        <v>-0.000181985047263589</v>
      </c>
      <c r="CW18" s="3">
        <v>0.00115105855774168</v>
      </c>
      <c r="CX18" s="3">
        <v>-5.13095882008679e-6</v>
      </c>
      <c r="CY18" s="3">
        <v>3</v>
      </c>
      <c r="CZ18" s="3">
        <v>2183</v>
      </c>
      <c r="DA18" s="3">
        <v>2</v>
      </c>
      <c r="DB18" s="3">
        <v>32</v>
      </c>
      <c r="DC18" s="3">
        <v>29.7</v>
      </c>
      <c r="DD18" s="3">
        <v>29.8666666666667</v>
      </c>
      <c r="DE18" s="3">
        <v>3</v>
      </c>
      <c r="DF18" s="3">
        <v>334.447166666667</v>
      </c>
      <c r="DG18" s="3">
        <v>728.526083333333</v>
      </c>
      <c r="DH18" s="3">
        <v>28.1607833333333</v>
      </c>
      <c r="DI18" s="3">
        <v>30.34025</v>
      </c>
      <c r="DJ18" s="3">
        <v>30.0001666666667</v>
      </c>
      <c r="DK18" s="3">
        <v>30.3627833333333</v>
      </c>
      <c r="DL18" s="3">
        <v>30.3400166666667</v>
      </c>
      <c r="DM18" s="3">
        <v>20.190975</v>
      </c>
      <c r="DN18" s="3">
        <v>28.3273</v>
      </c>
      <c r="DO18" s="3">
        <v>93.9177583333333</v>
      </c>
      <c r="DP18" s="3">
        <v>-999.9</v>
      </c>
      <c r="DQ18" s="3">
        <v>398.325583333333</v>
      </c>
      <c r="DR18" s="3">
        <v>26.4694666666667</v>
      </c>
      <c r="DS18" s="3">
        <v>100.434583333333</v>
      </c>
      <c r="DT18" s="3">
        <v>100.659166666667</v>
      </c>
    </row>
    <row r="19" spans="1:124">
      <c r="A19" s="3" t="s">
        <v>584</v>
      </c>
      <c r="B19" s="3" t="s">
        <v>106</v>
      </c>
      <c r="C19" s="3" t="s">
        <v>72</v>
      </c>
      <c r="D19" s="3" t="s">
        <v>69</v>
      </c>
      <c r="E19" s="3" t="str">
        <f t="shared" si="0"/>
        <v>TR18-B2-Rd1</v>
      </c>
      <c r="F19" s="3" t="str">
        <f>VLOOKUP(B19,Sheet1!$A$1:$B$93,2,0)</f>
        <v>Daphniphyllum pentandrum</v>
      </c>
      <c r="G19" s="3" t="str">
        <f t="shared" si="1"/>
        <v>2023-08-09</v>
      </c>
      <c r="H19" s="3" t="s">
        <v>569</v>
      </c>
      <c r="I19" s="3">
        <v>0.000877062316291068</v>
      </c>
      <c r="J19" s="3">
        <v>-1.47700705152657</v>
      </c>
      <c r="K19" s="3">
        <v>400.005731167101</v>
      </c>
      <c r="L19" s="3">
        <v>428.739327319591</v>
      </c>
      <c r="M19" s="3">
        <v>41.8158910925597</v>
      </c>
      <c r="N19" s="3">
        <v>39.0134400648129</v>
      </c>
      <c r="O19" s="3">
        <v>0.0624990212595933</v>
      </c>
      <c r="P19" s="3">
        <v>3.86922758480289</v>
      </c>
      <c r="Q19" s="3">
        <v>0.0619432885126586</v>
      </c>
      <c r="R19" s="3">
        <v>0.0387640734834535</v>
      </c>
      <c r="S19" s="3">
        <v>0</v>
      </c>
      <c r="T19" s="3">
        <v>30.857311647965</v>
      </c>
      <c r="U19" s="3">
        <v>30.9403576757955</v>
      </c>
      <c r="V19" s="3">
        <v>4.49605944322609</v>
      </c>
      <c r="W19" s="3">
        <v>70.1231059550532</v>
      </c>
      <c r="X19" s="3">
        <v>3.16939578261609</v>
      </c>
      <c r="Y19" s="3">
        <v>4.51976020605493</v>
      </c>
      <c r="Z19" s="3">
        <v>1.32666366061001</v>
      </c>
      <c r="AA19" s="3">
        <v>-38.6784481484361</v>
      </c>
      <c r="AB19" s="3">
        <v>19.2329332551538</v>
      </c>
      <c r="AC19" s="3">
        <v>1.11608059269954</v>
      </c>
      <c r="AD19" s="3">
        <v>-18.3294343005827</v>
      </c>
      <c r="AE19" s="3">
        <v>0</v>
      </c>
      <c r="AF19" s="3">
        <v>0</v>
      </c>
      <c r="AG19" s="3">
        <v>1</v>
      </c>
      <c r="AH19" s="3">
        <v>0</v>
      </c>
      <c r="AI19" s="3">
        <v>50872.2046790158</v>
      </c>
      <c r="AJ19" s="3">
        <v>0</v>
      </c>
      <c r="AK19" s="3">
        <v>0</v>
      </c>
      <c r="AL19" s="3">
        <v>0</v>
      </c>
      <c r="AM19" s="3">
        <v>0</v>
      </c>
      <c r="AN19" s="3">
        <v>6</v>
      </c>
      <c r="AO19" s="3">
        <v>0.5</v>
      </c>
      <c r="AP19" s="3" t="e">
        <v>#DIV/0!</v>
      </c>
      <c r="AQ19" s="3">
        <v>2</v>
      </c>
      <c r="AR19" s="3">
        <v>1691554294.91204</v>
      </c>
      <c r="AS19" s="3">
        <v>400.005731167101</v>
      </c>
      <c r="AT19" s="3">
        <v>398.075144434439</v>
      </c>
      <c r="AU19" s="3">
        <v>32.4958904448015</v>
      </c>
      <c r="AV19" s="3">
        <v>31.0412149747638</v>
      </c>
      <c r="AW19" s="3">
        <v>405.402694511024</v>
      </c>
      <c r="AX19" s="3">
        <v>31.8035055876312</v>
      </c>
      <c r="AY19" s="3">
        <v>350.000349944481</v>
      </c>
      <c r="AZ19" s="3">
        <v>97.5026626261199</v>
      </c>
      <c r="BA19" s="3">
        <v>0.0295401106587542</v>
      </c>
      <c r="BB19" s="3">
        <v>31.0325587924217</v>
      </c>
      <c r="BC19" s="3">
        <v>30.9403576757955</v>
      </c>
      <c r="BD19" s="3">
        <v>999.9</v>
      </c>
      <c r="BE19" s="3">
        <v>0</v>
      </c>
      <c r="BF19" s="3">
        <v>0</v>
      </c>
      <c r="BG19" s="3">
        <v>9999.87307342398</v>
      </c>
      <c r="BH19" s="3">
        <v>-0.724025996219957</v>
      </c>
      <c r="BI19" s="3">
        <v>0.229111</v>
      </c>
      <c r="BJ19" s="3">
        <v>0</v>
      </c>
      <c r="BK19" s="3">
        <v>0</v>
      </c>
      <c r="BL19" s="3">
        <v>0</v>
      </c>
      <c r="BM19" s="3">
        <v>30</v>
      </c>
      <c r="BN19" s="3">
        <v>0</v>
      </c>
      <c r="BO19" s="3">
        <v>1691554054</v>
      </c>
      <c r="BP19" s="3" t="e">
        <v>#DIV/0!</v>
      </c>
      <c r="BQ19" s="3">
        <v>1691554054</v>
      </c>
      <c r="BR19" s="3">
        <v>1691554048.5</v>
      </c>
      <c r="BS19" s="3">
        <v>37</v>
      </c>
      <c r="BT19" s="3">
        <v>-0.021</v>
      </c>
      <c r="BU19" s="3">
        <v>-0.014</v>
      </c>
      <c r="BV19" s="3">
        <v>-5.394</v>
      </c>
      <c r="BW19" s="3">
        <v>0.597</v>
      </c>
      <c r="BX19" s="3">
        <v>398</v>
      </c>
      <c r="BY19" s="3">
        <v>31</v>
      </c>
      <c r="BZ19" s="3">
        <v>0.29</v>
      </c>
      <c r="CA19" s="3">
        <v>0.05</v>
      </c>
      <c r="CB19" s="3">
        <v>1.92880260162602</v>
      </c>
      <c r="CC19" s="3">
        <v>0.039095818815332</v>
      </c>
      <c r="CD19" s="3">
        <v>0.0473023653033962</v>
      </c>
      <c r="CE19" s="3">
        <v>0.0833333333333333</v>
      </c>
      <c r="CF19" s="3">
        <v>1.4573375</v>
      </c>
      <c r="CG19" s="3">
        <v>-0.052750592334493</v>
      </c>
      <c r="CH19" s="3">
        <v>0.0147973637724678</v>
      </c>
      <c r="CI19" s="3">
        <v>0.583333333333333</v>
      </c>
      <c r="CJ19" s="3">
        <v>0.666666666666667</v>
      </c>
      <c r="CK19" s="3">
        <v>2</v>
      </c>
      <c r="CL19" s="3" t="e">
        <v>#DIV/0!</v>
      </c>
      <c r="CM19" s="3">
        <v>100</v>
      </c>
      <c r="CN19" s="3">
        <v>100</v>
      </c>
      <c r="CO19" s="3">
        <v>-5.397</v>
      </c>
      <c r="CP19" s="3">
        <v>0.692708333333333</v>
      </c>
      <c r="CQ19" s="3">
        <v>-4.56722502726295</v>
      </c>
      <c r="CR19" s="3">
        <v>-0.002286411675367</v>
      </c>
      <c r="CS19" s="3">
        <v>6.18676668842182e-7</v>
      </c>
      <c r="CT19" s="3">
        <v>-6.79147384105743e-11</v>
      </c>
      <c r="CU19" s="3">
        <v>-0.301033021498125</v>
      </c>
      <c r="CV19" s="3">
        <v>-0.000181985047263589</v>
      </c>
      <c r="CW19" s="3">
        <v>0.00115105855774168</v>
      </c>
      <c r="CX19" s="3">
        <v>-5.13095882008679e-6</v>
      </c>
      <c r="CY19" s="3">
        <v>3</v>
      </c>
      <c r="CZ19" s="3">
        <v>2183</v>
      </c>
      <c r="DA19" s="3">
        <v>2</v>
      </c>
      <c r="DB19" s="3">
        <v>32</v>
      </c>
      <c r="DC19" s="3">
        <v>4.15</v>
      </c>
      <c r="DD19" s="3">
        <v>4.23333333333333</v>
      </c>
      <c r="DE19" s="3">
        <v>3</v>
      </c>
      <c r="DF19" s="3">
        <v>334.752</v>
      </c>
      <c r="DG19" s="3">
        <v>709.662916666667</v>
      </c>
      <c r="DH19" s="3">
        <v>31.5383</v>
      </c>
      <c r="DI19" s="3">
        <v>33.6146416666667</v>
      </c>
      <c r="DJ19" s="3">
        <v>30.0002083333333</v>
      </c>
      <c r="DK19" s="3">
        <v>33.5953083333333</v>
      </c>
      <c r="DL19" s="3">
        <v>33.55945</v>
      </c>
      <c r="DM19" s="3">
        <v>20.20245</v>
      </c>
      <c r="DN19" s="3">
        <v>20.8877</v>
      </c>
      <c r="DO19" s="3">
        <v>100</v>
      </c>
      <c r="DP19" s="3">
        <v>-999.9</v>
      </c>
      <c r="DQ19" s="3">
        <v>398.086</v>
      </c>
      <c r="DR19" s="3">
        <v>31.0609833333333</v>
      </c>
      <c r="DS19" s="3">
        <v>100.0755</v>
      </c>
      <c r="DT19" s="3">
        <v>100.322083333333</v>
      </c>
    </row>
    <row r="20" spans="1:124">
      <c r="A20" s="3" t="s">
        <v>585</v>
      </c>
      <c r="B20" s="3" t="s">
        <v>404</v>
      </c>
      <c r="C20" s="3" t="s">
        <v>72</v>
      </c>
      <c r="D20" s="3" t="s">
        <v>476</v>
      </c>
      <c r="E20" s="3" t="str">
        <f t="shared" si="0"/>
        <v>TR2-B2-Rd3</v>
      </c>
      <c r="F20" s="3" t="str">
        <f>VLOOKUP(B20,Sheet1!$A$1:$B$93,2,0)</f>
        <v>Schima superba</v>
      </c>
      <c r="G20" s="3" t="str">
        <f t="shared" si="1"/>
        <v>2023-08-09</v>
      </c>
      <c r="H20" s="3" t="s">
        <v>569</v>
      </c>
      <c r="I20" s="3">
        <v>0.00012510454120815</v>
      </c>
      <c r="J20" s="3">
        <v>-1.01048274943267</v>
      </c>
      <c r="K20" s="3">
        <v>400.000153103904</v>
      </c>
      <c r="L20" s="3">
        <v>547.253417552252</v>
      </c>
      <c r="M20" s="3">
        <v>53.304539681622</v>
      </c>
      <c r="N20" s="3">
        <v>38.961514236247</v>
      </c>
      <c r="O20" s="3">
        <v>0.0106568384758334</v>
      </c>
      <c r="P20" s="3">
        <v>3.86563472992141</v>
      </c>
      <c r="Q20" s="3">
        <v>0.0106400165123045</v>
      </c>
      <c r="R20" s="3">
        <v>0.00665151939001171</v>
      </c>
      <c r="S20" s="3">
        <v>0</v>
      </c>
      <c r="T20" s="3">
        <v>27.8137901291827</v>
      </c>
      <c r="U20" s="3">
        <v>27.7805577669829</v>
      </c>
      <c r="V20" s="3">
        <v>3.74656371304363</v>
      </c>
      <c r="W20" s="3">
        <v>70.1942890271794</v>
      </c>
      <c r="X20" s="3">
        <v>2.63883912211456</v>
      </c>
      <c r="Y20" s="3">
        <v>3.75933548340633</v>
      </c>
      <c r="Z20" s="3">
        <v>1.10772459092907</v>
      </c>
      <c r="AA20" s="3">
        <v>-5.51711026727943</v>
      </c>
      <c r="AB20" s="3">
        <v>12.1487865155893</v>
      </c>
      <c r="AC20" s="3">
        <v>0.683750360269181</v>
      </c>
      <c r="AD20" s="3">
        <v>7.31542660857902</v>
      </c>
      <c r="AE20" s="3">
        <v>0</v>
      </c>
      <c r="AF20" s="3">
        <v>0</v>
      </c>
      <c r="AG20" s="3">
        <v>1</v>
      </c>
      <c r="AH20" s="3">
        <v>0</v>
      </c>
      <c r="AI20" s="3">
        <v>51342.1456755346</v>
      </c>
      <c r="AJ20" s="3">
        <v>0</v>
      </c>
      <c r="AK20" s="3">
        <v>0</v>
      </c>
      <c r="AL20" s="3">
        <v>0</v>
      </c>
      <c r="AM20" s="3">
        <v>0</v>
      </c>
      <c r="AN20" s="3">
        <v>6</v>
      </c>
      <c r="AO20" s="3">
        <v>0.5</v>
      </c>
      <c r="AP20" s="3" t="e">
        <v>#DIV/0!</v>
      </c>
      <c r="AQ20" s="3">
        <v>2</v>
      </c>
      <c r="AR20" s="3">
        <v>1691572368.43287</v>
      </c>
      <c r="AS20" s="3">
        <v>400.000153103904</v>
      </c>
      <c r="AT20" s="3">
        <v>398.353668828681</v>
      </c>
      <c r="AU20" s="3">
        <v>27.0917615086967</v>
      </c>
      <c r="AV20" s="3">
        <v>26.8831048899988</v>
      </c>
      <c r="AW20" s="3">
        <v>405.607957357994</v>
      </c>
      <c r="AX20" s="3">
        <v>26.5298811457003</v>
      </c>
      <c r="AY20" s="3">
        <v>349.996924919419</v>
      </c>
      <c r="AZ20" s="3">
        <v>97.3786826124339</v>
      </c>
      <c r="BA20" s="3">
        <v>0.0250657016269841</v>
      </c>
      <c r="BB20" s="3">
        <v>27.838852112221</v>
      </c>
      <c r="BC20" s="3">
        <v>27.7805577669829</v>
      </c>
      <c r="BD20" s="3">
        <v>999.9</v>
      </c>
      <c r="BE20" s="3">
        <v>0</v>
      </c>
      <c r="BF20" s="3">
        <v>0</v>
      </c>
      <c r="BG20" s="3">
        <v>9998.90955057623</v>
      </c>
      <c r="BH20" s="3">
        <v>-0.696456751730219</v>
      </c>
      <c r="BI20" s="3">
        <v>0.229111</v>
      </c>
      <c r="BJ20" s="3">
        <v>0</v>
      </c>
      <c r="BK20" s="3">
        <v>0</v>
      </c>
      <c r="BL20" s="3">
        <v>0</v>
      </c>
      <c r="BM20" s="3">
        <v>27</v>
      </c>
      <c r="BN20" s="3">
        <v>0</v>
      </c>
      <c r="BO20" s="3">
        <v>1691572168.6</v>
      </c>
      <c r="BP20" s="3" t="e">
        <v>#DIV/0!</v>
      </c>
      <c r="BQ20" s="3">
        <v>1691572168.6</v>
      </c>
      <c r="BR20" s="3">
        <v>1691572161.6</v>
      </c>
      <c r="BS20" s="3">
        <v>78</v>
      </c>
      <c r="BT20" s="3">
        <v>-0.045</v>
      </c>
      <c r="BU20" s="3">
        <v>0.001</v>
      </c>
      <c r="BV20" s="3">
        <v>-5.605</v>
      </c>
      <c r="BW20" s="3">
        <v>0.555</v>
      </c>
      <c r="BX20" s="3">
        <v>398</v>
      </c>
      <c r="BY20" s="3">
        <v>27</v>
      </c>
      <c r="BZ20" s="3">
        <v>0.48</v>
      </c>
      <c r="CA20" s="3">
        <v>0.27</v>
      </c>
      <c r="CB20" s="3">
        <v>1.64645052083333</v>
      </c>
      <c r="CC20" s="3">
        <v>0.0118524108817996</v>
      </c>
      <c r="CD20" s="3">
        <v>0.0338942731431615</v>
      </c>
      <c r="CE20" s="3">
        <v>0.416666666666667</v>
      </c>
      <c r="CF20" s="3">
        <v>0.205380825</v>
      </c>
      <c r="CG20" s="3">
        <v>0.0706998348968102</v>
      </c>
      <c r="CH20" s="3">
        <v>0.0155955574038485</v>
      </c>
      <c r="CI20" s="3">
        <v>0.583333333333333</v>
      </c>
      <c r="CJ20" s="3">
        <v>1</v>
      </c>
      <c r="CK20" s="3">
        <v>2</v>
      </c>
      <c r="CL20" s="3" t="e">
        <v>#DIV/0!</v>
      </c>
      <c r="CM20" s="3">
        <v>100</v>
      </c>
      <c r="CN20" s="3">
        <v>100</v>
      </c>
      <c r="CO20" s="3">
        <v>-5.60783333333333</v>
      </c>
      <c r="CP20" s="3">
        <v>0.561416666666667</v>
      </c>
      <c r="CQ20" s="3">
        <v>-4.77767995870844</v>
      </c>
      <c r="CR20" s="3">
        <v>-0.002286411675367</v>
      </c>
      <c r="CS20" s="3">
        <v>6.18676668842182e-7</v>
      </c>
      <c r="CT20" s="3">
        <v>-6.79147384105743e-11</v>
      </c>
      <c r="CU20" s="3">
        <v>-0.147641695356425</v>
      </c>
      <c r="CV20" s="3">
        <v>-0.000181985047263589</v>
      </c>
      <c r="CW20" s="3">
        <v>0.00115105855774168</v>
      </c>
      <c r="CX20" s="3">
        <v>-5.13095882008679e-6</v>
      </c>
      <c r="CY20" s="3">
        <v>3</v>
      </c>
      <c r="CZ20" s="3">
        <v>2183</v>
      </c>
      <c r="DA20" s="3">
        <v>2</v>
      </c>
      <c r="DB20" s="3">
        <v>32</v>
      </c>
      <c r="DC20" s="3">
        <v>3.45833333333333</v>
      </c>
      <c r="DD20" s="3">
        <v>3.58333333333333</v>
      </c>
      <c r="DE20" s="3">
        <v>3</v>
      </c>
      <c r="DF20" s="3">
        <v>334.585166666667</v>
      </c>
      <c r="DG20" s="3">
        <v>726.137083333333</v>
      </c>
      <c r="DH20" s="3">
        <v>28.3536666666667</v>
      </c>
      <c r="DI20" s="3">
        <v>30.4429916666667</v>
      </c>
      <c r="DJ20" s="3">
        <v>30.0001333333333</v>
      </c>
      <c r="DK20" s="3">
        <v>30.4684916666667</v>
      </c>
      <c r="DL20" s="3">
        <v>30.4489666666667</v>
      </c>
      <c r="DM20" s="3">
        <v>20.3249666666667</v>
      </c>
      <c r="DN20" s="3">
        <v>24.6864666666667</v>
      </c>
      <c r="DO20" s="3">
        <v>100</v>
      </c>
      <c r="DP20" s="3">
        <v>-999.9</v>
      </c>
      <c r="DQ20" s="3">
        <v>398.342833333333</v>
      </c>
      <c r="DR20" s="3">
        <v>26.8667083333333</v>
      </c>
      <c r="DS20" s="3">
        <v>100.4735</v>
      </c>
      <c r="DT20" s="3">
        <v>100.67375</v>
      </c>
    </row>
    <row r="21" spans="1:124">
      <c r="A21" s="3" t="s">
        <v>586</v>
      </c>
      <c r="B21" s="3" t="s">
        <v>427</v>
      </c>
      <c r="C21" s="3" t="s">
        <v>68</v>
      </c>
      <c r="D21" s="3" t="s">
        <v>69</v>
      </c>
      <c r="E21" s="3" t="str">
        <f t="shared" si="0"/>
        <v>TR19-B1-Rd1</v>
      </c>
      <c r="F21" s="3" t="str">
        <f>VLOOKUP(B21,Sheet1!$A$1:$B$93,2,0)</f>
        <v>Schima superba</v>
      </c>
      <c r="G21" s="3" t="str">
        <f t="shared" si="1"/>
        <v>2023-08-10</v>
      </c>
      <c r="H21" s="3" t="s">
        <v>569</v>
      </c>
      <c r="I21" s="3">
        <v>1.46087498560749e-5</v>
      </c>
      <c r="J21" s="3">
        <v>-0.573120904739731</v>
      </c>
      <c r="K21" s="3">
        <v>400.003909868941</v>
      </c>
      <c r="L21" s="3">
        <v>1027.06807291803</v>
      </c>
      <c r="M21" s="3">
        <v>100.274986044746</v>
      </c>
      <c r="N21" s="3">
        <v>39.0532922441677</v>
      </c>
      <c r="O21" s="3">
        <v>0.0014407996988022</v>
      </c>
      <c r="P21" s="3">
        <v>2.35187340306725</v>
      </c>
      <c r="Q21" s="3">
        <v>0.00144030775135391</v>
      </c>
      <c r="R21" s="3">
        <v>0.000900236528992589</v>
      </c>
      <c r="S21" s="3">
        <v>0</v>
      </c>
      <c r="T21" s="3">
        <v>25.2400960216216</v>
      </c>
      <c r="U21" s="3">
        <v>25.2052427866722</v>
      </c>
      <c r="V21" s="3">
        <v>3.21879409292771</v>
      </c>
      <c r="W21" s="3">
        <v>69.9326951946888</v>
      </c>
      <c r="X21" s="3">
        <v>2.2562896332396</v>
      </c>
      <c r="Y21" s="3">
        <v>3.2263729526528</v>
      </c>
      <c r="Z21" s="3">
        <v>0.962504459688109</v>
      </c>
      <c r="AA21" s="3">
        <v>-0.644245868652905</v>
      </c>
      <c r="AB21" s="3">
        <v>5.01008925810431</v>
      </c>
      <c r="AC21" s="3">
        <v>0.451627637075673</v>
      </c>
      <c r="AD21" s="3">
        <v>4.81747102652708</v>
      </c>
      <c r="AE21" s="3">
        <v>0</v>
      </c>
      <c r="AF21" s="3">
        <v>0</v>
      </c>
      <c r="AG21" s="3">
        <v>1</v>
      </c>
      <c r="AH21" s="3">
        <v>0</v>
      </c>
      <c r="AI21" s="3">
        <v>25058.4448421123</v>
      </c>
      <c r="AJ21" s="3">
        <v>0</v>
      </c>
      <c r="AK21" s="3">
        <v>0</v>
      </c>
      <c r="AL21" s="3">
        <v>0</v>
      </c>
      <c r="AM21" s="3">
        <v>0</v>
      </c>
      <c r="AN21" s="3">
        <v>6</v>
      </c>
      <c r="AO21" s="3">
        <v>0.5</v>
      </c>
      <c r="AP21" s="3" t="e">
        <v>#DIV/0!</v>
      </c>
      <c r="AQ21" s="3">
        <v>2</v>
      </c>
      <c r="AR21" s="3">
        <v>1691644364.43287</v>
      </c>
      <c r="AS21" s="3">
        <v>400.003909868941</v>
      </c>
      <c r="AT21" s="3">
        <v>399.031433555312</v>
      </c>
      <c r="AU21" s="3">
        <v>23.1100792480843</v>
      </c>
      <c r="AV21" s="3">
        <v>23.0856144214864</v>
      </c>
      <c r="AW21" s="3">
        <v>405.598704171988</v>
      </c>
      <c r="AX21" s="3">
        <v>22.7169665298303</v>
      </c>
      <c r="AY21" s="3">
        <v>349.999702885726</v>
      </c>
      <c r="AZ21" s="3">
        <v>97.6146033239068</v>
      </c>
      <c r="BA21" s="3">
        <v>0.0176729488966429</v>
      </c>
      <c r="BB21" s="3">
        <v>25.2447569111476</v>
      </c>
      <c r="BC21" s="3">
        <v>25.2052427866722</v>
      </c>
      <c r="BD21" s="3">
        <v>999.9</v>
      </c>
      <c r="BE21" s="3">
        <v>0</v>
      </c>
      <c r="BF21" s="3">
        <v>0</v>
      </c>
      <c r="BG21" s="3">
        <v>4999.60296782825</v>
      </c>
      <c r="BH21" s="3">
        <v>-0.703983023747187</v>
      </c>
      <c r="BI21" s="3">
        <v>0.229111</v>
      </c>
      <c r="BJ21" s="3">
        <v>0</v>
      </c>
      <c r="BK21" s="3">
        <v>0</v>
      </c>
      <c r="BL21" s="3">
        <v>0</v>
      </c>
      <c r="BM21" s="3">
        <v>26.1273493529922</v>
      </c>
      <c r="BN21" s="3">
        <v>0</v>
      </c>
      <c r="BO21" s="3">
        <v>1691644037.6</v>
      </c>
      <c r="BP21" s="3" t="e">
        <v>#DIV/0!</v>
      </c>
      <c r="BQ21" s="3">
        <v>1691644037.6</v>
      </c>
      <c r="BR21" s="3">
        <v>1691644028.6</v>
      </c>
      <c r="BS21" s="3">
        <v>45</v>
      </c>
      <c r="BT21" s="3">
        <v>-0.04</v>
      </c>
      <c r="BU21" s="3">
        <v>-0.012</v>
      </c>
      <c r="BV21" s="3">
        <v>-5.593</v>
      </c>
      <c r="BW21" s="3">
        <v>0.394</v>
      </c>
      <c r="BX21" s="3">
        <v>399</v>
      </c>
      <c r="BY21" s="3">
        <v>23</v>
      </c>
      <c r="BZ21" s="3">
        <v>0.25</v>
      </c>
      <c r="CA21" s="3">
        <v>0.1</v>
      </c>
      <c r="CB21" s="3">
        <v>0.97303343495935</v>
      </c>
      <c r="CC21" s="3">
        <v>-0.00357627003484253</v>
      </c>
      <c r="CD21" s="3">
        <v>0.0332217133411994</v>
      </c>
      <c r="CE21" s="3">
        <v>0.5</v>
      </c>
      <c r="CF21" s="3">
        <v>0.0246363977642276</v>
      </c>
      <c r="CG21" s="3">
        <v>-0.00268069825783971</v>
      </c>
      <c r="CH21" s="3">
        <v>0.00134321088457462</v>
      </c>
      <c r="CI21" s="3">
        <v>1</v>
      </c>
      <c r="CJ21" s="3">
        <v>1.5</v>
      </c>
      <c r="CK21" s="3">
        <v>2</v>
      </c>
      <c r="CL21" s="3" t="e">
        <v>#DIV/0!</v>
      </c>
      <c r="CM21" s="3">
        <v>100</v>
      </c>
      <c r="CN21" s="3">
        <v>100</v>
      </c>
      <c r="CO21" s="3">
        <v>-5.59466666666667</v>
      </c>
      <c r="CP21" s="3">
        <v>0.3933</v>
      </c>
      <c r="CQ21" s="3">
        <v>-4.76468684504397</v>
      </c>
      <c r="CR21" s="3">
        <v>-0.002286411675367</v>
      </c>
      <c r="CS21" s="3">
        <v>6.18676668842182e-7</v>
      </c>
      <c r="CT21" s="3">
        <v>-6.79147384105743e-11</v>
      </c>
      <c r="CU21" s="3">
        <v>-0.136618098487481</v>
      </c>
      <c r="CV21" s="3">
        <v>-0.000181985047263589</v>
      </c>
      <c r="CW21" s="3">
        <v>0.00115105855774168</v>
      </c>
      <c r="CX21" s="3">
        <v>-5.13095882008679e-6</v>
      </c>
      <c r="CY21" s="3">
        <v>3</v>
      </c>
      <c r="CZ21" s="3">
        <v>2183</v>
      </c>
      <c r="DA21" s="3">
        <v>2</v>
      </c>
      <c r="DB21" s="3">
        <v>32</v>
      </c>
      <c r="DC21" s="3">
        <v>5.58333333333333</v>
      </c>
      <c r="DD21" s="3">
        <v>5.71666666666667</v>
      </c>
      <c r="DE21" s="3">
        <v>3</v>
      </c>
      <c r="DF21" s="3">
        <v>334.900083333333</v>
      </c>
      <c r="DG21" s="3">
        <v>714.454166666667</v>
      </c>
      <c r="DH21" s="3">
        <v>25.000225</v>
      </c>
      <c r="DI21" s="3">
        <v>30.75435</v>
      </c>
      <c r="DJ21" s="3">
        <v>30.0002166666667</v>
      </c>
      <c r="DK21" s="3">
        <v>30.863475</v>
      </c>
      <c r="DL21" s="3">
        <v>30.8472083333333</v>
      </c>
      <c r="DM21" s="3">
        <v>20.1321416666667</v>
      </c>
      <c r="DN21" s="3">
        <v>30.487</v>
      </c>
      <c r="DO21" s="3">
        <v>40.9062</v>
      </c>
      <c r="DP21" s="3">
        <v>25</v>
      </c>
      <c r="DQ21" s="3">
        <v>399.020333333333</v>
      </c>
      <c r="DR21" s="3">
        <v>23.055875</v>
      </c>
      <c r="DS21" s="3">
        <v>100.354583333333</v>
      </c>
      <c r="DT21" s="3">
        <v>100.58575</v>
      </c>
    </row>
    <row r="22" spans="1:124">
      <c r="A22" s="3" t="s">
        <v>587</v>
      </c>
      <c r="B22" s="3" t="s">
        <v>113</v>
      </c>
      <c r="C22" s="3" t="s">
        <v>68</v>
      </c>
      <c r="D22" s="3" t="s">
        <v>74</v>
      </c>
      <c r="E22" s="3" t="str">
        <f t="shared" si="0"/>
        <v>TR21-B1-Rd2</v>
      </c>
      <c r="F22" s="3" t="str">
        <f>VLOOKUP(B22,Sheet1!$A$1:$B$93,2,0)</f>
        <v>Schima superba</v>
      </c>
      <c r="G22" s="3" t="str">
        <f t="shared" si="1"/>
        <v>2023-08-10</v>
      </c>
      <c r="H22" s="3" t="s">
        <v>569</v>
      </c>
      <c r="I22" s="3">
        <v>0.000123729520596446</v>
      </c>
      <c r="J22" s="3">
        <v>-0.815244115728875</v>
      </c>
      <c r="K22" s="3">
        <v>399.998091643321</v>
      </c>
      <c r="L22" s="3">
        <v>504.076680003994</v>
      </c>
      <c r="M22" s="3">
        <v>49.1763724121618</v>
      </c>
      <c r="N22" s="3">
        <v>39.0227441734597</v>
      </c>
      <c r="O22" s="3">
        <v>0.0116992560534653</v>
      </c>
      <c r="P22" s="3">
        <v>3.87019088317876</v>
      </c>
      <c r="Q22" s="3">
        <v>0.0116796286771797</v>
      </c>
      <c r="R22" s="3">
        <v>0.00730152858214145</v>
      </c>
      <c r="S22" s="3">
        <v>0</v>
      </c>
      <c r="T22" s="3">
        <v>25.8321231121273</v>
      </c>
      <c r="U22" s="3">
        <v>25.8600043151268</v>
      </c>
      <c r="V22" s="3">
        <v>3.34640703374374</v>
      </c>
      <c r="W22" s="3">
        <v>70.0303587033202</v>
      </c>
      <c r="X22" s="3">
        <v>2.343071009313</v>
      </c>
      <c r="Y22" s="3">
        <v>3.34579329879434</v>
      </c>
      <c r="Z22" s="3">
        <v>1.00333602443075</v>
      </c>
      <c r="AA22" s="3">
        <v>-5.45647185830326</v>
      </c>
      <c r="AB22" s="3">
        <v>-0.645981631337826</v>
      </c>
      <c r="AC22" s="3">
        <v>-0.0356142651558915</v>
      </c>
      <c r="AD22" s="3">
        <v>-6.13806775479697</v>
      </c>
      <c r="AE22" s="3">
        <v>0</v>
      </c>
      <c r="AF22" s="3">
        <v>0</v>
      </c>
      <c r="AG22" s="3">
        <v>1</v>
      </c>
      <c r="AH22" s="3">
        <v>0</v>
      </c>
      <c r="AI22" s="3">
        <v>51772.0977004791</v>
      </c>
      <c r="AJ22" s="3">
        <v>0</v>
      </c>
      <c r="AK22" s="3">
        <v>0</v>
      </c>
      <c r="AL22" s="3">
        <v>0</v>
      </c>
      <c r="AM22" s="3">
        <v>0</v>
      </c>
      <c r="AN22" s="3">
        <v>6</v>
      </c>
      <c r="AO22" s="3">
        <v>0.5</v>
      </c>
      <c r="AP22" s="3" t="e">
        <v>#DIV/0!</v>
      </c>
      <c r="AQ22" s="3">
        <v>2</v>
      </c>
      <c r="AR22" s="3">
        <v>1691666325.91204</v>
      </c>
      <c r="AS22" s="3">
        <v>399.998091643321</v>
      </c>
      <c r="AT22" s="3">
        <v>398.685382782015</v>
      </c>
      <c r="AU22" s="3">
        <v>24.0173763504619</v>
      </c>
      <c r="AV22" s="3">
        <v>23.8103643943986</v>
      </c>
      <c r="AW22" s="3">
        <v>405.966025270092</v>
      </c>
      <c r="AX22" s="3">
        <v>23.6064722755712</v>
      </c>
      <c r="AY22" s="3">
        <v>350.002653048876</v>
      </c>
      <c r="AZ22" s="3">
        <v>97.5333715200899</v>
      </c>
      <c r="BA22" s="3">
        <v>0.0239543493364173</v>
      </c>
      <c r="BB22" s="3">
        <v>25.8569081457842</v>
      </c>
      <c r="BC22" s="3">
        <v>25.8600043151268</v>
      </c>
      <c r="BD22" s="3">
        <v>999.9</v>
      </c>
      <c r="BE22" s="3">
        <v>0</v>
      </c>
      <c r="BF22" s="3">
        <v>0</v>
      </c>
      <c r="BG22" s="3">
        <v>10000.3928624643</v>
      </c>
      <c r="BH22" s="3">
        <v>-0.707899736027244</v>
      </c>
      <c r="BI22" s="3">
        <v>0.229111</v>
      </c>
      <c r="BJ22" s="3">
        <v>0</v>
      </c>
      <c r="BK22" s="3">
        <v>0</v>
      </c>
      <c r="BL22" s="3">
        <v>0</v>
      </c>
      <c r="BM22" s="3">
        <v>28</v>
      </c>
      <c r="BN22" s="3">
        <v>0</v>
      </c>
      <c r="BO22" s="3">
        <v>1691665964.6</v>
      </c>
      <c r="BP22" s="3" t="e">
        <v>#DIV/0!</v>
      </c>
      <c r="BQ22" s="3">
        <v>1691665964.6</v>
      </c>
      <c r="BR22" s="3">
        <v>1691665954.6</v>
      </c>
      <c r="BS22" s="3">
        <v>110</v>
      </c>
      <c r="BT22" s="3">
        <v>0.036</v>
      </c>
      <c r="BU22" s="3">
        <v>-0.025</v>
      </c>
      <c r="BV22" s="3">
        <v>-5.965</v>
      </c>
      <c r="BW22" s="3">
        <v>0.4</v>
      </c>
      <c r="BX22" s="3">
        <v>399</v>
      </c>
      <c r="BY22" s="3">
        <v>24</v>
      </c>
      <c r="BZ22" s="3">
        <v>0.44</v>
      </c>
      <c r="CA22" s="3">
        <v>0.17</v>
      </c>
      <c r="CB22" s="3">
        <v>1.31063683333333</v>
      </c>
      <c r="CC22" s="3">
        <v>0.018477636022512</v>
      </c>
      <c r="CD22" s="3">
        <v>0.0660466781561782</v>
      </c>
      <c r="CE22" s="3">
        <v>0.416666666666667</v>
      </c>
      <c r="CF22" s="3">
        <v>0.206945729166667</v>
      </c>
      <c r="CG22" s="3">
        <v>-0.000772195121951562</v>
      </c>
      <c r="CH22" s="3">
        <v>0.00575302573297569</v>
      </c>
      <c r="CI22" s="3">
        <v>0.916666666666667</v>
      </c>
      <c r="CJ22" s="3">
        <v>1.33333333333333</v>
      </c>
      <c r="CK22" s="3">
        <v>2</v>
      </c>
      <c r="CL22" s="3" t="e">
        <v>#DIV/0!</v>
      </c>
      <c r="CM22" s="3">
        <v>100</v>
      </c>
      <c r="CN22" s="3">
        <v>100</v>
      </c>
      <c r="CO22" s="3">
        <v>-5.96791666666667</v>
      </c>
      <c r="CP22" s="3">
        <v>0.410841666666667</v>
      </c>
      <c r="CQ22" s="3">
        <v>-5.13714656578938</v>
      </c>
      <c r="CR22" s="3">
        <v>-0.002286411675367</v>
      </c>
      <c r="CS22" s="3">
        <v>6.18676668842182e-7</v>
      </c>
      <c r="CT22" s="3">
        <v>-6.79147384105743e-11</v>
      </c>
      <c r="CU22" s="3">
        <v>-0.158746562903428</v>
      </c>
      <c r="CV22" s="3">
        <v>-0.000181985047263589</v>
      </c>
      <c r="CW22" s="3">
        <v>0.00115105855774168</v>
      </c>
      <c r="CX22" s="3">
        <v>-5.13095882008679e-6</v>
      </c>
      <c r="CY22" s="3">
        <v>3</v>
      </c>
      <c r="CZ22" s="3">
        <v>2183</v>
      </c>
      <c r="DA22" s="3">
        <v>2</v>
      </c>
      <c r="DB22" s="3">
        <v>32</v>
      </c>
      <c r="DC22" s="3">
        <v>6.15</v>
      </c>
      <c r="DD22" s="3">
        <v>6.31666666666667</v>
      </c>
      <c r="DE22" s="3">
        <v>3</v>
      </c>
      <c r="DF22" s="3">
        <v>334.821416666667</v>
      </c>
      <c r="DG22" s="3">
        <v>716.294583333333</v>
      </c>
      <c r="DH22" s="3">
        <v>25</v>
      </c>
      <c r="DI22" s="3">
        <v>30.9814416666667</v>
      </c>
      <c r="DJ22" s="3">
        <v>30.0002333333333</v>
      </c>
      <c r="DK22" s="3">
        <v>30.9813916666667</v>
      </c>
      <c r="DL22" s="3">
        <v>30.9443916666667</v>
      </c>
      <c r="DM22" s="3">
        <v>20.186175</v>
      </c>
      <c r="DN22" s="3">
        <v>63.4860083333333</v>
      </c>
      <c r="DO22" s="3">
        <v>31.8827</v>
      </c>
      <c r="DP22" s="3">
        <v>25</v>
      </c>
      <c r="DQ22" s="3">
        <v>398.71875</v>
      </c>
      <c r="DR22" s="3">
        <v>23.75025</v>
      </c>
      <c r="DS22" s="3">
        <v>100.25375</v>
      </c>
      <c r="DT22" s="3">
        <v>100.52425</v>
      </c>
    </row>
    <row r="23" spans="1:124">
      <c r="A23" s="3" t="s">
        <v>588</v>
      </c>
      <c r="B23" s="3" t="s">
        <v>113</v>
      </c>
      <c r="C23" s="3" t="s">
        <v>72</v>
      </c>
      <c r="D23" s="3" t="s">
        <v>69</v>
      </c>
      <c r="E23" s="3" t="str">
        <f t="shared" si="0"/>
        <v>TR21-B2-Rd1</v>
      </c>
      <c r="F23" s="3" t="str">
        <f>VLOOKUP(B23,Sheet1!$A$1:$B$93,2,0)</f>
        <v>Schima superba</v>
      </c>
      <c r="G23" s="3" t="str">
        <f t="shared" si="1"/>
        <v>2023-08-10</v>
      </c>
      <c r="H23" s="3" t="s">
        <v>569</v>
      </c>
      <c r="I23" s="3">
        <v>8.7624358348152e-5</v>
      </c>
      <c r="J23" s="3">
        <v>-0.687669433206964</v>
      </c>
      <c r="K23" s="3">
        <v>400.007040619109</v>
      </c>
      <c r="L23" s="3">
        <v>542.542619173194</v>
      </c>
      <c r="M23" s="3">
        <v>53.0301440429981</v>
      </c>
      <c r="N23" s="3">
        <v>39.0981796377074</v>
      </c>
      <c r="O23" s="3">
        <v>0.00728734489034323</v>
      </c>
      <c r="P23" s="3">
        <v>2.35350042910832</v>
      </c>
      <c r="Q23" s="3">
        <v>0.00727480756992447</v>
      </c>
      <c r="R23" s="3">
        <v>0.00454787933528641</v>
      </c>
      <c r="S23" s="3">
        <v>0</v>
      </c>
      <c r="T23" s="3">
        <v>26.0645786440662</v>
      </c>
      <c r="U23" s="3">
        <v>26.2399875472085</v>
      </c>
      <c r="V23" s="3">
        <v>3.42247404252207</v>
      </c>
      <c r="W23" s="3">
        <v>67.1852072349795</v>
      </c>
      <c r="X23" s="3">
        <v>2.27944018605436</v>
      </c>
      <c r="Y23" s="3">
        <v>3.39277125708701</v>
      </c>
      <c r="Z23" s="3">
        <v>1.14303385646771</v>
      </c>
      <c r="AA23" s="3">
        <v>-3.8642342031535</v>
      </c>
      <c r="AB23" s="3">
        <v>-18.7138255858619</v>
      </c>
      <c r="AC23" s="3">
        <v>-1.70175768105306</v>
      </c>
      <c r="AD23" s="3">
        <v>-24.2798174700685</v>
      </c>
      <c r="AE23" s="3">
        <v>0</v>
      </c>
      <c r="AF23" s="3">
        <v>0</v>
      </c>
      <c r="AG23" s="3">
        <v>1</v>
      </c>
      <c r="AH23" s="3">
        <v>0</v>
      </c>
      <c r="AI23" s="3">
        <v>25010.3283571562</v>
      </c>
      <c r="AJ23" s="3">
        <v>0</v>
      </c>
      <c r="AK23" s="3">
        <v>0</v>
      </c>
      <c r="AL23" s="3">
        <v>0</v>
      </c>
      <c r="AM23" s="3">
        <v>0</v>
      </c>
      <c r="AN23" s="3">
        <v>6</v>
      </c>
      <c r="AO23" s="3">
        <v>0.5</v>
      </c>
      <c r="AP23" s="3" t="e">
        <v>#DIV/0!</v>
      </c>
      <c r="AQ23" s="3">
        <v>2</v>
      </c>
      <c r="AR23" s="3">
        <v>1691632952.83287</v>
      </c>
      <c r="AS23" s="3">
        <v>400.007040619109</v>
      </c>
      <c r="AT23" s="3">
        <v>398.888267388858</v>
      </c>
      <c r="AU23" s="3">
        <v>23.3205774157696</v>
      </c>
      <c r="AV23" s="3">
        <v>23.1738676480873</v>
      </c>
      <c r="AW23" s="3">
        <v>405.505008049778</v>
      </c>
      <c r="AX23" s="3">
        <v>22.9471932889376</v>
      </c>
      <c r="AY23" s="3">
        <v>350.000756612996</v>
      </c>
      <c r="AZ23" s="3">
        <v>97.7224457884054</v>
      </c>
      <c r="BA23" s="3">
        <v>0.021282853742626</v>
      </c>
      <c r="BB23" s="3">
        <v>26.0924973145107</v>
      </c>
      <c r="BC23" s="3">
        <v>26.2399875472085</v>
      </c>
      <c r="BD23" s="3">
        <v>999.9</v>
      </c>
      <c r="BE23" s="3">
        <v>0</v>
      </c>
      <c r="BF23" s="3">
        <v>0</v>
      </c>
      <c r="BG23" s="3">
        <v>4998.79088186462</v>
      </c>
      <c r="BH23" s="3">
        <v>-0.708852258778812</v>
      </c>
      <c r="BI23" s="3">
        <v>0.229111</v>
      </c>
      <c r="BJ23" s="3">
        <v>0</v>
      </c>
      <c r="BK23" s="3">
        <v>0</v>
      </c>
      <c r="BL23" s="3">
        <v>0</v>
      </c>
      <c r="BM23" s="3">
        <v>28.0173923652922</v>
      </c>
      <c r="BN23" s="3">
        <v>0</v>
      </c>
      <c r="BO23" s="3">
        <v>1691632801</v>
      </c>
      <c r="BP23" s="3" t="e">
        <v>#DIV/0!</v>
      </c>
      <c r="BQ23" s="3">
        <v>1691632801</v>
      </c>
      <c r="BR23" s="3">
        <v>1691632790</v>
      </c>
      <c r="BS23" s="3">
        <v>24</v>
      </c>
      <c r="BT23" s="3">
        <v>-0.055</v>
      </c>
      <c r="BU23" s="3">
        <v>-0.019</v>
      </c>
      <c r="BV23" s="3">
        <v>-5.496</v>
      </c>
      <c r="BW23" s="3">
        <v>0.405</v>
      </c>
      <c r="BX23" s="3">
        <v>399</v>
      </c>
      <c r="BY23" s="3">
        <v>24</v>
      </c>
      <c r="BZ23" s="3">
        <v>0.21</v>
      </c>
      <c r="CA23" s="3">
        <v>0.13</v>
      </c>
      <c r="CB23" s="3">
        <v>1.11875745</v>
      </c>
      <c r="CC23" s="3">
        <v>0.00187049155722159</v>
      </c>
      <c r="CD23" s="3">
        <v>0.0364849308754267</v>
      </c>
      <c r="CE23" s="3">
        <v>0.333333333333333</v>
      </c>
      <c r="CF23" s="3">
        <v>0.147997620833333</v>
      </c>
      <c r="CG23" s="3">
        <v>-0.0245701557223267</v>
      </c>
      <c r="CH23" s="3">
        <v>0.00270496204036185</v>
      </c>
      <c r="CI23" s="3">
        <v>1</v>
      </c>
      <c r="CJ23" s="3">
        <v>1.33333333333333</v>
      </c>
      <c r="CK23" s="3">
        <v>2</v>
      </c>
      <c r="CL23" s="3" t="e">
        <v>#DIV/0!</v>
      </c>
      <c r="CM23" s="3">
        <v>100</v>
      </c>
      <c r="CN23" s="3">
        <v>100</v>
      </c>
      <c r="CO23" s="3">
        <v>-5.49808333333333</v>
      </c>
      <c r="CP23" s="3">
        <v>0.373216666666667</v>
      </c>
      <c r="CQ23" s="3">
        <v>-4.66804168542475</v>
      </c>
      <c r="CR23" s="3">
        <v>-0.002286411675367</v>
      </c>
      <c r="CS23" s="3">
        <v>6.18676668842182e-7</v>
      </c>
      <c r="CT23" s="3">
        <v>-6.79147384105743e-11</v>
      </c>
      <c r="CU23" s="3">
        <v>-0.16656583022535</v>
      </c>
      <c r="CV23" s="3">
        <v>-0.000181985047263589</v>
      </c>
      <c r="CW23" s="3">
        <v>0.00115105855774168</v>
      </c>
      <c r="CX23" s="3">
        <v>-5.13095882008679e-6</v>
      </c>
      <c r="CY23" s="3">
        <v>3</v>
      </c>
      <c r="CZ23" s="3">
        <v>2183</v>
      </c>
      <c r="DA23" s="3">
        <v>2</v>
      </c>
      <c r="DB23" s="3">
        <v>32</v>
      </c>
      <c r="DC23" s="3">
        <v>2.66666666666667</v>
      </c>
      <c r="DD23" s="3">
        <v>2.83333333333333</v>
      </c>
      <c r="DE23" s="3">
        <v>3</v>
      </c>
      <c r="DF23" s="3">
        <v>334.459416666667</v>
      </c>
      <c r="DG23" s="3">
        <v>715.116166666667</v>
      </c>
      <c r="DH23" s="3">
        <v>25.000075</v>
      </c>
      <c r="DI23" s="3">
        <v>32.6085</v>
      </c>
      <c r="DJ23" s="3">
        <v>30.0002333333333</v>
      </c>
      <c r="DK23" s="3">
        <v>32.6187916666667</v>
      </c>
      <c r="DL23" s="3">
        <v>32.578625</v>
      </c>
      <c r="DM23" s="3">
        <v>20.2147166666667</v>
      </c>
      <c r="DN23" s="3">
        <v>20.6206</v>
      </c>
      <c r="DO23" s="3">
        <v>0</v>
      </c>
      <c r="DP23" s="3">
        <v>25</v>
      </c>
      <c r="DQ23" s="3">
        <v>398.85425</v>
      </c>
      <c r="DR23" s="3">
        <v>24.0721</v>
      </c>
      <c r="DS23" s="3">
        <v>100.145833333333</v>
      </c>
      <c r="DT23" s="3">
        <v>100.405333333333</v>
      </c>
    </row>
    <row r="24" spans="1:124">
      <c r="A24" s="3" t="s">
        <v>589</v>
      </c>
      <c r="B24" s="3" t="s">
        <v>432</v>
      </c>
      <c r="C24" s="3" t="s">
        <v>68</v>
      </c>
      <c r="D24" s="3" t="s">
        <v>74</v>
      </c>
      <c r="E24" s="3" t="str">
        <f t="shared" si="0"/>
        <v>TR22-B1-Rd2</v>
      </c>
      <c r="F24" s="3" t="str">
        <f>VLOOKUP(B24,Sheet1!$A$1:$B$93,2,0)</f>
        <v>Ternstroemia gymnanthera</v>
      </c>
      <c r="G24" s="3" t="str">
        <f t="shared" si="1"/>
        <v>2023-08-10</v>
      </c>
      <c r="H24" s="3" t="s">
        <v>569</v>
      </c>
      <c r="I24" s="3">
        <v>9.5304644158715e-5</v>
      </c>
      <c r="J24" s="3">
        <v>-1.03723886894938</v>
      </c>
      <c r="K24" s="3">
        <v>399.996733706592</v>
      </c>
      <c r="L24" s="3">
        <v>580.026525400743</v>
      </c>
      <c r="M24" s="3">
        <v>56.6064776257542</v>
      </c>
      <c r="N24" s="3">
        <v>39.0368475586212</v>
      </c>
      <c r="O24" s="3">
        <v>0.00881784799134634</v>
      </c>
      <c r="P24" s="3">
        <v>3.87114398299949</v>
      </c>
      <c r="Q24" s="3">
        <v>0.00880669918461448</v>
      </c>
      <c r="R24" s="3">
        <v>0.00550518746920122</v>
      </c>
      <c r="S24" s="3">
        <v>0</v>
      </c>
      <c r="T24" s="3">
        <v>25.8990970302618</v>
      </c>
      <c r="U24" s="3">
        <v>26.0164017445113</v>
      </c>
      <c r="V24" s="3">
        <v>3.37753472322138</v>
      </c>
      <c r="W24" s="3">
        <v>70.054145650898</v>
      </c>
      <c r="X24" s="3">
        <v>2.35238796770237</v>
      </c>
      <c r="Y24" s="3">
        <v>3.35795687797434</v>
      </c>
      <c r="Z24" s="3">
        <v>1.02514675551901</v>
      </c>
      <c r="AA24" s="3">
        <v>-4.20293480739933</v>
      </c>
      <c r="AB24" s="3">
        <v>-20.4983578142385</v>
      </c>
      <c r="AC24" s="3">
        <v>-1.13099832235194</v>
      </c>
      <c r="AD24" s="3">
        <v>-25.8322909439897</v>
      </c>
      <c r="AE24" s="3">
        <v>0</v>
      </c>
      <c r="AF24" s="3">
        <v>0</v>
      </c>
      <c r="AG24" s="3">
        <v>1</v>
      </c>
      <c r="AH24" s="3">
        <v>0</v>
      </c>
      <c r="AI24" s="3">
        <v>51780.2793971282</v>
      </c>
      <c r="AJ24" s="3">
        <v>0</v>
      </c>
      <c r="AK24" s="3">
        <v>0</v>
      </c>
      <c r="AL24" s="3">
        <v>0</v>
      </c>
      <c r="AM24" s="3">
        <v>0</v>
      </c>
      <c r="AN24" s="3">
        <v>6</v>
      </c>
      <c r="AO24" s="3">
        <v>0.5</v>
      </c>
      <c r="AP24" s="3" t="e">
        <v>#DIV/0!</v>
      </c>
      <c r="AQ24" s="3">
        <v>2</v>
      </c>
      <c r="AR24" s="3">
        <v>1691668144.83287</v>
      </c>
      <c r="AS24" s="3">
        <v>399.996733706592</v>
      </c>
      <c r="AT24" s="3">
        <v>398.283971960713</v>
      </c>
      <c r="AU24" s="3">
        <v>24.1040852602931</v>
      </c>
      <c r="AV24" s="3">
        <v>23.9446449149334</v>
      </c>
      <c r="AW24" s="3">
        <v>405.956199239038</v>
      </c>
      <c r="AX24" s="3">
        <v>23.6870187496959</v>
      </c>
      <c r="AY24" s="3">
        <v>350.002176661041</v>
      </c>
      <c r="AZ24" s="3">
        <v>97.5690587966004</v>
      </c>
      <c r="BA24" s="3">
        <v>0.0238570239364775</v>
      </c>
      <c r="BB24" s="3">
        <v>25.9181830467372</v>
      </c>
      <c r="BC24" s="3">
        <v>26.0164017445113</v>
      </c>
      <c r="BD24" s="3">
        <v>999.9</v>
      </c>
      <c r="BE24" s="3">
        <v>0</v>
      </c>
      <c r="BF24" s="3">
        <v>0</v>
      </c>
      <c r="BG24" s="3">
        <v>10000.363586473</v>
      </c>
      <c r="BH24" s="3">
        <v>-0.700784572882837</v>
      </c>
      <c r="BI24" s="3">
        <v>0.229111</v>
      </c>
      <c r="BJ24" s="3">
        <v>0</v>
      </c>
      <c r="BK24" s="3">
        <v>0</v>
      </c>
      <c r="BL24" s="3">
        <v>0</v>
      </c>
      <c r="BM24" s="3">
        <v>28</v>
      </c>
      <c r="BN24" s="3">
        <v>0</v>
      </c>
      <c r="BO24" s="3">
        <v>1691667976</v>
      </c>
      <c r="BP24" s="3" t="e">
        <v>#DIV/0!</v>
      </c>
      <c r="BQ24" s="3">
        <v>1691667976</v>
      </c>
      <c r="BR24" s="3">
        <v>1691667966</v>
      </c>
      <c r="BS24" s="3">
        <v>111</v>
      </c>
      <c r="BT24" s="3">
        <v>0.008</v>
      </c>
      <c r="BU24" s="3">
        <v>0.002</v>
      </c>
      <c r="BV24" s="3">
        <v>-5.956</v>
      </c>
      <c r="BW24" s="3">
        <v>0.406</v>
      </c>
      <c r="BX24" s="3">
        <v>398</v>
      </c>
      <c r="BY24" s="3">
        <v>24</v>
      </c>
      <c r="BZ24" s="3">
        <v>0.33</v>
      </c>
      <c r="CA24" s="3">
        <v>0.17</v>
      </c>
      <c r="CB24" s="3">
        <v>1.71395441056911</v>
      </c>
      <c r="CC24" s="3">
        <v>0.00338916376306577</v>
      </c>
      <c r="CD24" s="3">
        <v>0.0501621096627155</v>
      </c>
      <c r="CE24" s="3">
        <v>0.583333333333333</v>
      </c>
      <c r="CF24" s="3">
        <v>0.159002892276423</v>
      </c>
      <c r="CG24" s="3">
        <v>0.00920819860627201</v>
      </c>
      <c r="CH24" s="3">
        <v>0.00491900462403742</v>
      </c>
      <c r="CI24" s="3">
        <v>1</v>
      </c>
      <c r="CJ24" s="3">
        <v>1.58333333333333</v>
      </c>
      <c r="CK24" s="3">
        <v>2</v>
      </c>
      <c r="CL24" s="3" t="e">
        <v>#DIV/0!</v>
      </c>
      <c r="CM24" s="3">
        <v>100</v>
      </c>
      <c r="CN24" s="3">
        <v>100</v>
      </c>
      <c r="CO24" s="3">
        <v>-5.95941666666667</v>
      </c>
      <c r="CP24" s="3">
        <v>0.417175</v>
      </c>
      <c r="CQ24" s="3">
        <v>-5.12870707271892</v>
      </c>
      <c r="CR24" s="3">
        <v>-0.002286411675367</v>
      </c>
      <c r="CS24" s="3">
        <v>6.18676668842182e-7</v>
      </c>
      <c r="CT24" s="3">
        <v>-6.79147384105743e-11</v>
      </c>
      <c r="CU24" s="3">
        <v>-0.156265779451332</v>
      </c>
      <c r="CV24" s="3">
        <v>-0.000181985047263589</v>
      </c>
      <c r="CW24" s="3">
        <v>0.00115105855774168</v>
      </c>
      <c r="CX24" s="3">
        <v>-5.13095882008679e-6</v>
      </c>
      <c r="CY24" s="3">
        <v>3</v>
      </c>
      <c r="CZ24" s="3">
        <v>2183</v>
      </c>
      <c r="DA24" s="3">
        <v>2</v>
      </c>
      <c r="DB24" s="3">
        <v>32</v>
      </c>
      <c r="DC24" s="3">
        <v>2.93333333333333</v>
      </c>
      <c r="DD24" s="3">
        <v>3.1</v>
      </c>
      <c r="DE24" s="3">
        <v>3</v>
      </c>
      <c r="DF24" s="3">
        <v>334.849333333333</v>
      </c>
      <c r="DG24" s="3">
        <v>720.456416666667</v>
      </c>
      <c r="DH24" s="3">
        <v>24.9998916666667</v>
      </c>
      <c r="DI24" s="3">
        <v>30.7277</v>
      </c>
      <c r="DJ24" s="3">
        <v>30.0000333333333</v>
      </c>
      <c r="DK24" s="3">
        <v>30.7212583333333</v>
      </c>
      <c r="DL24" s="3">
        <v>30.6895</v>
      </c>
      <c r="DM24" s="3">
        <v>20.2189916666667</v>
      </c>
      <c r="DN24" s="3">
        <v>59.1963</v>
      </c>
      <c r="DO24" s="3">
        <v>55.0178</v>
      </c>
      <c r="DP24" s="3">
        <v>25</v>
      </c>
      <c r="DQ24" s="3">
        <v>398.286</v>
      </c>
      <c r="DR24" s="3">
        <v>23.9501</v>
      </c>
      <c r="DS24" s="3">
        <v>100.307583333333</v>
      </c>
      <c r="DT24" s="3">
        <v>100.579666666667</v>
      </c>
    </row>
    <row r="25" spans="1:124">
      <c r="A25" s="3" t="s">
        <v>590</v>
      </c>
      <c r="B25" s="3" t="s">
        <v>115</v>
      </c>
      <c r="C25" s="3" t="s">
        <v>68</v>
      </c>
      <c r="D25" s="3" t="s">
        <v>476</v>
      </c>
      <c r="E25" s="3" t="str">
        <f t="shared" si="0"/>
        <v>TR23-B1-Rd3</v>
      </c>
      <c r="F25" s="3" t="str">
        <f>VLOOKUP(B25,Sheet1!$A$1:$B$93,2,0)</f>
        <v>Schima superba</v>
      </c>
      <c r="G25" s="3" t="str">
        <f t="shared" si="1"/>
        <v>2023-08-10</v>
      </c>
      <c r="H25" s="3" t="s">
        <v>569</v>
      </c>
      <c r="I25" s="3">
        <v>7.01949284807804e-5</v>
      </c>
      <c r="J25" s="3">
        <v>-0.6029575056946</v>
      </c>
      <c r="K25" s="3">
        <v>400.001237527661</v>
      </c>
      <c r="L25" s="3">
        <v>539.14933223629</v>
      </c>
      <c r="M25" s="3">
        <v>52.6046353211861</v>
      </c>
      <c r="N25" s="3">
        <v>39.0279981313272</v>
      </c>
      <c r="O25" s="3">
        <v>0.00679830465278591</v>
      </c>
      <c r="P25" s="3">
        <v>2.35092623001341</v>
      </c>
      <c r="Q25" s="3">
        <v>0.0067870025191361</v>
      </c>
      <c r="R25" s="3">
        <v>0.00424289038391847</v>
      </c>
      <c r="S25" s="3">
        <v>0</v>
      </c>
      <c r="T25" s="3">
        <v>25.3299504529241</v>
      </c>
      <c r="U25" s="3">
        <v>25.3551438773829</v>
      </c>
      <c r="V25" s="3">
        <v>3.24762816379733</v>
      </c>
      <c r="W25" s="3">
        <v>69.8238117583699</v>
      </c>
      <c r="X25" s="3">
        <v>2.26724130775845</v>
      </c>
      <c r="Y25" s="3">
        <v>3.24708895419831</v>
      </c>
      <c r="Z25" s="3">
        <v>0.980386856038875</v>
      </c>
      <c r="AA25" s="3">
        <v>-3.09559634600242</v>
      </c>
      <c r="AB25" s="3">
        <v>-0.353946501500027</v>
      </c>
      <c r="AC25" s="3">
        <v>-0.0319573792138712</v>
      </c>
      <c r="AD25" s="3">
        <v>-3.48150022671631</v>
      </c>
      <c r="AE25" s="3">
        <v>0</v>
      </c>
      <c r="AF25" s="3">
        <v>0</v>
      </c>
      <c r="AG25" s="3">
        <v>1</v>
      </c>
      <c r="AH25" s="3">
        <v>0</v>
      </c>
      <c r="AI25" s="3">
        <v>25035.9997096588</v>
      </c>
      <c r="AJ25" s="3">
        <v>0</v>
      </c>
      <c r="AK25" s="3">
        <v>0</v>
      </c>
      <c r="AL25" s="3">
        <v>0</v>
      </c>
      <c r="AM25" s="3">
        <v>0</v>
      </c>
      <c r="AN25" s="3">
        <v>6</v>
      </c>
      <c r="AO25" s="3">
        <v>0.5</v>
      </c>
      <c r="AP25" s="3" t="e">
        <v>#DIV/0!</v>
      </c>
      <c r="AQ25" s="3">
        <v>2</v>
      </c>
      <c r="AR25" s="3">
        <v>1691647799.48763</v>
      </c>
      <c r="AS25" s="3">
        <v>400.001237527661</v>
      </c>
      <c r="AT25" s="3">
        <v>399.015727027924</v>
      </c>
      <c r="AU25" s="3">
        <v>23.2371469796933</v>
      </c>
      <c r="AV25" s="3">
        <v>23.1196084780169</v>
      </c>
      <c r="AW25" s="3">
        <v>405.657894217414</v>
      </c>
      <c r="AX25" s="3">
        <v>22.8325833848063</v>
      </c>
      <c r="AY25" s="3">
        <v>349.998962835691</v>
      </c>
      <c r="AZ25" s="3">
        <v>97.5528578306927</v>
      </c>
      <c r="BA25" s="3">
        <v>0.0168356450061724</v>
      </c>
      <c r="BB25" s="3">
        <v>25.3523514875067</v>
      </c>
      <c r="BC25" s="3">
        <v>25.3551438773829</v>
      </c>
      <c r="BD25" s="3">
        <v>999.9</v>
      </c>
      <c r="BE25" s="3">
        <v>0</v>
      </c>
      <c r="BF25" s="3">
        <v>0</v>
      </c>
      <c r="BG25" s="3">
        <v>5000.02368744397</v>
      </c>
      <c r="BH25" s="3">
        <v>-0.71068790824412</v>
      </c>
      <c r="BI25" s="3">
        <v>0.229111</v>
      </c>
      <c r="BJ25" s="3">
        <v>0</v>
      </c>
      <c r="BK25" s="3">
        <v>0</v>
      </c>
      <c r="BL25" s="3">
        <v>0</v>
      </c>
      <c r="BM25" s="3">
        <v>26.2480511146522</v>
      </c>
      <c r="BN25" s="3">
        <v>0</v>
      </c>
      <c r="BO25" s="3">
        <v>1691647504.1</v>
      </c>
      <c r="BP25" s="3" t="e">
        <v>#DIV/0!</v>
      </c>
      <c r="BQ25" s="3">
        <v>1691647504.1</v>
      </c>
      <c r="BR25" s="3">
        <v>1691647501.1</v>
      </c>
      <c r="BS25" s="3">
        <v>48</v>
      </c>
      <c r="BT25" s="3">
        <v>-0.012</v>
      </c>
      <c r="BU25" s="3">
        <v>-0.003</v>
      </c>
      <c r="BV25" s="3">
        <v>-5.655</v>
      </c>
      <c r="BW25" s="3">
        <v>0.398</v>
      </c>
      <c r="BX25" s="3">
        <v>399</v>
      </c>
      <c r="BY25" s="3">
        <v>23</v>
      </c>
      <c r="BZ25" s="3">
        <v>0.33</v>
      </c>
      <c r="CA25" s="3">
        <v>0.27</v>
      </c>
      <c r="CB25" s="3">
        <v>0.984988688617886</v>
      </c>
      <c r="CC25" s="3">
        <v>0.00404833527240317</v>
      </c>
      <c r="CD25" s="3">
        <v>0.0610902146807661</v>
      </c>
      <c r="CE25" s="3">
        <v>0.0833333333333333</v>
      </c>
      <c r="CF25" s="3">
        <v>0.11646668745935</v>
      </c>
      <c r="CG25" s="3">
        <v>0.0235989009565316</v>
      </c>
      <c r="CH25" s="3">
        <v>0.012295511486795</v>
      </c>
      <c r="CI25" s="3">
        <v>0.583333333333333</v>
      </c>
      <c r="CJ25" s="3">
        <v>0.666666666666667</v>
      </c>
      <c r="CK25" s="3">
        <v>2</v>
      </c>
      <c r="CL25" s="3" t="e">
        <v>#DIV/0!</v>
      </c>
      <c r="CM25" s="3">
        <v>100</v>
      </c>
      <c r="CN25" s="3">
        <v>100</v>
      </c>
      <c r="CO25" s="3">
        <v>-5.65683333333333</v>
      </c>
      <c r="CP25" s="3">
        <v>0.40435</v>
      </c>
      <c r="CQ25" s="3">
        <v>-4.82637240316534</v>
      </c>
      <c r="CR25" s="3">
        <v>-0.002286411675367</v>
      </c>
      <c r="CS25" s="3">
        <v>6.18676668842182e-7</v>
      </c>
      <c r="CT25" s="3">
        <v>-6.79147384105743e-11</v>
      </c>
      <c r="CU25" s="3">
        <v>-0.130291343375233</v>
      </c>
      <c r="CV25" s="3">
        <v>-0.000181985047263589</v>
      </c>
      <c r="CW25" s="3">
        <v>0.00115105855774168</v>
      </c>
      <c r="CX25" s="3">
        <v>-5.13095882008679e-6</v>
      </c>
      <c r="CY25" s="3">
        <v>3</v>
      </c>
      <c r="CZ25" s="3">
        <v>2183</v>
      </c>
      <c r="DA25" s="3">
        <v>2</v>
      </c>
      <c r="DB25" s="3">
        <v>32</v>
      </c>
      <c r="DC25" s="3">
        <v>5.05</v>
      </c>
      <c r="DD25" s="3">
        <v>5.1</v>
      </c>
      <c r="DE25" s="3">
        <v>3</v>
      </c>
      <c r="DF25" s="3">
        <v>334.82725</v>
      </c>
      <c r="DG25" s="3">
        <v>709.65325</v>
      </c>
      <c r="DH25" s="3">
        <v>25.0000833333333</v>
      </c>
      <c r="DI25" s="3">
        <v>30.3252833333333</v>
      </c>
      <c r="DJ25" s="3">
        <v>30.0000833333333</v>
      </c>
      <c r="DK25" s="3">
        <v>30.366875</v>
      </c>
      <c r="DL25" s="3">
        <v>30.340775</v>
      </c>
      <c r="DM25" s="3">
        <v>20.1854083333333</v>
      </c>
      <c r="DN25" s="3">
        <v>30.0066916666667</v>
      </c>
      <c r="DO25" s="3">
        <v>29.6012</v>
      </c>
      <c r="DP25" s="3">
        <v>25</v>
      </c>
      <c r="DQ25" s="3">
        <v>399.01</v>
      </c>
      <c r="DR25" s="3">
        <v>23.0933416666667</v>
      </c>
      <c r="DS25" s="3">
        <v>100.42625</v>
      </c>
      <c r="DT25" s="3">
        <v>100.6475</v>
      </c>
    </row>
    <row r="26" spans="1:124">
      <c r="A26" s="3" t="s">
        <v>591</v>
      </c>
      <c r="B26" s="3" t="s">
        <v>115</v>
      </c>
      <c r="C26" s="3" t="s">
        <v>72</v>
      </c>
      <c r="D26" s="3" t="s">
        <v>69</v>
      </c>
      <c r="E26" s="3" t="str">
        <f t="shared" si="0"/>
        <v>TR23-B2-Rd1</v>
      </c>
      <c r="F26" s="3" t="str">
        <f>VLOOKUP(B26,Sheet1!$A$1:$B$93,2,0)</f>
        <v>Schima superba</v>
      </c>
      <c r="G26" s="3" t="str">
        <f t="shared" si="1"/>
        <v>2023-08-10</v>
      </c>
      <c r="H26" s="3" t="s">
        <v>569</v>
      </c>
      <c r="I26" s="3">
        <v>4.38758081374108e-5</v>
      </c>
      <c r="J26" s="3">
        <v>-0.628941459813824</v>
      </c>
      <c r="K26" s="3">
        <v>400.006624128809</v>
      </c>
      <c r="L26" s="3">
        <v>624.370752110603</v>
      </c>
      <c r="M26" s="3">
        <v>60.9313064288809</v>
      </c>
      <c r="N26" s="3">
        <v>39.0359891723244</v>
      </c>
      <c r="O26" s="3">
        <v>0.0043546664237753</v>
      </c>
      <c r="P26" s="3">
        <v>2.35115999926577</v>
      </c>
      <c r="Q26" s="3">
        <v>0.00435016976495129</v>
      </c>
      <c r="R26" s="3">
        <v>0.0027192597120975</v>
      </c>
      <c r="S26" s="3">
        <v>0</v>
      </c>
      <c r="T26" s="3">
        <v>25.1944262838692</v>
      </c>
      <c r="U26" s="3">
        <v>25.1721088897251</v>
      </c>
      <c r="V26" s="3">
        <v>3.21245093774903</v>
      </c>
      <c r="W26" s="3">
        <v>70.0688140242887</v>
      </c>
      <c r="X26" s="3">
        <v>2.25579858418991</v>
      </c>
      <c r="Y26" s="3">
        <v>3.21940454119579</v>
      </c>
      <c r="Z26" s="3">
        <v>0.956652353559123</v>
      </c>
      <c r="AA26" s="3">
        <v>-1.93492313885981</v>
      </c>
      <c r="AB26" s="3">
        <v>4.60376314413444</v>
      </c>
      <c r="AC26" s="3">
        <v>0.414974429688449</v>
      </c>
      <c r="AD26" s="3">
        <v>3.08381443496307</v>
      </c>
      <c r="AE26" s="3">
        <v>0</v>
      </c>
      <c r="AF26" s="3">
        <v>0</v>
      </c>
      <c r="AG26" s="3">
        <v>1</v>
      </c>
      <c r="AH26" s="3">
        <v>0</v>
      </c>
      <c r="AI26" s="3">
        <v>25051.2435409323</v>
      </c>
      <c r="AJ26" s="3">
        <v>0</v>
      </c>
      <c r="AK26" s="3">
        <v>0</v>
      </c>
      <c r="AL26" s="3">
        <v>0</v>
      </c>
      <c r="AM26" s="3">
        <v>0</v>
      </c>
      <c r="AN26" s="3">
        <v>6</v>
      </c>
      <c r="AO26" s="3">
        <v>0.5</v>
      </c>
      <c r="AP26" s="3" t="e">
        <v>#DIV/0!</v>
      </c>
      <c r="AQ26" s="3">
        <v>2</v>
      </c>
      <c r="AR26" s="3">
        <v>1691646715.43287</v>
      </c>
      <c r="AS26" s="3">
        <v>400.006624128809</v>
      </c>
      <c r="AT26" s="3">
        <v>398.958524467859</v>
      </c>
      <c r="AU26" s="3">
        <v>23.1154479664599</v>
      </c>
      <c r="AV26" s="3">
        <v>23.0419708441282</v>
      </c>
      <c r="AW26" s="3">
        <v>405.651445871343</v>
      </c>
      <c r="AX26" s="3">
        <v>22.7132569241471</v>
      </c>
      <c r="AY26" s="3">
        <v>349.999623922794</v>
      </c>
      <c r="AZ26" s="3">
        <v>97.5718324265645</v>
      </c>
      <c r="BA26" s="3">
        <v>0.01652443189009</v>
      </c>
      <c r="BB26" s="3">
        <v>25.2084288534635</v>
      </c>
      <c r="BC26" s="3">
        <v>25.1721088897251</v>
      </c>
      <c r="BD26" s="3">
        <v>999.9</v>
      </c>
      <c r="BE26" s="3">
        <v>0</v>
      </c>
      <c r="BF26" s="3">
        <v>0</v>
      </c>
      <c r="BG26" s="3">
        <v>4999.72828329684</v>
      </c>
      <c r="BH26" s="3">
        <v>-0.704913048022715</v>
      </c>
      <c r="BI26" s="3">
        <v>0.229111</v>
      </c>
      <c r="BJ26" s="3">
        <v>0</v>
      </c>
      <c r="BK26" s="3">
        <v>0</v>
      </c>
      <c r="BL26" s="3">
        <v>0</v>
      </c>
      <c r="BM26" s="3">
        <v>26</v>
      </c>
      <c r="BN26" s="3">
        <v>0</v>
      </c>
      <c r="BO26" s="3">
        <v>1691646536.6</v>
      </c>
      <c r="BP26" s="3" t="e">
        <v>#DIV/0!</v>
      </c>
      <c r="BQ26" s="3">
        <v>1691646536.6</v>
      </c>
      <c r="BR26" s="3">
        <v>1691646534.6</v>
      </c>
      <c r="BS26" s="3">
        <v>47</v>
      </c>
      <c r="BT26" s="3">
        <v>-0.038</v>
      </c>
      <c r="BU26" s="3">
        <v>0.004</v>
      </c>
      <c r="BV26" s="3">
        <v>-5.643</v>
      </c>
      <c r="BW26" s="3">
        <v>0.401</v>
      </c>
      <c r="BX26" s="3">
        <v>399</v>
      </c>
      <c r="BY26" s="3">
        <v>23</v>
      </c>
      <c r="BZ26" s="3">
        <v>0.42</v>
      </c>
      <c r="CA26" s="3">
        <v>0.18</v>
      </c>
      <c r="CB26" s="3">
        <v>1.04584927708333</v>
      </c>
      <c r="CC26" s="3">
        <v>0.0775283855534689</v>
      </c>
      <c r="CD26" s="3">
        <v>0.0411121281557681</v>
      </c>
      <c r="CE26" s="3">
        <v>0.25</v>
      </c>
      <c r="CF26" s="3">
        <v>0.0745066754166667</v>
      </c>
      <c r="CG26" s="3">
        <v>-0.0223951219512197</v>
      </c>
      <c r="CH26" s="3">
        <v>0.0026961896370249</v>
      </c>
      <c r="CI26" s="3">
        <v>1</v>
      </c>
      <c r="CJ26" s="3">
        <v>1.25</v>
      </c>
      <c r="CK26" s="3">
        <v>2</v>
      </c>
      <c r="CL26" s="3" t="e">
        <v>#DIV/0!</v>
      </c>
      <c r="CM26" s="3">
        <v>100</v>
      </c>
      <c r="CN26" s="3">
        <v>100</v>
      </c>
      <c r="CO26" s="3">
        <v>-5.645</v>
      </c>
      <c r="CP26" s="3">
        <v>0.402241666666667</v>
      </c>
      <c r="CQ26" s="3">
        <v>-4.81463868971001</v>
      </c>
      <c r="CR26" s="3">
        <v>-0.002286411675367</v>
      </c>
      <c r="CS26" s="3">
        <v>6.18676668842182e-7</v>
      </c>
      <c r="CT26" s="3">
        <v>-6.79147384105743e-11</v>
      </c>
      <c r="CU26" s="3">
        <v>-0.127381126147547</v>
      </c>
      <c r="CV26" s="3">
        <v>-0.000181985047263589</v>
      </c>
      <c r="CW26" s="3">
        <v>0.00115105855774168</v>
      </c>
      <c r="CX26" s="3">
        <v>-5.13095882008679e-6</v>
      </c>
      <c r="CY26" s="3">
        <v>3</v>
      </c>
      <c r="CZ26" s="3">
        <v>2183</v>
      </c>
      <c r="DA26" s="3">
        <v>2</v>
      </c>
      <c r="DB26" s="3">
        <v>32</v>
      </c>
      <c r="DC26" s="3">
        <v>3.1</v>
      </c>
      <c r="DD26" s="3">
        <v>3.15</v>
      </c>
      <c r="DE26" s="3">
        <v>3</v>
      </c>
      <c r="DF26" s="3">
        <v>334.938583333333</v>
      </c>
      <c r="DG26" s="3">
        <v>710.6715</v>
      </c>
      <c r="DH26" s="3">
        <v>25.0001</v>
      </c>
      <c r="DI26" s="3">
        <v>30.2107583333333</v>
      </c>
      <c r="DJ26" s="3">
        <v>30.0001583333333</v>
      </c>
      <c r="DK26" s="3">
        <v>30.2873916666667</v>
      </c>
      <c r="DL26" s="3">
        <v>30.2702833333333</v>
      </c>
      <c r="DM26" s="3">
        <v>20.1621</v>
      </c>
      <c r="DN26" s="3">
        <v>30.2115</v>
      </c>
      <c r="DO26" s="3">
        <v>30.7147</v>
      </c>
      <c r="DP26" s="3">
        <v>25</v>
      </c>
      <c r="DQ26" s="3">
        <v>398.92375</v>
      </c>
      <c r="DR26" s="3">
        <v>23.0141583333333</v>
      </c>
      <c r="DS26" s="3">
        <v>100.44825</v>
      </c>
      <c r="DT26" s="3">
        <v>100.66425</v>
      </c>
    </row>
    <row r="27" spans="1:124">
      <c r="A27" s="3" t="s">
        <v>592</v>
      </c>
      <c r="B27" s="3" t="s">
        <v>436</v>
      </c>
      <c r="C27" s="3" t="s">
        <v>68</v>
      </c>
      <c r="D27" s="3" t="s">
        <v>69</v>
      </c>
      <c r="E27" s="3" t="str">
        <f t="shared" si="0"/>
        <v>TR24-B1-Rd1</v>
      </c>
      <c r="F27" s="3" t="str">
        <f>VLOOKUP(B27,Sheet1!$A$1:$B$93,2,0)</f>
        <v>Ternstroemia gymnanthera</v>
      </c>
      <c r="G27" s="3" t="str">
        <f t="shared" si="1"/>
        <v>2023-08-10</v>
      </c>
      <c r="H27" s="3" t="s">
        <v>569</v>
      </c>
      <c r="I27" s="3">
        <v>0.000224336545917949</v>
      </c>
      <c r="J27" s="3">
        <v>-1.21742024323362</v>
      </c>
      <c r="K27" s="3">
        <v>399.998094951548</v>
      </c>
      <c r="L27" s="3">
        <v>485.257820446228</v>
      </c>
      <c r="M27" s="3">
        <v>47.4323602491899</v>
      </c>
      <c r="N27" s="3">
        <v>39.0985031042585</v>
      </c>
      <c r="O27" s="3">
        <v>0.0212459106253581</v>
      </c>
      <c r="P27" s="3">
        <v>2.35384178707794</v>
      </c>
      <c r="Q27" s="3">
        <v>0.02113910405218</v>
      </c>
      <c r="R27" s="3">
        <v>0.0132214909542644</v>
      </c>
      <c r="S27" s="3">
        <v>0</v>
      </c>
      <c r="T27" s="3">
        <v>25.7795728640282</v>
      </c>
      <c r="U27" s="3">
        <v>25.8659846799084</v>
      </c>
      <c r="V27" s="3">
        <v>3.34759264154659</v>
      </c>
      <c r="W27" s="3">
        <v>69.9801482247304</v>
      </c>
      <c r="X27" s="3">
        <v>2.3405791777298</v>
      </c>
      <c r="Y27" s="3">
        <v>3.34463332687127</v>
      </c>
      <c r="Z27" s="3">
        <v>1.00701346381679</v>
      </c>
      <c r="AA27" s="3">
        <v>-9.89324167498157</v>
      </c>
      <c r="AB27" s="3">
        <v>-1.894646270831</v>
      </c>
      <c r="AC27" s="3">
        <v>-0.17173435209685</v>
      </c>
      <c r="AD27" s="3">
        <v>-11.9596222979094</v>
      </c>
      <c r="AE27" s="3">
        <v>0</v>
      </c>
      <c r="AF27" s="3">
        <v>0</v>
      </c>
      <c r="AG27" s="3">
        <v>1</v>
      </c>
      <c r="AH27" s="3">
        <v>0</v>
      </c>
      <c r="AI27" s="3">
        <v>25036.0948957842</v>
      </c>
      <c r="AJ27" s="3">
        <v>0</v>
      </c>
      <c r="AK27" s="3">
        <v>0</v>
      </c>
      <c r="AL27" s="3">
        <v>0</v>
      </c>
      <c r="AM27" s="3">
        <v>0</v>
      </c>
      <c r="AN27" s="3">
        <v>6</v>
      </c>
      <c r="AO27" s="3">
        <v>0.5</v>
      </c>
      <c r="AP27" s="3" t="e">
        <v>#DIV/0!</v>
      </c>
      <c r="AQ27" s="3">
        <v>2</v>
      </c>
      <c r="AR27" s="3">
        <v>1691631482.41204</v>
      </c>
      <c r="AS27" s="3">
        <v>399.998094951548</v>
      </c>
      <c r="AT27" s="3">
        <v>398.064920602673</v>
      </c>
      <c r="AU27" s="3">
        <v>23.9453467537784</v>
      </c>
      <c r="AV27" s="3">
        <v>23.569978749561</v>
      </c>
      <c r="AW27" s="3">
        <v>405.441313464476</v>
      </c>
      <c r="AX27" s="3">
        <v>23.526661531184</v>
      </c>
      <c r="AY27" s="3">
        <v>350.000340163993</v>
      </c>
      <c r="AZ27" s="3">
        <v>97.7263345856434</v>
      </c>
      <c r="BA27" s="3">
        <v>0.0203887073470817</v>
      </c>
      <c r="BB27" s="3">
        <v>25.851054556172</v>
      </c>
      <c r="BC27" s="3">
        <v>25.8659846799084</v>
      </c>
      <c r="BD27" s="3">
        <v>999.9</v>
      </c>
      <c r="BE27" s="3">
        <v>0</v>
      </c>
      <c r="BF27" s="3">
        <v>0</v>
      </c>
      <c r="BG27" s="3">
        <v>4999.5792332015</v>
      </c>
      <c r="BH27" s="3">
        <v>-0.698814799695993</v>
      </c>
      <c r="BI27" s="3">
        <v>0.229111</v>
      </c>
      <c r="BJ27" s="3">
        <v>0</v>
      </c>
      <c r="BK27" s="3">
        <v>0</v>
      </c>
      <c r="BL27" s="3">
        <v>0</v>
      </c>
      <c r="BM27" s="3">
        <v>28</v>
      </c>
      <c r="BN27" s="3">
        <v>0</v>
      </c>
      <c r="BO27" s="3">
        <v>1691631319.1</v>
      </c>
      <c r="BP27" s="3" t="e">
        <v>#DIV/0!</v>
      </c>
      <c r="BQ27" s="3">
        <v>1691631319.1</v>
      </c>
      <c r="BR27" s="3">
        <v>1691631311.6</v>
      </c>
      <c r="BS27" s="3">
        <v>23</v>
      </c>
      <c r="BT27" s="3">
        <v>0.013</v>
      </c>
      <c r="BU27" s="3">
        <v>-0.02</v>
      </c>
      <c r="BV27" s="3">
        <v>-5.44</v>
      </c>
      <c r="BW27" s="3">
        <v>0.4</v>
      </c>
      <c r="BX27" s="3">
        <v>398</v>
      </c>
      <c r="BY27" s="3">
        <v>24</v>
      </c>
      <c r="BZ27" s="3">
        <v>0.47</v>
      </c>
      <c r="CA27" s="3">
        <v>0.18</v>
      </c>
      <c r="CB27" s="3">
        <v>1.93430522357724</v>
      </c>
      <c r="CC27" s="3">
        <v>-0.019237125435539</v>
      </c>
      <c r="CD27" s="3">
        <v>0.0368377543071434</v>
      </c>
      <c r="CE27" s="3">
        <v>0.333333333333333</v>
      </c>
      <c r="CF27" s="3">
        <v>0.378414829268293</v>
      </c>
      <c r="CG27" s="3">
        <v>-0.0519874895470381</v>
      </c>
      <c r="CH27" s="3">
        <v>0.01788406454719</v>
      </c>
      <c r="CI27" s="3">
        <v>0.666666666666667</v>
      </c>
      <c r="CJ27" s="3">
        <v>1</v>
      </c>
      <c r="CK27" s="3">
        <v>2</v>
      </c>
      <c r="CL27" s="3" t="e">
        <v>#DIV/0!</v>
      </c>
      <c r="CM27" s="3">
        <v>100</v>
      </c>
      <c r="CN27" s="3">
        <v>100</v>
      </c>
      <c r="CO27" s="3">
        <v>-5.44325</v>
      </c>
      <c r="CP27" s="3">
        <v>0.419033333333333</v>
      </c>
      <c r="CQ27" s="3">
        <v>-4.6134276564386</v>
      </c>
      <c r="CR27" s="3">
        <v>-0.002286411675367</v>
      </c>
      <c r="CS27" s="3">
        <v>6.18676668842182e-7</v>
      </c>
      <c r="CT27" s="3">
        <v>-6.79147384105743e-11</v>
      </c>
      <c r="CU27" s="3">
        <v>-0.147333827066346</v>
      </c>
      <c r="CV27" s="3">
        <v>-0.000181985047263589</v>
      </c>
      <c r="CW27" s="3">
        <v>0.00115105855774168</v>
      </c>
      <c r="CX27" s="3">
        <v>-5.13095882008679e-6</v>
      </c>
      <c r="CY27" s="3">
        <v>3</v>
      </c>
      <c r="CZ27" s="3">
        <v>2183</v>
      </c>
      <c r="DA27" s="3">
        <v>2</v>
      </c>
      <c r="DB27" s="3">
        <v>32</v>
      </c>
      <c r="DC27" s="3">
        <v>2.85</v>
      </c>
      <c r="DD27" s="3">
        <v>2.98333333333333</v>
      </c>
      <c r="DE27" s="3">
        <v>3</v>
      </c>
      <c r="DF27" s="3">
        <v>334.604666666667</v>
      </c>
      <c r="DG27" s="3">
        <v>718.442166666667</v>
      </c>
      <c r="DH27" s="3">
        <v>24.9999083333333</v>
      </c>
      <c r="DI27" s="3">
        <v>31.9121416666667</v>
      </c>
      <c r="DJ27" s="3">
        <v>30.000325</v>
      </c>
      <c r="DK27" s="3">
        <v>31.9363666666667</v>
      </c>
      <c r="DL27" s="3">
        <v>31.898925</v>
      </c>
      <c r="DM27" s="3">
        <v>20.0036666666667</v>
      </c>
      <c r="DN27" s="3">
        <v>28.0784166666667</v>
      </c>
      <c r="DO27" s="3">
        <v>33.0656916666667</v>
      </c>
      <c r="DP27" s="3">
        <v>25</v>
      </c>
      <c r="DQ27" s="3">
        <v>398.069416666667</v>
      </c>
      <c r="DR27" s="3">
        <v>23.57025</v>
      </c>
      <c r="DS27" s="3">
        <v>100.23325</v>
      </c>
      <c r="DT27" s="3">
        <v>100.47125</v>
      </c>
    </row>
    <row r="28" spans="1:124">
      <c r="A28" s="3" t="s">
        <v>593</v>
      </c>
      <c r="B28" s="3" t="s">
        <v>436</v>
      </c>
      <c r="C28" s="3" t="s">
        <v>72</v>
      </c>
      <c r="D28" s="3" t="s">
        <v>69</v>
      </c>
      <c r="E28" s="3" t="str">
        <f t="shared" si="0"/>
        <v>TR24-B2-Rd1</v>
      </c>
      <c r="F28" s="3" t="str">
        <f>VLOOKUP(B28,Sheet1!$A$1:$B$93,2,0)</f>
        <v>Ternstroemia gymnanthera</v>
      </c>
      <c r="G28" s="3" t="str">
        <f t="shared" si="1"/>
        <v>2023-08-10</v>
      </c>
      <c r="H28" s="3" t="s">
        <v>569</v>
      </c>
      <c r="I28" s="3">
        <v>0.000252452494960036</v>
      </c>
      <c r="J28" s="3">
        <v>-0.864753244276082</v>
      </c>
      <c r="K28" s="3">
        <v>400.000962045399</v>
      </c>
      <c r="L28" s="3">
        <v>448.085480720269</v>
      </c>
      <c r="M28" s="3">
        <v>43.7611150798356</v>
      </c>
      <c r="N28" s="3">
        <v>39.0650651636436</v>
      </c>
      <c r="O28" s="3">
        <v>0.025393460200578</v>
      </c>
      <c r="P28" s="3">
        <v>2.35290717967529</v>
      </c>
      <c r="Q28" s="3">
        <v>0.0252418599107011</v>
      </c>
      <c r="R28" s="3">
        <v>0.0157897073981732</v>
      </c>
      <c r="S28" s="3">
        <v>0</v>
      </c>
      <c r="T28" s="3">
        <v>25.0381831860876</v>
      </c>
      <c r="U28" s="3">
        <v>25.0104159126984</v>
      </c>
      <c r="V28" s="3">
        <v>3.18165324396143</v>
      </c>
      <c r="W28" s="3">
        <v>69.6975388715467</v>
      </c>
      <c r="X28" s="3">
        <v>2.23188924166242</v>
      </c>
      <c r="Y28" s="3">
        <v>3.20224991934701</v>
      </c>
      <c r="Z28" s="3">
        <v>0.949764002299009</v>
      </c>
      <c r="AA28" s="3">
        <v>-11.1331550277376</v>
      </c>
      <c r="AB28" s="3">
        <v>13.7360479750259</v>
      </c>
      <c r="AC28" s="3">
        <v>1.23567031534774</v>
      </c>
      <c r="AD28" s="3">
        <v>3.83856326263605</v>
      </c>
      <c r="AE28" s="3">
        <v>0</v>
      </c>
      <c r="AF28" s="3">
        <v>0</v>
      </c>
      <c r="AG28" s="3">
        <v>1</v>
      </c>
      <c r="AH28" s="3">
        <v>0</v>
      </c>
      <c r="AI28" s="3">
        <v>25085.1427510181</v>
      </c>
      <c r="AJ28" s="3">
        <v>0</v>
      </c>
      <c r="AK28" s="3">
        <v>0</v>
      </c>
      <c r="AL28" s="3">
        <v>0</v>
      </c>
      <c r="AM28" s="3">
        <v>0</v>
      </c>
      <c r="AN28" s="3">
        <v>6</v>
      </c>
      <c r="AO28" s="3">
        <v>0.5</v>
      </c>
      <c r="AP28" s="3" t="e">
        <v>#DIV/0!</v>
      </c>
      <c r="AQ28" s="3">
        <v>2</v>
      </c>
      <c r="AR28" s="3">
        <v>1691642761.83287</v>
      </c>
      <c r="AS28" s="3">
        <v>400.000962045399</v>
      </c>
      <c r="AT28" s="3">
        <v>398.691637664964</v>
      </c>
      <c r="AU28" s="3">
        <v>22.8531001030834</v>
      </c>
      <c r="AV28" s="3">
        <v>22.4302142811531</v>
      </c>
      <c r="AW28" s="3">
        <v>405.555590467068</v>
      </c>
      <c r="AX28" s="3">
        <v>22.4591797244268</v>
      </c>
      <c r="AY28" s="3">
        <v>349.99974344858</v>
      </c>
      <c r="AZ28" s="3">
        <v>97.645714672657</v>
      </c>
      <c r="BA28" s="3">
        <v>0.0167133477573284</v>
      </c>
      <c r="BB28" s="3">
        <v>25.1187029907864</v>
      </c>
      <c r="BC28" s="3">
        <v>25.0104159126984</v>
      </c>
      <c r="BD28" s="3">
        <v>999.9</v>
      </c>
      <c r="BE28" s="3">
        <v>0</v>
      </c>
      <c r="BF28" s="3">
        <v>0</v>
      </c>
      <c r="BG28" s="3">
        <v>5001.00186682783</v>
      </c>
      <c r="BH28" s="3">
        <v>-0.704978313570364</v>
      </c>
      <c r="BI28" s="3">
        <v>0.229111</v>
      </c>
      <c r="BJ28" s="3">
        <v>0</v>
      </c>
      <c r="BK28" s="3">
        <v>0</v>
      </c>
      <c r="BL28" s="3">
        <v>0</v>
      </c>
      <c r="BM28" s="3">
        <v>26</v>
      </c>
      <c r="BN28" s="3">
        <v>0</v>
      </c>
      <c r="BO28" s="3">
        <v>1691642562</v>
      </c>
      <c r="BP28" s="3" t="e">
        <v>#DIV/0!</v>
      </c>
      <c r="BQ28" s="3">
        <v>1691642562</v>
      </c>
      <c r="BR28" s="3">
        <v>1691642561.5</v>
      </c>
      <c r="BS28" s="3">
        <v>44</v>
      </c>
      <c r="BT28" s="3">
        <v>-0.056</v>
      </c>
      <c r="BU28" s="3">
        <v>-0.008</v>
      </c>
      <c r="BV28" s="3">
        <v>-5.552</v>
      </c>
      <c r="BW28" s="3">
        <v>0.375</v>
      </c>
      <c r="BX28" s="3">
        <v>399</v>
      </c>
      <c r="BY28" s="3">
        <v>22</v>
      </c>
      <c r="BZ28" s="3">
        <v>0.37</v>
      </c>
      <c r="CA28" s="3">
        <v>0.16</v>
      </c>
      <c r="CB28" s="3">
        <v>1.31036804166667</v>
      </c>
      <c r="CC28" s="3">
        <v>-0.012702964352723</v>
      </c>
      <c r="CD28" s="3">
        <v>0.034670156394019</v>
      </c>
      <c r="CE28" s="3">
        <v>0.666666666666667</v>
      </c>
      <c r="CF28" s="3">
        <v>0.4260964625</v>
      </c>
      <c r="CG28" s="3">
        <v>-0.0720189343339598</v>
      </c>
      <c r="CH28" s="3">
        <v>0.00705320939536568</v>
      </c>
      <c r="CI28" s="3">
        <v>0.833333333333333</v>
      </c>
      <c r="CJ28" s="3">
        <v>1.5</v>
      </c>
      <c r="CK28" s="3">
        <v>2</v>
      </c>
      <c r="CL28" s="3" t="e">
        <v>#DIV/0!</v>
      </c>
      <c r="CM28" s="3">
        <v>100</v>
      </c>
      <c r="CN28" s="3">
        <v>100</v>
      </c>
      <c r="CO28" s="3">
        <v>-5.55466666666667</v>
      </c>
      <c r="CP28" s="3">
        <v>0.394008333333333</v>
      </c>
      <c r="CQ28" s="3">
        <v>-4.72456260779546</v>
      </c>
      <c r="CR28" s="3">
        <v>-0.002286411675367</v>
      </c>
      <c r="CS28" s="3">
        <v>6.18676668842182e-7</v>
      </c>
      <c r="CT28" s="3">
        <v>-6.79147384105743e-11</v>
      </c>
      <c r="CU28" s="3">
        <v>-0.124472408894055</v>
      </c>
      <c r="CV28" s="3">
        <v>-0.000181985047263589</v>
      </c>
      <c r="CW28" s="3">
        <v>0.00115105855774168</v>
      </c>
      <c r="CX28" s="3">
        <v>-5.13095882008679e-6</v>
      </c>
      <c r="CY28" s="3">
        <v>3</v>
      </c>
      <c r="CZ28" s="3">
        <v>2183</v>
      </c>
      <c r="DA28" s="3">
        <v>2</v>
      </c>
      <c r="DB28" s="3">
        <v>32</v>
      </c>
      <c r="DC28" s="3">
        <v>3.45833333333333</v>
      </c>
      <c r="DD28" s="3">
        <v>3.46666666666667</v>
      </c>
      <c r="DE28" s="3">
        <v>3</v>
      </c>
      <c r="DF28" s="3">
        <v>334.78075</v>
      </c>
      <c r="DG28" s="3">
        <v>720.378833333334</v>
      </c>
      <c r="DH28" s="3">
        <v>25.000725</v>
      </c>
      <c r="DI28" s="3">
        <v>30.130225</v>
      </c>
      <c r="DJ28" s="3">
        <v>30.0002833333333</v>
      </c>
      <c r="DK28" s="3">
        <v>30.19055</v>
      </c>
      <c r="DL28" s="3">
        <v>30.1651833333333</v>
      </c>
      <c r="DM28" s="3">
        <v>20.14895</v>
      </c>
      <c r="DN28" s="3">
        <v>26.0509</v>
      </c>
      <c r="DO28" s="3">
        <v>40.6997</v>
      </c>
      <c r="DP28" s="3">
        <v>25</v>
      </c>
      <c r="DQ28" s="3">
        <v>398.695166666667</v>
      </c>
      <c r="DR28" s="3">
        <v>22.4061583333333</v>
      </c>
      <c r="DS28" s="3">
        <v>100.4675</v>
      </c>
      <c r="DT28" s="3">
        <v>100.677</v>
      </c>
    </row>
    <row r="29" spans="1:124">
      <c r="A29" s="3" t="s">
        <v>594</v>
      </c>
      <c r="B29" s="3" t="s">
        <v>118</v>
      </c>
      <c r="C29" s="3" t="s">
        <v>68</v>
      </c>
      <c r="D29" s="3" t="s">
        <v>69</v>
      </c>
      <c r="E29" s="3" t="str">
        <f t="shared" si="0"/>
        <v>TR25-B1-Rd1</v>
      </c>
      <c r="F29" s="3" t="str">
        <f>VLOOKUP(B29,Sheet1!$A$1:$B$93,2,0)</f>
        <v>Daphniphyllum pentandrum</v>
      </c>
      <c r="G29" s="3" t="str">
        <f t="shared" si="1"/>
        <v>2023-08-10</v>
      </c>
      <c r="H29" s="3" t="s">
        <v>569</v>
      </c>
      <c r="I29" s="3">
        <v>0.00058538049642113</v>
      </c>
      <c r="J29" s="3">
        <v>-1.06288711667356</v>
      </c>
      <c r="K29" s="3">
        <v>400.002581583348</v>
      </c>
      <c r="L29" s="3">
        <v>422.640670353841</v>
      </c>
      <c r="M29" s="3">
        <v>41.317602097543</v>
      </c>
      <c r="N29" s="3">
        <v>39.1044896486111</v>
      </c>
      <c r="O29" s="3">
        <v>0.0588404418833361</v>
      </c>
      <c r="P29" s="3">
        <v>2.35426868775206</v>
      </c>
      <c r="Q29" s="3">
        <v>0.0580350316316629</v>
      </c>
      <c r="R29" s="3">
        <v>0.0363433386648831</v>
      </c>
      <c r="S29" s="3">
        <v>0</v>
      </c>
      <c r="T29" s="3">
        <v>25.455685549928</v>
      </c>
      <c r="U29" s="3">
        <v>25.5052151785714</v>
      </c>
      <c r="V29" s="3">
        <v>3.27672103124494</v>
      </c>
      <c r="W29" s="3">
        <v>70.1947601462215</v>
      </c>
      <c r="X29" s="3">
        <v>2.31886726462488</v>
      </c>
      <c r="Y29" s="3">
        <v>3.30347724583359</v>
      </c>
      <c r="Z29" s="3">
        <v>0.957853766620053</v>
      </c>
      <c r="AA29" s="3">
        <v>-25.8152798921718</v>
      </c>
      <c r="AB29" s="3">
        <v>17.3876224172262</v>
      </c>
      <c r="AC29" s="3">
        <v>1.57128242867283</v>
      </c>
      <c r="AD29" s="3">
        <v>-6.85637504627287</v>
      </c>
      <c r="AE29" s="3">
        <v>0</v>
      </c>
      <c r="AF29" s="3">
        <v>0</v>
      </c>
      <c r="AG29" s="3">
        <v>1</v>
      </c>
      <c r="AH29" s="3">
        <v>0</v>
      </c>
      <c r="AI29" s="3">
        <v>25060.1925149405</v>
      </c>
      <c r="AJ29" s="3">
        <v>0</v>
      </c>
      <c r="AK29" s="3">
        <v>0</v>
      </c>
      <c r="AL29" s="3">
        <v>0</v>
      </c>
      <c r="AM29" s="3">
        <v>0</v>
      </c>
      <c r="AN29" s="3">
        <v>6</v>
      </c>
      <c r="AO29" s="3">
        <v>0.5</v>
      </c>
      <c r="AP29" s="3" t="e">
        <v>#DIV/0!</v>
      </c>
      <c r="AQ29" s="3">
        <v>2</v>
      </c>
      <c r="AR29" s="3">
        <v>1691634942.83287</v>
      </c>
      <c r="AS29" s="3">
        <v>400.002581583348</v>
      </c>
      <c r="AT29" s="3">
        <v>398.581907035669</v>
      </c>
      <c r="AU29" s="3">
        <v>23.719856750821</v>
      </c>
      <c r="AV29" s="3">
        <v>22.7401586881196</v>
      </c>
      <c r="AW29" s="3">
        <v>405.532617738551</v>
      </c>
      <c r="AX29" s="3">
        <v>23.3262958421517</v>
      </c>
      <c r="AY29" s="3">
        <v>350.002916768534</v>
      </c>
      <c r="AZ29" s="3">
        <v>97.7404861008484</v>
      </c>
      <c r="BA29" s="3">
        <v>0.0201071043776227</v>
      </c>
      <c r="BB29" s="3">
        <v>25.6422094905887</v>
      </c>
      <c r="BC29" s="3">
        <v>25.5052151785714</v>
      </c>
      <c r="BD29" s="3">
        <v>999.9</v>
      </c>
      <c r="BE29" s="3">
        <v>0</v>
      </c>
      <c r="BF29" s="3">
        <v>0</v>
      </c>
      <c r="BG29" s="3">
        <v>5000.09093904701</v>
      </c>
      <c r="BH29" s="3">
        <v>-0.725068797606124</v>
      </c>
      <c r="BI29" s="3">
        <v>0.229111</v>
      </c>
      <c r="BJ29" s="3">
        <v>0</v>
      </c>
      <c r="BK29" s="3">
        <v>0</v>
      </c>
      <c r="BL29" s="3">
        <v>0</v>
      </c>
      <c r="BM29" s="3">
        <v>28</v>
      </c>
      <c r="BN29" s="3">
        <v>0</v>
      </c>
      <c r="BO29" s="3">
        <v>1691634214.6</v>
      </c>
      <c r="BP29" s="3" t="e">
        <v>#DIV/0!</v>
      </c>
      <c r="BQ29" s="3">
        <v>1691634214.6</v>
      </c>
      <c r="BR29" s="3">
        <v>1691634208.6</v>
      </c>
      <c r="BS29" s="3">
        <v>25</v>
      </c>
      <c r="BT29" s="3">
        <v>-0.032</v>
      </c>
      <c r="BU29" s="3">
        <v>0.003</v>
      </c>
      <c r="BV29" s="3">
        <v>-5.527</v>
      </c>
      <c r="BW29" s="3">
        <v>0.387</v>
      </c>
      <c r="BX29" s="3">
        <v>398</v>
      </c>
      <c r="BY29" s="3">
        <v>24</v>
      </c>
      <c r="BZ29" s="3">
        <v>0.33</v>
      </c>
      <c r="CA29" s="3">
        <v>0.11</v>
      </c>
      <c r="CB29" s="3">
        <v>1.41909702083333</v>
      </c>
      <c r="CC29" s="3">
        <v>0.0352116041275775</v>
      </c>
      <c r="CD29" s="3">
        <v>0.0377107013718556</v>
      </c>
      <c r="CE29" s="3">
        <v>0.25</v>
      </c>
      <c r="CF29" s="3">
        <v>0.980909697916667</v>
      </c>
      <c r="CG29" s="3">
        <v>-0.0249708227016909</v>
      </c>
      <c r="CH29" s="3">
        <v>0.018845366075843</v>
      </c>
      <c r="CI29" s="3">
        <v>0.416666666666667</v>
      </c>
      <c r="CJ29" s="3">
        <v>0.666666666666667</v>
      </c>
      <c r="CK29" s="3">
        <v>2</v>
      </c>
      <c r="CL29" s="3" t="e">
        <v>#DIV/0!</v>
      </c>
      <c r="CM29" s="3">
        <v>100</v>
      </c>
      <c r="CN29" s="3">
        <v>100</v>
      </c>
      <c r="CO29" s="3">
        <v>-5.53008333333333</v>
      </c>
      <c r="CP29" s="3">
        <v>0.393491666666667</v>
      </c>
      <c r="CQ29" s="3">
        <v>-4.70003941404164</v>
      </c>
      <c r="CR29" s="3">
        <v>-0.002286411675367</v>
      </c>
      <c r="CS29" s="3">
        <v>6.18676668842182e-7</v>
      </c>
      <c r="CT29" s="3">
        <v>-6.79147384105743e-11</v>
      </c>
      <c r="CU29" s="3">
        <v>-0.163383319437522</v>
      </c>
      <c r="CV29" s="3">
        <v>-0.000181985047263589</v>
      </c>
      <c r="CW29" s="3">
        <v>0.00115105855774168</v>
      </c>
      <c r="CX29" s="3">
        <v>-5.13095882008679e-6</v>
      </c>
      <c r="CY29" s="3">
        <v>3</v>
      </c>
      <c r="CZ29" s="3">
        <v>2183</v>
      </c>
      <c r="DA29" s="3">
        <v>2</v>
      </c>
      <c r="DB29" s="3">
        <v>32</v>
      </c>
      <c r="DC29" s="3">
        <v>12.2666666666667</v>
      </c>
      <c r="DD29" s="3">
        <v>12.3666666666667</v>
      </c>
      <c r="DE29" s="3">
        <v>3</v>
      </c>
      <c r="DF29" s="3">
        <v>335.182916666667</v>
      </c>
      <c r="DG29" s="3">
        <v>713.424916666666</v>
      </c>
      <c r="DH29" s="3">
        <v>24.9996166666667</v>
      </c>
      <c r="DI29" s="3">
        <v>32.2693916666667</v>
      </c>
      <c r="DJ29" s="3">
        <v>29.99965</v>
      </c>
      <c r="DK29" s="3">
        <v>32.3638333333333</v>
      </c>
      <c r="DL29" s="3">
        <v>32.3497583333333</v>
      </c>
      <c r="DM29" s="3">
        <v>20.0604833333333</v>
      </c>
      <c r="DN29" s="3">
        <v>29.5934</v>
      </c>
      <c r="DO29" s="3">
        <v>24.23435</v>
      </c>
      <c r="DP29" s="3">
        <v>25</v>
      </c>
      <c r="DQ29" s="3">
        <v>398.584</v>
      </c>
      <c r="DR29" s="3">
        <v>22.7664</v>
      </c>
      <c r="DS29" s="3">
        <v>100.202666666667</v>
      </c>
      <c r="DT29" s="3">
        <v>100.4575</v>
      </c>
    </row>
    <row r="30" spans="1:124">
      <c r="A30" s="3" t="s">
        <v>595</v>
      </c>
      <c r="B30" s="3" t="s">
        <v>122</v>
      </c>
      <c r="C30" s="3" t="s">
        <v>68</v>
      </c>
      <c r="D30" s="3" t="s">
        <v>69</v>
      </c>
      <c r="E30" s="3" t="str">
        <f t="shared" si="0"/>
        <v>TR50-B1-Rd1</v>
      </c>
      <c r="F30" s="3" t="str">
        <f>VLOOKUP(B30,Sheet1!$A$1:$B$93,2,0)</f>
        <v>Castanopsis eyrei</v>
      </c>
      <c r="G30" s="3" t="str">
        <f t="shared" si="1"/>
        <v>2023-08-11</v>
      </c>
      <c r="H30" s="3" t="s">
        <v>569</v>
      </c>
      <c r="I30" s="3">
        <v>0.000114287349330462</v>
      </c>
      <c r="J30" s="3">
        <v>-0.977517444282524</v>
      </c>
      <c r="K30" s="3">
        <v>400.005145843216</v>
      </c>
      <c r="L30" s="3">
        <v>525.645639966446</v>
      </c>
      <c r="M30" s="3">
        <v>51.2709298499566</v>
      </c>
      <c r="N30" s="3">
        <v>39.0160869588526</v>
      </c>
      <c r="O30" s="3">
        <v>0.0117926513426293</v>
      </c>
      <c r="P30" s="3">
        <v>3.86946989145883</v>
      </c>
      <c r="Q30" s="3">
        <v>0.0117727210549215</v>
      </c>
      <c r="R30" s="3">
        <v>0.00735973847227816</v>
      </c>
      <c r="S30" s="3">
        <v>0</v>
      </c>
      <c r="T30" s="3">
        <v>25.5913501217971</v>
      </c>
      <c r="U30" s="3">
        <v>25.5990585759138</v>
      </c>
      <c r="V30" s="3">
        <v>3.29502869319323</v>
      </c>
      <c r="W30" s="3">
        <v>72.0333799736739</v>
      </c>
      <c r="X30" s="3">
        <v>2.37566145678439</v>
      </c>
      <c r="Y30" s="3">
        <v>3.2980008775684</v>
      </c>
      <c r="Z30" s="3">
        <v>0.919367236408838</v>
      </c>
      <c r="AA30" s="3">
        <v>-5.04007210547336</v>
      </c>
      <c r="AB30" s="3">
        <v>3.16925640258933</v>
      </c>
      <c r="AC30" s="3">
        <v>0.174305619196307</v>
      </c>
      <c r="AD30" s="3">
        <v>-1.69651008368772</v>
      </c>
      <c r="AE30" s="3">
        <v>0</v>
      </c>
      <c r="AF30" s="3">
        <v>0</v>
      </c>
      <c r="AG30" s="3">
        <v>1</v>
      </c>
      <c r="AH30" s="3">
        <v>0</v>
      </c>
      <c r="AI30" s="3">
        <v>51800.1258986032</v>
      </c>
      <c r="AJ30" s="3">
        <v>0</v>
      </c>
      <c r="AK30" s="3">
        <v>0</v>
      </c>
      <c r="AL30" s="3">
        <v>0</v>
      </c>
      <c r="AM30" s="3">
        <v>0</v>
      </c>
      <c r="AN30" s="3">
        <v>6</v>
      </c>
      <c r="AO30" s="3">
        <v>0.5</v>
      </c>
      <c r="AP30" s="3" t="e">
        <v>#DIV/0!</v>
      </c>
      <c r="AQ30" s="3">
        <v>2</v>
      </c>
      <c r="AR30" s="3">
        <v>1691762552.33287</v>
      </c>
      <c r="AS30" s="3">
        <v>400.005145843216</v>
      </c>
      <c r="AT30" s="3">
        <v>398.40778124886</v>
      </c>
      <c r="AU30" s="3">
        <v>24.3560254439579</v>
      </c>
      <c r="AV30" s="3">
        <v>24.1648774453415</v>
      </c>
      <c r="AW30" s="3">
        <v>406.424551540169</v>
      </c>
      <c r="AX30" s="3">
        <v>23.9630987157909</v>
      </c>
      <c r="AY30" s="3">
        <v>350.002359814207</v>
      </c>
      <c r="AZ30" s="3">
        <v>97.5149068352794</v>
      </c>
      <c r="BA30" s="3">
        <v>0.0240557676051359</v>
      </c>
      <c r="BB30" s="3">
        <v>25.6142506393298</v>
      </c>
      <c r="BC30" s="3">
        <v>25.5990585759138</v>
      </c>
      <c r="BD30" s="3">
        <v>999.9</v>
      </c>
      <c r="BE30" s="3">
        <v>0</v>
      </c>
      <c r="BF30" s="3">
        <v>0</v>
      </c>
      <c r="BG30" s="3">
        <v>9999.54117877668</v>
      </c>
      <c r="BH30" s="3">
        <v>-0.712971301943836</v>
      </c>
      <c r="BI30" s="3">
        <v>0.229111</v>
      </c>
      <c r="BJ30" s="3">
        <v>0</v>
      </c>
      <c r="BK30" s="3">
        <v>0</v>
      </c>
      <c r="BL30" s="3">
        <v>0</v>
      </c>
      <c r="BM30" s="3">
        <v>27.0026430224868</v>
      </c>
      <c r="BN30" s="3">
        <v>0</v>
      </c>
      <c r="BO30" s="3">
        <v>1691762373.5</v>
      </c>
      <c r="BP30" s="3" t="e">
        <v>#DIV/0!</v>
      </c>
      <c r="BQ30" s="3">
        <v>1691762373.5</v>
      </c>
      <c r="BR30" s="3">
        <v>1691762364.5</v>
      </c>
      <c r="BS30" s="3">
        <v>112</v>
      </c>
      <c r="BT30" s="3">
        <v>-0.06</v>
      </c>
      <c r="BU30" s="3">
        <v>-0.006</v>
      </c>
      <c r="BV30" s="3">
        <v>-6.417</v>
      </c>
      <c r="BW30" s="3">
        <v>0.39</v>
      </c>
      <c r="BX30" s="3">
        <v>398</v>
      </c>
      <c r="BY30" s="3">
        <v>24</v>
      </c>
      <c r="BZ30" s="3">
        <v>0.26</v>
      </c>
      <c r="CA30" s="3">
        <v>0.15</v>
      </c>
      <c r="CB30" s="3">
        <v>1.5961187398374</v>
      </c>
      <c r="CC30" s="3">
        <v>0.0245978571428577</v>
      </c>
      <c r="CD30" s="3">
        <v>0.0264229585862052</v>
      </c>
      <c r="CE30" s="3">
        <v>0.5</v>
      </c>
      <c r="CF30" s="3">
        <v>0.191125292682927</v>
      </c>
      <c r="CG30" s="3">
        <v>0.00111890592334508</v>
      </c>
      <c r="CH30" s="3">
        <v>0.00121395616786047</v>
      </c>
      <c r="CI30" s="3">
        <v>1</v>
      </c>
      <c r="CJ30" s="3">
        <v>1.5</v>
      </c>
      <c r="CK30" s="3">
        <v>2</v>
      </c>
      <c r="CL30" s="3" t="e">
        <v>#DIV/0!</v>
      </c>
      <c r="CM30" s="3">
        <v>100</v>
      </c>
      <c r="CN30" s="3">
        <v>100</v>
      </c>
      <c r="CO30" s="3">
        <v>-6.4195</v>
      </c>
      <c r="CP30" s="3">
        <v>0.39275</v>
      </c>
      <c r="CQ30" s="3">
        <v>-5.58785624209452</v>
      </c>
      <c r="CR30" s="3">
        <v>-0.002286411675367</v>
      </c>
      <c r="CS30" s="3">
        <v>6.18676668842182e-7</v>
      </c>
      <c r="CT30" s="3">
        <v>-6.79147384105743e-11</v>
      </c>
      <c r="CU30" s="3">
        <v>-0.193077957988479</v>
      </c>
      <c r="CV30" s="3">
        <v>-0.000181985047263589</v>
      </c>
      <c r="CW30" s="3">
        <v>0.00115105855774168</v>
      </c>
      <c r="CX30" s="3">
        <v>-5.13095882008679e-6</v>
      </c>
      <c r="CY30" s="3">
        <v>3</v>
      </c>
      <c r="CZ30" s="3">
        <v>2183</v>
      </c>
      <c r="DA30" s="3">
        <v>2</v>
      </c>
      <c r="DB30" s="3">
        <v>32</v>
      </c>
      <c r="DC30" s="3">
        <v>3.1</v>
      </c>
      <c r="DD30" s="3">
        <v>3.25</v>
      </c>
      <c r="DE30" s="3">
        <v>3</v>
      </c>
      <c r="DF30" s="3">
        <v>334.533166666667</v>
      </c>
      <c r="DG30" s="3">
        <v>722.281333333333</v>
      </c>
      <c r="DH30" s="3">
        <v>24.999975</v>
      </c>
      <c r="DI30" s="3">
        <v>31.4739333333333</v>
      </c>
      <c r="DJ30" s="3">
        <v>30.0001666666667</v>
      </c>
      <c r="DK30" s="3">
        <v>31.49395</v>
      </c>
      <c r="DL30" s="3">
        <v>31.46095</v>
      </c>
      <c r="DM30" s="3">
        <v>20.23425</v>
      </c>
      <c r="DN30" s="3">
        <v>100</v>
      </c>
      <c r="DO30" s="3">
        <v>0</v>
      </c>
      <c r="DP30" s="3">
        <v>25</v>
      </c>
      <c r="DQ30" s="3">
        <v>398.371166666667</v>
      </c>
      <c r="DR30" s="3">
        <v>0</v>
      </c>
      <c r="DS30" s="3">
        <v>100.051333333333</v>
      </c>
      <c r="DT30" s="3">
        <v>100.39575</v>
      </c>
    </row>
    <row r="31" spans="1:124">
      <c r="A31" s="3" t="s">
        <v>596</v>
      </c>
      <c r="B31" s="3" t="s">
        <v>122</v>
      </c>
      <c r="C31" s="3" t="s">
        <v>68</v>
      </c>
      <c r="D31" s="3" t="s">
        <v>74</v>
      </c>
      <c r="E31" s="3" t="str">
        <f t="shared" si="0"/>
        <v>TR50-B1-Rd2</v>
      </c>
      <c r="F31" s="3" t="str">
        <f>VLOOKUP(B31,Sheet1!$A$1:$B$93,2,0)</f>
        <v>Castanopsis eyrei</v>
      </c>
      <c r="G31" s="3" t="str">
        <f t="shared" si="1"/>
        <v>2023-08-11</v>
      </c>
      <c r="H31" s="3" t="s">
        <v>569</v>
      </c>
      <c r="I31" s="3">
        <v>3.71600880489895e-5</v>
      </c>
      <c r="J31" s="3">
        <v>-0.778910433701347</v>
      </c>
      <c r="K31" s="3">
        <v>400.009593592258</v>
      </c>
      <c r="L31" s="3">
        <v>721.665764892192</v>
      </c>
      <c r="M31" s="3">
        <v>70.3895587565403</v>
      </c>
      <c r="N31" s="3">
        <v>39.0159831219639</v>
      </c>
      <c r="O31" s="3">
        <v>0.00377270002535619</v>
      </c>
      <c r="P31" s="3">
        <v>3.86920649239814</v>
      </c>
      <c r="Q31" s="3">
        <v>0.00377065750489296</v>
      </c>
      <c r="R31" s="3">
        <v>0.00235684435637697</v>
      </c>
      <c r="S31" s="3">
        <v>0</v>
      </c>
      <c r="T31" s="3">
        <v>25.7761331653778</v>
      </c>
      <c r="U31" s="3">
        <v>25.7615385068114</v>
      </c>
      <c r="V31" s="3">
        <v>3.32693819274187</v>
      </c>
      <c r="W31" s="3">
        <v>71.8606873785372</v>
      </c>
      <c r="X31" s="3">
        <v>2.39388599428971</v>
      </c>
      <c r="Y31" s="3">
        <v>3.33128743527688</v>
      </c>
      <c r="Z31" s="3">
        <v>0.933052198452158</v>
      </c>
      <c r="AA31" s="3">
        <v>-1.63875988296044</v>
      </c>
      <c r="AB31" s="3">
        <v>4.59758677856451</v>
      </c>
      <c r="AC31" s="3">
        <v>0.253302742009835</v>
      </c>
      <c r="AD31" s="3">
        <v>3.21212963761391</v>
      </c>
      <c r="AE31" s="3">
        <v>0</v>
      </c>
      <c r="AF31" s="3">
        <v>0</v>
      </c>
      <c r="AG31" s="3">
        <v>1</v>
      </c>
      <c r="AH31" s="3">
        <v>0</v>
      </c>
      <c r="AI31" s="3">
        <v>51765.7602491255</v>
      </c>
      <c r="AJ31" s="3">
        <v>0</v>
      </c>
      <c r="AK31" s="3">
        <v>0</v>
      </c>
      <c r="AL31" s="3">
        <v>0</v>
      </c>
      <c r="AM31" s="3">
        <v>0</v>
      </c>
      <c r="AN31" s="3">
        <v>6</v>
      </c>
      <c r="AO31" s="3">
        <v>0.5</v>
      </c>
      <c r="AP31" s="3" t="e">
        <v>#DIV/0!</v>
      </c>
      <c r="AQ31" s="3">
        <v>2</v>
      </c>
      <c r="AR31" s="3">
        <v>1691760725.93287</v>
      </c>
      <c r="AS31" s="3">
        <v>400.009593592258</v>
      </c>
      <c r="AT31" s="3">
        <v>398.699796538041</v>
      </c>
      <c r="AU31" s="3">
        <v>24.5432074338624</v>
      </c>
      <c r="AV31" s="3">
        <v>24.4810676915709</v>
      </c>
      <c r="AW31" s="3">
        <v>406.368900312443</v>
      </c>
      <c r="AX31" s="3">
        <v>24.1364106809889</v>
      </c>
      <c r="AY31" s="3">
        <v>349.998885372195</v>
      </c>
      <c r="AZ31" s="3">
        <v>97.5136911420513</v>
      </c>
      <c r="BA31" s="3">
        <v>0.023927322413185</v>
      </c>
      <c r="BB31" s="3">
        <v>25.7835790145503</v>
      </c>
      <c r="BC31" s="3">
        <v>25.7615385068114</v>
      </c>
      <c r="BD31" s="3">
        <v>999.9</v>
      </c>
      <c r="BE31" s="3">
        <v>0</v>
      </c>
      <c r="BF31" s="3">
        <v>0</v>
      </c>
      <c r="BG31" s="3">
        <v>9998.66211755762</v>
      </c>
      <c r="BH31" s="3">
        <v>-0.698594275158122</v>
      </c>
      <c r="BI31" s="3">
        <v>0.229111</v>
      </c>
      <c r="BJ31" s="3">
        <v>0</v>
      </c>
      <c r="BK31" s="3">
        <v>0</v>
      </c>
      <c r="BL31" s="3">
        <v>0</v>
      </c>
      <c r="BM31" s="3">
        <v>28</v>
      </c>
      <c r="BN31" s="3">
        <v>0</v>
      </c>
      <c r="BO31" s="3">
        <v>1691760557.1</v>
      </c>
      <c r="BP31" s="3" t="e">
        <v>#DIV/0!</v>
      </c>
      <c r="BQ31" s="3">
        <v>1691760557.1</v>
      </c>
      <c r="BR31" s="3">
        <v>1691760548.1</v>
      </c>
      <c r="BS31" s="3">
        <v>111</v>
      </c>
      <c r="BT31" s="3">
        <v>0.14</v>
      </c>
      <c r="BU31" s="3">
        <v>-0.022</v>
      </c>
      <c r="BV31" s="3">
        <v>-6.357</v>
      </c>
      <c r="BW31" s="3">
        <v>0.392</v>
      </c>
      <c r="BX31" s="3">
        <v>399</v>
      </c>
      <c r="BY31" s="3">
        <v>24</v>
      </c>
      <c r="BZ31" s="3">
        <v>0.34</v>
      </c>
      <c r="CA31" s="3">
        <v>0.2</v>
      </c>
      <c r="CB31" s="3">
        <v>1.30691364583333</v>
      </c>
      <c r="CC31" s="3">
        <v>0.0621684709193224</v>
      </c>
      <c r="CD31" s="3">
        <v>0.0384446054893749</v>
      </c>
      <c r="CE31" s="3">
        <v>0.416666666666667</v>
      </c>
      <c r="CF31" s="3">
        <v>0.062150905</v>
      </c>
      <c r="CG31" s="3">
        <v>-0.000309765853658654</v>
      </c>
      <c r="CH31" s="3">
        <v>0.00117699424355446</v>
      </c>
      <c r="CI31" s="3">
        <v>1</v>
      </c>
      <c r="CJ31" s="3">
        <v>1.41666666666667</v>
      </c>
      <c r="CK31" s="3">
        <v>2</v>
      </c>
      <c r="CL31" s="3" t="e">
        <v>#DIV/0!</v>
      </c>
      <c r="CM31" s="3">
        <v>100</v>
      </c>
      <c r="CN31" s="3">
        <v>100</v>
      </c>
      <c r="CO31" s="3">
        <v>-6.35941666666667</v>
      </c>
      <c r="CP31" s="3">
        <v>0.40725</v>
      </c>
      <c r="CQ31" s="3">
        <v>-5.52786401836626</v>
      </c>
      <c r="CR31" s="3">
        <v>-0.002286411675367</v>
      </c>
      <c r="CS31" s="3">
        <v>6.18676668842182e-7</v>
      </c>
      <c r="CT31" s="3">
        <v>-6.79147384105743e-11</v>
      </c>
      <c r="CU31" s="3">
        <v>-0.18722767780136</v>
      </c>
      <c r="CV31" s="3">
        <v>-0.000181985047263589</v>
      </c>
      <c r="CW31" s="3">
        <v>0.00115105855774168</v>
      </c>
      <c r="CX31" s="3">
        <v>-5.13095882008679e-6</v>
      </c>
      <c r="CY31" s="3">
        <v>3</v>
      </c>
      <c r="CZ31" s="3">
        <v>2183</v>
      </c>
      <c r="DA31" s="3">
        <v>2</v>
      </c>
      <c r="DB31" s="3">
        <v>32</v>
      </c>
      <c r="DC31" s="3">
        <v>2.93333333333333</v>
      </c>
      <c r="DD31" s="3">
        <v>3.08333333333333</v>
      </c>
      <c r="DE31" s="3">
        <v>3</v>
      </c>
      <c r="DF31" s="3">
        <v>334.423333333333</v>
      </c>
      <c r="DG31" s="3">
        <v>725.05575</v>
      </c>
      <c r="DH31" s="3">
        <v>25.000075</v>
      </c>
      <c r="DI31" s="3">
        <v>31.3277833333333</v>
      </c>
      <c r="DJ31" s="3">
        <v>30.000175</v>
      </c>
      <c r="DK31" s="3">
        <v>31.28885</v>
      </c>
      <c r="DL31" s="3">
        <v>31.2464416666667</v>
      </c>
      <c r="DM31" s="3">
        <v>20.2294166666667</v>
      </c>
      <c r="DN31" s="3">
        <v>100</v>
      </c>
      <c r="DO31" s="3">
        <v>87.021025</v>
      </c>
      <c r="DP31" s="3">
        <v>25</v>
      </c>
      <c r="DQ31" s="3">
        <v>398.695333333333</v>
      </c>
      <c r="DR31" s="3">
        <v>19.2996166666667</v>
      </c>
      <c r="DS31" s="3">
        <v>100.09375</v>
      </c>
      <c r="DT31" s="3">
        <v>100.428666666667</v>
      </c>
    </row>
    <row r="32" spans="1:124">
      <c r="A32" s="3" t="s">
        <v>597</v>
      </c>
      <c r="B32" s="3" t="s">
        <v>125</v>
      </c>
      <c r="C32" s="3" t="s">
        <v>72</v>
      </c>
      <c r="D32" s="3" t="s">
        <v>69</v>
      </c>
      <c r="E32" s="3" t="str">
        <f t="shared" si="0"/>
        <v>TR52-B2-Rd1</v>
      </c>
      <c r="F32" s="3" t="str">
        <f>VLOOKUP(B32,Sheet1!$A$1:$B$93,2,0)</f>
        <v>Castanopsis eyrei</v>
      </c>
      <c r="G32" s="3" t="str">
        <f t="shared" si="1"/>
        <v>2023-08-11</v>
      </c>
      <c r="H32" s="3" t="s">
        <v>569</v>
      </c>
      <c r="I32" s="3">
        <v>2.79135123682159e-5</v>
      </c>
      <c r="J32" s="3">
        <v>-0.485180970996827</v>
      </c>
      <c r="K32" s="3">
        <v>400.001266444148</v>
      </c>
      <c r="L32" s="3">
        <v>682.222337513591</v>
      </c>
      <c r="M32" s="3">
        <v>66.4268792598608</v>
      </c>
      <c r="N32" s="3">
        <v>38.9474638409985</v>
      </c>
      <c r="O32" s="3">
        <v>0.00270676551712813</v>
      </c>
      <c r="P32" s="3">
        <v>3.8652245295707</v>
      </c>
      <c r="Q32" s="3">
        <v>0.00270569780840583</v>
      </c>
      <c r="R32" s="3">
        <v>0.0016911570217314</v>
      </c>
      <c r="S32" s="3">
        <v>0</v>
      </c>
      <c r="T32" s="3">
        <v>25.4620026900434</v>
      </c>
      <c r="U32" s="3">
        <v>25.4812877853455</v>
      </c>
      <c r="V32" s="3">
        <v>3.27206717019576</v>
      </c>
      <c r="W32" s="3">
        <v>70.234804713308</v>
      </c>
      <c r="X32" s="3">
        <v>2.29626231185979</v>
      </c>
      <c r="Y32" s="3">
        <v>3.26940801068318</v>
      </c>
      <c r="Z32" s="3">
        <v>0.975804858335977</v>
      </c>
      <c r="AA32" s="3">
        <v>-1.23098589543832</v>
      </c>
      <c r="AB32" s="3">
        <v>-2.85181725147149</v>
      </c>
      <c r="AC32" s="3">
        <v>-0.156812547096608</v>
      </c>
      <c r="AD32" s="3">
        <v>-4.23961569400642</v>
      </c>
      <c r="AE32" s="3">
        <v>0</v>
      </c>
      <c r="AF32" s="3">
        <v>0</v>
      </c>
      <c r="AG32" s="3">
        <v>1</v>
      </c>
      <c r="AH32" s="3">
        <v>0</v>
      </c>
      <c r="AI32" s="3">
        <v>51741.5834233389</v>
      </c>
      <c r="AJ32" s="3">
        <v>0</v>
      </c>
      <c r="AK32" s="3">
        <v>0</v>
      </c>
      <c r="AL32" s="3">
        <v>0</v>
      </c>
      <c r="AM32" s="3">
        <v>0</v>
      </c>
      <c r="AN32" s="3">
        <v>6</v>
      </c>
      <c r="AO32" s="3">
        <v>0.5</v>
      </c>
      <c r="AP32" s="3" t="e">
        <v>#DIV/0!</v>
      </c>
      <c r="AQ32" s="3">
        <v>2</v>
      </c>
      <c r="AR32" s="3">
        <v>1691735306.91204</v>
      </c>
      <c r="AS32" s="3">
        <v>400.001266444148</v>
      </c>
      <c r="AT32" s="3">
        <v>399.188683011376</v>
      </c>
      <c r="AU32" s="3">
        <v>23.5832514252437</v>
      </c>
      <c r="AV32" s="3">
        <v>23.5365289362151</v>
      </c>
      <c r="AW32" s="3">
        <v>406.095800174552</v>
      </c>
      <c r="AX32" s="3">
        <v>23.1692411059442</v>
      </c>
      <c r="AY32" s="3">
        <v>350.006257237245</v>
      </c>
      <c r="AZ32" s="3">
        <v>97.346219352362</v>
      </c>
      <c r="BA32" s="3">
        <v>0.0221319787259948</v>
      </c>
      <c r="BB32" s="3">
        <v>25.4676022115868</v>
      </c>
      <c r="BC32" s="3">
        <v>25.4812877853455</v>
      </c>
      <c r="BD32" s="3">
        <v>999.9</v>
      </c>
      <c r="BE32" s="3">
        <v>0</v>
      </c>
      <c r="BF32" s="3">
        <v>0</v>
      </c>
      <c r="BG32" s="3">
        <v>10000.6808558586</v>
      </c>
      <c r="BH32" s="3">
        <v>-0.70086054056229</v>
      </c>
      <c r="BI32" s="3">
        <v>0.229111</v>
      </c>
      <c r="BJ32" s="3">
        <v>0</v>
      </c>
      <c r="BK32" s="3">
        <v>0</v>
      </c>
      <c r="BL32" s="3">
        <v>0</v>
      </c>
      <c r="BM32" s="3">
        <v>27</v>
      </c>
      <c r="BN32" s="3">
        <v>0</v>
      </c>
      <c r="BO32" s="3">
        <v>1691735110.6</v>
      </c>
      <c r="BP32" s="3" t="e">
        <v>#DIV/0!</v>
      </c>
      <c r="BQ32" s="3">
        <v>1691735110.6</v>
      </c>
      <c r="BR32" s="3">
        <v>1691735107.6</v>
      </c>
      <c r="BS32" s="3">
        <v>45</v>
      </c>
      <c r="BT32" s="3">
        <v>3.143</v>
      </c>
      <c r="BU32" s="3">
        <v>-0.012</v>
      </c>
      <c r="BV32" s="3">
        <v>-6.099</v>
      </c>
      <c r="BW32" s="3">
        <v>0.416</v>
      </c>
      <c r="BX32" s="3">
        <v>402</v>
      </c>
      <c r="BY32" s="3">
        <v>24</v>
      </c>
      <c r="BZ32" s="3">
        <v>0.27</v>
      </c>
      <c r="CA32" s="3">
        <v>0.14</v>
      </c>
      <c r="CB32" s="3">
        <v>0.813554483333334</v>
      </c>
      <c r="CC32" s="3">
        <v>-0.0193440844277683</v>
      </c>
      <c r="CD32" s="3">
        <v>0.0353313829132719</v>
      </c>
      <c r="CE32" s="3">
        <v>0.416666666666667</v>
      </c>
      <c r="CF32" s="3">
        <v>0.0465207047916667</v>
      </c>
      <c r="CG32" s="3">
        <v>0.00400175844277669</v>
      </c>
      <c r="CH32" s="3">
        <v>0.00435689551260005</v>
      </c>
      <c r="CI32" s="3">
        <v>1</v>
      </c>
      <c r="CJ32" s="3">
        <v>1.41666666666667</v>
      </c>
      <c r="CK32" s="3">
        <v>2</v>
      </c>
      <c r="CL32" s="3" t="e">
        <v>#DIV/0!</v>
      </c>
      <c r="CM32" s="3">
        <v>100</v>
      </c>
      <c r="CN32" s="3">
        <v>100</v>
      </c>
      <c r="CO32" s="3">
        <v>-6.09441666666667</v>
      </c>
      <c r="CP32" s="3">
        <v>0.413916666666667</v>
      </c>
      <c r="CQ32" s="3">
        <v>-5.26349208537287</v>
      </c>
      <c r="CR32" s="3">
        <v>-0.002286411675367</v>
      </c>
      <c r="CS32" s="3">
        <v>6.18676668842182e-7</v>
      </c>
      <c r="CT32" s="3">
        <v>-6.79147384105743e-11</v>
      </c>
      <c r="CU32" s="3">
        <v>-0.135863649479151</v>
      </c>
      <c r="CV32" s="3">
        <v>-0.000181985047263589</v>
      </c>
      <c r="CW32" s="3">
        <v>0.00115105855774168</v>
      </c>
      <c r="CX32" s="3">
        <v>-5.13095882008679e-6</v>
      </c>
      <c r="CY32" s="3">
        <v>3</v>
      </c>
      <c r="CZ32" s="3">
        <v>2183</v>
      </c>
      <c r="DA32" s="3">
        <v>2</v>
      </c>
      <c r="DB32" s="3">
        <v>32</v>
      </c>
      <c r="DC32" s="3">
        <v>3.4</v>
      </c>
      <c r="DD32" s="3">
        <v>3.45</v>
      </c>
      <c r="DE32" s="3">
        <v>3</v>
      </c>
      <c r="DF32" s="3">
        <v>334.487333333333</v>
      </c>
      <c r="DG32" s="3">
        <v>723.12875</v>
      </c>
      <c r="DH32" s="3">
        <v>24.9994666666667</v>
      </c>
      <c r="DI32" s="3">
        <v>29.3052666666667</v>
      </c>
      <c r="DJ32" s="3">
        <v>29.9999916666667</v>
      </c>
      <c r="DK32" s="3">
        <v>29.3287833333333</v>
      </c>
      <c r="DL32" s="3">
        <v>29.2984583333333</v>
      </c>
      <c r="DM32" s="3">
        <v>20.3028416666667</v>
      </c>
      <c r="DN32" s="3">
        <v>22.2422</v>
      </c>
      <c r="DO32" s="3">
        <v>100</v>
      </c>
      <c r="DP32" s="3">
        <v>25</v>
      </c>
      <c r="DQ32" s="3">
        <v>399.175</v>
      </c>
      <c r="DR32" s="3">
        <v>23.4954833333333</v>
      </c>
      <c r="DS32" s="3">
        <v>100.462583333333</v>
      </c>
      <c r="DT32" s="3">
        <v>100.707083333333</v>
      </c>
    </row>
    <row r="33" spans="1:124">
      <c r="A33" s="3" t="s">
        <v>598</v>
      </c>
      <c r="B33" s="3" t="s">
        <v>127</v>
      </c>
      <c r="C33" s="3" t="s">
        <v>68</v>
      </c>
      <c r="D33" s="3" t="s">
        <v>74</v>
      </c>
      <c r="E33" s="3" t="str">
        <f t="shared" ref="E33:E60" si="2">MID(A33,12,15)</f>
        <v>TR54-B1-Rd2</v>
      </c>
      <c r="F33" s="3" t="str">
        <f>VLOOKUP(B33,Sheet1!$A$1:$B$93,2,0)</f>
        <v>Schima superba</v>
      </c>
      <c r="G33" s="3" t="str">
        <f t="shared" ref="G33:G60" si="3">LEFT(A33,10)</f>
        <v>2023-08-11</v>
      </c>
      <c r="H33" s="3" t="s">
        <v>569</v>
      </c>
      <c r="I33" s="3">
        <v>3.25982258250153e-5</v>
      </c>
      <c r="J33" s="3">
        <v>-0.908307994995359</v>
      </c>
      <c r="K33" s="3">
        <v>400.008444999392</v>
      </c>
      <c r="L33" s="3">
        <v>835.35379919289</v>
      </c>
      <c r="M33" s="3">
        <v>81.3961624228989</v>
      </c>
      <c r="N33" s="3">
        <v>38.9764791528504</v>
      </c>
      <c r="O33" s="3">
        <v>0.00326996863203021</v>
      </c>
      <c r="P33" s="3">
        <v>3.86670369677318</v>
      </c>
      <c r="Q33" s="3">
        <v>0.00326843057045424</v>
      </c>
      <c r="R33" s="3">
        <v>0.00204290723154699</v>
      </c>
      <c r="S33" s="3">
        <v>0</v>
      </c>
      <c r="T33" s="3">
        <v>25.0007639308251</v>
      </c>
      <c r="U33" s="3">
        <v>24.9661432364836</v>
      </c>
      <c r="V33" s="3">
        <v>3.17326521342775</v>
      </c>
      <c r="W33" s="3">
        <v>70.0520653476384</v>
      </c>
      <c r="X33" s="3">
        <v>2.22839961685585</v>
      </c>
      <c r="Y33" s="3">
        <v>3.18106225794444</v>
      </c>
      <c r="Z33" s="3">
        <v>0.944865596571903</v>
      </c>
      <c r="AA33" s="3">
        <v>-1.43758175888317</v>
      </c>
      <c r="AB33" s="3">
        <v>8.580161814046</v>
      </c>
      <c r="AC33" s="3">
        <v>0.469302413708822</v>
      </c>
      <c r="AD33" s="3">
        <v>7.61188246887165</v>
      </c>
      <c r="AE33" s="3">
        <v>0</v>
      </c>
      <c r="AF33" s="3">
        <v>0</v>
      </c>
      <c r="AG33" s="3">
        <v>1</v>
      </c>
      <c r="AH33" s="3">
        <v>0</v>
      </c>
      <c r="AI33" s="3">
        <v>51851.1000315241</v>
      </c>
      <c r="AJ33" s="3">
        <v>0</v>
      </c>
      <c r="AK33" s="3">
        <v>0</v>
      </c>
      <c r="AL33" s="3">
        <v>0</v>
      </c>
      <c r="AM33" s="3">
        <v>0</v>
      </c>
      <c r="AN33" s="3">
        <v>6</v>
      </c>
      <c r="AO33" s="3">
        <v>0.5</v>
      </c>
      <c r="AP33" s="3" t="e">
        <v>#DIV/0!</v>
      </c>
      <c r="AQ33" s="3">
        <v>2</v>
      </c>
      <c r="AR33" s="3">
        <v>1691753383.33287</v>
      </c>
      <c r="AS33" s="3">
        <v>400.008444999392</v>
      </c>
      <c r="AT33" s="3">
        <v>398.473700681141</v>
      </c>
      <c r="AU33" s="3">
        <v>22.8696558692149</v>
      </c>
      <c r="AV33" s="3">
        <v>22.8150512502281</v>
      </c>
      <c r="AW33" s="3">
        <v>406.193854872134</v>
      </c>
      <c r="AX33" s="3">
        <v>22.4828117904275</v>
      </c>
      <c r="AY33" s="3">
        <v>350.000254913945</v>
      </c>
      <c r="AZ33" s="3">
        <v>97.4186254133978</v>
      </c>
      <c r="BA33" s="3">
        <v>0.0205152980855075</v>
      </c>
      <c r="BB33" s="3">
        <v>25.0073023699295</v>
      </c>
      <c r="BC33" s="3">
        <v>24.9661432364836</v>
      </c>
      <c r="BD33" s="3">
        <v>999.9</v>
      </c>
      <c r="BE33" s="3">
        <v>0</v>
      </c>
      <c r="BF33" s="3">
        <v>0</v>
      </c>
      <c r="BG33" s="3">
        <v>9998.88183268717</v>
      </c>
      <c r="BH33" s="3">
        <v>-0.690166897751323</v>
      </c>
      <c r="BI33" s="3">
        <v>0.229111</v>
      </c>
      <c r="BJ33" s="3">
        <v>0</v>
      </c>
      <c r="BK33" s="3">
        <v>0</v>
      </c>
      <c r="BL33" s="3">
        <v>0</v>
      </c>
      <c r="BM33" s="3">
        <v>25.1841865907985</v>
      </c>
      <c r="BN33" s="3">
        <v>0</v>
      </c>
      <c r="BO33" s="3">
        <v>1691753276.5</v>
      </c>
      <c r="BP33" s="3" t="e">
        <v>#DIV/0!</v>
      </c>
      <c r="BQ33" s="3">
        <v>1691753276.5</v>
      </c>
      <c r="BR33" s="3">
        <v>1691753270</v>
      </c>
      <c r="BS33" s="3">
        <v>86</v>
      </c>
      <c r="BT33" s="3">
        <v>-0.049</v>
      </c>
      <c r="BU33" s="3">
        <v>0.002</v>
      </c>
      <c r="BV33" s="3">
        <v>-6.182</v>
      </c>
      <c r="BW33" s="3">
        <v>0.385</v>
      </c>
      <c r="BX33" s="3">
        <v>398</v>
      </c>
      <c r="BY33" s="3">
        <v>23</v>
      </c>
      <c r="BZ33" s="3">
        <v>0.36</v>
      </c>
      <c r="CA33" s="3">
        <v>0.12</v>
      </c>
      <c r="CB33" s="3">
        <v>1.53262337398374</v>
      </c>
      <c r="CC33" s="3">
        <v>0.0730648432055766</v>
      </c>
      <c r="CD33" s="3">
        <v>0.0480273246264174</v>
      </c>
      <c r="CE33" s="3">
        <v>0.333333333333333</v>
      </c>
      <c r="CF33" s="3">
        <v>0.0546971215447154</v>
      </c>
      <c r="CG33" s="3">
        <v>-0.00332860696864112</v>
      </c>
      <c r="CH33" s="3">
        <v>0.00374206581772695</v>
      </c>
      <c r="CI33" s="3">
        <v>1</v>
      </c>
      <c r="CJ33" s="3">
        <v>1.33333333333333</v>
      </c>
      <c r="CK33" s="3">
        <v>2</v>
      </c>
      <c r="CL33" s="3" t="e">
        <v>#DIV/0!</v>
      </c>
      <c r="CM33" s="3">
        <v>100</v>
      </c>
      <c r="CN33" s="3">
        <v>100</v>
      </c>
      <c r="CO33" s="3">
        <v>-6.18525</v>
      </c>
      <c r="CP33" s="3">
        <v>0.386883333333333</v>
      </c>
      <c r="CQ33" s="3">
        <v>-5.35422014314145</v>
      </c>
      <c r="CR33" s="3">
        <v>-0.002286411675367</v>
      </c>
      <c r="CS33" s="3">
        <v>6.18676668842182e-7</v>
      </c>
      <c r="CT33" s="3">
        <v>-6.79147384105743e-11</v>
      </c>
      <c r="CU33" s="3">
        <v>-0.132577688747552</v>
      </c>
      <c r="CV33" s="3">
        <v>-0.000181985047263589</v>
      </c>
      <c r="CW33" s="3">
        <v>0.00115105855774168</v>
      </c>
      <c r="CX33" s="3">
        <v>-5.13095882008679e-6</v>
      </c>
      <c r="CY33" s="3">
        <v>3</v>
      </c>
      <c r="CZ33" s="3">
        <v>2183</v>
      </c>
      <c r="DA33" s="3">
        <v>2</v>
      </c>
      <c r="DB33" s="3">
        <v>32</v>
      </c>
      <c r="DC33" s="3">
        <v>1.9</v>
      </c>
      <c r="DD33" s="3">
        <v>2.01666666666667</v>
      </c>
      <c r="DE33" s="3">
        <v>3</v>
      </c>
      <c r="DF33" s="3">
        <v>334.328</v>
      </c>
      <c r="DG33" s="3">
        <v>732.440083333333</v>
      </c>
      <c r="DH33" s="3">
        <v>25.0000166666667</v>
      </c>
      <c r="DI33" s="3">
        <v>28.813525</v>
      </c>
      <c r="DJ33" s="3">
        <v>30.0000833333333</v>
      </c>
      <c r="DK33" s="3">
        <v>28.8516</v>
      </c>
      <c r="DL33" s="3">
        <v>28.827175</v>
      </c>
      <c r="DM33" s="3">
        <v>20.300475</v>
      </c>
      <c r="DN33" s="3">
        <v>51.9772</v>
      </c>
      <c r="DO33" s="3">
        <v>83.7331</v>
      </c>
      <c r="DP33" s="3">
        <v>25</v>
      </c>
      <c r="DQ33" s="3">
        <v>398.451916666667</v>
      </c>
      <c r="DR33" s="3">
        <v>22.858</v>
      </c>
      <c r="DS33" s="3">
        <v>100.498333333333</v>
      </c>
      <c r="DT33" s="3">
        <v>100.757833333333</v>
      </c>
    </row>
    <row r="34" spans="1:124">
      <c r="A34" s="3" t="s">
        <v>599</v>
      </c>
      <c r="B34" s="3" t="s">
        <v>127</v>
      </c>
      <c r="C34" s="3" t="s">
        <v>72</v>
      </c>
      <c r="D34" s="3" t="s">
        <v>74</v>
      </c>
      <c r="E34" s="3" t="str">
        <f t="shared" si="2"/>
        <v>TR54-B2-Rd2</v>
      </c>
      <c r="F34" s="3" t="str">
        <f>VLOOKUP(B34,Sheet1!$A$1:$B$93,2,0)</f>
        <v>Schima superba</v>
      </c>
      <c r="G34" s="3" t="str">
        <f t="shared" si="3"/>
        <v>2023-08-11</v>
      </c>
      <c r="H34" s="3" t="s">
        <v>569</v>
      </c>
      <c r="I34" s="3">
        <v>5.78592055805251e-5</v>
      </c>
      <c r="J34" s="3">
        <v>-1.22481778406828</v>
      </c>
      <c r="K34" s="3">
        <v>400.008596171305</v>
      </c>
      <c r="L34" s="3">
        <v>767.961547818024</v>
      </c>
      <c r="M34" s="3">
        <v>74.7131840601306</v>
      </c>
      <c r="N34" s="3">
        <v>38.9159007261863</v>
      </c>
      <c r="O34" s="3">
        <v>0.00518275553026664</v>
      </c>
      <c r="P34" s="3">
        <v>3.86337233929849</v>
      </c>
      <c r="Q34" s="3">
        <v>0.00517889569039638</v>
      </c>
      <c r="R34" s="3">
        <v>0.00323715635012543</v>
      </c>
      <c r="S34" s="3">
        <v>0</v>
      </c>
      <c r="T34" s="3">
        <v>25.6953502939626</v>
      </c>
      <c r="U34" s="3">
        <v>25.7624178759395</v>
      </c>
      <c r="V34" s="3">
        <v>3.32711164216458</v>
      </c>
      <c r="W34" s="3">
        <v>68.4966882950745</v>
      </c>
      <c r="X34" s="3">
        <v>2.27148006546658</v>
      </c>
      <c r="Y34" s="3">
        <v>3.31618964364045</v>
      </c>
      <c r="Z34" s="3">
        <v>1.055631576698</v>
      </c>
      <c r="AA34" s="3">
        <v>-2.55159096610116</v>
      </c>
      <c r="AB34" s="3">
        <v>-11.5507221691857</v>
      </c>
      <c r="AC34" s="3">
        <v>-0.637105687939538</v>
      </c>
      <c r="AD34" s="3">
        <v>-14.7394188232263</v>
      </c>
      <c r="AE34" s="3">
        <v>0</v>
      </c>
      <c r="AF34" s="3">
        <v>0</v>
      </c>
      <c r="AG34" s="3">
        <v>1</v>
      </c>
      <c r="AH34" s="3">
        <v>0</v>
      </c>
      <c r="AI34" s="3">
        <v>51663.3522851891</v>
      </c>
      <c r="AJ34" s="3">
        <v>0</v>
      </c>
      <c r="AK34" s="3">
        <v>0</v>
      </c>
      <c r="AL34" s="3">
        <v>0</v>
      </c>
      <c r="AM34" s="3">
        <v>0</v>
      </c>
      <c r="AN34" s="3">
        <v>6</v>
      </c>
      <c r="AO34" s="3">
        <v>0.5</v>
      </c>
      <c r="AP34" s="3" t="e">
        <v>#DIV/0!</v>
      </c>
      <c r="AQ34" s="3">
        <v>2</v>
      </c>
      <c r="AR34" s="3">
        <v>1691742951.81204</v>
      </c>
      <c r="AS34" s="3">
        <v>400.008596171305</v>
      </c>
      <c r="AT34" s="3">
        <v>397.948584035417</v>
      </c>
      <c r="AU34" s="3">
        <v>23.3480796796681</v>
      </c>
      <c r="AV34" s="3">
        <v>23.2512082598758</v>
      </c>
      <c r="AW34" s="3">
        <v>406.241333328429</v>
      </c>
      <c r="AX34" s="3">
        <v>22.9685816774051</v>
      </c>
      <c r="AY34" s="3">
        <v>349.99988540839</v>
      </c>
      <c r="AZ34" s="3">
        <v>97.2643301433299</v>
      </c>
      <c r="BA34" s="3">
        <v>0.0233309119211553</v>
      </c>
      <c r="BB34" s="3">
        <v>25.7069607270988</v>
      </c>
      <c r="BC34" s="3">
        <v>25.7624178759395</v>
      </c>
      <c r="BD34" s="3">
        <v>999.9</v>
      </c>
      <c r="BE34" s="3">
        <v>0</v>
      </c>
      <c r="BF34" s="3">
        <v>0</v>
      </c>
      <c r="BG34" s="3">
        <v>10002.037533894</v>
      </c>
      <c r="BH34" s="3">
        <v>-0.704274870035759</v>
      </c>
      <c r="BI34" s="3">
        <v>0.229111</v>
      </c>
      <c r="BJ34" s="3">
        <v>0</v>
      </c>
      <c r="BK34" s="3">
        <v>0</v>
      </c>
      <c r="BL34" s="3">
        <v>0</v>
      </c>
      <c r="BM34" s="3">
        <v>28</v>
      </c>
      <c r="BN34" s="3">
        <v>0</v>
      </c>
      <c r="BO34" s="3">
        <v>1691742788.5</v>
      </c>
      <c r="BP34" s="3" t="e">
        <v>#DIV/0!</v>
      </c>
      <c r="BQ34" s="3">
        <v>1691742788.5</v>
      </c>
      <c r="BR34" s="3">
        <v>1691742781.5</v>
      </c>
      <c r="BS34" s="3">
        <v>65</v>
      </c>
      <c r="BT34" s="3">
        <v>-0.017</v>
      </c>
      <c r="BU34" s="3">
        <v>-0.025</v>
      </c>
      <c r="BV34" s="3">
        <v>-6.229</v>
      </c>
      <c r="BW34" s="3">
        <v>0.377</v>
      </c>
      <c r="BX34" s="3">
        <v>398</v>
      </c>
      <c r="BY34" s="3">
        <v>23</v>
      </c>
      <c r="BZ34" s="3">
        <v>0.32</v>
      </c>
      <c r="CA34" s="3">
        <v>0.14</v>
      </c>
      <c r="CB34" s="3">
        <v>2.05886410416667</v>
      </c>
      <c r="CC34" s="3">
        <v>0.0193009287054373</v>
      </c>
      <c r="CD34" s="3">
        <v>0.0367084887866771</v>
      </c>
      <c r="CE34" s="3">
        <v>0.25</v>
      </c>
      <c r="CF34" s="3">
        <v>0.096834461875</v>
      </c>
      <c r="CG34" s="3">
        <v>0.00143605187617247</v>
      </c>
      <c r="CH34" s="3">
        <v>0.00114893709585136</v>
      </c>
      <c r="CI34" s="3">
        <v>1</v>
      </c>
      <c r="CJ34" s="3">
        <v>1.25</v>
      </c>
      <c r="CK34" s="3">
        <v>2</v>
      </c>
      <c r="CL34" s="3" t="e">
        <v>#DIV/0!</v>
      </c>
      <c r="CM34" s="3">
        <v>100</v>
      </c>
      <c r="CN34" s="3">
        <v>100</v>
      </c>
      <c r="CO34" s="3">
        <v>-6.23283333333333</v>
      </c>
      <c r="CP34" s="3">
        <v>0.379416666666667</v>
      </c>
      <c r="CQ34" s="3">
        <v>-5.40151342379612</v>
      </c>
      <c r="CR34" s="3">
        <v>-0.002286411675367</v>
      </c>
      <c r="CS34" s="3">
        <v>6.18676668842182e-7</v>
      </c>
      <c r="CT34" s="3">
        <v>-6.79147384105743e-11</v>
      </c>
      <c r="CU34" s="3">
        <v>-0.161393505944698</v>
      </c>
      <c r="CV34" s="3">
        <v>-0.000181985047263589</v>
      </c>
      <c r="CW34" s="3">
        <v>0.00115105855774168</v>
      </c>
      <c r="CX34" s="3">
        <v>-5.13095882008679e-6</v>
      </c>
      <c r="CY34" s="3">
        <v>3</v>
      </c>
      <c r="CZ34" s="3">
        <v>2183</v>
      </c>
      <c r="DA34" s="3">
        <v>2</v>
      </c>
      <c r="DB34" s="3">
        <v>32</v>
      </c>
      <c r="DC34" s="3">
        <v>2.85</v>
      </c>
      <c r="DD34" s="3">
        <v>2.96666666666667</v>
      </c>
      <c r="DE34" s="3">
        <v>3</v>
      </c>
      <c r="DF34" s="3">
        <v>334.329083333333</v>
      </c>
      <c r="DG34" s="3">
        <v>718.357166666667</v>
      </c>
      <c r="DH34" s="3">
        <v>25.0000583333333</v>
      </c>
      <c r="DI34" s="3">
        <v>30.53365</v>
      </c>
      <c r="DJ34" s="3">
        <v>30.0003</v>
      </c>
      <c r="DK34" s="3">
        <v>30.4943</v>
      </c>
      <c r="DL34" s="3">
        <v>30.4486166666667</v>
      </c>
      <c r="DM34" s="3">
        <v>20.2368583333333</v>
      </c>
      <c r="DN34" s="3">
        <v>0</v>
      </c>
      <c r="DO34" s="3">
        <v>100</v>
      </c>
      <c r="DP34" s="3">
        <v>25</v>
      </c>
      <c r="DQ34" s="3">
        <v>397.971</v>
      </c>
      <c r="DR34" s="3">
        <v>23.6778</v>
      </c>
      <c r="DS34" s="3">
        <v>100.238166666667</v>
      </c>
      <c r="DT34" s="3">
        <v>100.528916666667</v>
      </c>
    </row>
    <row r="35" spans="1:124">
      <c r="A35" s="3" t="s">
        <v>600</v>
      </c>
      <c r="B35" s="3" t="s">
        <v>454</v>
      </c>
      <c r="C35" s="3" t="s">
        <v>72</v>
      </c>
      <c r="D35" s="3" t="s">
        <v>69</v>
      </c>
      <c r="E35" s="3" t="str">
        <f t="shared" si="2"/>
        <v>TR56-B2-Rd1</v>
      </c>
      <c r="F35" s="3" t="str">
        <f>VLOOKUP(B35,Sheet1!$A$1:$B$93,2,0)</f>
        <v>Myrica rubra</v>
      </c>
      <c r="G35" s="3" t="str">
        <f t="shared" si="3"/>
        <v>2023-08-11</v>
      </c>
      <c r="H35" s="3" t="s">
        <v>569</v>
      </c>
      <c r="I35" s="3">
        <v>6.16955381852491e-5</v>
      </c>
      <c r="J35" s="3">
        <v>-0.438377400560307</v>
      </c>
      <c r="K35" s="3">
        <v>399.996977695308</v>
      </c>
      <c r="L35" s="3">
        <v>510.51028412653</v>
      </c>
      <c r="M35" s="3">
        <v>49.6945131813687</v>
      </c>
      <c r="N35" s="3">
        <v>38.9368359639147</v>
      </c>
      <c r="O35" s="3">
        <v>0.00595355828673498</v>
      </c>
      <c r="P35" s="3">
        <v>3.86455810601056</v>
      </c>
      <c r="Q35" s="3">
        <v>0.00594846360088503</v>
      </c>
      <c r="R35" s="3">
        <v>0.00371824711372315</v>
      </c>
      <c r="S35" s="3">
        <v>0</v>
      </c>
      <c r="T35" s="3">
        <v>25.3553116944402</v>
      </c>
      <c r="U35" s="3">
        <v>25.3764121363783</v>
      </c>
      <c r="V35" s="3">
        <v>3.25173742136887</v>
      </c>
      <c r="W35" s="3">
        <v>69.8687746445693</v>
      </c>
      <c r="X35" s="3">
        <v>2.27077132864933</v>
      </c>
      <c r="Y35" s="3">
        <v>3.25005174474958</v>
      </c>
      <c r="Z35" s="3">
        <v>0.980966092719546</v>
      </c>
      <c r="AA35" s="3">
        <v>-2.72077323396949</v>
      </c>
      <c r="AB35" s="3">
        <v>-1.81707789024466</v>
      </c>
      <c r="AC35" s="3">
        <v>-0.0998316755749257</v>
      </c>
      <c r="AD35" s="3">
        <v>-4.63768279978907</v>
      </c>
      <c r="AE35" s="3">
        <v>0</v>
      </c>
      <c r="AF35" s="3">
        <v>0</v>
      </c>
      <c r="AG35" s="3">
        <v>1</v>
      </c>
      <c r="AH35" s="3">
        <v>0</v>
      </c>
      <c r="AI35" s="3">
        <v>51745.7610200398</v>
      </c>
      <c r="AJ35" s="3">
        <v>0</v>
      </c>
      <c r="AK35" s="3">
        <v>0</v>
      </c>
      <c r="AL35" s="3">
        <v>0</v>
      </c>
      <c r="AM35" s="3">
        <v>0</v>
      </c>
      <c r="AN35" s="3">
        <v>6</v>
      </c>
      <c r="AO35" s="3">
        <v>0.5</v>
      </c>
      <c r="AP35" s="3" t="e">
        <v>#DIV/0!</v>
      </c>
      <c r="AQ35" s="3">
        <v>2</v>
      </c>
      <c r="AR35" s="3">
        <v>1691737281.91204</v>
      </c>
      <c r="AS35" s="3">
        <v>399.996977695308</v>
      </c>
      <c r="AT35" s="3">
        <v>399.28777542765</v>
      </c>
      <c r="AU35" s="3">
        <v>23.3275674834055</v>
      </c>
      <c r="AV35" s="3">
        <v>23.2242705097203</v>
      </c>
      <c r="AW35" s="3">
        <v>406.017968546278</v>
      </c>
      <c r="AX35" s="3">
        <v>22.921267068605</v>
      </c>
      <c r="AY35" s="3">
        <v>349.998520236452</v>
      </c>
      <c r="AZ35" s="3">
        <v>97.3212437246681</v>
      </c>
      <c r="BA35" s="3">
        <v>0.0215816882890405</v>
      </c>
      <c r="BB35" s="3">
        <v>25.3676905278842</v>
      </c>
      <c r="BC35" s="3">
        <v>25.3764121363783</v>
      </c>
      <c r="BD35" s="3">
        <v>999.9</v>
      </c>
      <c r="BE35" s="3">
        <v>0</v>
      </c>
      <c r="BF35" s="3">
        <v>0</v>
      </c>
      <c r="BG35" s="3">
        <v>10000.7073049886</v>
      </c>
      <c r="BH35" s="3">
        <v>-0.722329004645202</v>
      </c>
      <c r="BI35" s="3">
        <v>0.229111</v>
      </c>
      <c r="BJ35" s="3">
        <v>0</v>
      </c>
      <c r="BK35" s="3">
        <v>0</v>
      </c>
      <c r="BL35" s="3">
        <v>0</v>
      </c>
      <c r="BM35" s="3">
        <v>26.0772031025311</v>
      </c>
      <c r="BN35" s="3">
        <v>0</v>
      </c>
      <c r="BO35" s="3">
        <v>1691736804</v>
      </c>
      <c r="BP35" s="3" t="e">
        <v>#DIV/0!</v>
      </c>
      <c r="BQ35" s="3">
        <v>1691736804</v>
      </c>
      <c r="BR35" s="3">
        <v>1691736798</v>
      </c>
      <c r="BS35" s="3">
        <v>46</v>
      </c>
      <c r="BT35" s="3">
        <v>0.073</v>
      </c>
      <c r="BU35" s="3">
        <v>0.003</v>
      </c>
      <c r="BV35" s="3">
        <v>-6.02</v>
      </c>
      <c r="BW35" s="3">
        <v>0.4</v>
      </c>
      <c r="BX35" s="3">
        <v>399</v>
      </c>
      <c r="BY35" s="3">
        <v>23</v>
      </c>
      <c r="BZ35" s="3">
        <v>0.42</v>
      </c>
      <c r="CA35" s="3">
        <v>0.2</v>
      </c>
      <c r="CB35" s="3">
        <v>0.711133898373984</v>
      </c>
      <c r="CC35" s="3">
        <v>-0.0263287630662019</v>
      </c>
      <c r="CD35" s="3">
        <v>0.0536751170737247</v>
      </c>
      <c r="CE35" s="3">
        <v>0.0833333333333333</v>
      </c>
      <c r="CF35" s="3">
        <v>0.102791937195122</v>
      </c>
      <c r="CG35" s="3">
        <v>0.0102288005226482</v>
      </c>
      <c r="CH35" s="3">
        <v>0.00139829159167429</v>
      </c>
      <c r="CI35" s="3">
        <v>1</v>
      </c>
      <c r="CJ35" s="3">
        <v>1.08333333333333</v>
      </c>
      <c r="CK35" s="3">
        <v>2</v>
      </c>
      <c r="CL35" s="3" t="e">
        <v>#DIV/0!</v>
      </c>
      <c r="CM35" s="3">
        <v>100</v>
      </c>
      <c r="CN35" s="3">
        <v>100</v>
      </c>
      <c r="CO35" s="3">
        <v>-6.021</v>
      </c>
      <c r="CP35" s="3">
        <v>0.406291666666667</v>
      </c>
      <c r="CQ35" s="3">
        <v>-5.19009837189606</v>
      </c>
      <c r="CR35" s="3">
        <v>-0.002286411675367</v>
      </c>
      <c r="CS35" s="3">
        <v>6.18676668842182e-7</v>
      </c>
      <c r="CT35" s="3">
        <v>-6.79147384105743e-11</v>
      </c>
      <c r="CU35" s="3">
        <v>-0.13249090868783</v>
      </c>
      <c r="CV35" s="3">
        <v>-0.000181985047263589</v>
      </c>
      <c r="CW35" s="3">
        <v>0.00115105855774168</v>
      </c>
      <c r="CX35" s="3">
        <v>-5.13095882008679e-6</v>
      </c>
      <c r="CY35" s="3">
        <v>3</v>
      </c>
      <c r="CZ35" s="3">
        <v>2183</v>
      </c>
      <c r="DA35" s="3">
        <v>2</v>
      </c>
      <c r="DB35" s="3">
        <v>32</v>
      </c>
      <c r="DC35" s="3">
        <v>8.1</v>
      </c>
      <c r="DD35" s="3">
        <v>8.2</v>
      </c>
      <c r="DE35" s="3">
        <v>3</v>
      </c>
      <c r="DF35" s="3">
        <v>334.338333333333</v>
      </c>
      <c r="DG35" s="3">
        <v>726.339416666667</v>
      </c>
      <c r="DH35" s="3">
        <v>25.0000416666667</v>
      </c>
      <c r="DI35" s="3">
        <v>29.1355333333333</v>
      </c>
      <c r="DJ35" s="3">
        <v>30.0001083333333</v>
      </c>
      <c r="DK35" s="3">
        <v>29.1125666666667</v>
      </c>
      <c r="DL35" s="3">
        <v>29.08</v>
      </c>
      <c r="DM35" s="3">
        <v>20.3259416666667</v>
      </c>
      <c r="DN35" s="3">
        <v>11.2295</v>
      </c>
      <c r="DO35" s="3">
        <v>100</v>
      </c>
      <c r="DP35" s="3">
        <v>25</v>
      </c>
      <c r="DQ35" s="3">
        <v>399.280583333333</v>
      </c>
      <c r="DR35" s="3">
        <v>23.271</v>
      </c>
      <c r="DS35" s="3">
        <v>100.49675</v>
      </c>
      <c r="DT35" s="3">
        <v>100.74275</v>
      </c>
    </row>
    <row r="36" spans="1:124">
      <c r="A36" s="3" t="s">
        <v>601</v>
      </c>
      <c r="B36" s="3" t="s">
        <v>131</v>
      </c>
      <c r="C36" s="3" t="s">
        <v>72</v>
      </c>
      <c r="D36" s="3" t="s">
        <v>74</v>
      </c>
      <c r="E36" s="3" t="str">
        <f t="shared" si="2"/>
        <v>TR58-B2-Rd2</v>
      </c>
      <c r="F36" s="3" t="str">
        <f>VLOOKUP(B36,Sheet1!$A$1:$B$93,2,0)</f>
        <v>Elaeocarpus chinensis</v>
      </c>
      <c r="G36" s="3" t="str">
        <f t="shared" si="3"/>
        <v>2023-08-11</v>
      </c>
      <c r="H36" s="3" t="s">
        <v>569</v>
      </c>
      <c r="I36" s="3">
        <v>2.13461907303255e-5</v>
      </c>
      <c r="J36" s="3">
        <v>-0.831718681232901</v>
      </c>
      <c r="K36" s="3">
        <v>399.997204543727</v>
      </c>
      <c r="L36" s="3">
        <v>1071.16017507745</v>
      </c>
      <c r="M36" s="3">
        <v>104.231887214844</v>
      </c>
      <c r="N36" s="3">
        <v>38.9227192642808</v>
      </c>
      <c r="O36" s="3">
        <v>0.00198751627811167</v>
      </c>
      <c r="P36" s="3">
        <v>3.86338543248445</v>
      </c>
      <c r="Q36" s="3">
        <v>0.00198693784644529</v>
      </c>
      <c r="R36" s="3">
        <v>0.00124188810827616</v>
      </c>
      <c r="S36" s="3">
        <v>0</v>
      </c>
      <c r="T36" s="3">
        <v>25.8388337227929</v>
      </c>
      <c r="U36" s="3">
        <v>25.9038985349389</v>
      </c>
      <c r="V36" s="3">
        <v>3.35511785252476</v>
      </c>
      <c r="W36" s="3">
        <v>70.004773880583</v>
      </c>
      <c r="X36" s="3">
        <v>2.34030220309248</v>
      </c>
      <c r="Y36" s="3">
        <v>3.3430608949674</v>
      </c>
      <c r="Z36" s="3">
        <v>1.01481564943228</v>
      </c>
      <c r="AA36" s="3">
        <v>-0.941367011207355</v>
      </c>
      <c r="AB36" s="3">
        <v>-12.6598570855301</v>
      </c>
      <c r="AC36" s="3">
        <v>-0.699249979030316</v>
      </c>
      <c r="AD36" s="3">
        <v>-14.3004740757678</v>
      </c>
      <c r="AE36" s="3">
        <v>0</v>
      </c>
      <c r="AF36" s="3">
        <v>0</v>
      </c>
      <c r="AG36" s="3">
        <v>1</v>
      </c>
      <c r="AH36" s="3">
        <v>0</v>
      </c>
      <c r="AI36" s="3">
        <v>51640.4701611605</v>
      </c>
      <c r="AJ36" s="3">
        <v>0</v>
      </c>
      <c r="AK36" s="3">
        <v>0</v>
      </c>
      <c r="AL36" s="3">
        <v>0</v>
      </c>
      <c r="AM36" s="3">
        <v>0</v>
      </c>
      <c r="AN36" s="3">
        <v>6</v>
      </c>
      <c r="AO36" s="3">
        <v>0.5</v>
      </c>
      <c r="AP36" s="3" t="e">
        <v>#DIV/0!</v>
      </c>
      <c r="AQ36" s="3">
        <v>2</v>
      </c>
      <c r="AR36" s="3">
        <v>1691744728.43287</v>
      </c>
      <c r="AS36" s="3">
        <v>399.997204543727</v>
      </c>
      <c r="AT36" s="3">
        <v>398.586053771362</v>
      </c>
      <c r="AU36" s="3">
        <v>24.0505893925987</v>
      </c>
      <c r="AV36" s="3">
        <v>24.0148765667001</v>
      </c>
      <c r="AW36" s="3">
        <v>406.312249532476</v>
      </c>
      <c r="AX36" s="3">
        <v>23.6564682536642</v>
      </c>
      <c r="AY36" s="3">
        <v>350.003848067567</v>
      </c>
      <c r="AZ36" s="3">
        <v>97.2831350166484</v>
      </c>
      <c r="BA36" s="3">
        <v>0.0243431844145685</v>
      </c>
      <c r="BB36" s="3">
        <v>25.8431167548501</v>
      </c>
      <c r="BC36" s="3">
        <v>25.9038985349389</v>
      </c>
      <c r="BD36" s="3">
        <v>999.9</v>
      </c>
      <c r="BE36" s="3">
        <v>0</v>
      </c>
      <c r="BF36" s="3">
        <v>0</v>
      </c>
      <c r="BG36" s="3">
        <v>10000.1543232379</v>
      </c>
      <c r="BH36" s="3">
        <v>-0.722837144243751</v>
      </c>
      <c r="BI36" s="3">
        <v>0.229111</v>
      </c>
      <c r="BJ36" s="3">
        <v>0</v>
      </c>
      <c r="BK36" s="3">
        <v>0</v>
      </c>
      <c r="BL36" s="3">
        <v>0</v>
      </c>
      <c r="BM36" s="3">
        <v>27.8211807499392</v>
      </c>
      <c r="BN36" s="3">
        <v>0</v>
      </c>
      <c r="BO36" s="3">
        <v>1691744272.6</v>
      </c>
      <c r="BP36" s="3" t="e">
        <v>#DIV/0!</v>
      </c>
      <c r="BQ36" s="3">
        <v>1691744272.6</v>
      </c>
      <c r="BR36" s="3">
        <v>1691744264.6</v>
      </c>
      <c r="BS36" s="3">
        <v>66</v>
      </c>
      <c r="BT36" s="3">
        <v>-0.082</v>
      </c>
      <c r="BU36" s="3">
        <v>-0.016</v>
      </c>
      <c r="BV36" s="3">
        <v>-6.312</v>
      </c>
      <c r="BW36" s="3">
        <v>0.394</v>
      </c>
      <c r="BX36" s="3">
        <v>399</v>
      </c>
      <c r="BY36" s="3">
        <v>24</v>
      </c>
      <c r="BZ36" s="3">
        <v>0.54</v>
      </c>
      <c r="CA36" s="3">
        <v>0.11</v>
      </c>
      <c r="CB36" s="3">
        <v>1.41206766260163</v>
      </c>
      <c r="CC36" s="3">
        <v>-0.0197771777003477</v>
      </c>
      <c r="CD36" s="3">
        <v>0.0496386610783194</v>
      </c>
      <c r="CE36" s="3">
        <v>0.166666666666667</v>
      </c>
      <c r="CF36" s="3">
        <v>0.0359248306910569</v>
      </c>
      <c r="CG36" s="3">
        <v>-0.00539361655052263</v>
      </c>
      <c r="CH36" s="3">
        <v>0.00561334866656641</v>
      </c>
      <c r="CI36" s="3">
        <v>1</v>
      </c>
      <c r="CJ36" s="3">
        <v>1.16666666666667</v>
      </c>
      <c r="CK36" s="3">
        <v>2</v>
      </c>
      <c r="CL36" s="3" t="e">
        <v>#DIV/0!</v>
      </c>
      <c r="CM36" s="3">
        <v>100</v>
      </c>
      <c r="CN36" s="3">
        <v>100</v>
      </c>
      <c r="CO36" s="3">
        <v>-6.31508333333333</v>
      </c>
      <c r="CP36" s="3">
        <v>0.394083333333333</v>
      </c>
      <c r="CQ36" s="3">
        <v>-5.48359901975042</v>
      </c>
      <c r="CR36" s="3">
        <v>-0.002286411675367</v>
      </c>
      <c r="CS36" s="3">
        <v>6.18676668842182e-7</v>
      </c>
      <c r="CT36" s="3">
        <v>-6.79147384105743e-11</v>
      </c>
      <c r="CU36" s="3">
        <v>-0.177812309935848</v>
      </c>
      <c r="CV36" s="3">
        <v>-0.000181985047263589</v>
      </c>
      <c r="CW36" s="3">
        <v>0.00115105855774168</v>
      </c>
      <c r="CX36" s="3">
        <v>-5.13095882008679e-6</v>
      </c>
      <c r="CY36" s="3">
        <v>3</v>
      </c>
      <c r="CZ36" s="3">
        <v>2183</v>
      </c>
      <c r="DA36" s="3">
        <v>2</v>
      </c>
      <c r="DB36" s="3">
        <v>32</v>
      </c>
      <c r="DC36" s="3">
        <v>7.71666666666667</v>
      </c>
      <c r="DD36" s="3">
        <v>7.86666666666667</v>
      </c>
      <c r="DE36" s="3">
        <v>3</v>
      </c>
      <c r="DF36" s="3">
        <v>334.3545</v>
      </c>
      <c r="DG36" s="3">
        <v>712.107</v>
      </c>
      <c r="DH36" s="3">
        <v>25.0001333333333</v>
      </c>
      <c r="DI36" s="3">
        <v>31.3507333333333</v>
      </c>
      <c r="DJ36" s="3">
        <v>30.000225</v>
      </c>
      <c r="DK36" s="3">
        <v>31.3292416666667</v>
      </c>
      <c r="DL36" s="3">
        <v>31.2873416666667</v>
      </c>
      <c r="DM36" s="3">
        <v>20.2817833333333</v>
      </c>
      <c r="DN36" s="3">
        <v>19.424</v>
      </c>
      <c r="DO36" s="3">
        <v>100</v>
      </c>
      <c r="DP36" s="3">
        <v>25</v>
      </c>
      <c r="DQ36" s="3">
        <v>398.591</v>
      </c>
      <c r="DR36" s="3">
        <v>23.9500916666667</v>
      </c>
      <c r="DS36" s="3">
        <v>100.105916666667</v>
      </c>
      <c r="DT36" s="3">
        <v>100.41875</v>
      </c>
    </row>
    <row r="37" spans="1:124">
      <c r="A37" s="3" t="s">
        <v>602</v>
      </c>
      <c r="B37" s="3" t="s">
        <v>134</v>
      </c>
      <c r="C37" s="3" t="s">
        <v>68</v>
      </c>
      <c r="D37" s="3" t="s">
        <v>69</v>
      </c>
      <c r="E37" s="3" t="str">
        <f t="shared" si="2"/>
        <v>TR59-B1-Rd1</v>
      </c>
      <c r="F37" s="3" t="str">
        <f>VLOOKUP(B37,Sheet1!$A$1:$B$93,2,0)</f>
        <v>Daphniphyllum pentandrum</v>
      </c>
      <c r="G37" s="3" t="str">
        <f t="shared" si="3"/>
        <v>2023-08-11</v>
      </c>
      <c r="H37" s="3" t="s">
        <v>569</v>
      </c>
      <c r="I37" s="3">
        <v>0.00066642800540876</v>
      </c>
      <c r="J37" s="3">
        <v>-1.61782997124227</v>
      </c>
      <c r="K37" s="3">
        <v>400.001683866725</v>
      </c>
      <c r="L37" s="3">
        <v>434.927111257292</v>
      </c>
      <c r="M37" s="3">
        <v>42.4421782174045</v>
      </c>
      <c r="N37" s="3">
        <v>39.0339953461263</v>
      </c>
      <c r="O37" s="3">
        <v>0.0618383192441212</v>
      </c>
      <c r="P37" s="3">
        <v>3.87100584190006</v>
      </c>
      <c r="Q37" s="3">
        <v>0.0612946996718833</v>
      </c>
      <c r="R37" s="3">
        <v>0.038357630854869</v>
      </c>
      <c r="S37" s="3">
        <v>0</v>
      </c>
      <c r="T37" s="3">
        <v>26.1291394383519</v>
      </c>
      <c r="U37" s="3">
        <v>26.2568872979825</v>
      </c>
      <c r="V37" s="3">
        <v>3.42589187909194</v>
      </c>
      <c r="W37" s="3">
        <v>69.9305277218581</v>
      </c>
      <c r="X37" s="3">
        <v>2.39654992152555</v>
      </c>
      <c r="Y37" s="3">
        <v>3.42704395404934</v>
      </c>
      <c r="Z37" s="3">
        <v>1.02934195756639</v>
      </c>
      <c r="AA37" s="3">
        <v>-29.3894750385263</v>
      </c>
      <c r="AB37" s="3">
        <v>1.18806079588383</v>
      </c>
      <c r="AC37" s="3">
        <v>0.0657509587114637</v>
      </c>
      <c r="AD37" s="3">
        <v>-28.135663283931</v>
      </c>
      <c r="AE37" s="3">
        <v>0</v>
      </c>
      <c r="AF37" s="3">
        <v>0</v>
      </c>
      <c r="AG37" s="3">
        <v>1</v>
      </c>
      <c r="AH37" s="3">
        <v>0</v>
      </c>
      <c r="AI37" s="3">
        <v>51717.8213609127</v>
      </c>
      <c r="AJ37" s="3">
        <v>0</v>
      </c>
      <c r="AK37" s="3">
        <v>0</v>
      </c>
      <c r="AL37" s="3">
        <v>0</v>
      </c>
      <c r="AM37" s="3">
        <v>0</v>
      </c>
      <c r="AN37" s="3">
        <v>6</v>
      </c>
      <c r="AO37" s="3">
        <v>0.5</v>
      </c>
      <c r="AP37" s="3" t="e">
        <v>#DIV/0!</v>
      </c>
      <c r="AQ37" s="3">
        <v>2</v>
      </c>
      <c r="AR37" s="3">
        <v>1691727556.91204</v>
      </c>
      <c r="AS37" s="3">
        <v>400.001683866725</v>
      </c>
      <c r="AT37" s="3">
        <v>397.685259261712</v>
      </c>
      <c r="AU37" s="3">
        <v>24.5586954277166</v>
      </c>
      <c r="AV37" s="3">
        <v>23.4443124400667</v>
      </c>
      <c r="AW37" s="3">
        <v>406.118794289486</v>
      </c>
      <c r="AX37" s="3">
        <v>24.1597028056968</v>
      </c>
      <c r="AY37" s="3">
        <v>350.002506343394</v>
      </c>
      <c r="AZ37" s="3">
        <v>97.5570494201989</v>
      </c>
      <c r="BA37" s="3">
        <v>0.0275281480463914</v>
      </c>
      <c r="BB37" s="3">
        <v>26.2625805763385</v>
      </c>
      <c r="BC37" s="3">
        <v>26.2568872979825</v>
      </c>
      <c r="BD37" s="3">
        <v>999.9</v>
      </c>
      <c r="BE37" s="3">
        <v>0</v>
      </c>
      <c r="BF37" s="3">
        <v>0</v>
      </c>
      <c r="BG37" s="3">
        <v>10001.0689985284</v>
      </c>
      <c r="BH37" s="3">
        <v>-0.714089139205476</v>
      </c>
      <c r="BI37" s="3">
        <v>0.229111</v>
      </c>
      <c r="BJ37" s="3">
        <v>0</v>
      </c>
      <c r="BK37" s="3">
        <v>0</v>
      </c>
      <c r="BL37" s="3">
        <v>0</v>
      </c>
      <c r="BM37" s="3">
        <v>29</v>
      </c>
      <c r="BN37" s="3">
        <v>0</v>
      </c>
      <c r="BO37" s="3">
        <v>1691727318.5</v>
      </c>
      <c r="BP37" s="3" t="e">
        <v>#DIV/0!</v>
      </c>
      <c r="BQ37" s="3">
        <v>1691727318.5</v>
      </c>
      <c r="BR37" s="3">
        <v>1691727317.5</v>
      </c>
      <c r="BS37" s="3">
        <v>25</v>
      </c>
      <c r="BT37" s="3">
        <v>0.039</v>
      </c>
      <c r="BU37" s="3">
        <v>-0.009</v>
      </c>
      <c r="BV37" s="3">
        <v>-6.113</v>
      </c>
      <c r="BW37" s="3">
        <v>0.348</v>
      </c>
      <c r="BX37" s="3">
        <v>398</v>
      </c>
      <c r="BY37" s="3">
        <v>23</v>
      </c>
      <c r="BZ37" s="3">
        <v>0.29</v>
      </c>
      <c r="CA37" s="3">
        <v>0.08</v>
      </c>
      <c r="CB37" s="3">
        <v>2.3161034375</v>
      </c>
      <c r="CC37" s="3">
        <v>0.0032856003752304</v>
      </c>
      <c r="CD37" s="3">
        <v>0.0427706749884166</v>
      </c>
      <c r="CE37" s="3">
        <v>0.333333333333333</v>
      </c>
      <c r="CF37" s="3">
        <v>1.115259</v>
      </c>
      <c r="CG37" s="3">
        <v>-0.0196068480300207</v>
      </c>
      <c r="CH37" s="3">
        <v>0.00584211670656504</v>
      </c>
      <c r="CI37" s="3">
        <v>1</v>
      </c>
      <c r="CJ37" s="3">
        <v>1.33333333333333</v>
      </c>
      <c r="CK37" s="3">
        <v>2</v>
      </c>
      <c r="CL37" s="3" t="e">
        <v>#DIV/0!</v>
      </c>
      <c r="CM37" s="3">
        <v>100</v>
      </c>
      <c r="CN37" s="3">
        <v>100</v>
      </c>
      <c r="CO37" s="3">
        <v>-6.11716666666667</v>
      </c>
      <c r="CP37" s="3">
        <v>0.39895</v>
      </c>
      <c r="CQ37" s="3">
        <v>-5.28603113917599</v>
      </c>
      <c r="CR37" s="3">
        <v>-0.002286411675367</v>
      </c>
      <c r="CS37" s="3">
        <v>6.18676668842182e-7</v>
      </c>
      <c r="CT37" s="3">
        <v>-6.79147384105743e-11</v>
      </c>
      <c r="CU37" s="3">
        <v>-0.196124258459689</v>
      </c>
      <c r="CV37" s="3">
        <v>-0.000181985047263589</v>
      </c>
      <c r="CW37" s="3">
        <v>0.00115105855774168</v>
      </c>
      <c r="CX37" s="3">
        <v>-5.13095882008679e-6</v>
      </c>
      <c r="CY37" s="3">
        <v>3</v>
      </c>
      <c r="CZ37" s="3">
        <v>2183</v>
      </c>
      <c r="DA37" s="3">
        <v>2</v>
      </c>
      <c r="DB37" s="3">
        <v>32</v>
      </c>
      <c r="DC37" s="3">
        <v>4.1</v>
      </c>
      <c r="DD37" s="3">
        <v>4.11666666666667</v>
      </c>
      <c r="DE37" s="3">
        <v>3</v>
      </c>
      <c r="DF37" s="3">
        <v>334.77875</v>
      </c>
      <c r="DG37" s="3">
        <v>696.181</v>
      </c>
      <c r="DH37" s="3">
        <v>25.0001583333333</v>
      </c>
      <c r="DI37" s="3">
        <v>33.019075</v>
      </c>
      <c r="DJ37" s="3">
        <v>30.0001666666667</v>
      </c>
      <c r="DK37" s="3">
        <v>33.056025</v>
      </c>
      <c r="DL37" s="3">
        <v>33.021925</v>
      </c>
      <c r="DM37" s="3">
        <v>20.09465</v>
      </c>
      <c r="DN37" s="3">
        <v>36.4236</v>
      </c>
      <c r="DO37" s="3">
        <v>16.9639</v>
      </c>
      <c r="DP37" s="3">
        <v>25</v>
      </c>
      <c r="DQ37" s="3">
        <v>397.696333333333</v>
      </c>
      <c r="DR37" s="3">
        <v>23.467</v>
      </c>
      <c r="DS37" s="3">
        <v>99.9150416666667</v>
      </c>
      <c r="DT37" s="3">
        <v>100.25325</v>
      </c>
    </row>
    <row r="38" spans="1:124">
      <c r="A38" s="3" t="s">
        <v>603</v>
      </c>
      <c r="B38" s="3" t="s">
        <v>134</v>
      </c>
      <c r="C38" s="3" t="s">
        <v>72</v>
      </c>
      <c r="D38" s="3" t="s">
        <v>74</v>
      </c>
      <c r="E38" s="3" t="str">
        <f t="shared" si="2"/>
        <v>TR59-B2-Rd2</v>
      </c>
      <c r="F38" s="3" t="str">
        <f>VLOOKUP(B38,Sheet1!$A$1:$B$93,2,0)</f>
        <v>Daphniphyllum pentandrum</v>
      </c>
      <c r="G38" s="3" t="str">
        <f t="shared" si="3"/>
        <v>2023-08-11</v>
      </c>
      <c r="H38" s="3" t="s">
        <v>569</v>
      </c>
      <c r="I38" s="3">
        <v>0.000493754216224741</v>
      </c>
      <c r="J38" s="3">
        <v>-1.11598662275008</v>
      </c>
      <c r="K38" s="3">
        <v>399.992770498109</v>
      </c>
      <c r="L38" s="3">
        <v>429.110753455579</v>
      </c>
      <c r="M38" s="3">
        <v>41.7920764498554</v>
      </c>
      <c r="N38" s="3">
        <v>38.9562094296075</v>
      </c>
      <c r="O38" s="3">
        <v>0.0503907800571191</v>
      </c>
      <c r="P38" s="3">
        <v>3.86506581454667</v>
      </c>
      <c r="Q38" s="3">
        <v>0.0500285095983618</v>
      </c>
      <c r="R38" s="3">
        <v>0.0313001496915664</v>
      </c>
      <c r="S38" s="3">
        <v>0</v>
      </c>
      <c r="T38" s="3">
        <v>24.9372908408116</v>
      </c>
      <c r="U38" s="3">
        <v>24.9261464155254</v>
      </c>
      <c r="V38" s="3">
        <v>3.1657041328349</v>
      </c>
      <c r="W38" s="3">
        <v>70.0157521364511</v>
      </c>
      <c r="X38" s="3">
        <v>2.23110648241236</v>
      </c>
      <c r="Y38" s="3">
        <v>3.18657779732499</v>
      </c>
      <c r="Z38" s="3">
        <v>0.934597650422544</v>
      </c>
      <c r="AA38" s="3">
        <v>-21.7745609355111</v>
      </c>
      <c r="AB38" s="3">
        <v>22.96648477037</v>
      </c>
      <c r="AC38" s="3">
        <v>1.25665912701048</v>
      </c>
      <c r="AD38" s="3">
        <v>2.44858296186935</v>
      </c>
      <c r="AE38" s="3">
        <v>0</v>
      </c>
      <c r="AF38" s="3">
        <v>0</v>
      </c>
      <c r="AG38" s="3">
        <v>1</v>
      </c>
      <c r="AH38" s="3">
        <v>0</v>
      </c>
      <c r="AI38" s="3">
        <v>51814.0175271593</v>
      </c>
      <c r="AJ38" s="3">
        <v>0</v>
      </c>
      <c r="AK38" s="3">
        <v>0</v>
      </c>
      <c r="AL38" s="3">
        <v>0</v>
      </c>
      <c r="AM38" s="3">
        <v>0</v>
      </c>
      <c r="AN38" s="3">
        <v>6</v>
      </c>
      <c r="AO38" s="3">
        <v>0.5</v>
      </c>
      <c r="AP38" s="3" t="e">
        <v>#DIV/0!</v>
      </c>
      <c r="AQ38" s="3">
        <v>2</v>
      </c>
      <c r="AR38" s="3">
        <v>1691751827.54121</v>
      </c>
      <c r="AS38" s="3">
        <v>399.992770498109</v>
      </c>
      <c r="AT38" s="3">
        <v>398.418222841419</v>
      </c>
      <c r="AU38" s="3">
        <v>22.9084523271129</v>
      </c>
      <c r="AV38" s="3">
        <v>22.0814092575549</v>
      </c>
      <c r="AW38" s="3">
        <v>406.129462598924</v>
      </c>
      <c r="AX38" s="3">
        <v>22.5215440375035</v>
      </c>
      <c r="AY38" s="3">
        <v>350.00108957312</v>
      </c>
      <c r="AZ38" s="3">
        <v>97.372551798601</v>
      </c>
      <c r="BA38" s="3">
        <v>0.0197320288755093</v>
      </c>
      <c r="BB38" s="3">
        <v>25.036364790893</v>
      </c>
      <c r="BC38" s="3">
        <v>24.9261464155254</v>
      </c>
      <c r="BD38" s="3">
        <v>999.9</v>
      </c>
      <c r="BE38" s="3">
        <v>0</v>
      </c>
      <c r="BF38" s="3">
        <v>0</v>
      </c>
      <c r="BG38" s="3">
        <v>9997.37207752515</v>
      </c>
      <c r="BH38" s="3">
        <v>-0.714335595676682</v>
      </c>
      <c r="BI38" s="3">
        <v>0.229111</v>
      </c>
      <c r="BJ38" s="3">
        <v>0</v>
      </c>
      <c r="BK38" s="3">
        <v>0</v>
      </c>
      <c r="BL38" s="3">
        <v>0</v>
      </c>
      <c r="BM38" s="3">
        <v>26</v>
      </c>
      <c r="BN38" s="3">
        <v>0</v>
      </c>
      <c r="BO38" s="3">
        <v>1691751692.1</v>
      </c>
      <c r="BP38" s="3" t="e">
        <v>#DIV/0!</v>
      </c>
      <c r="BQ38" s="3">
        <v>1691751692.1</v>
      </c>
      <c r="BR38" s="3">
        <v>1691751684.6</v>
      </c>
      <c r="BS38" s="3">
        <v>85</v>
      </c>
      <c r="BT38" s="3">
        <v>0.054</v>
      </c>
      <c r="BU38" s="3">
        <v>0</v>
      </c>
      <c r="BV38" s="3">
        <v>-6.134</v>
      </c>
      <c r="BW38" s="3">
        <v>0.35</v>
      </c>
      <c r="BX38" s="3">
        <v>398</v>
      </c>
      <c r="BY38" s="3">
        <v>22</v>
      </c>
      <c r="BZ38" s="3">
        <v>0.28</v>
      </c>
      <c r="CA38" s="3">
        <v>0.09</v>
      </c>
      <c r="CB38" s="3">
        <v>1.57624288617886</v>
      </c>
      <c r="CC38" s="3">
        <v>-0.0193021492555038</v>
      </c>
      <c r="CD38" s="3">
        <v>0.0514692704027144</v>
      </c>
      <c r="CE38" s="3">
        <v>0.416666666666667</v>
      </c>
      <c r="CF38" s="3">
        <v>0.829199695121951</v>
      </c>
      <c r="CG38" s="3">
        <v>-0.0399265161308695</v>
      </c>
      <c r="CH38" s="3">
        <v>0.00474996773276405</v>
      </c>
      <c r="CI38" s="3">
        <v>1</v>
      </c>
      <c r="CJ38" s="3">
        <v>1.41666666666667</v>
      </c>
      <c r="CK38" s="3">
        <v>2</v>
      </c>
      <c r="CL38" s="3" t="e">
        <v>#DIV/0!</v>
      </c>
      <c r="CM38" s="3">
        <v>100</v>
      </c>
      <c r="CN38" s="3">
        <v>100</v>
      </c>
      <c r="CO38" s="3">
        <v>-6.13658333333333</v>
      </c>
      <c r="CP38" s="3">
        <v>0.386716666666667</v>
      </c>
      <c r="CQ38" s="3">
        <v>-5.30557825178655</v>
      </c>
      <c r="CR38" s="3">
        <v>-0.002286411675367</v>
      </c>
      <c r="CS38" s="3">
        <v>6.18676668842182e-7</v>
      </c>
      <c r="CT38" s="3">
        <v>-6.79147384105743e-11</v>
      </c>
      <c r="CU38" s="3">
        <v>-0.134221974377725</v>
      </c>
      <c r="CV38" s="3">
        <v>-0.000181985047263589</v>
      </c>
      <c r="CW38" s="3">
        <v>0.00115105855774168</v>
      </c>
      <c r="CX38" s="3">
        <v>-5.13095882008679e-6</v>
      </c>
      <c r="CY38" s="3">
        <v>3</v>
      </c>
      <c r="CZ38" s="3">
        <v>2183</v>
      </c>
      <c r="DA38" s="3">
        <v>2</v>
      </c>
      <c r="DB38" s="3">
        <v>32</v>
      </c>
      <c r="DC38" s="3">
        <v>2.38333333333333</v>
      </c>
      <c r="DD38" s="3">
        <v>2.5</v>
      </c>
      <c r="DE38" s="3">
        <v>3</v>
      </c>
      <c r="DF38" s="3">
        <v>334.400583333333</v>
      </c>
      <c r="DG38" s="3">
        <v>729.202166666667</v>
      </c>
      <c r="DH38" s="3">
        <v>25.0001083333333</v>
      </c>
      <c r="DI38" s="3">
        <v>28.600175</v>
      </c>
      <c r="DJ38" s="3">
        <v>30.0002166666667</v>
      </c>
      <c r="DK38" s="3">
        <v>28.5994166666667</v>
      </c>
      <c r="DL38" s="3">
        <v>28.5630833333333</v>
      </c>
      <c r="DM38" s="3">
        <v>20.2999916666667</v>
      </c>
      <c r="DN38" s="3">
        <v>57.3897</v>
      </c>
      <c r="DO38" s="3">
        <v>77.0029</v>
      </c>
      <c r="DP38" s="3">
        <v>25</v>
      </c>
      <c r="DQ38" s="3">
        <v>398.398416666667</v>
      </c>
      <c r="DR38" s="3">
        <v>22.0872</v>
      </c>
      <c r="DS38" s="3">
        <v>100.522583333333</v>
      </c>
      <c r="DT38" s="3">
        <v>100.770833333333</v>
      </c>
    </row>
    <row r="39" spans="1:124">
      <c r="A39" s="3" t="s">
        <v>604</v>
      </c>
      <c r="B39" s="3" t="s">
        <v>136</v>
      </c>
      <c r="C39" s="3" t="s">
        <v>68</v>
      </c>
      <c r="D39" s="3" t="s">
        <v>74</v>
      </c>
      <c r="E39" s="3" t="str">
        <f t="shared" si="2"/>
        <v>TR28-B1-Rd2</v>
      </c>
      <c r="F39" s="3" t="str">
        <f>VLOOKUP(B39,Sheet1!$A$1:$B$93,2,0)</f>
        <v>Elaeocarpus decipiens</v>
      </c>
      <c r="G39" s="3" t="str">
        <f t="shared" si="3"/>
        <v>2023-08-13</v>
      </c>
      <c r="H39" s="3" t="s">
        <v>569</v>
      </c>
      <c r="I39" s="3">
        <v>0.000147773206098302</v>
      </c>
      <c r="J39" s="3">
        <v>-1.10194267208255</v>
      </c>
      <c r="K39" s="3">
        <v>401.78900184501</v>
      </c>
      <c r="L39" s="3">
        <v>527.04877295139</v>
      </c>
      <c r="M39" s="3">
        <v>51.4053952497671</v>
      </c>
      <c r="N39" s="3">
        <v>39.188255965356</v>
      </c>
      <c r="O39" s="3">
        <v>0.0132313441607272</v>
      </c>
      <c r="P39" s="3">
        <v>3.86897234701927</v>
      </c>
      <c r="Q39" s="3">
        <v>0.0132062362766866</v>
      </c>
      <c r="R39" s="3">
        <v>0.00825614949714804</v>
      </c>
      <c r="S39" s="3">
        <v>0</v>
      </c>
      <c r="T39" s="3">
        <v>26.2824913126995</v>
      </c>
      <c r="U39" s="3">
        <v>26.4329996586693</v>
      </c>
      <c r="V39" s="3">
        <v>3.46168727930118</v>
      </c>
      <c r="W39" s="3">
        <v>69.9179523636082</v>
      </c>
      <c r="X39" s="3">
        <v>2.4031345199434</v>
      </c>
      <c r="Y39" s="3">
        <v>3.43707792572323</v>
      </c>
      <c r="Z39" s="3">
        <v>1.05855275935777</v>
      </c>
      <c r="AA39" s="3">
        <v>-6.51679838893512</v>
      </c>
      <c r="AB39" s="3">
        <v>-25.2189203905422</v>
      </c>
      <c r="AC39" s="3">
        <v>-1.39790578120753</v>
      </c>
      <c r="AD39" s="3">
        <v>-33.1336245606848</v>
      </c>
      <c r="AE39" s="3">
        <v>0</v>
      </c>
      <c r="AF39" s="3">
        <v>0</v>
      </c>
      <c r="AG39" s="3">
        <v>1</v>
      </c>
      <c r="AH39" s="3">
        <v>0</v>
      </c>
      <c r="AI39" s="3">
        <v>51669.8175327055</v>
      </c>
      <c r="AJ39" s="3">
        <v>0</v>
      </c>
      <c r="AK39" s="3">
        <v>0</v>
      </c>
      <c r="AL39" s="3">
        <v>0</v>
      </c>
      <c r="AM39" s="3">
        <v>0</v>
      </c>
      <c r="AN39" s="3">
        <v>6</v>
      </c>
      <c r="AO39" s="3">
        <v>0.5</v>
      </c>
      <c r="AP39" s="3" t="e">
        <v>#DIV/0!</v>
      </c>
      <c r="AQ39" s="3">
        <v>2</v>
      </c>
      <c r="AR39" s="3">
        <v>1691932526.93287</v>
      </c>
      <c r="AS39" s="3">
        <v>401.78900184501</v>
      </c>
      <c r="AT39" s="3">
        <v>400.001743553488</v>
      </c>
      <c r="AU39" s="3">
        <v>24.638836201271</v>
      </c>
      <c r="AV39" s="3">
        <v>24.3917527022137</v>
      </c>
      <c r="AW39" s="3">
        <v>408.083805268199</v>
      </c>
      <c r="AX39" s="3">
        <v>24.2527162920392</v>
      </c>
      <c r="AY39" s="3">
        <v>350.000517440552</v>
      </c>
      <c r="AZ39" s="3">
        <v>97.5083329181871</v>
      </c>
      <c r="BA39" s="3">
        <v>0.0260838633787174</v>
      </c>
      <c r="BB39" s="3">
        <v>26.3120944223986</v>
      </c>
      <c r="BC39" s="3">
        <v>26.4329996586693</v>
      </c>
      <c r="BD39" s="3">
        <v>999.9</v>
      </c>
      <c r="BE39" s="3">
        <v>0</v>
      </c>
      <c r="BF39" s="3">
        <v>0</v>
      </c>
      <c r="BG39" s="3">
        <v>9998.31965300583</v>
      </c>
      <c r="BH39" s="3">
        <v>-0.718508540590221</v>
      </c>
      <c r="BI39" s="3">
        <v>0.229111</v>
      </c>
      <c r="BJ39" s="3">
        <v>0</v>
      </c>
      <c r="BK39" s="3">
        <v>0</v>
      </c>
      <c r="BL39" s="3">
        <v>0</v>
      </c>
      <c r="BM39" s="3">
        <v>29.0064913580247</v>
      </c>
      <c r="BN39" s="3">
        <v>0</v>
      </c>
      <c r="BO39" s="3">
        <v>1691932428.1</v>
      </c>
      <c r="BP39" s="3" t="e">
        <v>#DIV/0!</v>
      </c>
      <c r="BQ39" s="3">
        <v>1691932428.1</v>
      </c>
      <c r="BR39" s="3">
        <v>1691932424.6</v>
      </c>
      <c r="BS39" s="3">
        <v>128</v>
      </c>
      <c r="BT39" s="3">
        <v>0.057</v>
      </c>
      <c r="BU39" s="3">
        <v>-0.026</v>
      </c>
      <c r="BV39" s="3">
        <v>-6.291</v>
      </c>
      <c r="BW39" s="3">
        <v>0.374</v>
      </c>
      <c r="BX39" s="3">
        <v>400</v>
      </c>
      <c r="BY39" s="3">
        <v>24</v>
      </c>
      <c r="BZ39" s="3">
        <v>0.49</v>
      </c>
      <c r="CA39" s="3">
        <v>0.18</v>
      </c>
      <c r="CB39" s="3">
        <v>1.7867931097561</v>
      </c>
      <c r="CC39" s="3">
        <v>0.0113707839721267</v>
      </c>
      <c r="CD39" s="3">
        <v>0.0287513789688467</v>
      </c>
      <c r="CE39" s="3">
        <v>0.833333333333333</v>
      </c>
      <c r="CF39" s="3">
        <v>0.24666162601626</v>
      </c>
      <c r="CG39" s="3">
        <v>0.00745953310104536</v>
      </c>
      <c r="CH39" s="3">
        <v>0.00494081825454511</v>
      </c>
      <c r="CI39" s="3">
        <v>0.916666666666667</v>
      </c>
      <c r="CJ39" s="3">
        <v>1.75</v>
      </c>
      <c r="CK39" s="3">
        <v>2</v>
      </c>
      <c r="CL39" s="3" t="e">
        <v>#DIV/0!</v>
      </c>
      <c r="CM39" s="3">
        <v>100</v>
      </c>
      <c r="CN39" s="3">
        <v>100</v>
      </c>
      <c r="CO39" s="3">
        <v>-6.29475</v>
      </c>
      <c r="CP39" s="3">
        <v>0.386166666666667</v>
      </c>
      <c r="CQ39" s="3">
        <v>-5.46013662965762</v>
      </c>
      <c r="CR39" s="3">
        <v>-0.002286411675367</v>
      </c>
      <c r="CS39" s="3">
        <v>6.18676668842182e-7</v>
      </c>
      <c r="CT39" s="3">
        <v>-6.79147384105743e-11</v>
      </c>
      <c r="CU39" s="3">
        <v>-0.213316317866576</v>
      </c>
      <c r="CV39" s="3">
        <v>-0.000181985047263589</v>
      </c>
      <c r="CW39" s="3">
        <v>0.00115105855774168</v>
      </c>
      <c r="CX39" s="3">
        <v>-5.13095882008679e-6</v>
      </c>
      <c r="CY39" s="3">
        <v>3</v>
      </c>
      <c r="CZ39" s="3">
        <v>2183</v>
      </c>
      <c r="DA39" s="3">
        <v>2</v>
      </c>
      <c r="DB39" s="3">
        <v>32</v>
      </c>
      <c r="DC39" s="3">
        <v>1.76666666666667</v>
      </c>
      <c r="DD39" s="3">
        <v>1.83333333333333</v>
      </c>
      <c r="DE39" s="3">
        <v>3</v>
      </c>
      <c r="DF39" s="3">
        <v>334.195666666667</v>
      </c>
      <c r="DG39" s="3">
        <v>712.723083333333</v>
      </c>
      <c r="DH39" s="3">
        <v>25.0001083333333</v>
      </c>
      <c r="DI39" s="3">
        <v>32.8070416666667</v>
      </c>
      <c r="DJ39" s="3">
        <v>30.0004083333333</v>
      </c>
      <c r="DK39" s="3">
        <v>32.778425</v>
      </c>
      <c r="DL39" s="3">
        <v>32.7284916666667</v>
      </c>
      <c r="DM39" s="3">
        <v>20.3138083333333</v>
      </c>
      <c r="DN39" s="3">
        <v>26.5968</v>
      </c>
      <c r="DO39" s="3">
        <v>43.73545</v>
      </c>
      <c r="DP39" s="3">
        <v>25</v>
      </c>
      <c r="DQ39" s="3">
        <v>400</v>
      </c>
      <c r="DR39" s="3">
        <v>24.4214666666667</v>
      </c>
      <c r="DS39" s="3">
        <v>99.900925</v>
      </c>
      <c r="DT39" s="3">
        <v>100.214333333333</v>
      </c>
    </row>
    <row r="40" spans="1:124">
      <c r="A40" s="3" t="s">
        <v>605</v>
      </c>
      <c r="B40" s="3" t="s">
        <v>139</v>
      </c>
      <c r="C40" s="3" t="s">
        <v>72</v>
      </c>
      <c r="D40" s="3" t="s">
        <v>69</v>
      </c>
      <c r="E40" s="3" t="str">
        <f t="shared" si="2"/>
        <v>TR29-B2-Rd1</v>
      </c>
      <c r="F40" s="3" t="str">
        <f>VLOOKUP(B40,Sheet1!$A$1:$B$93,2,0)</f>
        <v>Schima superba</v>
      </c>
      <c r="G40" s="3" t="str">
        <f t="shared" si="3"/>
        <v>2023-08-13</v>
      </c>
      <c r="H40" s="3" t="s">
        <v>569</v>
      </c>
      <c r="I40" s="3">
        <v>7.18722542595023e-5</v>
      </c>
      <c r="J40" s="3">
        <v>-1.12560552984352</v>
      </c>
      <c r="K40" s="3">
        <v>401.878238562517</v>
      </c>
      <c r="L40" s="3">
        <v>666.2401037709</v>
      </c>
      <c r="M40" s="3">
        <v>64.9719303194553</v>
      </c>
      <c r="N40" s="3">
        <v>39.1912875699797</v>
      </c>
      <c r="O40" s="3">
        <v>0.00660690634113935</v>
      </c>
      <c r="P40" s="3">
        <v>3.86933853534016</v>
      </c>
      <c r="Q40" s="3">
        <v>0.00660062623986427</v>
      </c>
      <c r="R40" s="3">
        <v>0.0041259551303253</v>
      </c>
      <c r="S40" s="3">
        <v>0</v>
      </c>
      <c r="T40" s="3">
        <v>26.2896609164579</v>
      </c>
      <c r="U40" s="3">
        <v>26.2911352744231</v>
      </c>
      <c r="V40" s="3">
        <v>3.43282745391222</v>
      </c>
      <c r="W40" s="3">
        <v>69.9397530461726</v>
      </c>
      <c r="X40" s="3">
        <v>2.40274348292494</v>
      </c>
      <c r="Y40" s="3">
        <v>3.43544756901634</v>
      </c>
      <c r="Z40" s="3">
        <v>1.03008397098729</v>
      </c>
      <c r="AA40" s="3">
        <v>-3.16956641284405</v>
      </c>
      <c r="AB40" s="3">
        <v>2.69570876855625</v>
      </c>
      <c r="AC40" s="3">
        <v>0.14929797291643</v>
      </c>
      <c r="AD40" s="3">
        <v>-0.324559671371369</v>
      </c>
      <c r="AE40" s="3">
        <v>0</v>
      </c>
      <c r="AF40" s="3">
        <v>0</v>
      </c>
      <c r="AG40" s="3">
        <v>1</v>
      </c>
      <c r="AH40" s="3">
        <v>0</v>
      </c>
      <c r="AI40" s="3">
        <v>51677.7635655519</v>
      </c>
      <c r="AJ40" s="3">
        <v>0</v>
      </c>
      <c r="AK40" s="3">
        <v>0</v>
      </c>
      <c r="AL40" s="3">
        <v>0</v>
      </c>
      <c r="AM40" s="3">
        <v>0</v>
      </c>
      <c r="AN40" s="3">
        <v>6</v>
      </c>
      <c r="AO40" s="3">
        <v>0.5</v>
      </c>
      <c r="AP40" s="3" t="e">
        <v>#DIV/0!</v>
      </c>
      <c r="AQ40" s="3">
        <v>2</v>
      </c>
      <c r="AR40" s="3">
        <v>1691893101.31204</v>
      </c>
      <c r="AS40" s="3">
        <v>401.878238562517</v>
      </c>
      <c r="AT40" s="3">
        <v>399.998157967137</v>
      </c>
      <c r="AU40" s="3">
        <v>24.6383924405522</v>
      </c>
      <c r="AV40" s="3">
        <v>24.5182192455658</v>
      </c>
      <c r="AW40" s="3">
        <v>407.269922678638</v>
      </c>
      <c r="AX40" s="3">
        <v>24.2210142074625</v>
      </c>
      <c r="AY40" s="3">
        <v>350.002532507828</v>
      </c>
      <c r="AZ40" s="3">
        <v>97.4919626333664</v>
      </c>
      <c r="BA40" s="3">
        <v>0.0283403046279744</v>
      </c>
      <c r="BB40" s="3">
        <v>26.3040578259353</v>
      </c>
      <c r="BC40" s="3">
        <v>26.2911352744231</v>
      </c>
      <c r="BD40" s="3">
        <v>999.9</v>
      </c>
      <c r="BE40" s="3">
        <v>0</v>
      </c>
      <c r="BF40" s="3">
        <v>0</v>
      </c>
      <c r="BG40" s="3">
        <v>10001.3936326248</v>
      </c>
      <c r="BH40" s="3">
        <v>-0.724930002110786</v>
      </c>
      <c r="BI40" s="3">
        <v>0.229111</v>
      </c>
      <c r="BJ40" s="3">
        <v>0</v>
      </c>
      <c r="BK40" s="3">
        <v>0</v>
      </c>
      <c r="BL40" s="3">
        <v>0</v>
      </c>
      <c r="BM40" s="3">
        <v>29.2946944288358</v>
      </c>
      <c r="BN40" s="3">
        <v>0</v>
      </c>
      <c r="BO40" s="3">
        <v>1691892744</v>
      </c>
      <c r="BP40" s="3" t="e">
        <v>#DIV/0!</v>
      </c>
      <c r="BQ40" s="3">
        <v>1691892744</v>
      </c>
      <c r="BR40" s="3">
        <v>1691892735</v>
      </c>
      <c r="BS40" s="3">
        <v>26</v>
      </c>
      <c r="BT40" s="3">
        <v>0.033</v>
      </c>
      <c r="BU40" s="3">
        <v>-0.026</v>
      </c>
      <c r="BV40" s="3">
        <v>-5.388</v>
      </c>
      <c r="BW40" s="3">
        <v>0.414</v>
      </c>
      <c r="BX40" s="3">
        <v>400</v>
      </c>
      <c r="BY40" s="3">
        <v>25</v>
      </c>
      <c r="BZ40" s="3">
        <v>0.51</v>
      </c>
      <c r="CA40" s="3">
        <v>0.31</v>
      </c>
      <c r="CB40" s="3">
        <v>1.88059050813008</v>
      </c>
      <c r="CC40" s="3">
        <v>-0.0139621080139376</v>
      </c>
      <c r="CD40" s="3">
        <v>0.0307632549763779</v>
      </c>
      <c r="CE40" s="3">
        <v>0.5</v>
      </c>
      <c r="CF40" s="3">
        <v>0.119578995934959</v>
      </c>
      <c r="CG40" s="3">
        <v>0.0108109634146343</v>
      </c>
      <c r="CH40" s="3">
        <v>0.00444503459124841</v>
      </c>
      <c r="CI40" s="3">
        <v>0.916666666666667</v>
      </c>
      <c r="CJ40" s="3">
        <v>1.41666666666667</v>
      </c>
      <c r="CK40" s="3">
        <v>2</v>
      </c>
      <c r="CL40" s="3" t="e">
        <v>#DIV/0!</v>
      </c>
      <c r="CM40" s="3">
        <v>100</v>
      </c>
      <c r="CN40" s="3">
        <v>100</v>
      </c>
      <c r="CO40" s="3">
        <v>-5.39183333333333</v>
      </c>
      <c r="CP40" s="3">
        <v>0.417183333333333</v>
      </c>
      <c r="CQ40" s="3">
        <v>-4.55859218673316</v>
      </c>
      <c r="CR40" s="3">
        <v>-0.002286411675367</v>
      </c>
      <c r="CS40" s="3">
        <v>6.18676668842182e-7</v>
      </c>
      <c r="CT40" s="3">
        <v>-6.79147384105743e-11</v>
      </c>
      <c r="CU40" s="3">
        <v>-0.18058423040608</v>
      </c>
      <c r="CV40" s="3">
        <v>-0.000181985047263589</v>
      </c>
      <c r="CW40" s="3">
        <v>0.00115105855774168</v>
      </c>
      <c r="CX40" s="3">
        <v>-5.13095882008679e-6</v>
      </c>
      <c r="CY40" s="3">
        <v>3</v>
      </c>
      <c r="CZ40" s="3">
        <v>2183</v>
      </c>
      <c r="DA40" s="3">
        <v>2</v>
      </c>
      <c r="DB40" s="3">
        <v>32</v>
      </c>
      <c r="DC40" s="3">
        <v>6.08333333333333</v>
      </c>
      <c r="DD40" s="3">
        <v>6.23333333333333</v>
      </c>
      <c r="DE40" s="3">
        <v>3</v>
      </c>
      <c r="DF40" s="3">
        <v>334.152333333333</v>
      </c>
      <c r="DG40" s="3">
        <v>707.119666666667</v>
      </c>
      <c r="DH40" s="3">
        <v>25.0001083333333</v>
      </c>
      <c r="DI40" s="3">
        <v>33.1305666666667</v>
      </c>
      <c r="DJ40" s="3">
        <v>30.0002416666667</v>
      </c>
      <c r="DK40" s="3">
        <v>33.092925</v>
      </c>
      <c r="DL40" s="3">
        <v>33.04425</v>
      </c>
      <c r="DM40" s="3">
        <v>20.1495333333333</v>
      </c>
      <c r="DN40" s="3">
        <v>26.3666</v>
      </c>
      <c r="DO40" s="3">
        <v>49.9952</v>
      </c>
      <c r="DP40" s="3">
        <v>25</v>
      </c>
      <c r="DQ40" s="3">
        <v>400</v>
      </c>
      <c r="DR40" s="3">
        <v>24.5608416666667</v>
      </c>
      <c r="DS40" s="3">
        <v>100.087166666667</v>
      </c>
      <c r="DT40" s="3">
        <v>100.295083333333</v>
      </c>
    </row>
    <row r="41" spans="1:124">
      <c r="A41" s="3" t="s">
        <v>606</v>
      </c>
      <c r="B41" s="3" t="s">
        <v>148</v>
      </c>
      <c r="C41" s="3" t="s">
        <v>72</v>
      </c>
      <c r="D41" s="3" t="s">
        <v>74</v>
      </c>
      <c r="E41" s="3" t="str">
        <f t="shared" si="2"/>
        <v>TR34-B2-Rd2</v>
      </c>
      <c r="F41" s="3" t="str">
        <f>VLOOKUP(B41,Sheet1!$A$1:$B$93,2,0)</f>
        <v>Schima superba</v>
      </c>
      <c r="G41" s="3" t="str">
        <f t="shared" si="3"/>
        <v>2023-08-13</v>
      </c>
      <c r="H41" s="3" t="s">
        <v>569</v>
      </c>
      <c r="I41" s="3">
        <v>8.07560463818662e-5</v>
      </c>
      <c r="J41" s="3">
        <v>-1.03100348722271</v>
      </c>
      <c r="K41" s="3">
        <v>401.711573188439</v>
      </c>
      <c r="L41" s="3">
        <v>605.653075031445</v>
      </c>
      <c r="M41" s="3">
        <v>58.9171583143856</v>
      </c>
      <c r="N41" s="3">
        <v>39.0779888426426</v>
      </c>
      <c r="O41" s="3">
        <v>0.0077886219498426</v>
      </c>
      <c r="P41" s="3">
        <v>3.86339732334695</v>
      </c>
      <c r="Q41" s="3">
        <v>0.00777989753446073</v>
      </c>
      <c r="R41" s="3">
        <v>0.00486321898015455</v>
      </c>
      <c r="S41" s="3">
        <v>0</v>
      </c>
      <c r="T41" s="3">
        <v>25.5112819858126</v>
      </c>
      <c r="U41" s="3">
        <v>25.508265666431</v>
      </c>
      <c r="V41" s="3">
        <v>3.27731459687038</v>
      </c>
      <c r="W41" s="3">
        <v>69.9918733366037</v>
      </c>
      <c r="X41" s="3">
        <v>2.29647394532165</v>
      </c>
      <c r="Y41" s="3">
        <v>3.28105802240211</v>
      </c>
      <c r="Z41" s="3">
        <v>0.980840651548727</v>
      </c>
      <c r="AA41" s="3">
        <v>-3.5613416454403</v>
      </c>
      <c r="AB41" s="3">
        <v>4.0038271353703</v>
      </c>
      <c r="AC41" s="3">
        <v>0.220354236056176</v>
      </c>
      <c r="AD41" s="3">
        <v>0.662839725986175</v>
      </c>
      <c r="AE41" s="3">
        <v>0</v>
      </c>
      <c r="AF41" s="3">
        <v>0</v>
      </c>
      <c r="AG41" s="3">
        <v>1</v>
      </c>
      <c r="AH41" s="3">
        <v>0</v>
      </c>
      <c r="AI41" s="3">
        <v>51694.7014007489</v>
      </c>
      <c r="AJ41" s="3">
        <v>0</v>
      </c>
      <c r="AK41" s="3">
        <v>0</v>
      </c>
      <c r="AL41" s="3">
        <v>0</v>
      </c>
      <c r="AM41" s="3">
        <v>0</v>
      </c>
      <c r="AN41" s="3">
        <v>6</v>
      </c>
      <c r="AO41" s="3">
        <v>0.5</v>
      </c>
      <c r="AP41" s="3" t="e">
        <v>#DIV/0!</v>
      </c>
      <c r="AQ41" s="3">
        <v>2</v>
      </c>
      <c r="AR41" s="3">
        <v>1691913889.55787</v>
      </c>
      <c r="AS41" s="3">
        <v>401.711573188439</v>
      </c>
      <c r="AT41" s="3">
        <v>399.999766806164</v>
      </c>
      <c r="AU41" s="3">
        <v>23.6071555352202</v>
      </c>
      <c r="AV41" s="3">
        <v>23.471986061888</v>
      </c>
      <c r="AW41" s="3">
        <v>407.550028541781</v>
      </c>
      <c r="AX41" s="3">
        <v>23.2049477796403</v>
      </c>
      <c r="AY41" s="3">
        <v>350.003223773034</v>
      </c>
      <c r="AZ41" s="3">
        <v>97.255897718254</v>
      </c>
      <c r="BA41" s="3">
        <v>0.0228252585929423</v>
      </c>
      <c r="BB41" s="3">
        <v>25.5274884038801</v>
      </c>
      <c r="BC41" s="3">
        <v>25.508265666431</v>
      </c>
      <c r="BD41" s="3">
        <v>999.9</v>
      </c>
      <c r="BE41" s="3">
        <v>0</v>
      </c>
      <c r="BF41" s="3">
        <v>0</v>
      </c>
      <c r="BG41" s="3">
        <v>10003.0003295095</v>
      </c>
      <c r="BH41" s="3">
        <v>-0.706722275253907</v>
      </c>
      <c r="BI41" s="3">
        <v>0.229111</v>
      </c>
      <c r="BJ41" s="3">
        <v>0</v>
      </c>
      <c r="BK41" s="3">
        <v>0</v>
      </c>
      <c r="BL41" s="3">
        <v>0</v>
      </c>
      <c r="BM41" s="3">
        <v>27.2752127795642</v>
      </c>
      <c r="BN41" s="3">
        <v>0</v>
      </c>
      <c r="BO41" s="3">
        <v>1691913548.6</v>
      </c>
      <c r="BP41" s="3" t="e">
        <v>#DIV/0!</v>
      </c>
      <c r="BQ41" s="3">
        <v>1691913548.6</v>
      </c>
      <c r="BR41" s="3">
        <v>1691913536.1</v>
      </c>
      <c r="BS41" s="3">
        <v>88</v>
      </c>
      <c r="BT41" s="3">
        <v>-0.027</v>
      </c>
      <c r="BU41" s="3">
        <v>-0.002</v>
      </c>
      <c r="BV41" s="3">
        <v>-5.835</v>
      </c>
      <c r="BW41" s="3">
        <v>0.398</v>
      </c>
      <c r="BX41" s="3">
        <v>400</v>
      </c>
      <c r="BY41" s="3">
        <v>24</v>
      </c>
      <c r="BZ41" s="3">
        <v>0.33</v>
      </c>
      <c r="CA41" s="3">
        <v>0.13</v>
      </c>
      <c r="CB41" s="3">
        <v>1.71449046747968</v>
      </c>
      <c r="CC41" s="3">
        <v>-0.0219097909407657</v>
      </c>
      <c r="CD41" s="3">
        <v>0.030934364100042</v>
      </c>
      <c r="CE41" s="3">
        <v>0.333333333333333</v>
      </c>
      <c r="CF41" s="3">
        <v>0.135133148373984</v>
      </c>
      <c r="CG41" s="3">
        <v>0.00210894947735203</v>
      </c>
      <c r="CH41" s="3">
        <v>0.00733324967877817</v>
      </c>
      <c r="CI41" s="3">
        <v>1</v>
      </c>
      <c r="CJ41" s="3">
        <v>1.33333333333333</v>
      </c>
      <c r="CK41" s="3">
        <v>2</v>
      </c>
      <c r="CL41" s="3" t="e">
        <v>#DIV/0!</v>
      </c>
      <c r="CM41" s="3">
        <v>100</v>
      </c>
      <c r="CN41" s="3">
        <v>100</v>
      </c>
      <c r="CO41" s="3">
        <v>-5.83833333333333</v>
      </c>
      <c r="CP41" s="3">
        <v>0.402108333333333</v>
      </c>
      <c r="CQ41" s="3">
        <v>-5.00479214285805</v>
      </c>
      <c r="CR41" s="3">
        <v>-0.002286411675367</v>
      </c>
      <c r="CS41" s="3">
        <v>6.18676668842182e-7</v>
      </c>
      <c r="CT41" s="3">
        <v>-6.79147384105743e-11</v>
      </c>
      <c r="CU41" s="3">
        <v>-0.149269152714834</v>
      </c>
      <c r="CV41" s="3">
        <v>-0.000181985047263589</v>
      </c>
      <c r="CW41" s="3">
        <v>0.00115105855774168</v>
      </c>
      <c r="CX41" s="3">
        <v>-5.13095882008679e-6</v>
      </c>
      <c r="CY41" s="3">
        <v>3</v>
      </c>
      <c r="CZ41" s="3">
        <v>2183</v>
      </c>
      <c r="DA41" s="3">
        <v>2</v>
      </c>
      <c r="DB41" s="3">
        <v>32</v>
      </c>
      <c r="DC41" s="3">
        <v>5.8</v>
      </c>
      <c r="DD41" s="3">
        <v>6.01666666666667</v>
      </c>
      <c r="DE41" s="3">
        <v>3</v>
      </c>
      <c r="DF41" s="3">
        <v>334.501333333333</v>
      </c>
      <c r="DG41" s="3">
        <v>717.300666666667</v>
      </c>
      <c r="DH41" s="3">
        <v>25.0000333333333</v>
      </c>
      <c r="DI41" s="3">
        <v>30.561225</v>
      </c>
      <c r="DJ41" s="3">
        <v>30.0002833333333</v>
      </c>
      <c r="DK41" s="3">
        <v>30.5897833333333</v>
      </c>
      <c r="DL41" s="3">
        <v>30.558825</v>
      </c>
      <c r="DM41" s="3">
        <v>20.3632583333333</v>
      </c>
      <c r="DN41" s="3">
        <v>29.6392</v>
      </c>
      <c r="DO41" s="3">
        <v>70.3551</v>
      </c>
      <c r="DP41" s="3">
        <v>25</v>
      </c>
      <c r="DQ41" s="3">
        <v>400</v>
      </c>
      <c r="DR41" s="3">
        <v>23.4867</v>
      </c>
      <c r="DS41" s="3">
        <v>100.341166666667</v>
      </c>
      <c r="DT41" s="3">
        <v>100.552333333333</v>
      </c>
    </row>
    <row r="42" spans="1:124">
      <c r="A42" s="3" t="s">
        <v>607</v>
      </c>
      <c r="B42" s="3" t="s">
        <v>475</v>
      </c>
      <c r="C42" s="3" t="s">
        <v>68</v>
      </c>
      <c r="D42" s="3" t="s">
        <v>69</v>
      </c>
      <c r="E42" s="3" t="str">
        <f t="shared" si="2"/>
        <v>TR35-B1-Rd1</v>
      </c>
      <c r="F42" s="3" t="str">
        <f>VLOOKUP(B42,Sheet1!$A$1:$B$93,2,0)</f>
        <v>Ternstroemia gymnanthera</v>
      </c>
      <c r="G42" s="3" t="str">
        <f t="shared" si="3"/>
        <v>2023-08-13</v>
      </c>
      <c r="H42" s="3" t="s">
        <v>569</v>
      </c>
      <c r="I42" s="3">
        <v>0.000195297190974546</v>
      </c>
      <c r="J42" s="3">
        <v>-1.02806329171224</v>
      </c>
      <c r="K42" s="3">
        <v>401.630297719394</v>
      </c>
      <c r="L42" s="3">
        <v>482.536142163462</v>
      </c>
      <c r="M42" s="3">
        <v>46.9184829427995</v>
      </c>
      <c r="N42" s="3">
        <v>39.0517565379853</v>
      </c>
      <c r="O42" s="3">
        <v>0.0186693267220039</v>
      </c>
      <c r="P42" s="3">
        <v>3.86144620103848</v>
      </c>
      <c r="Q42" s="3">
        <v>0.0186193203968979</v>
      </c>
      <c r="R42" s="3">
        <v>0.0116415568725106</v>
      </c>
      <c r="S42" s="3">
        <v>0</v>
      </c>
      <c r="T42" s="3">
        <v>25.394023164459</v>
      </c>
      <c r="U42" s="3">
        <v>25.4635552761053</v>
      </c>
      <c r="V42" s="3">
        <v>3.26862201793367</v>
      </c>
      <c r="W42" s="3">
        <v>69.8136513458441</v>
      </c>
      <c r="X42" s="3">
        <v>2.27783713712553</v>
      </c>
      <c r="Y42" s="3">
        <v>3.26273899314274</v>
      </c>
      <c r="Z42" s="3">
        <v>0.990784880808147</v>
      </c>
      <c r="AA42" s="3">
        <v>-8.61260612197748</v>
      </c>
      <c r="AB42" s="3">
        <v>-6.31163154186463</v>
      </c>
      <c r="AC42" s="3">
        <v>-0.347302777802155</v>
      </c>
      <c r="AD42" s="3">
        <v>-15.2715404416443</v>
      </c>
      <c r="AE42" s="3">
        <v>0</v>
      </c>
      <c r="AF42" s="3">
        <v>0</v>
      </c>
      <c r="AG42" s="3">
        <v>1</v>
      </c>
      <c r="AH42" s="3">
        <v>0</v>
      </c>
      <c r="AI42" s="3">
        <v>51673.1667762309</v>
      </c>
      <c r="AJ42" s="3">
        <v>0</v>
      </c>
      <c r="AK42" s="3">
        <v>0</v>
      </c>
      <c r="AL42" s="3">
        <v>0</v>
      </c>
      <c r="AM42" s="3">
        <v>0</v>
      </c>
      <c r="AN42" s="3">
        <v>6</v>
      </c>
      <c r="AO42" s="3">
        <v>0.5</v>
      </c>
      <c r="AP42" s="3" t="e">
        <v>#DIV/0!</v>
      </c>
      <c r="AQ42" s="3">
        <v>2</v>
      </c>
      <c r="AR42" s="3">
        <v>1691907373.43287</v>
      </c>
      <c r="AS42" s="3">
        <v>401.630297719394</v>
      </c>
      <c r="AT42" s="3">
        <v>400.002355405036</v>
      </c>
      <c r="AU42" s="3">
        <v>23.426562345603</v>
      </c>
      <c r="AV42" s="3">
        <v>23.0996078214894</v>
      </c>
      <c r="AW42" s="3">
        <v>407.226482979839</v>
      </c>
      <c r="AX42" s="3">
        <v>23.0055932028827</v>
      </c>
      <c r="AY42" s="3">
        <v>349.997424952868</v>
      </c>
      <c r="AZ42" s="3">
        <v>97.2106398875662</v>
      </c>
      <c r="BA42" s="3">
        <v>0.0224541760793347</v>
      </c>
      <c r="BB42" s="3">
        <v>25.4332370621237</v>
      </c>
      <c r="BC42" s="3">
        <v>25.4635552761053</v>
      </c>
      <c r="BD42" s="3">
        <v>999.9</v>
      </c>
      <c r="BE42" s="3">
        <v>0</v>
      </c>
      <c r="BF42" s="3">
        <v>0</v>
      </c>
      <c r="BG42" s="3">
        <v>10000.2162033616</v>
      </c>
      <c r="BH42" s="3">
        <v>-0.701801777776257</v>
      </c>
      <c r="BI42" s="3">
        <v>0.229111</v>
      </c>
      <c r="BJ42" s="3">
        <v>0</v>
      </c>
      <c r="BK42" s="3">
        <v>0</v>
      </c>
      <c r="BL42" s="3">
        <v>0</v>
      </c>
      <c r="BM42" s="3">
        <v>26</v>
      </c>
      <c r="BN42" s="3">
        <v>0</v>
      </c>
      <c r="BO42" s="3">
        <v>1691907249.6</v>
      </c>
      <c r="BP42" s="3" t="e">
        <v>#DIV/0!</v>
      </c>
      <c r="BQ42" s="3">
        <v>1691907249.6</v>
      </c>
      <c r="BR42" s="3">
        <v>1691907237.6</v>
      </c>
      <c r="BS42" s="3">
        <v>65</v>
      </c>
      <c r="BT42" s="3">
        <v>-0.066</v>
      </c>
      <c r="BU42" s="3">
        <v>-0.006</v>
      </c>
      <c r="BV42" s="3">
        <v>-5.593</v>
      </c>
      <c r="BW42" s="3">
        <v>0.407</v>
      </c>
      <c r="BX42" s="3">
        <v>400</v>
      </c>
      <c r="BY42" s="3">
        <v>23</v>
      </c>
      <c r="BZ42" s="3">
        <v>0.39</v>
      </c>
      <c r="CA42" s="3">
        <v>0.08</v>
      </c>
      <c r="CB42" s="3">
        <v>1.6292768699187</v>
      </c>
      <c r="CC42" s="3">
        <v>-0.0554774390243884</v>
      </c>
      <c r="CD42" s="3">
        <v>0.037530254858618</v>
      </c>
      <c r="CE42" s="3">
        <v>0.666666666666667</v>
      </c>
      <c r="CF42" s="3">
        <v>0.326813217479675</v>
      </c>
      <c r="CG42" s="3">
        <v>0.00172703658536606</v>
      </c>
      <c r="CH42" s="3">
        <v>0.00306313786360434</v>
      </c>
      <c r="CI42" s="3">
        <v>1</v>
      </c>
      <c r="CJ42" s="3">
        <v>1.66666666666667</v>
      </c>
      <c r="CK42" s="3">
        <v>2</v>
      </c>
      <c r="CL42" s="3" t="e">
        <v>#DIV/0!</v>
      </c>
      <c r="CM42" s="3">
        <v>100</v>
      </c>
      <c r="CN42" s="3">
        <v>100</v>
      </c>
      <c r="CO42" s="3">
        <v>-5.59616666666667</v>
      </c>
      <c r="CP42" s="3">
        <v>0.420983333333333</v>
      </c>
      <c r="CQ42" s="3">
        <v>-4.76316182170567</v>
      </c>
      <c r="CR42" s="3">
        <v>-0.002286411675367</v>
      </c>
      <c r="CS42" s="3">
        <v>6.18676668842182e-7</v>
      </c>
      <c r="CT42" s="3">
        <v>-6.79147384105743e-11</v>
      </c>
      <c r="CU42" s="3">
        <v>-0.121579108749658</v>
      </c>
      <c r="CV42" s="3">
        <v>-0.000181985047263589</v>
      </c>
      <c r="CW42" s="3">
        <v>0.00115105855774168</v>
      </c>
      <c r="CX42" s="3">
        <v>-5.13095882008679e-6</v>
      </c>
      <c r="CY42" s="3">
        <v>3</v>
      </c>
      <c r="CZ42" s="3">
        <v>2183</v>
      </c>
      <c r="DA42" s="3">
        <v>2</v>
      </c>
      <c r="DB42" s="3">
        <v>32</v>
      </c>
      <c r="DC42" s="3">
        <v>2.18333333333333</v>
      </c>
      <c r="DD42" s="3">
        <v>2.4</v>
      </c>
      <c r="DE42" s="3">
        <v>3</v>
      </c>
      <c r="DF42" s="3">
        <v>333.82825</v>
      </c>
      <c r="DG42" s="3">
        <v>735.266</v>
      </c>
      <c r="DH42" s="3">
        <v>25.0003416666667</v>
      </c>
      <c r="DI42" s="3">
        <v>29.423625</v>
      </c>
      <c r="DJ42" s="3">
        <v>30.0004833333333</v>
      </c>
      <c r="DK42" s="3">
        <v>29.362225</v>
      </c>
      <c r="DL42" s="3">
        <v>29.310425</v>
      </c>
      <c r="DM42" s="3">
        <v>20.4024916666667</v>
      </c>
      <c r="DN42" s="3">
        <v>29.7015</v>
      </c>
      <c r="DO42" s="3">
        <v>99.7835833333333</v>
      </c>
      <c r="DP42" s="3">
        <v>25</v>
      </c>
      <c r="DQ42" s="3">
        <v>400</v>
      </c>
      <c r="DR42" s="3">
        <v>23.0598</v>
      </c>
      <c r="DS42" s="3">
        <v>100.56625</v>
      </c>
      <c r="DT42" s="3">
        <v>100.72125</v>
      </c>
    </row>
    <row r="43" spans="1:124">
      <c r="A43" s="3" t="s">
        <v>608</v>
      </c>
      <c r="B43" s="3" t="s">
        <v>475</v>
      </c>
      <c r="C43" s="3" t="s">
        <v>68</v>
      </c>
      <c r="D43" s="3" t="s">
        <v>74</v>
      </c>
      <c r="E43" s="3" t="str">
        <f t="shared" si="2"/>
        <v>TR35-B1-Rd2</v>
      </c>
      <c r="F43" s="3" t="str">
        <f>VLOOKUP(B43,Sheet1!$A$1:$B$93,2,0)</f>
        <v>Ternstroemia gymnanthera</v>
      </c>
      <c r="G43" s="3" t="str">
        <f t="shared" si="3"/>
        <v>2023-08-13</v>
      </c>
      <c r="H43" s="3" t="s">
        <v>569</v>
      </c>
      <c r="I43" s="3">
        <v>0.000103063992643385</v>
      </c>
      <c r="J43" s="3">
        <v>-1.40648055096542</v>
      </c>
      <c r="K43" s="3">
        <v>402.340673026516</v>
      </c>
      <c r="L43" s="3">
        <v>633.668249545428</v>
      </c>
      <c r="M43" s="3">
        <v>61.6267399253856</v>
      </c>
      <c r="N43" s="3">
        <v>39.1292193424402</v>
      </c>
      <c r="O43" s="3">
        <v>0.00940615213950022</v>
      </c>
      <c r="P43" s="3">
        <v>3.86187669279384</v>
      </c>
      <c r="Q43" s="3">
        <v>0.00939339083452349</v>
      </c>
      <c r="R43" s="3">
        <v>0.00587201435056918</v>
      </c>
      <c r="S43" s="3">
        <v>0</v>
      </c>
      <c r="T43" s="3">
        <v>25.9514587349517</v>
      </c>
      <c r="U43" s="3">
        <v>26.0746167895153</v>
      </c>
      <c r="V43" s="3">
        <v>3.38918565393151</v>
      </c>
      <c r="W43" s="3">
        <v>69.8675807581234</v>
      </c>
      <c r="X43" s="3">
        <v>2.35362965649511</v>
      </c>
      <c r="Y43" s="3">
        <v>3.36870070166031</v>
      </c>
      <c r="Z43" s="3">
        <v>1.03555599743639</v>
      </c>
      <c r="AA43" s="3">
        <v>-4.54512207557328</v>
      </c>
      <c r="AB43" s="3">
        <v>-21.3347573372964</v>
      </c>
      <c r="AC43" s="3">
        <v>-1.18064011848743</v>
      </c>
      <c r="AD43" s="3">
        <v>-27.0605195313572</v>
      </c>
      <c r="AE43" s="3">
        <v>0</v>
      </c>
      <c r="AF43" s="3">
        <v>0</v>
      </c>
      <c r="AG43" s="3">
        <v>1</v>
      </c>
      <c r="AH43" s="3">
        <v>0</v>
      </c>
      <c r="AI43" s="3">
        <v>51588.547678098</v>
      </c>
      <c r="AJ43" s="3">
        <v>0</v>
      </c>
      <c r="AK43" s="3">
        <v>0</v>
      </c>
      <c r="AL43" s="3">
        <v>0</v>
      </c>
      <c r="AM43" s="3">
        <v>0</v>
      </c>
      <c r="AN43" s="3">
        <v>6</v>
      </c>
      <c r="AO43" s="3">
        <v>0.5</v>
      </c>
      <c r="AP43" s="3" t="e">
        <v>#DIV/0!</v>
      </c>
      <c r="AQ43" s="3">
        <v>2</v>
      </c>
      <c r="AR43" s="3">
        <v>1691916039.83287</v>
      </c>
      <c r="AS43" s="3">
        <v>402.340673026516</v>
      </c>
      <c r="AT43" s="3">
        <v>400.000675322325</v>
      </c>
      <c r="AU43" s="3">
        <v>24.200864615794</v>
      </c>
      <c r="AV43" s="3">
        <v>24.0284612713617</v>
      </c>
      <c r="AW43" s="3">
        <v>408.303610459618</v>
      </c>
      <c r="AX43" s="3">
        <v>23.7955167553822</v>
      </c>
      <c r="AY43" s="3">
        <v>350.003803947728</v>
      </c>
      <c r="AZ43" s="3">
        <v>97.2292550013684</v>
      </c>
      <c r="BA43" s="3">
        <v>0.0246941184927477</v>
      </c>
      <c r="BB43" s="3">
        <v>25.9721447542267</v>
      </c>
      <c r="BC43" s="3">
        <v>26.0746167895153</v>
      </c>
      <c r="BD43" s="3">
        <v>999.9</v>
      </c>
      <c r="BE43" s="3">
        <v>0</v>
      </c>
      <c r="BF43" s="3">
        <v>0</v>
      </c>
      <c r="BG43" s="3">
        <v>9999.94258202579</v>
      </c>
      <c r="BH43" s="3">
        <v>-0.725998720536855</v>
      </c>
      <c r="BI43" s="3">
        <v>0.229111</v>
      </c>
      <c r="BJ43" s="3">
        <v>0</v>
      </c>
      <c r="BK43" s="3">
        <v>0</v>
      </c>
      <c r="BL43" s="3">
        <v>0</v>
      </c>
      <c r="BM43" s="3">
        <v>28</v>
      </c>
      <c r="BN43" s="3">
        <v>0</v>
      </c>
      <c r="BO43" s="3">
        <v>1691915956</v>
      </c>
      <c r="BP43" s="3" t="e">
        <v>#DIV/0!</v>
      </c>
      <c r="BQ43" s="3">
        <v>1691915956</v>
      </c>
      <c r="BR43" s="3">
        <v>1691915947</v>
      </c>
      <c r="BS43" s="3">
        <v>89</v>
      </c>
      <c r="BT43" s="3">
        <v>-0.123</v>
      </c>
      <c r="BU43" s="3">
        <v>-0.024</v>
      </c>
      <c r="BV43" s="3">
        <v>-5.959</v>
      </c>
      <c r="BW43" s="3">
        <v>0.397</v>
      </c>
      <c r="BX43" s="3">
        <v>400</v>
      </c>
      <c r="BY43" s="3">
        <v>24</v>
      </c>
      <c r="BZ43" s="3">
        <v>0.26</v>
      </c>
      <c r="CA43" s="3">
        <v>0.17</v>
      </c>
      <c r="CB43" s="3">
        <v>2.33809783333333</v>
      </c>
      <c r="CC43" s="3">
        <v>0.0206076735459615</v>
      </c>
      <c r="CD43" s="3">
        <v>0.0366966755496188</v>
      </c>
      <c r="CE43" s="3">
        <v>0.583333333333333</v>
      </c>
      <c r="CF43" s="3">
        <v>0.171907254166667</v>
      </c>
      <c r="CG43" s="3">
        <v>0.00951697185741055</v>
      </c>
      <c r="CH43" s="3">
        <v>0.00647064607628442</v>
      </c>
      <c r="CI43" s="3">
        <v>0.833333333333333</v>
      </c>
      <c r="CJ43" s="3">
        <v>1.41666666666667</v>
      </c>
      <c r="CK43" s="3">
        <v>2</v>
      </c>
      <c r="CL43" s="3" t="e">
        <v>#DIV/0!</v>
      </c>
      <c r="CM43" s="3">
        <v>100</v>
      </c>
      <c r="CN43" s="3">
        <v>100</v>
      </c>
      <c r="CO43" s="3">
        <v>-5.963</v>
      </c>
      <c r="CP43" s="3">
        <v>0.405266666666667</v>
      </c>
      <c r="CQ43" s="3">
        <v>-5.12789492085727</v>
      </c>
      <c r="CR43" s="3">
        <v>-0.002286411675367</v>
      </c>
      <c r="CS43" s="3">
        <v>6.18676668842182e-7</v>
      </c>
      <c r="CT43" s="3">
        <v>-6.79147384105743e-11</v>
      </c>
      <c r="CU43" s="3">
        <v>-0.172945611376354</v>
      </c>
      <c r="CV43" s="3">
        <v>-0.000181985047263589</v>
      </c>
      <c r="CW43" s="3">
        <v>0.00115105855774168</v>
      </c>
      <c r="CX43" s="3">
        <v>-5.13095882008679e-6</v>
      </c>
      <c r="CY43" s="3">
        <v>3</v>
      </c>
      <c r="CZ43" s="3">
        <v>2183</v>
      </c>
      <c r="DA43" s="3">
        <v>2</v>
      </c>
      <c r="DB43" s="3">
        <v>32</v>
      </c>
      <c r="DC43" s="3">
        <v>1.51666666666667</v>
      </c>
      <c r="DD43" s="3">
        <v>1.675</v>
      </c>
      <c r="DE43" s="3">
        <v>3</v>
      </c>
      <c r="DF43" s="3">
        <v>334.332916666667</v>
      </c>
      <c r="DG43" s="3">
        <v>712.301833333333</v>
      </c>
      <c r="DH43" s="3">
        <v>24.9999916666667</v>
      </c>
      <c r="DI43" s="3">
        <v>31.4361583333333</v>
      </c>
      <c r="DJ43" s="3">
        <v>30.000175</v>
      </c>
      <c r="DK43" s="3">
        <v>31.4387333333333</v>
      </c>
      <c r="DL43" s="3">
        <v>31.4003333333333</v>
      </c>
      <c r="DM43" s="3">
        <v>20.3524416666667</v>
      </c>
      <c r="DN43" s="3">
        <v>27.3526</v>
      </c>
      <c r="DO43" s="3">
        <v>49.464975</v>
      </c>
      <c r="DP43" s="3">
        <v>25</v>
      </c>
      <c r="DQ43" s="3">
        <v>400</v>
      </c>
      <c r="DR43" s="3">
        <v>24.04575</v>
      </c>
      <c r="DS43" s="3">
        <v>100.198833333333</v>
      </c>
      <c r="DT43" s="3">
        <v>100.438083333333</v>
      </c>
    </row>
    <row r="44" spans="1:124">
      <c r="A44" s="3" t="s">
        <v>609</v>
      </c>
      <c r="B44" s="3" t="s">
        <v>151</v>
      </c>
      <c r="C44" s="3" t="s">
        <v>68</v>
      </c>
      <c r="D44" s="3" t="s">
        <v>69</v>
      </c>
      <c r="E44" s="3" t="str">
        <f t="shared" si="2"/>
        <v>TR36-B1-Rd1</v>
      </c>
      <c r="F44" s="3" t="str">
        <f>VLOOKUP(B44,Sheet1!$A$1:$B$93,2,0)</f>
        <v>Schima superba</v>
      </c>
      <c r="G44" s="3" t="str">
        <f t="shared" si="3"/>
        <v>2023-08-13</v>
      </c>
      <c r="H44" s="3" t="s">
        <v>569</v>
      </c>
      <c r="I44" s="3">
        <v>3.47270712242142e-5</v>
      </c>
      <c r="J44" s="3">
        <v>-0.779532743161856</v>
      </c>
      <c r="K44" s="3">
        <v>401.313815664524</v>
      </c>
      <c r="L44" s="3">
        <v>812.189281202874</v>
      </c>
      <c r="M44" s="3">
        <v>79.1232597121355</v>
      </c>
      <c r="N44" s="3">
        <v>39.0958956240419</v>
      </c>
      <c r="O44" s="3">
        <v>0.00336644035122964</v>
      </c>
      <c r="P44" s="3">
        <v>3.86667849484016</v>
      </c>
      <c r="Q44" s="3">
        <v>0.00336463423239768</v>
      </c>
      <c r="R44" s="3">
        <v>0.00210305857679706</v>
      </c>
      <c r="S44" s="3">
        <v>0</v>
      </c>
      <c r="T44" s="3">
        <v>25.5158664539778</v>
      </c>
      <c r="U44" s="3">
        <v>25.5081867190274</v>
      </c>
      <c r="V44" s="3">
        <v>3.27729917368304</v>
      </c>
      <c r="W44" s="3">
        <v>70.1354557006753</v>
      </c>
      <c r="X44" s="3">
        <v>2.3005484449471</v>
      </c>
      <c r="Y44" s="3">
        <v>3.28015053750922</v>
      </c>
      <c r="Z44" s="3">
        <v>0.97675072873594</v>
      </c>
      <c r="AA44" s="3">
        <v>-1.53146384098784</v>
      </c>
      <c r="AB44" s="3">
        <v>3.05251405822141</v>
      </c>
      <c r="AC44" s="3">
        <v>0.16785662375847</v>
      </c>
      <c r="AD44" s="3">
        <v>1.68890684099204</v>
      </c>
      <c r="AE44" s="3">
        <v>0</v>
      </c>
      <c r="AF44" s="3">
        <v>0</v>
      </c>
      <c r="AG44" s="3">
        <v>1</v>
      </c>
      <c r="AH44" s="3">
        <v>0</v>
      </c>
      <c r="AI44" s="3">
        <v>51760.6119457236</v>
      </c>
      <c r="AJ44" s="3">
        <v>0</v>
      </c>
      <c r="AK44" s="3">
        <v>0</v>
      </c>
      <c r="AL44" s="3">
        <v>0</v>
      </c>
      <c r="AM44" s="3">
        <v>0</v>
      </c>
      <c r="AN44" s="3">
        <v>6</v>
      </c>
      <c r="AO44" s="3">
        <v>0.5</v>
      </c>
      <c r="AP44" s="3" t="e">
        <v>#DIV/0!</v>
      </c>
      <c r="AQ44" s="3">
        <v>2</v>
      </c>
      <c r="AR44" s="3">
        <v>1691899456.31204</v>
      </c>
      <c r="AS44" s="3">
        <v>401.313815664524</v>
      </c>
      <c r="AT44" s="3">
        <v>400.001373778159</v>
      </c>
      <c r="AU44" s="3">
        <v>23.6148030065127</v>
      </c>
      <c r="AV44" s="3">
        <v>23.5566773397789</v>
      </c>
      <c r="AW44" s="3">
        <v>406.664145416571</v>
      </c>
      <c r="AX44" s="3">
        <v>23.182455667808</v>
      </c>
      <c r="AY44" s="3">
        <v>350.002433624319</v>
      </c>
      <c r="AZ44" s="3">
        <v>97.3970900212955</v>
      </c>
      <c r="BA44" s="3">
        <v>0.0226700380715002</v>
      </c>
      <c r="BB44" s="3">
        <v>25.5228300673956</v>
      </c>
      <c r="BC44" s="3">
        <v>25.5081867190274</v>
      </c>
      <c r="BD44" s="3">
        <v>999.9</v>
      </c>
      <c r="BE44" s="3">
        <v>0</v>
      </c>
      <c r="BF44" s="3">
        <v>0</v>
      </c>
      <c r="BG44" s="3">
        <v>10000.9964809861</v>
      </c>
      <c r="BH44" s="3">
        <v>-0.70368736925128</v>
      </c>
      <c r="BI44" s="3">
        <v>0.229111</v>
      </c>
      <c r="BJ44" s="3">
        <v>0</v>
      </c>
      <c r="BK44" s="3">
        <v>0</v>
      </c>
      <c r="BL44" s="3">
        <v>0</v>
      </c>
      <c r="BM44" s="3">
        <v>27</v>
      </c>
      <c r="BN44" s="3">
        <v>0</v>
      </c>
      <c r="BO44" s="3">
        <v>1691899169</v>
      </c>
      <c r="BP44" s="3" t="e">
        <v>#DIV/0!</v>
      </c>
      <c r="BQ44" s="3">
        <v>1691899169</v>
      </c>
      <c r="BR44" s="3">
        <v>1691899160</v>
      </c>
      <c r="BS44" s="3">
        <v>45</v>
      </c>
      <c r="BT44" s="3">
        <v>0.075</v>
      </c>
      <c r="BU44" s="3">
        <v>0.004</v>
      </c>
      <c r="BV44" s="3">
        <v>-5.348</v>
      </c>
      <c r="BW44" s="3">
        <v>0.431</v>
      </c>
      <c r="BX44" s="3">
        <v>400</v>
      </c>
      <c r="BY44" s="3">
        <v>24</v>
      </c>
      <c r="BZ44" s="3">
        <v>0.44</v>
      </c>
      <c r="CA44" s="3">
        <v>0.17</v>
      </c>
      <c r="CB44" s="3">
        <v>1.31571853658537</v>
      </c>
      <c r="CC44" s="3">
        <v>-0.0421068815331004</v>
      </c>
      <c r="CD44" s="3">
        <v>0.0461126621611188</v>
      </c>
      <c r="CE44" s="3">
        <v>0.333333333333333</v>
      </c>
      <c r="CF44" s="3">
        <v>0.0591555414634146</v>
      </c>
      <c r="CG44" s="3">
        <v>-0.0162501184668989</v>
      </c>
      <c r="CH44" s="3">
        <v>0.0127119735696384</v>
      </c>
      <c r="CI44" s="3">
        <v>0.666666666666667</v>
      </c>
      <c r="CJ44" s="3">
        <v>1</v>
      </c>
      <c r="CK44" s="3">
        <v>2</v>
      </c>
      <c r="CL44" s="3" t="e">
        <v>#DIV/0!</v>
      </c>
      <c r="CM44" s="3">
        <v>100</v>
      </c>
      <c r="CN44" s="3">
        <v>100</v>
      </c>
      <c r="CO44" s="3">
        <v>-5.3505</v>
      </c>
      <c r="CP44" s="3">
        <v>0.432291666666667</v>
      </c>
      <c r="CQ44" s="3">
        <v>-4.51833338411893</v>
      </c>
      <c r="CR44" s="3">
        <v>-0.002286411675367</v>
      </c>
      <c r="CS44" s="3">
        <v>6.18676668842182e-7</v>
      </c>
      <c r="CT44" s="3">
        <v>-6.79147384105743e-11</v>
      </c>
      <c r="CU44" s="3">
        <v>-0.11811584851947</v>
      </c>
      <c r="CV44" s="3">
        <v>-0.000181985047263589</v>
      </c>
      <c r="CW44" s="3">
        <v>0.00115105855774168</v>
      </c>
      <c r="CX44" s="3">
        <v>-5.13095882008679e-6</v>
      </c>
      <c r="CY44" s="3">
        <v>3</v>
      </c>
      <c r="CZ44" s="3">
        <v>2183</v>
      </c>
      <c r="DA44" s="3">
        <v>2</v>
      </c>
      <c r="DB44" s="3">
        <v>32</v>
      </c>
      <c r="DC44" s="3">
        <v>4.91666666666667</v>
      </c>
      <c r="DD44" s="3">
        <v>5.06666666666667</v>
      </c>
      <c r="DE44" s="3">
        <v>3</v>
      </c>
      <c r="DF44" s="3">
        <v>334.527</v>
      </c>
      <c r="DG44" s="3">
        <v>726.537916666667</v>
      </c>
      <c r="DH44" s="3">
        <v>24.9996</v>
      </c>
      <c r="DI44" s="3">
        <v>29.5809833333333</v>
      </c>
      <c r="DJ44" s="3">
        <v>30.0000166666667</v>
      </c>
      <c r="DK44" s="3">
        <v>29.5945416666667</v>
      </c>
      <c r="DL44" s="3">
        <v>29.5702083333333</v>
      </c>
      <c r="DM44" s="3">
        <v>20.3530083333333</v>
      </c>
      <c r="DN44" s="3">
        <v>19.1411333333333</v>
      </c>
      <c r="DO44" s="3">
        <v>100</v>
      </c>
      <c r="DP44" s="3">
        <v>25</v>
      </c>
      <c r="DQ44" s="3">
        <v>400</v>
      </c>
      <c r="DR44" s="3">
        <v>23.598875</v>
      </c>
      <c r="DS44" s="3">
        <v>100.635416666667</v>
      </c>
      <c r="DT44" s="3">
        <v>100.769083333333</v>
      </c>
    </row>
    <row r="45" spans="1:124">
      <c r="A45" s="3" t="s">
        <v>610</v>
      </c>
      <c r="B45" s="3" t="s">
        <v>151</v>
      </c>
      <c r="C45" s="3" t="s">
        <v>72</v>
      </c>
      <c r="D45" s="3" t="s">
        <v>74</v>
      </c>
      <c r="E45" s="3" t="str">
        <f t="shared" si="2"/>
        <v>TR36-B2-Rd2</v>
      </c>
      <c r="F45" s="3" t="str">
        <f>VLOOKUP(B45,Sheet1!$A$1:$B$93,2,0)</f>
        <v>Schima superba</v>
      </c>
      <c r="G45" s="3" t="str">
        <f t="shared" si="3"/>
        <v>2023-08-13</v>
      </c>
      <c r="H45" s="3" t="s">
        <v>569</v>
      </c>
      <c r="I45" s="3">
        <v>2.76387552721698e-5</v>
      </c>
      <c r="J45" s="3">
        <v>-0.738613064801395</v>
      </c>
      <c r="K45" s="3">
        <v>401.24700041279</v>
      </c>
      <c r="L45" s="3">
        <v>866.832709996454</v>
      </c>
      <c r="M45" s="3">
        <v>84.336729990549</v>
      </c>
      <c r="N45" s="3">
        <v>39.0385113307059</v>
      </c>
      <c r="O45" s="3">
        <v>0.00250129849372356</v>
      </c>
      <c r="P45" s="3">
        <v>3.86283516549909</v>
      </c>
      <c r="Q45" s="3">
        <v>0.0025003922766307</v>
      </c>
      <c r="R45" s="3">
        <v>0.00156282656335907</v>
      </c>
      <c r="S45" s="3">
        <v>0</v>
      </c>
      <c r="T45" s="3">
        <v>26.3587362181628</v>
      </c>
      <c r="U45" s="3">
        <v>26.4148973988171</v>
      </c>
      <c r="V45" s="3">
        <v>3.45799290226858</v>
      </c>
      <c r="W45" s="3">
        <v>70.0493340220347</v>
      </c>
      <c r="X45" s="3">
        <v>2.41507780319376</v>
      </c>
      <c r="Y45" s="3">
        <v>3.44768132183368</v>
      </c>
      <c r="Z45" s="3">
        <v>1.04291509907482</v>
      </c>
      <c r="AA45" s="3">
        <v>-1.21886910750269</v>
      </c>
      <c r="AB45" s="3">
        <v>-10.540967414445</v>
      </c>
      <c r="AC45" s="3">
        <v>-0.585323982129914</v>
      </c>
      <c r="AD45" s="3">
        <v>-12.3451605040776</v>
      </c>
      <c r="AE45" s="3">
        <v>0</v>
      </c>
      <c r="AF45" s="3">
        <v>0</v>
      </c>
      <c r="AG45" s="3">
        <v>1</v>
      </c>
      <c r="AH45" s="3">
        <v>0</v>
      </c>
      <c r="AI45" s="3">
        <v>51539.8326219966</v>
      </c>
      <c r="AJ45" s="3">
        <v>0</v>
      </c>
      <c r="AK45" s="3">
        <v>0</v>
      </c>
      <c r="AL45" s="3">
        <v>0</v>
      </c>
      <c r="AM45" s="3">
        <v>0</v>
      </c>
      <c r="AN45" s="3">
        <v>6</v>
      </c>
      <c r="AO45" s="3">
        <v>0.5</v>
      </c>
      <c r="AP45" s="3" t="e">
        <v>#DIV/0!</v>
      </c>
      <c r="AQ45" s="3">
        <v>2</v>
      </c>
      <c r="AR45" s="3">
        <v>1691921967.33287</v>
      </c>
      <c r="AS45" s="3">
        <v>401.24700041279</v>
      </c>
      <c r="AT45" s="3">
        <v>399.999808459527</v>
      </c>
      <c r="AU45" s="3">
        <v>24.8227376286262</v>
      </c>
      <c r="AV45" s="3">
        <v>24.7765326018671</v>
      </c>
      <c r="AW45" s="3">
        <v>407.373327584686</v>
      </c>
      <c r="AX45" s="3">
        <v>24.4344363903333</v>
      </c>
      <c r="AY45" s="3">
        <v>349.997272991547</v>
      </c>
      <c r="AZ45" s="3">
        <v>97.2661762557015</v>
      </c>
      <c r="BA45" s="3">
        <v>0.0267911419960621</v>
      </c>
      <c r="BB45" s="3">
        <v>26.3642812150307</v>
      </c>
      <c r="BC45" s="3">
        <v>26.4148973988171</v>
      </c>
      <c r="BD45" s="3">
        <v>999.9</v>
      </c>
      <c r="BE45" s="3">
        <v>0</v>
      </c>
      <c r="BF45" s="3">
        <v>0</v>
      </c>
      <c r="BG45" s="3">
        <v>9999.80048931917</v>
      </c>
      <c r="BH45" s="3">
        <v>-0.717447920203886</v>
      </c>
      <c r="BI45" s="3">
        <v>0.229111</v>
      </c>
      <c r="BJ45" s="3">
        <v>0</v>
      </c>
      <c r="BK45" s="3">
        <v>0</v>
      </c>
      <c r="BL45" s="3">
        <v>0</v>
      </c>
      <c r="BM45" s="3">
        <v>30</v>
      </c>
      <c r="BN45" s="3">
        <v>0</v>
      </c>
      <c r="BO45" s="3">
        <v>1691921896.5</v>
      </c>
      <c r="BP45" s="3" t="e">
        <v>#DIV/0!</v>
      </c>
      <c r="BQ45" s="3">
        <v>1691921896.5</v>
      </c>
      <c r="BR45" s="3">
        <v>1691921886.5</v>
      </c>
      <c r="BS45" s="3">
        <v>109</v>
      </c>
      <c r="BT45" s="3">
        <v>0.144</v>
      </c>
      <c r="BU45" s="3">
        <v>-0.018</v>
      </c>
      <c r="BV45" s="3">
        <v>-6.124</v>
      </c>
      <c r="BW45" s="3">
        <v>0.389</v>
      </c>
      <c r="BX45" s="3">
        <v>400</v>
      </c>
      <c r="BY45" s="3">
        <v>25</v>
      </c>
      <c r="BZ45" s="3">
        <v>0.28</v>
      </c>
      <c r="CA45" s="3">
        <v>0.39</v>
      </c>
      <c r="CB45" s="3">
        <v>1.24768953252032</v>
      </c>
      <c r="CC45" s="3">
        <v>-0.0248189547038325</v>
      </c>
      <c r="CD45" s="3">
        <v>0.0480647963743588</v>
      </c>
      <c r="CE45" s="3">
        <v>0.416666666666667</v>
      </c>
      <c r="CF45" s="3">
        <v>0.0458176638211382</v>
      </c>
      <c r="CG45" s="3">
        <v>0.00733402543554011</v>
      </c>
      <c r="CH45" s="3">
        <v>0.00291686998673793</v>
      </c>
      <c r="CI45" s="3">
        <v>1</v>
      </c>
      <c r="CJ45" s="3">
        <v>1.41666666666667</v>
      </c>
      <c r="CK45" s="3">
        <v>2</v>
      </c>
      <c r="CL45" s="3" t="e">
        <v>#DIV/0!</v>
      </c>
      <c r="CM45" s="3">
        <v>100</v>
      </c>
      <c r="CN45" s="3">
        <v>100</v>
      </c>
      <c r="CO45" s="3">
        <v>-6.12666666666667</v>
      </c>
      <c r="CP45" s="3">
        <v>0.388175</v>
      </c>
      <c r="CQ45" s="3">
        <v>-5.29301379088886</v>
      </c>
      <c r="CR45" s="3">
        <v>-0.002286411675367</v>
      </c>
      <c r="CS45" s="3">
        <v>6.18676668842182e-7</v>
      </c>
      <c r="CT45" s="3">
        <v>-6.79147384105743e-11</v>
      </c>
      <c r="CU45" s="3">
        <v>-0.219629340872197</v>
      </c>
      <c r="CV45" s="3">
        <v>-0.000181985047263589</v>
      </c>
      <c r="CW45" s="3">
        <v>0.00115105855774168</v>
      </c>
      <c r="CX45" s="3">
        <v>-5.13095882008679e-6</v>
      </c>
      <c r="CY45" s="3">
        <v>3</v>
      </c>
      <c r="CZ45" s="3">
        <v>2183</v>
      </c>
      <c r="DA45" s="3">
        <v>2</v>
      </c>
      <c r="DB45" s="3">
        <v>32</v>
      </c>
      <c r="DC45" s="3">
        <v>1.30833333333333</v>
      </c>
      <c r="DD45" s="3">
        <v>1.48333333333333</v>
      </c>
      <c r="DE45" s="3">
        <v>3</v>
      </c>
      <c r="DF45" s="3">
        <v>334.125916666667</v>
      </c>
      <c r="DG45" s="3">
        <v>705.2085</v>
      </c>
      <c r="DH45" s="3">
        <v>25.0000666666667</v>
      </c>
      <c r="DI45" s="3">
        <v>33.0474916666667</v>
      </c>
      <c r="DJ45" s="3">
        <v>30.0002833333333</v>
      </c>
      <c r="DK45" s="3">
        <v>33.0123416666667</v>
      </c>
      <c r="DL45" s="3">
        <v>32.9653916666667</v>
      </c>
      <c r="DM45" s="3">
        <v>20.3563083333333</v>
      </c>
      <c r="DN45" s="3">
        <v>24.5895</v>
      </c>
      <c r="DO45" s="3">
        <v>31.085</v>
      </c>
      <c r="DP45" s="3">
        <v>25</v>
      </c>
      <c r="DQ45" s="3">
        <v>400</v>
      </c>
      <c r="DR45" s="3">
        <v>24.7643</v>
      </c>
      <c r="DS45" s="3">
        <v>99.9178</v>
      </c>
      <c r="DT45" s="3">
        <v>100.213916666667</v>
      </c>
    </row>
    <row r="46" spans="1:124">
      <c r="A46" s="3" t="s">
        <v>611</v>
      </c>
      <c r="B46" s="3" t="s">
        <v>154</v>
      </c>
      <c r="C46" s="3" t="s">
        <v>72</v>
      </c>
      <c r="D46" s="3" t="s">
        <v>69</v>
      </c>
      <c r="E46" s="3" t="str">
        <f t="shared" si="2"/>
        <v>TR38-B2-Rd1</v>
      </c>
      <c r="F46" s="3" t="str">
        <f>VLOOKUP(B46,Sheet1!$A$1:$B$93,2,0)</f>
        <v>Ternstroemia gymnanthera</v>
      </c>
      <c r="G46" s="3" t="str">
        <f t="shared" si="3"/>
        <v>2023-08-14</v>
      </c>
      <c r="H46" s="3" t="s">
        <v>569</v>
      </c>
      <c r="I46" s="3">
        <v>0.000325737136545563</v>
      </c>
      <c r="J46" s="3">
        <v>-1.84127910323019</v>
      </c>
      <c r="K46" s="3">
        <v>402.930624770419</v>
      </c>
      <c r="L46" s="3">
        <v>489.827896182802</v>
      </c>
      <c r="M46" s="3">
        <v>47.8197480722438</v>
      </c>
      <c r="N46" s="3">
        <v>39.3363488802577</v>
      </c>
      <c r="O46" s="3">
        <v>0.0313459530620009</v>
      </c>
      <c r="P46" s="3">
        <v>3.87179238231951</v>
      </c>
      <c r="Q46" s="3">
        <v>0.031205644961391</v>
      </c>
      <c r="R46" s="3">
        <v>0.0195160817135995</v>
      </c>
      <c r="S46" s="3">
        <v>0</v>
      </c>
      <c r="T46" s="3">
        <v>25.6751369628335</v>
      </c>
      <c r="U46" s="3">
        <v>25.6945001249772</v>
      </c>
      <c r="V46" s="3">
        <v>3.31373995283044</v>
      </c>
      <c r="W46" s="3">
        <v>69.9450761484151</v>
      </c>
      <c r="X46" s="3">
        <v>2.3241103754448</v>
      </c>
      <c r="Y46" s="3">
        <v>3.3227648096575</v>
      </c>
      <c r="Z46" s="3">
        <v>0.989629577385637</v>
      </c>
      <c r="AA46" s="3">
        <v>-14.3650077216593</v>
      </c>
      <c r="AB46" s="3">
        <v>9.57391505160037</v>
      </c>
      <c r="AC46" s="3">
        <v>0.526823913196204</v>
      </c>
      <c r="AD46" s="3">
        <v>-4.26426875686275</v>
      </c>
      <c r="AE46" s="3">
        <v>0</v>
      </c>
      <c r="AF46" s="3">
        <v>0</v>
      </c>
      <c r="AG46" s="3">
        <v>1</v>
      </c>
      <c r="AH46" s="3">
        <v>0</v>
      </c>
      <c r="AI46" s="3">
        <v>51824.0424119114</v>
      </c>
      <c r="AJ46" s="3">
        <v>0</v>
      </c>
      <c r="AK46" s="3">
        <v>0</v>
      </c>
      <c r="AL46" s="3">
        <v>0</v>
      </c>
      <c r="AM46" s="3">
        <v>0</v>
      </c>
      <c r="AN46" s="3">
        <v>6</v>
      </c>
      <c r="AO46" s="3">
        <v>0.5</v>
      </c>
      <c r="AP46" s="3" t="e">
        <v>#DIV/0!</v>
      </c>
      <c r="AQ46" s="3">
        <v>2</v>
      </c>
      <c r="AR46" s="3">
        <v>1691988302.33287</v>
      </c>
      <c r="AS46" s="3">
        <v>402.930624770419</v>
      </c>
      <c r="AT46" s="3">
        <v>399.999201531047</v>
      </c>
      <c r="AU46" s="3">
        <v>23.8063590604665</v>
      </c>
      <c r="AV46" s="3">
        <v>23.261256528462</v>
      </c>
      <c r="AW46" s="3">
        <v>402.668076552332</v>
      </c>
      <c r="AX46" s="3">
        <v>23.3759770888068</v>
      </c>
      <c r="AY46" s="3">
        <v>350.006672435839</v>
      </c>
      <c r="AZ46" s="3">
        <v>97.5999887189838</v>
      </c>
      <c r="BA46" s="3">
        <v>0.0256233903934805</v>
      </c>
      <c r="BB46" s="3">
        <v>25.7403657675759</v>
      </c>
      <c r="BC46" s="3">
        <v>25.6945001249772</v>
      </c>
      <c r="BD46" s="3">
        <v>999.9</v>
      </c>
      <c r="BE46" s="3">
        <v>0</v>
      </c>
      <c r="BF46" s="3">
        <v>0</v>
      </c>
      <c r="BG46" s="3">
        <v>9999.66331267863</v>
      </c>
      <c r="BH46" s="3">
        <v>-0.712867442887551</v>
      </c>
      <c r="BI46" s="3">
        <v>0.229111</v>
      </c>
      <c r="BJ46" s="3">
        <v>0</v>
      </c>
      <c r="BK46" s="3">
        <v>0</v>
      </c>
      <c r="BL46" s="3">
        <v>0</v>
      </c>
      <c r="BM46" s="3">
        <v>28</v>
      </c>
      <c r="BN46" s="3">
        <v>0</v>
      </c>
      <c r="BO46" s="3">
        <v>1691987930.1</v>
      </c>
      <c r="BP46" s="3" t="e">
        <v>#DIV/0!</v>
      </c>
      <c r="BQ46" s="3">
        <v>1691987930.1</v>
      </c>
      <c r="BR46" s="3">
        <v>1691987928.6</v>
      </c>
      <c r="BS46" s="3">
        <v>30</v>
      </c>
      <c r="BT46" s="3">
        <v>0.044</v>
      </c>
      <c r="BU46" s="3">
        <v>-0.004</v>
      </c>
      <c r="BV46" s="3">
        <v>0.259</v>
      </c>
      <c r="BW46" s="3">
        <v>0.403</v>
      </c>
      <c r="BX46" s="3">
        <v>400</v>
      </c>
      <c r="BY46" s="3">
        <v>23</v>
      </c>
      <c r="BZ46" s="3">
        <v>0.36</v>
      </c>
      <c r="CA46" s="3">
        <v>0.17</v>
      </c>
      <c r="CB46" s="3">
        <v>2.93217902439024</v>
      </c>
      <c r="CC46" s="3">
        <v>-0.0229679965156763</v>
      </c>
      <c r="CD46" s="3">
        <v>0.0261491889079214</v>
      </c>
      <c r="CE46" s="3">
        <v>0.583333333333333</v>
      </c>
      <c r="CF46" s="3">
        <v>0.545529221544716</v>
      </c>
      <c r="CG46" s="3">
        <v>-0.00822701219512161</v>
      </c>
      <c r="CH46" s="3">
        <v>0.00154861096695541</v>
      </c>
      <c r="CI46" s="3">
        <v>1</v>
      </c>
      <c r="CJ46" s="3">
        <v>1.58333333333333</v>
      </c>
      <c r="CK46" s="3">
        <v>2</v>
      </c>
      <c r="CL46" s="3" t="e">
        <v>#DIV/0!</v>
      </c>
      <c r="CM46" s="3">
        <v>100</v>
      </c>
      <c r="CN46" s="3">
        <v>100</v>
      </c>
      <c r="CO46" s="3">
        <v>0.262583333333333</v>
      </c>
      <c r="CP46" s="3">
        <v>0.430366666666667</v>
      </c>
      <c r="CQ46" s="3">
        <v>-0.261564611299943</v>
      </c>
      <c r="CR46" s="3">
        <v>0.00148322086339242</v>
      </c>
      <c r="CS46" s="3">
        <v>-5.09533483347558e-7</v>
      </c>
      <c r="CT46" s="3">
        <v>1.4640221448258e-10</v>
      </c>
      <c r="CU46" s="3">
        <v>-0.128806751929844</v>
      </c>
      <c r="CV46" s="3">
        <v>-0.000181985047263589</v>
      </c>
      <c r="CW46" s="3">
        <v>0.00115105855774168</v>
      </c>
      <c r="CX46" s="3">
        <v>-5.13095882008679e-6</v>
      </c>
      <c r="CY46" s="3">
        <v>2</v>
      </c>
      <c r="CZ46" s="3">
        <v>2162</v>
      </c>
      <c r="DA46" s="3">
        <v>-1</v>
      </c>
      <c r="DB46" s="3">
        <v>-1</v>
      </c>
      <c r="DC46" s="3">
        <v>6.33333333333333</v>
      </c>
      <c r="DD46" s="3">
        <v>6.35</v>
      </c>
      <c r="DE46" s="3">
        <v>3</v>
      </c>
      <c r="DF46" s="3">
        <v>334.634916666667</v>
      </c>
      <c r="DG46" s="3">
        <v>708.05025</v>
      </c>
      <c r="DH46" s="3">
        <v>24.9997833333333</v>
      </c>
      <c r="DI46" s="3">
        <v>32.0435583333333</v>
      </c>
      <c r="DJ46" s="3">
        <v>30.0001333333333</v>
      </c>
      <c r="DK46" s="3">
        <v>32.10615</v>
      </c>
      <c r="DL46" s="3">
        <v>32.0796916666667</v>
      </c>
      <c r="DM46" s="3">
        <v>19.9494833333333</v>
      </c>
      <c r="DN46" s="3">
        <v>25.6007</v>
      </c>
      <c r="DO46" s="3">
        <v>0</v>
      </c>
      <c r="DP46" s="3">
        <v>25</v>
      </c>
      <c r="DQ46" s="3">
        <v>400</v>
      </c>
      <c r="DR46" s="3">
        <v>23.2488</v>
      </c>
      <c r="DS46" s="3">
        <v>100.084</v>
      </c>
      <c r="DT46" s="3">
        <v>100.336</v>
      </c>
    </row>
    <row r="47" spans="1:124">
      <c r="A47" s="3" t="s">
        <v>612</v>
      </c>
      <c r="B47" s="3" t="s">
        <v>157</v>
      </c>
      <c r="C47" s="3" t="s">
        <v>72</v>
      </c>
      <c r="D47" s="3" t="s">
        <v>69</v>
      </c>
      <c r="E47" s="3" t="str">
        <f t="shared" si="2"/>
        <v>TR39-B2-Rd1</v>
      </c>
      <c r="F47" s="3" t="str">
        <f>VLOOKUP(B47,Sheet1!$A$1:$B$93,2,0)</f>
        <v>Castanopsis eyrei</v>
      </c>
      <c r="G47" s="3" t="str">
        <f t="shared" si="3"/>
        <v>2023-08-14</v>
      </c>
      <c r="H47" s="3" t="s">
        <v>569</v>
      </c>
      <c r="I47" s="3">
        <v>5.04516176733529e-5</v>
      </c>
      <c r="J47" s="3">
        <v>-0.810073065453826</v>
      </c>
      <c r="K47" s="3">
        <v>401.352488619017</v>
      </c>
      <c r="L47" s="3">
        <v>667.393448743308</v>
      </c>
      <c r="M47" s="3">
        <v>65.1065654047624</v>
      </c>
      <c r="N47" s="3">
        <v>39.1533360714918</v>
      </c>
      <c r="O47" s="3">
        <v>0.00474999016072241</v>
      </c>
      <c r="P47" s="3">
        <v>3.87017410815422</v>
      </c>
      <c r="Q47" s="3">
        <v>0.00474672804805069</v>
      </c>
      <c r="R47" s="3">
        <v>0.0029669979228297</v>
      </c>
      <c r="S47" s="3">
        <v>0</v>
      </c>
      <c r="T47" s="3">
        <v>25.8664453393957</v>
      </c>
      <c r="U47" s="3">
        <v>25.8990105928815</v>
      </c>
      <c r="V47" s="3">
        <v>3.35414700128515</v>
      </c>
      <c r="W47" s="3">
        <v>70.0850323880846</v>
      </c>
      <c r="X47" s="3">
        <v>2.347630258069</v>
      </c>
      <c r="Y47" s="3">
        <v>3.34968856879349</v>
      </c>
      <c r="Z47" s="3">
        <v>1.00651674321615</v>
      </c>
      <c r="AA47" s="3">
        <v>-2.22491633939486</v>
      </c>
      <c r="AB47" s="3">
        <v>-4.68591908875614</v>
      </c>
      <c r="AC47" s="3">
        <v>-0.258411482790382</v>
      </c>
      <c r="AD47" s="3">
        <v>-7.16924691094139</v>
      </c>
      <c r="AE47" s="3">
        <v>0</v>
      </c>
      <c r="AF47" s="3">
        <v>0</v>
      </c>
      <c r="AG47" s="3">
        <v>1</v>
      </c>
      <c r="AH47" s="3">
        <v>0</v>
      </c>
      <c r="AI47" s="3">
        <v>51768.2766382893</v>
      </c>
      <c r="AJ47" s="3">
        <v>0</v>
      </c>
      <c r="AK47" s="3">
        <v>0</v>
      </c>
      <c r="AL47" s="3">
        <v>0</v>
      </c>
      <c r="AM47" s="3">
        <v>0</v>
      </c>
      <c r="AN47" s="3">
        <v>6</v>
      </c>
      <c r="AO47" s="3">
        <v>0.5</v>
      </c>
      <c r="AP47" s="3" t="e">
        <v>#DIV/0!</v>
      </c>
      <c r="AQ47" s="3">
        <v>2</v>
      </c>
      <c r="AR47" s="3">
        <v>1692009851.67871</v>
      </c>
      <c r="AS47" s="3">
        <v>401.352488619017</v>
      </c>
      <c r="AT47" s="3">
        <v>399.998516195342</v>
      </c>
      <c r="AU47" s="3">
        <v>24.0650565428298</v>
      </c>
      <c r="AV47" s="3">
        <v>23.9806500244785</v>
      </c>
      <c r="AW47" s="3">
        <v>401.452632947151</v>
      </c>
      <c r="AX47" s="3">
        <v>23.6535802921456</v>
      </c>
      <c r="AY47" s="3">
        <v>350.00288380998</v>
      </c>
      <c r="AZ47" s="3">
        <v>97.5285956403941</v>
      </c>
      <c r="BA47" s="3">
        <v>0.0248945793320866</v>
      </c>
      <c r="BB47" s="3">
        <v>25.8765516706197</v>
      </c>
      <c r="BC47" s="3">
        <v>25.8990105928815</v>
      </c>
      <c r="BD47" s="3">
        <v>999.9</v>
      </c>
      <c r="BE47" s="3">
        <v>0</v>
      </c>
      <c r="BF47" s="3">
        <v>0</v>
      </c>
      <c r="BG47" s="3">
        <v>10000.8195961807</v>
      </c>
      <c r="BH47" s="3">
        <v>-0.709023784512407</v>
      </c>
      <c r="BI47" s="3">
        <v>0.229111</v>
      </c>
      <c r="BJ47" s="3">
        <v>0</v>
      </c>
      <c r="BK47" s="3">
        <v>0</v>
      </c>
      <c r="BL47" s="3">
        <v>0</v>
      </c>
      <c r="BM47" s="3">
        <v>28</v>
      </c>
      <c r="BN47" s="3">
        <v>0</v>
      </c>
      <c r="BO47" s="3">
        <v>1692009767.1</v>
      </c>
      <c r="BP47" s="3" t="e">
        <v>#DIV/0!</v>
      </c>
      <c r="BQ47" s="3">
        <v>1692009767.1</v>
      </c>
      <c r="BR47" s="3">
        <v>1692009760.1</v>
      </c>
      <c r="BS47" s="3">
        <v>87</v>
      </c>
      <c r="BT47" s="3">
        <v>0.182</v>
      </c>
      <c r="BU47" s="3">
        <v>-0.008</v>
      </c>
      <c r="BV47" s="3">
        <v>-0.102</v>
      </c>
      <c r="BW47" s="3">
        <v>0.409</v>
      </c>
      <c r="BX47" s="3">
        <v>400</v>
      </c>
      <c r="BY47" s="3">
        <v>24</v>
      </c>
      <c r="BZ47" s="3">
        <v>0.36</v>
      </c>
      <c r="CA47" s="3">
        <v>0.23</v>
      </c>
      <c r="CB47" s="3">
        <v>1.35273849593496</v>
      </c>
      <c r="CC47" s="3">
        <v>0.0102696341463415</v>
      </c>
      <c r="CD47" s="3">
        <v>0.0476007888335445</v>
      </c>
      <c r="CE47" s="3">
        <v>0.25</v>
      </c>
      <c r="CF47" s="3">
        <v>0.0851042079268293</v>
      </c>
      <c r="CG47" s="3">
        <v>-0.0137482463414634</v>
      </c>
      <c r="CH47" s="3">
        <v>0.00427139845309805</v>
      </c>
      <c r="CI47" s="3">
        <v>0.916666666666667</v>
      </c>
      <c r="CJ47" s="3">
        <v>1.16666666666667</v>
      </c>
      <c r="CK47" s="3">
        <v>2</v>
      </c>
      <c r="CL47" s="3" t="e">
        <v>#DIV/0!</v>
      </c>
      <c r="CM47" s="3">
        <v>100</v>
      </c>
      <c r="CN47" s="3">
        <v>100</v>
      </c>
      <c r="CO47" s="3">
        <v>-0.100166666666667</v>
      </c>
      <c r="CP47" s="3">
        <v>0.411416666666667</v>
      </c>
      <c r="CQ47" s="3">
        <v>-0.622934895017058</v>
      </c>
      <c r="CR47" s="3">
        <v>0.00148322086339242</v>
      </c>
      <c r="CS47" s="3">
        <v>-5.09533483347558e-7</v>
      </c>
      <c r="CT47" s="3">
        <v>1.4640221448258e-10</v>
      </c>
      <c r="CU47" s="3">
        <v>-0.160324966814409</v>
      </c>
      <c r="CV47" s="3">
        <v>-0.000181985047263589</v>
      </c>
      <c r="CW47" s="3">
        <v>0.00115105855774168</v>
      </c>
      <c r="CX47" s="3">
        <v>-5.13095882008679e-6</v>
      </c>
      <c r="CY47" s="3">
        <v>2</v>
      </c>
      <c r="CZ47" s="3">
        <v>2162</v>
      </c>
      <c r="DA47" s="3">
        <v>-1</v>
      </c>
      <c r="DB47" s="3">
        <v>-1</v>
      </c>
      <c r="DC47" s="3">
        <v>1.525</v>
      </c>
      <c r="DD47" s="3">
        <v>1.65833333333333</v>
      </c>
      <c r="DE47" s="3">
        <v>3</v>
      </c>
      <c r="DF47" s="3">
        <v>334.22375</v>
      </c>
      <c r="DG47" s="3">
        <v>711.4935</v>
      </c>
      <c r="DH47" s="3">
        <v>24.999725</v>
      </c>
      <c r="DI47" s="3">
        <v>32.2229833333333</v>
      </c>
      <c r="DJ47" s="3">
        <v>30.0002166666667</v>
      </c>
      <c r="DK47" s="3">
        <v>32.274225</v>
      </c>
      <c r="DL47" s="3">
        <v>32.243425</v>
      </c>
      <c r="DM47" s="3">
        <v>19.9749916666667</v>
      </c>
      <c r="DN47" s="3">
        <v>19.9426</v>
      </c>
      <c r="DO47" s="3">
        <v>20.8840083333333</v>
      </c>
      <c r="DP47" s="3">
        <v>25</v>
      </c>
      <c r="DQ47" s="3">
        <v>400</v>
      </c>
      <c r="DR47" s="3">
        <v>24.0061</v>
      </c>
      <c r="DS47" s="3">
        <v>99.9468833333333</v>
      </c>
      <c r="DT47" s="3">
        <v>100.251</v>
      </c>
    </row>
    <row r="48" spans="1:124">
      <c r="A48" s="3" t="s">
        <v>613</v>
      </c>
      <c r="B48" s="3" t="s">
        <v>163</v>
      </c>
      <c r="C48" s="3" t="s">
        <v>68</v>
      </c>
      <c r="D48" s="3" t="s">
        <v>74</v>
      </c>
      <c r="E48" s="3" t="str">
        <f t="shared" si="2"/>
        <v>TR41-B1-Rd2</v>
      </c>
      <c r="F48" s="3" t="str">
        <f>VLOOKUP(B48,Sheet1!$A$1:$B$93,2,0)</f>
        <v>Ternstroemia gymnanthera</v>
      </c>
      <c r="G48" s="3" t="str">
        <f t="shared" si="3"/>
        <v>2023-08-14</v>
      </c>
      <c r="H48" s="3" t="s">
        <v>569</v>
      </c>
      <c r="I48" s="3">
        <v>7.4598394163189e-5</v>
      </c>
      <c r="J48" s="3">
        <v>-1.31855580115591</v>
      </c>
      <c r="K48" s="3">
        <v>402.206016887125</v>
      </c>
      <c r="L48" s="3">
        <v>694.98833785586</v>
      </c>
      <c r="M48" s="3">
        <v>67.7355381250488</v>
      </c>
      <c r="N48" s="3">
        <v>39.2001364800906</v>
      </c>
      <c r="O48" s="3">
        <v>0.0071338203090778</v>
      </c>
      <c r="P48" s="3">
        <v>3.86771380445339</v>
      </c>
      <c r="Q48" s="3">
        <v>0.00712638390550479</v>
      </c>
      <c r="R48" s="3">
        <v>0.00445465740084378</v>
      </c>
      <c r="S48" s="3">
        <v>0</v>
      </c>
      <c r="T48" s="3">
        <v>26.23249542014</v>
      </c>
      <c r="U48" s="3">
        <v>26.0607577849237</v>
      </c>
      <c r="V48" s="3">
        <v>3.38640912659181</v>
      </c>
      <c r="W48" s="3">
        <v>69.9916143371289</v>
      </c>
      <c r="X48" s="3">
        <v>2.39649907438382</v>
      </c>
      <c r="Y48" s="3">
        <v>3.42398210352619</v>
      </c>
      <c r="Z48" s="3">
        <v>0.989910052207991</v>
      </c>
      <c r="AA48" s="3">
        <v>-3.28978918259664</v>
      </c>
      <c r="AB48" s="3">
        <v>38.9271649397322</v>
      </c>
      <c r="AC48" s="3">
        <v>2.15374861579452</v>
      </c>
      <c r="AD48" s="3">
        <v>37.7911243729301</v>
      </c>
      <c r="AE48" s="3">
        <v>0</v>
      </c>
      <c r="AF48" s="3">
        <v>0</v>
      </c>
      <c r="AG48" s="3">
        <v>1</v>
      </c>
      <c r="AH48" s="3">
        <v>0</v>
      </c>
      <c r="AI48" s="3">
        <v>51655.6589471756</v>
      </c>
      <c r="AJ48" s="3">
        <v>0</v>
      </c>
      <c r="AK48" s="3">
        <v>0</v>
      </c>
      <c r="AL48" s="3">
        <v>0</v>
      </c>
      <c r="AM48" s="3">
        <v>0</v>
      </c>
      <c r="AN48" s="3">
        <v>6</v>
      </c>
      <c r="AO48" s="3">
        <v>0.5</v>
      </c>
      <c r="AP48" s="3" t="e">
        <v>#DIV/0!</v>
      </c>
      <c r="AQ48" s="3">
        <v>2</v>
      </c>
      <c r="AR48" s="3">
        <v>1692004170.83287</v>
      </c>
      <c r="AS48" s="3">
        <v>402.206016887125</v>
      </c>
      <c r="AT48" s="3">
        <v>399.997108819102</v>
      </c>
      <c r="AU48" s="3">
        <v>24.5888517391899</v>
      </c>
      <c r="AV48" s="3">
        <v>24.464115621085</v>
      </c>
      <c r="AW48" s="3">
        <v>402.231848132944</v>
      </c>
      <c r="AX48" s="3">
        <v>24.1843128697622</v>
      </c>
      <c r="AY48" s="3">
        <v>350.006095989175</v>
      </c>
      <c r="AZ48" s="3">
        <v>97.4361038391717</v>
      </c>
      <c r="BA48" s="3">
        <v>0.0267257236456243</v>
      </c>
      <c r="BB48" s="3">
        <v>26.2474445124065</v>
      </c>
      <c r="BC48" s="3">
        <v>26.0607577849237</v>
      </c>
      <c r="BD48" s="3">
        <v>999.9</v>
      </c>
      <c r="BE48" s="3">
        <v>0</v>
      </c>
      <c r="BF48" s="3">
        <v>0</v>
      </c>
      <c r="BG48" s="3">
        <v>10000.9359182707</v>
      </c>
      <c r="BH48" s="3">
        <v>-0.712733644613969</v>
      </c>
      <c r="BI48" s="3">
        <v>0.229111</v>
      </c>
      <c r="BJ48" s="3">
        <v>0</v>
      </c>
      <c r="BK48" s="3">
        <v>0</v>
      </c>
      <c r="BL48" s="3">
        <v>0</v>
      </c>
      <c r="BM48" s="3">
        <v>29</v>
      </c>
      <c r="BN48" s="3">
        <v>0</v>
      </c>
      <c r="BO48" s="3">
        <v>1692003855.1</v>
      </c>
      <c r="BP48" s="3" t="e">
        <v>#DIV/0!</v>
      </c>
      <c r="BQ48" s="3">
        <v>1692003855.1</v>
      </c>
      <c r="BR48" s="3">
        <v>1692003847.1</v>
      </c>
      <c r="BS48" s="3">
        <v>68</v>
      </c>
      <c r="BT48" s="3">
        <v>0.116</v>
      </c>
      <c r="BU48" s="3">
        <v>-0.004</v>
      </c>
      <c r="BV48" s="3">
        <v>-0.028</v>
      </c>
      <c r="BW48" s="3">
        <v>0.404</v>
      </c>
      <c r="BX48" s="3">
        <v>400</v>
      </c>
      <c r="BY48" s="3">
        <v>25</v>
      </c>
      <c r="BZ48" s="3">
        <v>0.57</v>
      </c>
      <c r="CA48" s="3">
        <v>0.15</v>
      </c>
      <c r="CB48" s="3">
        <v>2.2093912601626</v>
      </c>
      <c r="CC48" s="3">
        <v>-0.00850029616724613</v>
      </c>
      <c r="CD48" s="3">
        <v>0.0314930009264403</v>
      </c>
      <c r="CE48" s="3">
        <v>0.583333333333333</v>
      </c>
      <c r="CF48" s="3">
        <v>0.125690182317073</v>
      </c>
      <c r="CG48" s="3">
        <v>-0.0139790240418118</v>
      </c>
      <c r="CH48" s="3">
        <v>0.0144183961809813</v>
      </c>
      <c r="CI48" s="3">
        <v>0.416666666666667</v>
      </c>
      <c r="CJ48" s="3">
        <v>1</v>
      </c>
      <c r="CK48" s="3">
        <v>2</v>
      </c>
      <c r="CL48" s="3" t="e">
        <v>#DIV/0!</v>
      </c>
      <c r="CM48" s="3">
        <v>100</v>
      </c>
      <c r="CN48" s="3">
        <v>100</v>
      </c>
      <c r="CO48" s="3">
        <v>-0.0256666666666667</v>
      </c>
      <c r="CP48" s="3">
        <v>0.404741666666667</v>
      </c>
      <c r="CQ48" s="3">
        <v>-0.549523350318847</v>
      </c>
      <c r="CR48" s="3">
        <v>0.00148322086339242</v>
      </c>
      <c r="CS48" s="3">
        <v>-5.09533483347558e-7</v>
      </c>
      <c r="CT48" s="3">
        <v>1.4640221448258e-10</v>
      </c>
      <c r="CU48" s="3">
        <v>-0.191721275343139</v>
      </c>
      <c r="CV48" s="3">
        <v>-0.000181985047263589</v>
      </c>
      <c r="CW48" s="3">
        <v>0.00115105855774168</v>
      </c>
      <c r="CX48" s="3">
        <v>-5.13095882008679e-6</v>
      </c>
      <c r="CY48" s="3">
        <v>2</v>
      </c>
      <c r="CZ48" s="3">
        <v>2162</v>
      </c>
      <c r="DA48" s="3">
        <v>-1</v>
      </c>
      <c r="DB48" s="3">
        <v>-1</v>
      </c>
      <c r="DC48" s="3">
        <v>5.38333333333333</v>
      </c>
      <c r="DD48" s="3">
        <v>5.51666666666667</v>
      </c>
      <c r="DE48" s="3">
        <v>3</v>
      </c>
      <c r="DF48" s="3">
        <v>334.353416666667</v>
      </c>
      <c r="DG48" s="3">
        <v>693.458</v>
      </c>
      <c r="DH48" s="3">
        <v>24.9989833333333</v>
      </c>
      <c r="DI48" s="3">
        <v>33.5464833333333</v>
      </c>
      <c r="DJ48" s="3">
        <v>29.9999416666667</v>
      </c>
      <c r="DK48" s="3">
        <v>33.6176916666667</v>
      </c>
      <c r="DL48" s="3">
        <v>33.5877416666667</v>
      </c>
      <c r="DM48" s="3">
        <v>20.0119833333333</v>
      </c>
      <c r="DN48" s="3">
        <v>27.9750166666667</v>
      </c>
      <c r="DO48" s="3">
        <v>0</v>
      </c>
      <c r="DP48" s="3">
        <v>25</v>
      </c>
      <c r="DQ48" s="3">
        <v>400</v>
      </c>
      <c r="DR48" s="3">
        <v>24.497925</v>
      </c>
      <c r="DS48" s="3">
        <v>99.7563166666667</v>
      </c>
      <c r="DT48" s="3">
        <v>100.083416666667</v>
      </c>
    </row>
    <row r="49" spans="1:124">
      <c r="A49" s="3" t="s">
        <v>614</v>
      </c>
      <c r="B49" s="3" t="s">
        <v>163</v>
      </c>
      <c r="C49" s="3" t="s">
        <v>72</v>
      </c>
      <c r="D49" s="3" t="s">
        <v>74</v>
      </c>
      <c r="E49" s="3" t="str">
        <f t="shared" si="2"/>
        <v>TR41-B2-Rd2</v>
      </c>
      <c r="F49" s="3" t="str">
        <f>VLOOKUP(B49,Sheet1!$A$1:$B$93,2,0)</f>
        <v>Ternstroemia gymnanthera</v>
      </c>
      <c r="G49" s="3" t="str">
        <f t="shared" si="3"/>
        <v>2023-08-14</v>
      </c>
      <c r="H49" s="3" t="s">
        <v>569</v>
      </c>
      <c r="I49" s="3">
        <v>4.89807693148141e-5</v>
      </c>
      <c r="J49" s="3">
        <v>-1.03017319131188</v>
      </c>
      <c r="K49" s="3">
        <v>401.732138486286</v>
      </c>
      <c r="L49" s="3">
        <v>745.561585880628</v>
      </c>
      <c r="M49" s="3">
        <v>72.7749741563438</v>
      </c>
      <c r="N49" s="3">
        <v>39.2134637041065</v>
      </c>
      <c r="O49" s="3">
        <v>0.00468650923657476</v>
      </c>
      <c r="P49" s="3">
        <v>3.87140971092131</v>
      </c>
      <c r="Q49" s="3">
        <v>0.00468334614012478</v>
      </c>
      <c r="R49" s="3">
        <v>0.00292737534390264</v>
      </c>
      <c r="S49" s="3">
        <v>0</v>
      </c>
      <c r="T49" s="3">
        <v>25.6138394496491</v>
      </c>
      <c r="U49" s="3">
        <v>25.6464140592349</v>
      </c>
      <c r="V49" s="3">
        <v>3.30430133829883</v>
      </c>
      <c r="W49" s="3">
        <v>70.0915657316333</v>
      </c>
      <c r="X49" s="3">
        <v>2.31290998089012</v>
      </c>
      <c r="Y49" s="3">
        <v>3.29984090201224</v>
      </c>
      <c r="Z49" s="3">
        <v>0.991391357408712</v>
      </c>
      <c r="AA49" s="3">
        <v>-2.1600519267833</v>
      </c>
      <c r="AB49" s="3">
        <v>-4.75125990370142</v>
      </c>
      <c r="AC49" s="3">
        <v>-0.261266120805473</v>
      </c>
      <c r="AD49" s="3">
        <v>-7.1725779512902</v>
      </c>
      <c r="AE49" s="3">
        <v>0</v>
      </c>
      <c r="AF49" s="3">
        <v>0</v>
      </c>
      <c r="AG49" s="3">
        <v>1</v>
      </c>
      <c r="AH49" s="3">
        <v>0</v>
      </c>
      <c r="AI49" s="3">
        <v>51836.7778120897</v>
      </c>
      <c r="AJ49" s="3">
        <v>0</v>
      </c>
      <c r="AK49" s="3">
        <v>0</v>
      </c>
      <c r="AL49" s="3">
        <v>0</v>
      </c>
      <c r="AM49" s="3">
        <v>0</v>
      </c>
      <c r="AN49" s="3">
        <v>6</v>
      </c>
      <c r="AO49" s="3">
        <v>0.5</v>
      </c>
      <c r="AP49" s="3" t="e">
        <v>#DIV/0!</v>
      </c>
      <c r="AQ49" s="3">
        <v>2</v>
      </c>
      <c r="AR49" s="3">
        <v>1692011544.55558</v>
      </c>
      <c r="AS49" s="3">
        <v>401.732138486286</v>
      </c>
      <c r="AT49" s="3">
        <v>399.999861195037</v>
      </c>
      <c r="AU49" s="3">
        <v>23.6951849110868</v>
      </c>
      <c r="AV49" s="3">
        <v>23.6132075573801</v>
      </c>
      <c r="AW49" s="3">
        <v>401.726416919054</v>
      </c>
      <c r="AX49" s="3">
        <v>23.279147137627</v>
      </c>
      <c r="AY49" s="3">
        <v>350.000318137201</v>
      </c>
      <c r="AZ49" s="3">
        <v>97.587295881591</v>
      </c>
      <c r="BA49" s="3">
        <v>0.0236740836575443</v>
      </c>
      <c r="BB49" s="3">
        <v>25.6236494024813</v>
      </c>
      <c r="BC49" s="3">
        <v>25.6464140592349</v>
      </c>
      <c r="BD49" s="3">
        <v>999.9</v>
      </c>
      <c r="BE49" s="3">
        <v>0</v>
      </c>
      <c r="BF49" s="3">
        <v>0</v>
      </c>
      <c r="BG49" s="3">
        <v>9999.50688032597</v>
      </c>
      <c r="BH49" s="3">
        <v>-0.71803423598735</v>
      </c>
      <c r="BI49" s="3">
        <v>0.229111</v>
      </c>
      <c r="BJ49" s="3">
        <v>0</v>
      </c>
      <c r="BK49" s="3">
        <v>0</v>
      </c>
      <c r="BL49" s="3">
        <v>0</v>
      </c>
      <c r="BM49" s="3">
        <v>27</v>
      </c>
      <c r="BN49" s="3">
        <v>0</v>
      </c>
      <c r="BO49" s="3">
        <v>1692011477.5</v>
      </c>
      <c r="BP49" s="3" t="e">
        <v>#DIV/0!</v>
      </c>
      <c r="BQ49" s="3">
        <v>1692011477.5</v>
      </c>
      <c r="BR49" s="3">
        <v>1692011465.5</v>
      </c>
      <c r="BS49" s="3">
        <v>88</v>
      </c>
      <c r="BT49" s="3">
        <v>0.105</v>
      </c>
      <c r="BU49" s="3">
        <v>0.022</v>
      </c>
      <c r="BV49" s="3">
        <v>0.004</v>
      </c>
      <c r="BW49" s="3">
        <v>0.413</v>
      </c>
      <c r="BX49" s="3">
        <v>400</v>
      </c>
      <c r="BY49" s="3">
        <v>24</v>
      </c>
      <c r="BZ49" s="3">
        <v>0.66</v>
      </c>
      <c r="CA49" s="3">
        <v>0.16</v>
      </c>
      <c r="CB49" s="3">
        <v>1.7312992195122</v>
      </c>
      <c r="CC49" s="3">
        <v>0.00355314285714389</v>
      </c>
      <c r="CD49" s="3">
        <v>0.0306262505105753</v>
      </c>
      <c r="CE49" s="3">
        <v>0.733333333333333</v>
      </c>
      <c r="CF49" s="3">
        <v>0.0813840203252032</v>
      </c>
      <c r="CG49" s="3">
        <v>0.0123692328919861</v>
      </c>
      <c r="CH49" s="3">
        <v>0.00171449115753506</v>
      </c>
      <c r="CI49" s="3">
        <v>1</v>
      </c>
      <c r="CJ49" s="3">
        <v>1.73333333333333</v>
      </c>
      <c r="CK49" s="3">
        <v>2</v>
      </c>
      <c r="CL49" s="3" t="e">
        <v>#DIV/0!</v>
      </c>
      <c r="CM49" s="3">
        <v>100</v>
      </c>
      <c r="CN49" s="3">
        <v>100</v>
      </c>
      <c r="CO49" s="3">
        <v>0.0058</v>
      </c>
      <c r="CP49" s="3">
        <v>0.415993333333333</v>
      </c>
      <c r="CQ49" s="3">
        <v>-0.517366417953688</v>
      </c>
      <c r="CR49" s="3">
        <v>0.00148322086339242</v>
      </c>
      <c r="CS49" s="3">
        <v>-5.09533483347558e-7</v>
      </c>
      <c r="CT49" s="3">
        <v>1.4640221448258e-10</v>
      </c>
      <c r="CU49" s="3">
        <v>-0.138779430096308</v>
      </c>
      <c r="CV49" s="3">
        <v>-0.000181985047263589</v>
      </c>
      <c r="CW49" s="3">
        <v>0.00115105855774168</v>
      </c>
      <c r="CX49" s="3">
        <v>-5.13095882008679e-6</v>
      </c>
      <c r="CY49" s="3">
        <v>2</v>
      </c>
      <c r="CZ49" s="3">
        <v>2162</v>
      </c>
      <c r="DA49" s="3">
        <v>-1</v>
      </c>
      <c r="DB49" s="3">
        <v>-1</v>
      </c>
      <c r="DC49" s="3">
        <v>1.24666666666667</v>
      </c>
      <c r="DD49" s="3">
        <v>1.44666666666667</v>
      </c>
      <c r="DE49" s="3">
        <v>3</v>
      </c>
      <c r="DF49" s="3">
        <v>334.617133333333</v>
      </c>
      <c r="DG49" s="3">
        <v>716.7848</v>
      </c>
      <c r="DH49" s="3">
        <v>25.00022</v>
      </c>
      <c r="DI49" s="3">
        <v>31.3807533333333</v>
      </c>
      <c r="DJ49" s="3">
        <v>30.0000066666667</v>
      </c>
      <c r="DK49" s="3">
        <v>31.47566</v>
      </c>
      <c r="DL49" s="3">
        <v>31.46312</v>
      </c>
      <c r="DM49" s="3">
        <v>19.9707533333333</v>
      </c>
      <c r="DN49" s="3">
        <v>20.3168</v>
      </c>
      <c r="DO49" s="3">
        <v>25.6527</v>
      </c>
      <c r="DP49" s="3">
        <v>25</v>
      </c>
      <c r="DQ49" s="3">
        <v>400</v>
      </c>
      <c r="DR49" s="3">
        <v>23.5995466666667</v>
      </c>
      <c r="DS49" s="3">
        <v>100.096333333333</v>
      </c>
      <c r="DT49" s="3">
        <v>100.378466666667</v>
      </c>
    </row>
    <row r="50" spans="1:124">
      <c r="A50" s="3" t="s">
        <v>615</v>
      </c>
      <c r="B50" s="3" t="s">
        <v>165</v>
      </c>
      <c r="C50" s="3" t="s">
        <v>72</v>
      </c>
      <c r="D50" s="3" t="s">
        <v>69</v>
      </c>
      <c r="E50" s="3" t="str">
        <f t="shared" si="2"/>
        <v>TR42-B2-Rd1</v>
      </c>
      <c r="F50" s="3" t="str">
        <f>VLOOKUP(B50,Sheet1!$A$1:$B$93,2,0)</f>
        <v>Castanopsis eyrei</v>
      </c>
      <c r="G50" s="3" t="str">
        <f t="shared" si="3"/>
        <v>2023-08-14</v>
      </c>
      <c r="H50" s="3" t="s">
        <v>569</v>
      </c>
      <c r="I50" s="3">
        <v>0.000121246817109872</v>
      </c>
      <c r="J50" s="3">
        <v>-1.42149005585768</v>
      </c>
      <c r="K50" s="3">
        <v>402.353185814314</v>
      </c>
      <c r="L50" s="3">
        <v>608.26213601376</v>
      </c>
      <c r="M50" s="3">
        <v>59.3234003976063</v>
      </c>
      <c r="N50" s="3">
        <v>39.2412361470908</v>
      </c>
      <c r="O50" s="3">
        <v>0.0106893360648747</v>
      </c>
      <c r="P50" s="3">
        <v>3.86911827937682</v>
      </c>
      <c r="Q50" s="3">
        <v>0.0106727877420695</v>
      </c>
      <c r="R50" s="3">
        <v>0.0066719769513546</v>
      </c>
      <c r="S50" s="3">
        <v>0</v>
      </c>
      <c r="T50" s="3">
        <v>26.4140965216203</v>
      </c>
      <c r="U50" s="3">
        <v>26.5902202534587</v>
      </c>
      <c r="V50" s="3">
        <v>3.49391829754562</v>
      </c>
      <c r="W50" s="3">
        <v>69.8683172971546</v>
      </c>
      <c r="X50" s="3">
        <v>2.41939067472443</v>
      </c>
      <c r="Y50" s="3">
        <v>3.46278664730675</v>
      </c>
      <c r="Z50" s="3">
        <v>1.07452762282118</v>
      </c>
      <c r="AA50" s="3">
        <v>-5.34698463454534</v>
      </c>
      <c r="AB50" s="3">
        <v>-31.671861809971</v>
      </c>
      <c r="AC50" s="3">
        <v>-1.75802940123905</v>
      </c>
      <c r="AD50" s="3">
        <v>-38.7768758457553</v>
      </c>
      <c r="AE50" s="3">
        <v>0</v>
      </c>
      <c r="AF50" s="3">
        <v>0</v>
      </c>
      <c r="AG50" s="3">
        <v>1</v>
      </c>
      <c r="AH50" s="3">
        <v>0</v>
      </c>
      <c r="AI50" s="3">
        <v>51650.6737651426</v>
      </c>
      <c r="AJ50" s="3">
        <v>0</v>
      </c>
      <c r="AK50" s="3">
        <v>0</v>
      </c>
      <c r="AL50" s="3">
        <v>0</v>
      </c>
      <c r="AM50" s="3">
        <v>0</v>
      </c>
      <c r="AN50" s="3">
        <v>6</v>
      </c>
      <c r="AO50" s="3">
        <v>0.5</v>
      </c>
      <c r="AP50" s="3" t="e">
        <v>#DIV/0!</v>
      </c>
      <c r="AQ50" s="3">
        <v>2</v>
      </c>
      <c r="AR50" s="3">
        <v>1691996503.91204</v>
      </c>
      <c r="AS50" s="3">
        <v>402.353185814314</v>
      </c>
      <c r="AT50" s="3">
        <v>399.999981098683</v>
      </c>
      <c r="AU50" s="3">
        <v>24.8068013613132</v>
      </c>
      <c r="AV50" s="3">
        <v>24.6041063955296</v>
      </c>
      <c r="AW50" s="3">
        <v>402.214672080653</v>
      </c>
      <c r="AX50" s="3">
        <v>24.3697578842134</v>
      </c>
      <c r="AY50" s="3">
        <v>350.000800501807</v>
      </c>
      <c r="AZ50" s="3">
        <v>97.5034200259621</v>
      </c>
      <c r="BA50" s="3">
        <v>0.0259087660146096</v>
      </c>
      <c r="BB50" s="3">
        <v>26.4383836029598</v>
      </c>
      <c r="BC50" s="3">
        <v>26.5902202534587</v>
      </c>
      <c r="BD50" s="3">
        <v>999.9</v>
      </c>
      <c r="BE50" s="3">
        <v>0</v>
      </c>
      <c r="BF50" s="3">
        <v>0</v>
      </c>
      <c r="BG50" s="3">
        <v>9999.37954285502</v>
      </c>
      <c r="BH50" s="3">
        <v>-0.717373633023318</v>
      </c>
      <c r="BI50" s="3">
        <v>0.229111</v>
      </c>
      <c r="BJ50" s="3">
        <v>0</v>
      </c>
      <c r="BK50" s="3">
        <v>0</v>
      </c>
      <c r="BL50" s="3">
        <v>0</v>
      </c>
      <c r="BM50" s="3">
        <v>29</v>
      </c>
      <c r="BN50" s="3">
        <v>0</v>
      </c>
      <c r="BO50" s="3">
        <v>1691996125.6</v>
      </c>
      <c r="BP50" s="3" t="e">
        <v>#DIV/0!</v>
      </c>
      <c r="BQ50" s="3">
        <v>1691996125.6</v>
      </c>
      <c r="BR50" s="3">
        <v>1691996118.6</v>
      </c>
      <c r="BS50" s="3">
        <v>49</v>
      </c>
      <c r="BT50" s="3">
        <v>0.152</v>
      </c>
      <c r="BU50" s="3">
        <v>-0.023</v>
      </c>
      <c r="BV50" s="3">
        <v>0.136</v>
      </c>
      <c r="BW50" s="3">
        <v>0.429</v>
      </c>
      <c r="BX50" s="3">
        <v>400</v>
      </c>
      <c r="BY50" s="3">
        <v>25</v>
      </c>
      <c r="BZ50" s="3">
        <v>0.34</v>
      </c>
      <c r="CA50" s="3">
        <v>0.26</v>
      </c>
      <c r="CB50" s="3">
        <v>2.35376837398374</v>
      </c>
      <c r="CC50" s="3">
        <v>-0.0217898432055751</v>
      </c>
      <c r="CD50" s="3">
        <v>0.032682599554325</v>
      </c>
      <c r="CE50" s="3">
        <v>0.5</v>
      </c>
      <c r="CF50" s="3">
        <v>0.202236841463415</v>
      </c>
      <c r="CG50" s="3">
        <v>0.0108434721254356</v>
      </c>
      <c r="CH50" s="3">
        <v>0.0162595782894269</v>
      </c>
      <c r="CI50" s="3">
        <v>0.5</v>
      </c>
      <c r="CJ50" s="3">
        <v>1</v>
      </c>
      <c r="CK50" s="3">
        <v>2</v>
      </c>
      <c r="CL50" s="3" t="e">
        <v>#DIV/0!</v>
      </c>
      <c r="CM50" s="3">
        <v>100</v>
      </c>
      <c r="CN50" s="3">
        <v>100</v>
      </c>
      <c r="CO50" s="3">
        <v>0.138583333333333</v>
      </c>
      <c r="CP50" s="3">
        <v>0.436683333333333</v>
      </c>
      <c r="CQ50" s="3">
        <v>-0.385143652580492</v>
      </c>
      <c r="CR50" s="3">
        <v>0.00148322086339242</v>
      </c>
      <c r="CS50" s="3">
        <v>-5.09533483347558e-7</v>
      </c>
      <c r="CT50" s="3">
        <v>1.4640221448258e-10</v>
      </c>
      <c r="CU50" s="3">
        <v>-0.167865794343541</v>
      </c>
      <c r="CV50" s="3">
        <v>-0.000181985047263589</v>
      </c>
      <c r="CW50" s="3">
        <v>0.00115105855774168</v>
      </c>
      <c r="CX50" s="3">
        <v>-5.13095882008679e-6</v>
      </c>
      <c r="CY50" s="3">
        <v>2</v>
      </c>
      <c r="CZ50" s="3">
        <v>2162</v>
      </c>
      <c r="DA50" s="3">
        <v>-1</v>
      </c>
      <c r="DB50" s="3">
        <v>-1</v>
      </c>
      <c r="DC50" s="3">
        <v>6.43333333333333</v>
      </c>
      <c r="DD50" s="3">
        <v>6.55</v>
      </c>
      <c r="DE50" s="3">
        <v>3</v>
      </c>
      <c r="DF50" s="3">
        <v>334.286833333333</v>
      </c>
      <c r="DG50" s="3">
        <v>692.878166666667</v>
      </c>
      <c r="DH50" s="3">
        <v>25.0001583333333</v>
      </c>
      <c r="DI50" s="3">
        <v>32.8501166666667</v>
      </c>
      <c r="DJ50" s="3">
        <v>30.0002416666667</v>
      </c>
      <c r="DK50" s="3">
        <v>32.8437833333333</v>
      </c>
      <c r="DL50" s="3">
        <v>32.8030416666667</v>
      </c>
      <c r="DM50" s="3">
        <v>19.97755</v>
      </c>
      <c r="DN50" s="3">
        <v>27.2574</v>
      </c>
      <c r="DO50" s="3">
        <v>0</v>
      </c>
      <c r="DP50" s="3">
        <v>25</v>
      </c>
      <c r="DQ50" s="3">
        <v>400</v>
      </c>
      <c r="DR50" s="3">
        <v>24.6343583333333</v>
      </c>
      <c r="DS50" s="3">
        <v>99.9223166666666</v>
      </c>
      <c r="DT50" s="3">
        <v>100.219916666667</v>
      </c>
    </row>
    <row r="51" spans="1:124">
      <c r="A51" s="3" t="s">
        <v>616</v>
      </c>
      <c r="B51" s="3" t="s">
        <v>167</v>
      </c>
      <c r="C51" s="3" t="s">
        <v>72</v>
      </c>
      <c r="D51" s="3" t="s">
        <v>74</v>
      </c>
      <c r="E51" s="3" t="str">
        <f t="shared" si="2"/>
        <v>TR43-B2-Rd2</v>
      </c>
      <c r="F51" s="3" t="str">
        <f>VLOOKUP(B51,Sheet1!$A$1:$B$93,2,0)</f>
        <v>Ternstroemia gymnanthera</v>
      </c>
      <c r="G51" s="3" t="str">
        <f t="shared" si="3"/>
        <v>2023-08-14</v>
      </c>
      <c r="H51" s="3" t="s">
        <v>569</v>
      </c>
      <c r="I51" s="3">
        <v>7.44970636994563e-5</v>
      </c>
      <c r="J51" s="3">
        <v>-0.838718412969156</v>
      </c>
      <c r="K51" s="3">
        <v>401.390139247042</v>
      </c>
      <c r="L51" s="3">
        <v>590.639941344107</v>
      </c>
      <c r="M51" s="3">
        <v>57.7072341559771</v>
      </c>
      <c r="N51" s="3">
        <v>39.2169887211617</v>
      </c>
      <c r="O51" s="3">
        <v>0.00704153508762171</v>
      </c>
      <c r="P51" s="3">
        <v>3.87430438073509</v>
      </c>
      <c r="Q51" s="3">
        <v>0.00703418691572241</v>
      </c>
      <c r="R51" s="3">
        <v>0.00439702635198951</v>
      </c>
      <c r="S51" s="3">
        <v>0</v>
      </c>
      <c r="T51" s="3">
        <v>25.8373295406599</v>
      </c>
      <c r="U51" s="3">
        <v>25.8787594816061</v>
      </c>
      <c r="V51" s="3">
        <v>3.35012655169204</v>
      </c>
      <c r="W51" s="3">
        <v>70.1271000594632</v>
      </c>
      <c r="X51" s="3">
        <v>2.34565875767875</v>
      </c>
      <c r="Y51" s="3">
        <v>3.34486771779582</v>
      </c>
      <c r="Z51" s="3">
        <v>1.00446779401328</v>
      </c>
      <c r="AA51" s="3">
        <v>-3.28532050914602</v>
      </c>
      <c r="AB51" s="3">
        <v>-5.53965886011555</v>
      </c>
      <c r="AC51" s="3">
        <v>-0.305090880942529</v>
      </c>
      <c r="AD51" s="3">
        <v>-9.1300702502041</v>
      </c>
      <c r="AE51" s="3">
        <v>0</v>
      </c>
      <c r="AF51" s="3">
        <v>0</v>
      </c>
      <c r="AG51" s="3">
        <v>1</v>
      </c>
      <c r="AH51" s="3">
        <v>0</v>
      </c>
      <c r="AI51" s="3">
        <v>51853.9039793949</v>
      </c>
      <c r="AJ51" s="3">
        <v>0</v>
      </c>
      <c r="AK51" s="3">
        <v>0</v>
      </c>
      <c r="AL51" s="3">
        <v>0</v>
      </c>
      <c r="AM51" s="3">
        <v>0</v>
      </c>
      <c r="AN51" s="3">
        <v>6</v>
      </c>
      <c r="AO51" s="3">
        <v>0.5</v>
      </c>
      <c r="AP51" s="3" t="e">
        <v>#DIV/0!</v>
      </c>
      <c r="AQ51" s="3">
        <v>2</v>
      </c>
      <c r="AR51" s="3">
        <v>1692017235.31204</v>
      </c>
      <c r="AS51" s="3">
        <v>401.390139247042</v>
      </c>
      <c r="AT51" s="3">
        <v>400.003612847314</v>
      </c>
      <c r="AU51" s="3">
        <v>24.0080721704794</v>
      </c>
      <c r="AV51" s="3">
        <v>23.8834302873514</v>
      </c>
      <c r="AW51" s="3">
        <v>401.51501436144</v>
      </c>
      <c r="AX51" s="3">
        <v>23.5767872128153</v>
      </c>
      <c r="AY51" s="3">
        <v>350.003969554649</v>
      </c>
      <c r="AZ51" s="3">
        <v>97.679714250696</v>
      </c>
      <c r="BA51" s="3">
        <v>0.0232059070890422</v>
      </c>
      <c r="BB51" s="3">
        <v>25.8522375549062</v>
      </c>
      <c r="BC51" s="3">
        <v>25.8787594816061</v>
      </c>
      <c r="BD51" s="3">
        <v>999.9</v>
      </c>
      <c r="BE51" s="3">
        <v>0</v>
      </c>
      <c r="BF51" s="3">
        <v>0</v>
      </c>
      <c r="BG51" s="3">
        <v>10001.0593810215</v>
      </c>
      <c r="BH51" s="3">
        <v>-0.692659792390698</v>
      </c>
      <c r="BI51" s="3">
        <v>0.229111</v>
      </c>
      <c r="BJ51" s="3">
        <v>0</v>
      </c>
      <c r="BK51" s="3">
        <v>0</v>
      </c>
      <c r="BL51" s="3">
        <v>0</v>
      </c>
      <c r="BM51" s="3">
        <v>28</v>
      </c>
      <c r="BN51" s="3">
        <v>0</v>
      </c>
      <c r="BO51" s="3">
        <v>1692017010.6</v>
      </c>
      <c r="BP51" s="3" t="e">
        <v>#DIV/0!</v>
      </c>
      <c r="BQ51" s="3">
        <v>1692017010.6</v>
      </c>
      <c r="BR51" s="3">
        <v>1692017007.1</v>
      </c>
      <c r="BS51" s="3">
        <v>109</v>
      </c>
      <c r="BT51" s="3">
        <v>0.888</v>
      </c>
      <c r="BU51" s="3">
        <v>-0.024</v>
      </c>
      <c r="BV51" s="3">
        <v>-0.126</v>
      </c>
      <c r="BW51" s="3">
        <v>0.423</v>
      </c>
      <c r="BX51" s="3">
        <v>400</v>
      </c>
      <c r="BY51" s="3">
        <v>24</v>
      </c>
      <c r="BZ51" s="3">
        <v>0.38</v>
      </c>
      <c r="CA51" s="3">
        <v>0.26</v>
      </c>
      <c r="CB51" s="3">
        <v>1.38794823170732</v>
      </c>
      <c r="CC51" s="3">
        <v>-0.0279383224087172</v>
      </c>
      <c r="CD51" s="3">
        <v>0.0305934599620413</v>
      </c>
      <c r="CE51" s="3">
        <v>0.666666666666667</v>
      </c>
      <c r="CF51" s="3">
        <v>0.121709787195122</v>
      </c>
      <c r="CG51" s="3">
        <v>0.0609663433706198</v>
      </c>
      <c r="CH51" s="3">
        <v>0.00858594803658775</v>
      </c>
      <c r="CI51" s="3">
        <v>0.75</v>
      </c>
      <c r="CJ51" s="3">
        <v>1.41666666666667</v>
      </c>
      <c r="CK51" s="3">
        <v>2</v>
      </c>
      <c r="CL51" s="3" t="e">
        <v>#DIV/0!</v>
      </c>
      <c r="CM51" s="3">
        <v>100</v>
      </c>
      <c r="CN51" s="3">
        <v>100</v>
      </c>
      <c r="CO51" s="3">
        <v>-0.12475</v>
      </c>
      <c r="CP51" s="3">
        <v>0.431158333333333</v>
      </c>
      <c r="CQ51" s="3">
        <v>-0.647769210783109</v>
      </c>
      <c r="CR51" s="3">
        <v>0.00148322086339242</v>
      </c>
      <c r="CS51" s="3">
        <v>-5.09533483347558e-7</v>
      </c>
      <c r="CT51" s="3">
        <v>1.4640221448258e-10</v>
      </c>
      <c r="CU51" s="3">
        <v>-0.13701185372774</v>
      </c>
      <c r="CV51" s="3">
        <v>-0.000181985047263589</v>
      </c>
      <c r="CW51" s="3">
        <v>0.00115105855774168</v>
      </c>
      <c r="CX51" s="3">
        <v>-5.13095882008679e-6</v>
      </c>
      <c r="CY51" s="3">
        <v>2</v>
      </c>
      <c r="CZ51" s="3">
        <v>2162</v>
      </c>
      <c r="DA51" s="3">
        <v>-1</v>
      </c>
      <c r="DB51" s="3">
        <v>-1</v>
      </c>
      <c r="DC51" s="3">
        <v>3.86666666666667</v>
      </c>
      <c r="DD51" s="3">
        <v>3.93333333333333</v>
      </c>
      <c r="DE51" s="3">
        <v>3</v>
      </c>
      <c r="DF51" s="3">
        <v>334.245916666667</v>
      </c>
      <c r="DG51" s="3">
        <v>723.9095</v>
      </c>
      <c r="DH51" s="3">
        <v>25.0000666666667</v>
      </c>
      <c r="DI51" s="3">
        <v>31.044225</v>
      </c>
      <c r="DJ51" s="3">
        <v>30.000325</v>
      </c>
      <c r="DK51" s="3">
        <v>31.039725</v>
      </c>
      <c r="DL51" s="3">
        <v>30.9949333333333</v>
      </c>
      <c r="DM51" s="3">
        <v>19.9385916666667</v>
      </c>
      <c r="DN51" s="3">
        <v>23.9313916666667</v>
      </c>
      <c r="DO51" s="3">
        <v>55.8034</v>
      </c>
      <c r="DP51" s="3">
        <v>25</v>
      </c>
      <c r="DQ51" s="3">
        <v>400</v>
      </c>
      <c r="DR51" s="3">
        <v>23.8406166666667</v>
      </c>
      <c r="DS51" s="3">
        <v>100.106083333333</v>
      </c>
      <c r="DT51" s="3">
        <v>100.387833333333</v>
      </c>
    </row>
    <row r="52" spans="1:124">
      <c r="A52" s="3" t="s">
        <v>617</v>
      </c>
      <c r="B52" s="3" t="s">
        <v>175</v>
      </c>
      <c r="C52" s="3" t="s">
        <v>72</v>
      </c>
      <c r="D52" s="3" t="s">
        <v>69</v>
      </c>
      <c r="E52" s="3" t="str">
        <f t="shared" si="2"/>
        <v>TR46-B2-Rd1</v>
      </c>
      <c r="F52" s="3" t="str">
        <f>VLOOKUP(B52,Sheet1!$A$1:$B$93,2,0)</f>
        <v>Castanopsis eyrei</v>
      </c>
      <c r="G52" s="3" t="str">
        <f t="shared" si="3"/>
        <v>2023-08-15</v>
      </c>
      <c r="H52" s="3" t="s">
        <v>569</v>
      </c>
      <c r="I52" s="3">
        <v>7.77907860654239e-5</v>
      </c>
      <c r="J52" s="3">
        <v>-0.494515693077623</v>
      </c>
      <c r="K52" s="3">
        <v>400.792691243234</v>
      </c>
      <c r="L52" s="3">
        <v>502.932583348672</v>
      </c>
      <c r="M52" s="3">
        <v>49.1167847133564</v>
      </c>
      <c r="N52" s="3">
        <v>39.141722427614</v>
      </c>
      <c r="O52" s="3">
        <v>0.00725801396662843</v>
      </c>
      <c r="P52" s="3">
        <v>3.87265376063626</v>
      </c>
      <c r="Q52" s="3">
        <v>0.00725041171851653</v>
      </c>
      <c r="R52" s="3">
        <v>0.00453218967211554</v>
      </c>
      <c r="S52" s="3">
        <v>0</v>
      </c>
      <c r="T52" s="3">
        <v>25.9080282174879</v>
      </c>
      <c r="U52" s="3">
        <v>25.9968201174512</v>
      </c>
      <c r="V52" s="3">
        <v>3.37362360022455</v>
      </c>
      <c r="W52" s="3">
        <v>70.1551900674512</v>
      </c>
      <c r="X52" s="3">
        <v>2.35653688501201</v>
      </c>
      <c r="Y52" s="3">
        <v>3.35903428735563</v>
      </c>
      <c r="Z52" s="3">
        <v>1.01708671521254</v>
      </c>
      <c r="AA52" s="3">
        <v>-3.4305736654852</v>
      </c>
      <c r="AB52" s="3">
        <v>-15.2868139522545</v>
      </c>
      <c r="AC52" s="3">
        <v>-0.84306338938961</v>
      </c>
      <c r="AD52" s="3">
        <v>-19.5604510071293</v>
      </c>
      <c r="AE52" s="3">
        <v>0</v>
      </c>
      <c r="AF52" s="3">
        <v>0</v>
      </c>
      <c r="AG52" s="3">
        <v>1</v>
      </c>
      <c r="AH52" s="3">
        <v>0</v>
      </c>
      <c r="AI52" s="3">
        <v>51809.3718017848</v>
      </c>
      <c r="AJ52" s="3">
        <v>0</v>
      </c>
      <c r="AK52" s="3">
        <v>0</v>
      </c>
      <c r="AL52" s="3">
        <v>0</v>
      </c>
      <c r="AM52" s="3">
        <v>0</v>
      </c>
      <c r="AN52" s="3">
        <v>6</v>
      </c>
      <c r="AO52" s="3">
        <v>0.5</v>
      </c>
      <c r="AP52" s="3" t="e">
        <v>#DIV/0!</v>
      </c>
      <c r="AQ52" s="3">
        <v>2</v>
      </c>
      <c r="AR52" s="3">
        <v>1692097914.83287</v>
      </c>
      <c r="AS52" s="3">
        <v>400.792691243234</v>
      </c>
      <c r="AT52" s="3">
        <v>399.998417118987</v>
      </c>
      <c r="AU52" s="3">
        <v>24.1298211114152</v>
      </c>
      <c r="AV52" s="3">
        <v>23.9996864047011</v>
      </c>
      <c r="AW52" s="3">
        <v>401.080847534665</v>
      </c>
      <c r="AX52" s="3">
        <v>23.7073758564435</v>
      </c>
      <c r="AY52" s="3">
        <v>350.008446431612</v>
      </c>
      <c r="AZ52" s="3">
        <v>97.6371443430335</v>
      </c>
      <c r="BA52" s="3">
        <v>0.0236246310074956</v>
      </c>
      <c r="BB52" s="3">
        <v>25.9236011983823</v>
      </c>
      <c r="BC52" s="3">
        <v>25.9968201174512</v>
      </c>
      <c r="BD52" s="3">
        <v>999.9</v>
      </c>
      <c r="BE52" s="3">
        <v>0</v>
      </c>
      <c r="BF52" s="3">
        <v>0</v>
      </c>
      <c r="BG52" s="3">
        <v>9999.13578959893</v>
      </c>
      <c r="BH52" s="3">
        <v>-0.709471312804081</v>
      </c>
      <c r="BI52" s="3">
        <v>0.229111</v>
      </c>
      <c r="BJ52" s="3">
        <v>0</v>
      </c>
      <c r="BK52" s="3">
        <v>0</v>
      </c>
      <c r="BL52" s="3">
        <v>0</v>
      </c>
      <c r="BM52" s="3">
        <v>28</v>
      </c>
      <c r="BN52" s="3">
        <v>0</v>
      </c>
      <c r="BO52" s="3">
        <v>1692097648</v>
      </c>
      <c r="BP52" s="3" t="e">
        <v>#DIV/0!</v>
      </c>
      <c r="BQ52" s="3">
        <v>1692097648</v>
      </c>
      <c r="BR52" s="3">
        <v>1692097634</v>
      </c>
      <c r="BS52" s="3">
        <v>111</v>
      </c>
      <c r="BT52" s="3">
        <v>0.149</v>
      </c>
      <c r="BU52" s="3">
        <v>-0.004</v>
      </c>
      <c r="BV52" s="3">
        <v>-0.289</v>
      </c>
      <c r="BW52" s="3">
        <v>0.418</v>
      </c>
      <c r="BX52" s="3">
        <v>400</v>
      </c>
      <c r="BY52" s="3">
        <v>24</v>
      </c>
      <c r="BZ52" s="3">
        <v>0.7</v>
      </c>
      <c r="CA52" s="3">
        <v>0.11</v>
      </c>
      <c r="CB52" s="3">
        <v>0.793882114583333</v>
      </c>
      <c r="CC52" s="3">
        <v>-0.00629886022514175</v>
      </c>
      <c r="CD52" s="3">
        <v>0.0366450942337002</v>
      </c>
      <c r="CE52" s="3">
        <v>0.583333333333333</v>
      </c>
      <c r="CF52" s="3">
        <v>0.1292708</v>
      </c>
      <c r="CG52" s="3">
        <v>0.01800235272045</v>
      </c>
      <c r="CH52" s="3">
        <v>0.0085193901909165</v>
      </c>
      <c r="CI52" s="3">
        <v>0.833333333333333</v>
      </c>
      <c r="CJ52" s="3">
        <v>1.41666666666667</v>
      </c>
      <c r="CK52" s="3">
        <v>2</v>
      </c>
      <c r="CL52" s="3" t="e">
        <v>#DIV/0!</v>
      </c>
      <c r="CM52" s="3">
        <v>100</v>
      </c>
      <c r="CN52" s="3">
        <v>100</v>
      </c>
      <c r="CO52" s="3">
        <v>-0.288333333333333</v>
      </c>
      <c r="CP52" s="3">
        <v>0.422408333333333</v>
      </c>
      <c r="CQ52" s="3">
        <v>-0.810502687116341</v>
      </c>
      <c r="CR52" s="3">
        <v>0.00148322086339242</v>
      </c>
      <c r="CS52" s="3">
        <v>-5.09533483347558e-7</v>
      </c>
      <c r="CT52" s="3">
        <v>1.4640221448258e-10</v>
      </c>
      <c r="CU52" s="3">
        <v>-0.151821491388512</v>
      </c>
      <c r="CV52" s="3">
        <v>-0.000181985047263589</v>
      </c>
      <c r="CW52" s="3">
        <v>0.00115105855774168</v>
      </c>
      <c r="CX52" s="3">
        <v>-5.13095882008679e-6</v>
      </c>
      <c r="CY52" s="3">
        <v>2</v>
      </c>
      <c r="CZ52" s="3">
        <v>2162</v>
      </c>
      <c r="DA52" s="3">
        <v>2</v>
      </c>
      <c r="DB52" s="3">
        <v>32</v>
      </c>
      <c r="DC52" s="3">
        <v>4.58333333333333</v>
      </c>
      <c r="DD52" s="3">
        <v>4.8</v>
      </c>
      <c r="DE52" s="3">
        <v>3</v>
      </c>
      <c r="DF52" s="3">
        <v>334.180583333333</v>
      </c>
      <c r="DG52" s="3">
        <v>711.82025</v>
      </c>
      <c r="DH52" s="3">
        <v>24.99995</v>
      </c>
      <c r="DI52" s="3">
        <v>31.1826166666667</v>
      </c>
      <c r="DJ52" s="3">
        <v>30.0001583333333</v>
      </c>
      <c r="DK52" s="3">
        <v>31.1851916666667</v>
      </c>
      <c r="DL52" s="3">
        <v>31.150775</v>
      </c>
      <c r="DM52" s="3">
        <v>20.0343833333333</v>
      </c>
      <c r="DN52" s="3">
        <v>19.5742833333333</v>
      </c>
      <c r="DO52" s="3">
        <v>53.8714833333333</v>
      </c>
      <c r="DP52" s="3">
        <v>25</v>
      </c>
      <c r="DQ52" s="3">
        <v>400</v>
      </c>
      <c r="DR52" s="3">
        <v>23.95075</v>
      </c>
      <c r="DS52" s="3">
        <v>100.041833333333</v>
      </c>
      <c r="DT52" s="3">
        <v>100.3535</v>
      </c>
    </row>
    <row r="53" spans="1:124">
      <c r="A53" s="3" t="s">
        <v>618</v>
      </c>
      <c r="B53" s="3" t="s">
        <v>177</v>
      </c>
      <c r="C53" s="3" t="s">
        <v>68</v>
      </c>
      <c r="D53" s="3" t="s">
        <v>69</v>
      </c>
      <c r="E53" s="3" t="str">
        <f t="shared" si="2"/>
        <v>TR48-B1-Rd1</v>
      </c>
      <c r="F53" s="3" t="str">
        <f>VLOOKUP(B53,Sheet1!$A$1:$B$93,2,0)</f>
        <v>Schima superba</v>
      </c>
      <c r="G53" s="3" t="str">
        <f t="shared" si="3"/>
        <v>2023-08-15</v>
      </c>
      <c r="H53" s="3" t="s">
        <v>569</v>
      </c>
      <c r="I53" s="3">
        <v>0.000242463210729411</v>
      </c>
      <c r="J53" s="3">
        <v>-0.971623948970982</v>
      </c>
      <c r="K53" s="3">
        <v>401.497424183543</v>
      </c>
      <c r="L53" s="3">
        <v>460.868447241497</v>
      </c>
      <c r="M53" s="3">
        <v>45.0361355558838</v>
      </c>
      <c r="N53" s="3">
        <v>39.2343901932151</v>
      </c>
      <c r="O53" s="3">
        <v>0.0234381754688103</v>
      </c>
      <c r="P53" s="3">
        <v>3.87400474294562</v>
      </c>
      <c r="Q53" s="3">
        <v>0.0233596693211141</v>
      </c>
      <c r="R53" s="3">
        <v>0.0146068247579628</v>
      </c>
      <c r="S53" s="3">
        <v>0</v>
      </c>
      <c r="T53" s="3">
        <v>25.6602319873627</v>
      </c>
      <c r="U53" s="3">
        <v>25.6708541275163</v>
      </c>
      <c r="V53" s="3">
        <v>3.30909556605957</v>
      </c>
      <c r="W53" s="3">
        <v>70.0741479580984</v>
      </c>
      <c r="X53" s="3">
        <v>2.32403955095135</v>
      </c>
      <c r="Y53" s="3">
        <v>3.31654345242118</v>
      </c>
      <c r="Z53" s="3">
        <v>0.985056015108221</v>
      </c>
      <c r="AA53" s="3">
        <v>-10.692627593167</v>
      </c>
      <c r="AB53" s="3">
        <v>7.91681345914923</v>
      </c>
      <c r="AC53" s="3">
        <v>0.435271224916793</v>
      </c>
      <c r="AD53" s="3">
        <v>-2.34054290910102</v>
      </c>
      <c r="AE53" s="3">
        <v>0</v>
      </c>
      <c r="AF53" s="3">
        <v>0</v>
      </c>
      <c r="AG53" s="3">
        <v>1</v>
      </c>
      <c r="AH53" s="3">
        <v>0</v>
      </c>
      <c r="AI53" s="3">
        <v>51873.4834681527</v>
      </c>
      <c r="AJ53" s="3">
        <v>0</v>
      </c>
      <c r="AK53" s="3">
        <v>0</v>
      </c>
      <c r="AL53" s="3">
        <v>0</v>
      </c>
      <c r="AM53" s="3">
        <v>0</v>
      </c>
      <c r="AN53" s="3">
        <v>6</v>
      </c>
      <c r="AO53" s="3">
        <v>0.5</v>
      </c>
      <c r="AP53" s="3" t="e">
        <v>#DIV/0!</v>
      </c>
      <c r="AQ53" s="3">
        <v>2</v>
      </c>
      <c r="AR53" s="3">
        <v>1692075385.43287</v>
      </c>
      <c r="AS53" s="3">
        <v>401.497424183543</v>
      </c>
      <c r="AT53" s="3">
        <v>399.998663322538</v>
      </c>
      <c r="AU53" s="3">
        <v>23.7826021666515</v>
      </c>
      <c r="AV53" s="3">
        <v>23.3768354396248</v>
      </c>
      <c r="AW53" s="3">
        <v>401.631163475339</v>
      </c>
      <c r="AX53" s="3">
        <v>23.3505503290914</v>
      </c>
      <c r="AY53" s="3">
        <v>349.999359989053</v>
      </c>
      <c r="AZ53" s="3">
        <v>97.6956905616372</v>
      </c>
      <c r="BA53" s="3">
        <v>0.0244636240321109</v>
      </c>
      <c r="BB53" s="3">
        <v>25.7087596619382</v>
      </c>
      <c r="BC53" s="3">
        <v>25.6708541275163</v>
      </c>
      <c r="BD53" s="3">
        <v>999.9</v>
      </c>
      <c r="BE53" s="3">
        <v>0</v>
      </c>
      <c r="BF53" s="3">
        <v>0</v>
      </c>
      <c r="BG53" s="3">
        <v>9998.28368576294</v>
      </c>
      <c r="BH53" s="3">
        <v>-0.711032952435687</v>
      </c>
      <c r="BI53" s="3">
        <v>0.229111</v>
      </c>
      <c r="BJ53" s="3">
        <v>0</v>
      </c>
      <c r="BK53" s="3">
        <v>0</v>
      </c>
      <c r="BL53" s="3">
        <v>0</v>
      </c>
      <c r="BM53" s="3">
        <v>28</v>
      </c>
      <c r="BN53" s="3">
        <v>0</v>
      </c>
      <c r="BO53" s="3">
        <v>1692073495.1</v>
      </c>
      <c r="BP53" s="3" t="e">
        <v>#DIV/0!</v>
      </c>
      <c r="BQ53" s="3">
        <v>1692073495.1</v>
      </c>
      <c r="BR53" s="3">
        <v>1692073479.6</v>
      </c>
      <c r="BS53" s="3">
        <v>45</v>
      </c>
      <c r="BT53" s="3">
        <v>0.48</v>
      </c>
      <c r="BU53" s="3">
        <v>-0.011</v>
      </c>
      <c r="BV53" s="3">
        <v>-0.136</v>
      </c>
      <c r="BW53" s="3">
        <v>0.424</v>
      </c>
      <c r="BX53" s="3">
        <v>400</v>
      </c>
      <c r="BY53" s="3">
        <v>24</v>
      </c>
      <c r="BZ53" s="3">
        <v>0.3</v>
      </c>
      <c r="CA53" s="3">
        <v>0.07</v>
      </c>
      <c r="CB53" s="3">
        <v>1.4997981097561</v>
      </c>
      <c r="CC53" s="3">
        <v>-0.0304627003484307</v>
      </c>
      <c r="CD53" s="3">
        <v>0.0394126190505235</v>
      </c>
      <c r="CE53" s="3">
        <v>0.333333333333333</v>
      </c>
      <c r="CF53" s="3">
        <v>0.405636837398374</v>
      </c>
      <c r="CG53" s="3">
        <v>0.00212841289198663</v>
      </c>
      <c r="CH53" s="3">
        <v>0.00354178355153458</v>
      </c>
      <c r="CI53" s="3">
        <v>1</v>
      </c>
      <c r="CJ53" s="3">
        <v>1.33333333333333</v>
      </c>
      <c r="CK53" s="3">
        <v>2</v>
      </c>
      <c r="CL53" s="3" t="e">
        <v>#DIV/0!</v>
      </c>
      <c r="CM53" s="3">
        <v>100</v>
      </c>
      <c r="CN53" s="3">
        <v>100</v>
      </c>
      <c r="CO53" s="3">
        <v>-0.133916666666667</v>
      </c>
      <c r="CP53" s="3">
        <v>0.432066666666667</v>
      </c>
      <c r="CQ53" s="3">
        <v>-0.656771075382788</v>
      </c>
      <c r="CR53" s="3">
        <v>0.00148322086339242</v>
      </c>
      <c r="CS53" s="3">
        <v>-5.09533483347558e-7</v>
      </c>
      <c r="CT53" s="3">
        <v>1.4640221448258e-10</v>
      </c>
      <c r="CU53" s="3">
        <v>-0.125990281490696</v>
      </c>
      <c r="CV53" s="3">
        <v>-0.000181985047263589</v>
      </c>
      <c r="CW53" s="3">
        <v>0.00115105855774168</v>
      </c>
      <c r="CX53" s="3">
        <v>-5.13095882008679e-6</v>
      </c>
      <c r="CY53" s="3">
        <v>2</v>
      </c>
      <c r="CZ53" s="3">
        <v>2162</v>
      </c>
      <c r="DA53" s="3">
        <v>2</v>
      </c>
      <c r="DB53" s="3">
        <v>32</v>
      </c>
      <c r="DC53" s="3">
        <v>31.6333333333333</v>
      </c>
      <c r="DD53" s="3">
        <v>31.9</v>
      </c>
      <c r="DE53" s="3">
        <v>3</v>
      </c>
      <c r="DF53" s="3">
        <v>333.947833333333</v>
      </c>
      <c r="DG53" s="3">
        <v>721.5245</v>
      </c>
      <c r="DH53" s="3">
        <v>25.0000666666667</v>
      </c>
      <c r="DI53" s="3">
        <v>31.5325083333333</v>
      </c>
      <c r="DJ53" s="3">
        <v>30.0001333333333</v>
      </c>
      <c r="DK53" s="3">
        <v>31.580375</v>
      </c>
      <c r="DL53" s="3">
        <v>31.5494</v>
      </c>
      <c r="DM53" s="3">
        <v>19.9061833333333</v>
      </c>
      <c r="DN53" s="3">
        <v>24.0427</v>
      </c>
      <c r="DO53" s="3">
        <v>61.3846</v>
      </c>
      <c r="DP53" s="3">
        <v>25</v>
      </c>
      <c r="DQ53" s="3">
        <v>400</v>
      </c>
      <c r="DR53" s="3">
        <v>23.3660916666667</v>
      </c>
      <c r="DS53" s="3">
        <v>100.04725</v>
      </c>
      <c r="DT53" s="3">
        <v>100.331583333333</v>
      </c>
    </row>
    <row r="54" spans="1:124">
      <c r="A54" s="3" t="s">
        <v>619</v>
      </c>
      <c r="B54" s="3" t="s">
        <v>177</v>
      </c>
      <c r="C54" s="3" t="s">
        <v>72</v>
      </c>
      <c r="D54" s="3" t="s">
        <v>74</v>
      </c>
      <c r="E54" s="3" t="str">
        <f t="shared" si="2"/>
        <v>TR48-B2-Rd2</v>
      </c>
      <c r="F54" s="3" t="str">
        <f>VLOOKUP(B54,Sheet1!$A$1:$B$93,2,0)</f>
        <v>Schima superba</v>
      </c>
      <c r="G54" s="3" t="str">
        <f t="shared" si="3"/>
        <v>2023-08-15</v>
      </c>
      <c r="H54" s="3" t="s">
        <v>569</v>
      </c>
      <c r="I54" s="3">
        <v>3.31970672906011e-5</v>
      </c>
      <c r="J54" s="3">
        <v>-1.10497635149099</v>
      </c>
      <c r="K54" s="3">
        <v>401.867826220124</v>
      </c>
      <c r="L54" s="3">
        <v>985.782009016643</v>
      </c>
      <c r="M54" s="3">
        <v>96.1912821366187</v>
      </c>
      <c r="N54" s="3">
        <v>39.2137338631136</v>
      </c>
      <c r="O54" s="3">
        <v>0.00300344900280141</v>
      </c>
      <c r="P54" s="3">
        <v>3.87037764101374</v>
      </c>
      <c r="Q54" s="3">
        <v>0.00300213961377273</v>
      </c>
      <c r="R54" s="3">
        <v>0.00187645485106402</v>
      </c>
      <c r="S54" s="3">
        <v>0</v>
      </c>
      <c r="T54" s="3">
        <v>26.150389599337</v>
      </c>
      <c r="U54" s="3">
        <v>26.2627902321657</v>
      </c>
      <c r="V54" s="3">
        <v>3.42708640946097</v>
      </c>
      <c r="W54" s="3">
        <v>69.8873946177223</v>
      </c>
      <c r="X54" s="3">
        <v>2.38018373523299</v>
      </c>
      <c r="Y54" s="3">
        <v>3.40574112815859</v>
      </c>
      <c r="Z54" s="3">
        <v>1.04690267422798</v>
      </c>
      <c r="AA54" s="3">
        <v>-1.46399066751551</v>
      </c>
      <c r="AB54" s="3">
        <v>-22.0662253531572</v>
      </c>
      <c r="AC54" s="3">
        <v>-1.2207145146119</v>
      </c>
      <c r="AD54" s="3">
        <v>-24.7509305352846</v>
      </c>
      <c r="AE54" s="3">
        <v>0</v>
      </c>
      <c r="AF54" s="3">
        <v>0</v>
      </c>
      <c r="AG54" s="3">
        <v>1</v>
      </c>
      <c r="AH54" s="3">
        <v>0</v>
      </c>
      <c r="AI54" s="3">
        <v>51724.1186350366</v>
      </c>
      <c r="AJ54" s="3">
        <v>0</v>
      </c>
      <c r="AK54" s="3">
        <v>0</v>
      </c>
      <c r="AL54" s="3">
        <v>0</v>
      </c>
      <c r="AM54" s="3">
        <v>0</v>
      </c>
      <c r="AN54" s="3">
        <v>6</v>
      </c>
      <c r="AO54" s="3">
        <v>0.5</v>
      </c>
      <c r="AP54" s="3" t="e">
        <v>#DIV/0!</v>
      </c>
      <c r="AQ54" s="3">
        <v>2</v>
      </c>
      <c r="AR54" s="3">
        <v>1692084494.83287</v>
      </c>
      <c r="AS54" s="3">
        <v>401.867826220124</v>
      </c>
      <c r="AT54" s="3">
        <v>399.996445282947</v>
      </c>
      <c r="AU54" s="3">
        <v>24.3924556435109</v>
      </c>
      <c r="AV54" s="3">
        <v>24.3369344658821</v>
      </c>
      <c r="AW54" s="3">
        <v>402.142479156784</v>
      </c>
      <c r="AX54" s="3">
        <v>23.9804716570881</v>
      </c>
      <c r="AY54" s="3">
        <v>349.998938789302</v>
      </c>
      <c r="AZ54" s="3">
        <v>97.5533806356808</v>
      </c>
      <c r="BA54" s="3">
        <v>0.0253039604901022</v>
      </c>
      <c r="BB54" s="3">
        <v>26.1570380247674</v>
      </c>
      <c r="BC54" s="3">
        <v>26.2627902321657</v>
      </c>
      <c r="BD54" s="3">
        <v>999.9</v>
      </c>
      <c r="BE54" s="3">
        <v>0</v>
      </c>
      <c r="BF54" s="3">
        <v>0</v>
      </c>
      <c r="BG54" s="3">
        <v>9999.05266340541</v>
      </c>
      <c r="BH54" s="3">
        <v>-0.721280563114243</v>
      </c>
      <c r="BI54" s="3">
        <v>0.229111</v>
      </c>
      <c r="BJ54" s="3">
        <v>0</v>
      </c>
      <c r="BK54" s="3">
        <v>0</v>
      </c>
      <c r="BL54" s="3">
        <v>0</v>
      </c>
      <c r="BM54" s="3">
        <v>29</v>
      </c>
      <c r="BN54" s="3">
        <v>0</v>
      </c>
      <c r="BO54" s="3">
        <v>1692084311</v>
      </c>
      <c r="BP54" s="3" t="e">
        <v>#DIV/0!</v>
      </c>
      <c r="BQ54" s="3">
        <v>1692084311</v>
      </c>
      <c r="BR54" s="3">
        <v>1692084299.5</v>
      </c>
      <c r="BS54" s="3">
        <v>73</v>
      </c>
      <c r="BT54" s="3">
        <v>0.195</v>
      </c>
      <c r="BU54" s="3">
        <v>-0.016</v>
      </c>
      <c r="BV54" s="3">
        <v>-0.277</v>
      </c>
      <c r="BW54" s="3">
        <v>0.414</v>
      </c>
      <c r="BX54" s="3">
        <v>400</v>
      </c>
      <c r="BY54" s="3">
        <v>24</v>
      </c>
      <c r="BZ54" s="3">
        <v>0.53</v>
      </c>
      <c r="CA54" s="3">
        <v>0.15</v>
      </c>
      <c r="CB54" s="3">
        <v>1.87004891666667</v>
      </c>
      <c r="CC54" s="3">
        <v>0.0315293433395849</v>
      </c>
      <c r="CD54" s="3">
        <v>0.0380173789192229</v>
      </c>
      <c r="CE54" s="3">
        <v>0.5</v>
      </c>
      <c r="CF54" s="3">
        <v>0.0556164760416667</v>
      </c>
      <c r="CG54" s="3">
        <v>0.0012448276735459</v>
      </c>
      <c r="CH54" s="3">
        <v>0.0069058341577726</v>
      </c>
      <c r="CI54" s="3">
        <v>0.916666666666667</v>
      </c>
      <c r="CJ54" s="3">
        <v>1.41666666666667</v>
      </c>
      <c r="CK54" s="3">
        <v>2</v>
      </c>
      <c r="CL54" s="3" t="e">
        <v>#DIV/0!</v>
      </c>
      <c r="CM54" s="3">
        <v>100</v>
      </c>
      <c r="CN54" s="3">
        <v>100</v>
      </c>
      <c r="CO54" s="3">
        <v>-0.27475</v>
      </c>
      <c r="CP54" s="3">
        <v>0.411991666666667</v>
      </c>
      <c r="CQ54" s="3">
        <v>-0.798245620486189</v>
      </c>
      <c r="CR54" s="3">
        <v>0.00148322086339242</v>
      </c>
      <c r="CS54" s="3">
        <v>-5.09533483347558e-7</v>
      </c>
      <c r="CT54" s="3">
        <v>1.4640221448258e-10</v>
      </c>
      <c r="CU54" s="3">
        <v>-0.174828155067551</v>
      </c>
      <c r="CV54" s="3">
        <v>-0.000181985047263589</v>
      </c>
      <c r="CW54" s="3">
        <v>0.00115105855774168</v>
      </c>
      <c r="CX54" s="3">
        <v>-5.13095882008679e-6</v>
      </c>
      <c r="CY54" s="3">
        <v>2</v>
      </c>
      <c r="CZ54" s="3">
        <v>2162</v>
      </c>
      <c r="DA54" s="3">
        <v>2</v>
      </c>
      <c r="DB54" s="3">
        <v>32</v>
      </c>
      <c r="DC54" s="3">
        <v>3.18333333333333</v>
      </c>
      <c r="DD54" s="3">
        <v>3.38333333333333</v>
      </c>
      <c r="DE54" s="3">
        <v>3</v>
      </c>
      <c r="DF54" s="3">
        <v>334.2475</v>
      </c>
      <c r="DG54" s="3">
        <v>702.436</v>
      </c>
      <c r="DH54" s="3">
        <v>25.0000333333333</v>
      </c>
      <c r="DI54" s="3">
        <v>32.47835</v>
      </c>
      <c r="DJ54" s="3">
        <v>30.0003</v>
      </c>
      <c r="DK54" s="3">
        <v>32.4863416666667</v>
      </c>
      <c r="DL54" s="3">
        <v>32.44475</v>
      </c>
      <c r="DM54" s="3">
        <v>19.9696333333333</v>
      </c>
      <c r="DN54" s="3">
        <v>23.8488</v>
      </c>
      <c r="DO54" s="3">
        <v>37.1147333333333</v>
      </c>
      <c r="DP54" s="3">
        <v>25</v>
      </c>
      <c r="DQ54" s="3">
        <v>400</v>
      </c>
      <c r="DR54" s="3">
        <v>24.3585916666667</v>
      </c>
      <c r="DS54" s="3">
        <v>99.8552416666667</v>
      </c>
      <c r="DT54" s="3">
        <v>100.188583333333</v>
      </c>
    </row>
    <row r="55" spans="1:124">
      <c r="A55" s="3" t="s">
        <v>620</v>
      </c>
      <c r="B55" s="3" t="s">
        <v>188</v>
      </c>
      <c r="C55" s="3" t="s">
        <v>72</v>
      </c>
      <c r="D55" s="3" t="s">
        <v>69</v>
      </c>
      <c r="E55" s="3" t="str">
        <f t="shared" si="2"/>
        <v>TR61-B2-Rd1</v>
      </c>
      <c r="F55" s="3" t="str">
        <f>VLOOKUP(B55,Sheet1!$A$1:$B$93,2,0)</f>
        <v>Castanopsis eyrei</v>
      </c>
      <c r="G55" s="3" t="str">
        <f t="shared" si="3"/>
        <v>2023-08-15</v>
      </c>
      <c r="H55" s="3" t="s">
        <v>569</v>
      </c>
      <c r="I55" s="3">
        <v>3.92563613369003e-5</v>
      </c>
      <c r="J55" s="3">
        <v>-0.885357134250726</v>
      </c>
      <c r="K55" s="3">
        <v>401.493714169403</v>
      </c>
      <c r="L55" s="3">
        <v>760.82635524281</v>
      </c>
      <c r="M55" s="3">
        <v>74.4597386575255</v>
      </c>
      <c r="N55" s="3">
        <v>39.2929564664295</v>
      </c>
      <c r="O55" s="3">
        <v>0.00384476951541674</v>
      </c>
      <c r="P55" s="3">
        <v>3.87838014875608</v>
      </c>
      <c r="Q55" s="3">
        <v>0.00384265151512804</v>
      </c>
      <c r="R55" s="3">
        <v>0.00240184738901912</v>
      </c>
      <c r="S55" s="3">
        <v>0</v>
      </c>
      <c r="T55" s="3">
        <v>25.4406692068777</v>
      </c>
      <c r="U55" s="3">
        <v>25.4433821369276</v>
      </c>
      <c r="V55" s="3">
        <v>3.26470649850782</v>
      </c>
      <c r="W55" s="3">
        <v>70.2231662792174</v>
      </c>
      <c r="X55" s="3">
        <v>2.29328007131039</v>
      </c>
      <c r="Y55" s="3">
        <v>3.26570306953593</v>
      </c>
      <c r="Z55" s="3">
        <v>0.971426427197432</v>
      </c>
      <c r="AA55" s="3">
        <v>-1.7312055349573</v>
      </c>
      <c r="AB55" s="3">
        <v>1.07406084616252</v>
      </c>
      <c r="AC55" s="3">
        <v>0.0588402558048911</v>
      </c>
      <c r="AD55" s="3">
        <v>-0.598304432989891</v>
      </c>
      <c r="AE55" s="3">
        <v>0</v>
      </c>
      <c r="AF55" s="3">
        <v>0</v>
      </c>
      <c r="AG55" s="3">
        <v>1</v>
      </c>
      <c r="AH55" s="3">
        <v>0</v>
      </c>
      <c r="AI55" s="3">
        <v>52004.922703576</v>
      </c>
      <c r="AJ55" s="3">
        <v>0</v>
      </c>
      <c r="AK55" s="3">
        <v>0</v>
      </c>
      <c r="AL55" s="3">
        <v>0</v>
      </c>
      <c r="AM55" s="3">
        <v>0</v>
      </c>
      <c r="AN55" s="3">
        <v>6</v>
      </c>
      <c r="AO55" s="3">
        <v>0.5</v>
      </c>
      <c r="AP55" s="3" t="e">
        <v>#DIV/0!</v>
      </c>
      <c r="AQ55" s="3">
        <v>2</v>
      </c>
      <c r="AR55" s="3">
        <v>1692065142.83287</v>
      </c>
      <c r="AS55" s="3">
        <v>401.493714169403</v>
      </c>
      <c r="AT55" s="3">
        <v>400.002990682205</v>
      </c>
      <c r="AU55" s="3">
        <v>23.4326356806088</v>
      </c>
      <c r="AV55" s="3">
        <v>23.3669165114335</v>
      </c>
      <c r="AW55" s="3">
        <v>401.436219023293</v>
      </c>
      <c r="AX55" s="3">
        <v>22.9956685726449</v>
      </c>
      <c r="AY55" s="3">
        <v>350.002826315149</v>
      </c>
      <c r="AZ55" s="3">
        <v>97.8447052767895</v>
      </c>
      <c r="BA55" s="3">
        <v>0.0222228580035577</v>
      </c>
      <c r="BB55" s="3">
        <v>25.4485188345345</v>
      </c>
      <c r="BC55" s="3">
        <v>25.4433821369276</v>
      </c>
      <c r="BD55" s="3">
        <v>999.9</v>
      </c>
      <c r="BE55" s="3">
        <v>0</v>
      </c>
      <c r="BF55" s="3">
        <v>0</v>
      </c>
      <c r="BG55" s="3">
        <v>9999.69013200906</v>
      </c>
      <c r="BH55" s="3">
        <v>-0.718445011529222</v>
      </c>
      <c r="BI55" s="3">
        <v>0.229111</v>
      </c>
      <c r="BJ55" s="3">
        <v>0</v>
      </c>
      <c r="BK55" s="3">
        <v>0</v>
      </c>
      <c r="BL55" s="3">
        <v>0</v>
      </c>
      <c r="BM55" s="3">
        <v>27</v>
      </c>
      <c r="BN55" s="3">
        <v>0</v>
      </c>
      <c r="BO55" s="3">
        <v>1692064874</v>
      </c>
      <c r="BP55" s="3" t="e">
        <v>#DIV/0!</v>
      </c>
      <c r="BQ55" s="3">
        <v>1692064874</v>
      </c>
      <c r="BR55" s="3">
        <v>1692064871</v>
      </c>
      <c r="BS55" s="3">
        <v>27</v>
      </c>
      <c r="BT55" s="3">
        <v>0.15</v>
      </c>
      <c r="BU55" s="3">
        <v>-0.002</v>
      </c>
      <c r="BV55" s="3">
        <v>0.056</v>
      </c>
      <c r="BW55" s="3">
        <v>0.437</v>
      </c>
      <c r="BX55" s="3">
        <v>400</v>
      </c>
      <c r="BY55" s="3">
        <v>23</v>
      </c>
      <c r="BZ55" s="3">
        <v>0.67</v>
      </c>
      <c r="CA55" s="3">
        <v>0.26</v>
      </c>
      <c r="CB55" s="3">
        <v>1.48820473577236</v>
      </c>
      <c r="CC55" s="3">
        <v>0.0403333623693383</v>
      </c>
      <c r="CD55" s="3">
        <v>0.0366370573583885</v>
      </c>
      <c r="CE55" s="3">
        <v>0.25</v>
      </c>
      <c r="CF55" s="3">
        <v>0.0656534804878049</v>
      </c>
      <c r="CG55" s="3">
        <v>0.000367839547038401</v>
      </c>
      <c r="CH55" s="3">
        <v>0.00274098962582665</v>
      </c>
      <c r="CI55" s="3">
        <v>1</v>
      </c>
      <c r="CJ55" s="3">
        <v>1.25</v>
      </c>
      <c r="CK55" s="3">
        <v>2</v>
      </c>
      <c r="CL55" s="3" t="e">
        <v>#DIV/0!</v>
      </c>
      <c r="CM55" s="3">
        <v>100</v>
      </c>
      <c r="CN55" s="3">
        <v>100</v>
      </c>
      <c r="CO55" s="3">
        <v>0.0573333333333333</v>
      </c>
      <c r="CP55" s="3">
        <v>0.436991666666667</v>
      </c>
      <c r="CQ55" s="3">
        <v>-0.465322666129373</v>
      </c>
      <c r="CR55" s="3">
        <v>0.00148322086339242</v>
      </c>
      <c r="CS55" s="3">
        <v>-5.09533483347558e-7</v>
      </c>
      <c r="CT55" s="3">
        <v>1.4640221448258e-10</v>
      </c>
      <c r="CU55" s="3">
        <v>-0.105129433590111</v>
      </c>
      <c r="CV55" s="3">
        <v>-0.000181985047263589</v>
      </c>
      <c r="CW55" s="3">
        <v>0.00115105855774168</v>
      </c>
      <c r="CX55" s="3">
        <v>-5.13095882008679e-6</v>
      </c>
      <c r="CY55" s="3">
        <v>2</v>
      </c>
      <c r="CZ55" s="3">
        <v>2162</v>
      </c>
      <c r="DA55" s="3">
        <v>2</v>
      </c>
      <c r="DB55" s="3">
        <v>32</v>
      </c>
      <c r="DC55" s="3">
        <v>4.61666666666667</v>
      </c>
      <c r="DD55" s="3">
        <v>4.66666666666667</v>
      </c>
      <c r="DE55" s="3">
        <v>3</v>
      </c>
      <c r="DF55" s="3">
        <v>334.5105</v>
      </c>
      <c r="DG55" s="3">
        <v>734.566833333333</v>
      </c>
      <c r="DH55" s="3">
        <v>24.9999333333333</v>
      </c>
      <c r="DI55" s="3">
        <v>29.684575</v>
      </c>
      <c r="DJ55" s="3">
        <v>30.000075</v>
      </c>
      <c r="DK55" s="3">
        <v>29.725425</v>
      </c>
      <c r="DL55" s="3">
        <v>29.7034916666667</v>
      </c>
      <c r="DM55" s="3">
        <v>19.86405</v>
      </c>
      <c r="DN55" s="3">
        <v>24.1575</v>
      </c>
      <c r="DO55" s="3">
        <v>91.9953</v>
      </c>
      <c r="DP55" s="3">
        <v>25</v>
      </c>
      <c r="DQ55" s="3">
        <v>400</v>
      </c>
      <c r="DR55" s="3">
        <v>23.3304166666667</v>
      </c>
      <c r="DS55" s="3">
        <v>100.401833333333</v>
      </c>
      <c r="DT55" s="3">
        <v>100.61325</v>
      </c>
    </row>
    <row r="56" spans="1:124">
      <c r="A56" s="3" t="s">
        <v>621</v>
      </c>
      <c r="B56" s="3" t="s">
        <v>191</v>
      </c>
      <c r="C56" s="3" t="s">
        <v>68</v>
      </c>
      <c r="D56" s="3" t="s">
        <v>69</v>
      </c>
      <c r="E56" s="3" t="str">
        <f t="shared" si="2"/>
        <v>TR63-B1-Rd1</v>
      </c>
      <c r="F56" s="3" t="str">
        <f>VLOOKUP(B56,Sheet1!$A$1:$B$93,2,0)</f>
        <v>Elaeocarpus decipiens</v>
      </c>
      <c r="G56" s="3" t="str">
        <f t="shared" si="3"/>
        <v>2023-08-16</v>
      </c>
      <c r="H56" s="3" t="s">
        <v>569</v>
      </c>
      <c r="I56" s="3">
        <v>9.53809490760196e-5</v>
      </c>
      <c r="J56" s="3">
        <v>-0.855518130639643</v>
      </c>
      <c r="K56" s="3">
        <v>401.403315796334</v>
      </c>
      <c r="L56" s="3">
        <v>544.842329046905</v>
      </c>
      <c r="M56" s="3">
        <v>53.1803668052764</v>
      </c>
      <c r="N56" s="3">
        <v>39.1797301538635</v>
      </c>
      <c r="O56" s="3">
        <v>0.00909906929598674</v>
      </c>
      <c r="P56" s="3">
        <v>3.87145129600026</v>
      </c>
      <c r="Q56" s="3">
        <v>0.00908713594184638</v>
      </c>
      <c r="R56" s="3">
        <v>0.00568053079279596</v>
      </c>
      <c r="S56" s="3">
        <v>0</v>
      </c>
      <c r="T56" s="3">
        <v>25.6652313825278</v>
      </c>
      <c r="U56" s="3">
        <v>25.694759371291</v>
      </c>
      <c r="V56" s="3">
        <v>3.31379088102757</v>
      </c>
      <c r="W56" s="3">
        <v>70.0188270745069</v>
      </c>
      <c r="X56" s="3">
        <v>2.31884318637451</v>
      </c>
      <c r="Y56" s="3">
        <v>3.31174239925977</v>
      </c>
      <c r="Z56" s="3">
        <v>0.994947694653068</v>
      </c>
      <c r="AA56" s="3">
        <v>-4.20629985425247</v>
      </c>
      <c r="AB56" s="3">
        <v>-2.17604786600756</v>
      </c>
      <c r="AC56" s="3">
        <v>-0.119717842876966</v>
      </c>
      <c r="AD56" s="3">
        <v>-6.50206556313699</v>
      </c>
      <c r="AE56" s="3">
        <v>0</v>
      </c>
      <c r="AF56" s="3">
        <v>0</v>
      </c>
      <c r="AG56" s="3">
        <v>1</v>
      </c>
      <c r="AH56" s="3">
        <v>0</v>
      </c>
      <c r="AI56" s="3">
        <v>51826.9564323332</v>
      </c>
      <c r="AJ56" s="3">
        <v>0</v>
      </c>
      <c r="AK56" s="3">
        <v>0</v>
      </c>
      <c r="AL56" s="3">
        <v>0</v>
      </c>
      <c r="AM56" s="3">
        <v>0</v>
      </c>
      <c r="AN56" s="3">
        <v>6</v>
      </c>
      <c r="AO56" s="3">
        <v>0.5</v>
      </c>
      <c r="AP56" s="3" t="e">
        <v>#DIV/0!</v>
      </c>
      <c r="AQ56" s="3">
        <v>2</v>
      </c>
      <c r="AR56" s="3">
        <v>1692165761.31204</v>
      </c>
      <c r="AS56" s="3">
        <v>401.403315796334</v>
      </c>
      <c r="AT56" s="3">
        <v>400.00234781849</v>
      </c>
      <c r="AU56" s="3">
        <v>23.7569615691818</v>
      </c>
      <c r="AV56" s="3">
        <v>23.5973357870076</v>
      </c>
      <c r="AW56" s="3">
        <v>401.798919514726</v>
      </c>
      <c r="AX56" s="3">
        <v>23.3464383963516</v>
      </c>
      <c r="AY56" s="3">
        <v>350.000240438622</v>
      </c>
      <c r="AZ56" s="3">
        <v>97.5838208086636</v>
      </c>
      <c r="BA56" s="3">
        <v>0.0230713407030372</v>
      </c>
      <c r="BB56" s="3">
        <v>25.6843337605668</v>
      </c>
      <c r="BC56" s="3">
        <v>25.694759371291</v>
      </c>
      <c r="BD56" s="3">
        <v>999.9</v>
      </c>
      <c r="BE56" s="3">
        <v>0</v>
      </c>
      <c r="BF56" s="3">
        <v>0</v>
      </c>
      <c r="BG56" s="3">
        <v>10000.0208495502</v>
      </c>
      <c r="BH56" s="3">
        <v>-0.705617564812362</v>
      </c>
      <c r="BI56" s="3">
        <v>0.229111</v>
      </c>
      <c r="BJ56" s="3">
        <v>0</v>
      </c>
      <c r="BK56" s="3">
        <v>0</v>
      </c>
      <c r="BL56" s="3">
        <v>0</v>
      </c>
      <c r="BM56" s="3">
        <v>28</v>
      </c>
      <c r="BN56" s="3">
        <v>0</v>
      </c>
      <c r="BO56" s="3">
        <v>1692165575</v>
      </c>
      <c r="BP56" s="3" t="e">
        <v>#DIV/0!</v>
      </c>
      <c r="BQ56" s="3">
        <v>1692165575</v>
      </c>
      <c r="BR56" s="3">
        <v>1692165571.5</v>
      </c>
      <c r="BS56" s="3">
        <v>68</v>
      </c>
      <c r="BT56" s="3">
        <v>0.15</v>
      </c>
      <c r="BU56" s="3">
        <v>-0.009</v>
      </c>
      <c r="BV56" s="3">
        <v>-0.397</v>
      </c>
      <c r="BW56" s="3">
        <v>0.405</v>
      </c>
      <c r="BX56" s="3">
        <v>400</v>
      </c>
      <c r="BY56" s="3">
        <v>24</v>
      </c>
      <c r="BZ56" s="3">
        <v>0.34</v>
      </c>
      <c r="CA56" s="3">
        <v>0.11</v>
      </c>
      <c r="CB56" s="3">
        <v>1.4029649375</v>
      </c>
      <c r="CC56" s="3">
        <v>-0.0357372889305844</v>
      </c>
      <c r="CD56" s="3">
        <v>0.0325097896726505</v>
      </c>
      <c r="CE56" s="3">
        <v>0.416666666666667</v>
      </c>
      <c r="CF56" s="3">
        <v>0.160952877083333</v>
      </c>
      <c r="CG56" s="3">
        <v>-0.0353471923076926</v>
      </c>
      <c r="CH56" s="3">
        <v>0.00483539821202205</v>
      </c>
      <c r="CI56" s="3">
        <v>1</v>
      </c>
      <c r="CJ56" s="3">
        <v>1.41666666666667</v>
      </c>
      <c r="CK56" s="3">
        <v>2</v>
      </c>
      <c r="CL56" s="3" t="e">
        <v>#DIV/0!</v>
      </c>
      <c r="CM56" s="3">
        <v>100</v>
      </c>
      <c r="CN56" s="3">
        <v>100</v>
      </c>
      <c r="CO56" s="3">
        <v>-0.395333333333333</v>
      </c>
      <c r="CP56" s="3">
        <v>0.410583333333333</v>
      </c>
      <c r="CQ56" s="3">
        <v>-0.918741457528095</v>
      </c>
      <c r="CR56" s="3">
        <v>0.00148322086339242</v>
      </c>
      <c r="CS56" s="3">
        <v>-5.09533483347558e-7</v>
      </c>
      <c r="CT56" s="3">
        <v>1.4640221448258e-10</v>
      </c>
      <c r="CU56" s="3">
        <v>-0.147326527642342</v>
      </c>
      <c r="CV56" s="3">
        <v>-0.000181985047263589</v>
      </c>
      <c r="CW56" s="3">
        <v>0.00115105855774168</v>
      </c>
      <c r="CX56" s="3">
        <v>-5.13095882008679e-6</v>
      </c>
      <c r="CY56" s="3">
        <v>2</v>
      </c>
      <c r="CZ56" s="3">
        <v>2162</v>
      </c>
      <c r="DA56" s="3">
        <v>2</v>
      </c>
      <c r="DB56" s="3">
        <v>32</v>
      </c>
      <c r="DC56" s="3">
        <v>3.23333333333333</v>
      </c>
      <c r="DD56" s="3">
        <v>3.29166666666667</v>
      </c>
      <c r="DE56" s="3">
        <v>3</v>
      </c>
      <c r="DF56" s="3">
        <v>334.353166666667</v>
      </c>
      <c r="DG56" s="3">
        <v>720.089666666667</v>
      </c>
      <c r="DH56" s="3">
        <v>25.0002083333333</v>
      </c>
      <c r="DI56" s="3">
        <v>30.9307</v>
      </c>
      <c r="DJ56" s="3">
        <v>30.000275</v>
      </c>
      <c r="DK56" s="3">
        <v>30.9469</v>
      </c>
      <c r="DL56" s="3">
        <v>30.9137833333333</v>
      </c>
      <c r="DM56" s="3">
        <v>19.9724166666667</v>
      </c>
      <c r="DN56" s="3">
        <v>22.1297</v>
      </c>
      <c r="DO56" s="3">
        <v>41.1911</v>
      </c>
      <c r="DP56" s="3">
        <v>25</v>
      </c>
      <c r="DQ56" s="3">
        <v>400</v>
      </c>
      <c r="DR56" s="3">
        <v>23.5717</v>
      </c>
      <c r="DS56" s="3">
        <v>100.073916666667</v>
      </c>
      <c r="DT56" s="3">
        <v>100.368083333333</v>
      </c>
    </row>
    <row r="57" spans="1:124">
      <c r="A57" s="3" t="s">
        <v>622</v>
      </c>
      <c r="B57" s="3" t="s">
        <v>191</v>
      </c>
      <c r="C57" s="3" t="s">
        <v>72</v>
      </c>
      <c r="D57" s="3" t="s">
        <v>74</v>
      </c>
      <c r="E57" s="3" t="str">
        <f t="shared" si="2"/>
        <v>TR63-B2-Rd2</v>
      </c>
      <c r="F57" s="3" t="str">
        <f>VLOOKUP(B57,Sheet1!$A$1:$B$93,2,0)</f>
        <v>Elaeocarpus decipiens</v>
      </c>
      <c r="G57" s="3" t="str">
        <f t="shared" si="3"/>
        <v>2023-08-16</v>
      </c>
      <c r="H57" s="3" t="s">
        <v>569</v>
      </c>
      <c r="I57" s="3">
        <v>0.000115950809495985</v>
      </c>
      <c r="J57" s="3">
        <v>-1.150511565141</v>
      </c>
      <c r="K57" s="3">
        <v>401.891507943252</v>
      </c>
      <c r="L57" s="3">
        <v>557.290344381787</v>
      </c>
      <c r="M57" s="3">
        <v>54.3348519644402</v>
      </c>
      <c r="N57" s="3">
        <v>39.1837342103884</v>
      </c>
      <c r="O57" s="3">
        <v>0.0112929785048317</v>
      </c>
      <c r="P57" s="3">
        <v>3.86849745180093</v>
      </c>
      <c r="Q57" s="3">
        <v>0.0112746902664549</v>
      </c>
      <c r="R57" s="3">
        <v>0.00704832203886652</v>
      </c>
      <c r="S57" s="3">
        <v>0</v>
      </c>
      <c r="T57" s="3">
        <v>25.5095094988143</v>
      </c>
      <c r="U57" s="3">
        <v>25.4927851849154</v>
      </c>
      <c r="V57" s="3">
        <v>3.27430253976551</v>
      </c>
      <c r="W57" s="3">
        <v>70.0857635242924</v>
      </c>
      <c r="X57" s="3">
        <v>2.30027314007431</v>
      </c>
      <c r="Y57" s="3">
        <v>3.28208331097644</v>
      </c>
      <c r="Z57" s="3">
        <v>0.974029399691205</v>
      </c>
      <c r="AA57" s="3">
        <v>-5.11343069877292</v>
      </c>
      <c r="AB57" s="3">
        <v>8.33495103682711</v>
      </c>
      <c r="AC57" s="3">
        <v>0.458101777445774</v>
      </c>
      <c r="AD57" s="3">
        <v>3.67962211549996</v>
      </c>
      <c r="AE57" s="3">
        <v>0</v>
      </c>
      <c r="AF57" s="3">
        <v>0</v>
      </c>
      <c r="AG57" s="3">
        <v>1</v>
      </c>
      <c r="AH57" s="3">
        <v>0</v>
      </c>
      <c r="AI57" s="3">
        <v>51795.0157600878</v>
      </c>
      <c r="AJ57" s="3">
        <v>0</v>
      </c>
      <c r="AK57" s="3">
        <v>0</v>
      </c>
      <c r="AL57" s="3">
        <v>0</v>
      </c>
      <c r="AM57" s="3">
        <v>0</v>
      </c>
      <c r="AN57" s="3">
        <v>6</v>
      </c>
      <c r="AO57" s="3">
        <v>0.5</v>
      </c>
      <c r="AP57" s="3" t="e">
        <v>#DIV/0!</v>
      </c>
      <c r="AQ57" s="3">
        <v>2</v>
      </c>
      <c r="AR57" s="3">
        <v>1692174344.81204</v>
      </c>
      <c r="AS57" s="3">
        <v>401.891507943252</v>
      </c>
      <c r="AT57" s="3">
        <v>399.999085303237</v>
      </c>
      <c r="AU57" s="3">
        <v>23.5929591133495</v>
      </c>
      <c r="AV57" s="3">
        <v>23.3988756815823</v>
      </c>
      <c r="AW57" s="3">
        <v>402.320382521707</v>
      </c>
      <c r="AX57" s="3">
        <v>23.1869972889238</v>
      </c>
      <c r="AY57" s="3">
        <v>349.999575890834</v>
      </c>
      <c r="AZ57" s="3">
        <v>97.4759488662815</v>
      </c>
      <c r="BA57" s="3">
        <v>0.0223397218617516</v>
      </c>
      <c r="BB57" s="3">
        <v>25.5327499023999</v>
      </c>
      <c r="BC57" s="3">
        <v>25.4927851849154</v>
      </c>
      <c r="BD57" s="3">
        <v>999.9</v>
      </c>
      <c r="BE57" s="3">
        <v>0</v>
      </c>
      <c r="BF57" s="3">
        <v>0</v>
      </c>
      <c r="BG57" s="3">
        <v>9999.83227837171</v>
      </c>
      <c r="BH57" s="3">
        <v>-0.706995665887092</v>
      </c>
      <c r="BI57" s="3">
        <v>0.229111</v>
      </c>
      <c r="BJ57" s="3">
        <v>0</v>
      </c>
      <c r="BK57" s="3">
        <v>0</v>
      </c>
      <c r="BL57" s="3">
        <v>0</v>
      </c>
      <c r="BM57" s="3">
        <v>28</v>
      </c>
      <c r="BN57" s="3">
        <v>0</v>
      </c>
      <c r="BO57" s="3">
        <v>1692174218.5</v>
      </c>
      <c r="BP57" s="3" t="e">
        <v>#DIV/0!</v>
      </c>
      <c r="BQ57" s="3">
        <v>1692174218.5</v>
      </c>
      <c r="BR57" s="3">
        <v>1692174210.5</v>
      </c>
      <c r="BS57" s="3">
        <v>88</v>
      </c>
      <c r="BT57" s="3">
        <v>0.14</v>
      </c>
      <c r="BU57" s="3">
        <v>-0.01</v>
      </c>
      <c r="BV57" s="3">
        <v>-0.431</v>
      </c>
      <c r="BW57" s="3">
        <v>0.398</v>
      </c>
      <c r="BX57" s="3">
        <v>400</v>
      </c>
      <c r="BY57" s="3">
        <v>23</v>
      </c>
      <c r="BZ57" s="3">
        <v>0.29</v>
      </c>
      <c r="CA57" s="3">
        <v>0.14</v>
      </c>
      <c r="CB57" s="3">
        <v>1.89186581300813</v>
      </c>
      <c r="CC57" s="3">
        <v>0.0290602090592335</v>
      </c>
      <c r="CD57" s="3">
        <v>0.0307407585808317</v>
      </c>
      <c r="CE57" s="3">
        <v>0.5</v>
      </c>
      <c r="CF57" s="3">
        <v>0.194412975609756</v>
      </c>
      <c r="CG57" s="3">
        <v>-0.00590526132404155</v>
      </c>
      <c r="CH57" s="3">
        <v>0.00189641031106329</v>
      </c>
      <c r="CI57" s="3">
        <v>1</v>
      </c>
      <c r="CJ57" s="3">
        <v>1.5</v>
      </c>
      <c r="CK57" s="3">
        <v>2</v>
      </c>
      <c r="CL57" s="3" t="e">
        <v>#DIV/0!</v>
      </c>
      <c r="CM57" s="3">
        <v>100</v>
      </c>
      <c r="CN57" s="3">
        <v>100</v>
      </c>
      <c r="CO57" s="3">
        <v>-0.428833333333333</v>
      </c>
      <c r="CP57" s="3">
        <v>0.405916666666667</v>
      </c>
      <c r="CQ57" s="3">
        <v>-0.952623905620066</v>
      </c>
      <c r="CR57" s="3">
        <v>0.00148322086339242</v>
      </c>
      <c r="CS57" s="3">
        <v>-5.09533483347558e-7</v>
      </c>
      <c r="CT57" s="3">
        <v>1.4640221448258e-10</v>
      </c>
      <c r="CU57" s="3">
        <v>-0.144703644580247</v>
      </c>
      <c r="CV57" s="3">
        <v>-0.000181985047263589</v>
      </c>
      <c r="CW57" s="3">
        <v>0.00115105855774168</v>
      </c>
      <c r="CX57" s="3">
        <v>-5.13095882008679e-6</v>
      </c>
      <c r="CY57" s="3">
        <v>2</v>
      </c>
      <c r="CZ57" s="3">
        <v>2162</v>
      </c>
      <c r="DA57" s="3">
        <v>2</v>
      </c>
      <c r="DB57" s="3">
        <v>32</v>
      </c>
      <c r="DC57" s="3">
        <v>2.23333333333333</v>
      </c>
      <c r="DD57" s="3">
        <v>2.36666666666667</v>
      </c>
      <c r="DE57" s="3">
        <v>3</v>
      </c>
      <c r="DF57" s="3">
        <v>334.456916666667</v>
      </c>
      <c r="DG57" s="3">
        <v>719.104166666667</v>
      </c>
      <c r="DH57" s="3">
        <v>24.9998</v>
      </c>
      <c r="DI57" s="3">
        <v>30.4782083333333</v>
      </c>
      <c r="DJ57" s="3">
        <v>30.0002</v>
      </c>
      <c r="DK57" s="3">
        <v>30.5182916666667</v>
      </c>
      <c r="DL57" s="3">
        <v>30.4962083333333</v>
      </c>
      <c r="DM57" s="3">
        <v>20.0937916666667</v>
      </c>
      <c r="DN57" s="3">
        <v>20.2928</v>
      </c>
      <c r="DO57" s="3">
        <v>48.8271</v>
      </c>
      <c r="DP57" s="3">
        <v>25</v>
      </c>
      <c r="DQ57" s="3">
        <v>400</v>
      </c>
      <c r="DR57" s="3">
        <v>23.3726</v>
      </c>
      <c r="DS57" s="3">
        <v>100.131416666667</v>
      </c>
      <c r="DT57" s="3">
        <v>100.422083333333</v>
      </c>
    </row>
    <row r="58" spans="1:124">
      <c r="A58" s="3" t="s">
        <v>623</v>
      </c>
      <c r="B58" s="3" t="s">
        <v>199</v>
      </c>
      <c r="C58" s="3" t="s">
        <v>68</v>
      </c>
      <c r="D58" s="3" t="s">
        <v>69</v>
      </c>
      <c r="E58" s="3" t="str">
        <f t="shared" si="2"/>
        <v>TR67-B1-Rd1</v>
      </c>
      <c r="F58" s="3" t="str">
        <f>VLOOKUP(B58,Sheet1!$A$1:$B$93,2,0)</f>
        <v>Daphniphyllum pentandrum</v>
      </c>
      <c r="G58" s="3" t="str">
        <f t="shared" si="3"/>
        <v>2023-08-16</v>
      </c>
      <c r="H58" s="3" t="s">
        <v>569</v>
      </c>
      <c r="I58" s="3">
        <v>0.00054477537779099</v>
      </c>
      <c r="J58" s="3">
        <v>-0.798358768590929</v>
      </c>
      <c r="K58" s="3">
        <v>400.99603008347</v>
      </c>
      <c r="L58" s="3">
        <v>417.916300672379</v>
      </c>
      <c r="M58" s="3">
        <v>40.8415775414411</v>
      </c>
      <c r="N58" s="3">
        <v>39.1880154677577</v>
      </c>
      <c r="O58" s="3">
        <v>0.0547707246815039</v>
      </c>
      <c r="P58" s="3">
        <v>3.87485013972069</v>
      </c>
      <c r="Q58" s="3">
        <v>0.0543442123341283</v>
      </c>
      <c r="R58" s="3">
        <v>0.0340031760910931</v>
      </c>
      <c r="S58" s="3">
        <v>0</v>
      </c>
      <c r="T58" s="3">
        <v>25.2167256313402</v>
      </c>
      <c r="U58" s="3">
        <v>25.2615493022107</v>
      </c>
      <c r="V58" s="3">
        <v>3.22959879139133</v>
      </c>
      <c r="W58" s="3">
        <v>70.2517546892638</v>
      </c>
      <c r="X58" s="3">
        <v>2.27753239664676</v>
      </c>
      <c r="Y58" s="3">
        <v>3.24195828486348</v>
      </c>
      <c r="Z58" s="3">
        <v>0.95206639474458</v>
      </c>
      <c r="AA58" s="3">
        <v>-24.0245941605827</v>
      </c>
      <c r="AB58" s="3">
        <v>13.4134525307235</v>
      </c>
      <c r="AC58" s="3">
        <v>0.734391214589386</v>
      </c>
      <c r="AD58" s="3">
        <v>-9.87675041526984</v>
      </c>
      <c r="AE58" s="3">
        <v>0</v>
      </c>
      <c r="AF58" s="3">
        <v>0</v>
      </c>
      <c r="AG58" s="3">
        <v>1</v>
      </c>
      <c r="AH58" s="3">
        <v>0</v>
      </c>
      <c r="AI58" s="3">
        <v>51956.3103941825</v>
      </c>
      <c r="AJ58" s="3">
        <v>0</v>
      </c>
      <c r="AK58" s="3">
        <v>0</v>
      </c>
      <c r="AL58" s="3">
        <v>0</v>
      </c>
      <c r="AM58" s="3">
        <v>0</v>
      </c>
      <c r="AN58" s="3">
        <v>6</v>
      </c>
      <c r="AO58" s="3">
        <v>0.5</v>
      </c>
      <c r="AP58" s="3" t="e">
        <v>#DIV/0!</v>
      </c>
      <c r="AQ58" s="3">
        <v>2</v>
      </c>
      <c r="AR58" s="3">
        <v>1692157837.43287</v>
      </c>
      <c r="AS58" s="3">
        <v>400.99603008347</v>
      </c>
      <c r="AT58" s="3">
        <v>400.001922936812</v>
      </c>
      <c r="AU58" s="3">
        <v>23.3051211720793</v>
      </c>
      <c r="AV58" s="3">
        <v>22.3930011497294</v>
      </c>
      <c r="AW58" s="3">
        <v>401.256740045916</v>
      </c>
      <c r="AX58" s="3">
        <v>22.8931079943593</v>
      </c>
      <c r="AY58" s="3">
        <v>350.006122238947</v>
      </c>
      <c r="AZ58" s="3">
        <v>97.7048498858177</v>
      </c>
      <c r="BA58" s="3">
        <v>0.02184196112183</v>
      </c>
      <c r="BB58" s="3">
        <v>25.3257588410722</v>
      </c>
      <c r="BC58" s="3">
        <v>25.2615493022107</v>
      </c>
      <c r="BD58" s="3">
        <v>999.9</v>
      </c>
      <c r="BE58" s="3">
        <v>0</v>
      </c>
      <c r="BF58" s="3">
        <v>0</v>
      </c>
      <c r="BG58" s="3">
        <v>10000.5634891595</v>
      </c>
      <c r="BH58" s="3">
        <v>-0.711817580604969</v>
      </c>
      <c r="BI58" s="3">
        <v>0.229111</v>
      </c>
      <c r="BJ58" s="3">
        <v>0</v>
      </c>
      <c r="BK58" s="3">
        <v>0</v>
      </c>
      <c r="BL58" s="3">
        <v>0</v>
      </c>
      <c r="BM58" s="3">
        <v>26</v>
      </c>
      <c r="BN58" s="3">
        <v>0</v>
      </c>
      <c r="BO58" s="3">
        <v>1692157705.6</v>
      </c>
      <c r="BP58" s="3" t="e">
        <v>#DIV/0!</v>
      </c>
      <c r="BQ58" s="3">
        <v>1692157705.6</v>
      </c>
      <c r="BR58" s="3">
        <v>1692157705.1</v>
      </c>
      <c r="BS58" s="3">
        <v>49</v>
      </c>
      <c r="BT58" s="3">
        <v>0.747</v>
      </c>
      <c r="BU58" s="3">
        <v>-0.011</v>
      </c>
      <c r="BV58" s="3">
        <v>-0.262</v>
      </c>
      <c r="BW58" s="3">
        <v>0.373</v>
      </c>
      <c r="BX58" s="3">
        <v>400</v>
      </c>
      <c r="BY58" s="3">
        <v>22</v>
      </c>
      <c r="BZ58" s="3">
        <v>0.3</v>
      </c>
      <c r="CA58" s="3">
        <v>0.12</v>
      </c>
      <c r="CB58" s="3">
        <v>0.994709644308943</v>
      </c>
      <c r="CC58" s="3">
        <v>-0.0210617543554003</v>
      </c>
      <c r="CD58" s="3">
        <v>0.0573829257109945</v>
      </c>
      <c r="CE58" s="3">
        <v>0.25</v>
      </c>
      <c r="CF58" s="3">
        <v>0.912133077235772</v>
      </c>
      <c r="CG58" s="3">
        <v>-0.000156508710800717</v>
      </c>
      <c r="CH58" s="3">
        <v>0.00548717350033824</v>
      </c>
      <c r="CI58" s="3">
        <v>0.916666666666667</v>
      </c>
      <c r="CJ58" s="3">
        <v>1.16666666666667</v>
      </c>
      <c r="CK58" s="3">
        <v>2</v>
      </c>
      <c r="CL58" s="3" t="e">
        <v>#DIV/0!</v>
      </c>
      <c r="CM58" s="3">
        <v>100</v>
      </c>
      <c r="CN58" s="3">
        <v>100</v>
      </c>
      <c r="CO58" s="3">
        <v>-0.260916666666667</v>
      </c>
      <c r="CP58" s="3">
        <v>0.411891666666667</v>
      </c>
      <c r="CQ58" s="3">
        <v>-0.783293808070566</v>
      </c>
      <c r="CR58" s="3">
        <v>0.00148322086339242</v>
      </c>
      <c r="CS58" s="3">
        <v>-5.09533483347558e-7</v>
      </c>
      <c r="CT58" s="3">
        <v>1.4640221448258e-10</v>
      </c>
      <c r="CU58" s="3">
        <v>-0.125522287412975</v>
      </c>
      <c r="CV58" s="3">
        <v>-0.000181985047263589</v>
      </c>
      <c r="CW58" s="3">
        <v>0.00115105855774168</v>
      </c>
      <c r="CX58" s="3">
        <v>-5.13095882008679e-6</v>
      </c>
      <c r="CY58" s="3">
        <v>2</v>
      </c>
      <c r="CZ58" s="3">
        <v>2162</v>
      </c>
      <c r="DA58" s="3">
        <v>2</v>
      </c>
      <c r="DB58" s="3">
        <v>32</v>
      </c>
      <c r="DC58" s="3">
        <v>2.325</v>
      </c>
      <c r="DD58" s="3">
        <v>2.33333333333333</v>
      </c>
      <c r="DE58" s="3">
        <v>3</v>
      </c>
      <c r="DF58" s="3">
        <v>334.559</v>
      </c>
      <c r="DG58" s="3">
        <v>722.404666666667</v>
      </c>
      <c r="DH58" s="3">
        <v>24.9993666666667</v>
      </c>
      <c r="DI58" s="3">
        <v>29.8933833333333</v>
      </c>
      <c r="DJ58" s="3">
        <v>30.0000916666667</v>
      </c>
      <c r="DK58" s="3">
        <v>29.9220416666667</v>
      </c>
      <c r="DL58" s="3">
        <v>29.8958416666667</v>
      </c>
      <c r="DM58" s="3">
        <v>20.0306333333333</v>
      </c>
      <c r="DN58" s="3">
        <v>18.83815</v>
      </c>
      <c r="DO58" s="3">
        <v>37.1336</v>
      </c>
      <c r="DP58" s="3">
        <v>25</v>
      </c>
      <c r="DQ58" s="3">
        <v>400</v>
      </c>
      <c r="DR58" s="3">
        <v>22.343</v>
      </c>
      <c r="DS58" s="3">
        <v>100.278</v>
      </c>
      <c r="DT58" s="3">
        <v>100.53225</v>
      </c>
    </row>
    <row r="59" spans="1:124">
      <c r="A59" s="3" t="s">
        <v>624</v>
      </c>
      <c r="B59" s="3" t="s">
        <v>199</v>
      </c>
      <c r="C59" s="3" t="s">
        <v>68</v>
      </c>
      <c r="D59" s="3" t="s">
        <v>69</v>
      </c>
      <c r="E59" s="3" t="str">
        <f t="shared" si="2"/>
        <v>TR67-B1-Rd1_0</v>
      </c>
      <c r="F59" s="3" t="str">
        <f>VLOOKUP(B59,Sheet1!$A$1:$B$93,2,0)</f>
        <v>Daphniphyllum pentandrum</v>
      </c>
      <c r="G59" s="3" t="str">
        <f t="shared" si="3"/>
        <v>2023-08-16</v>
      </c>
      <c r="H59" s="3" t="s">
        <v>569</v>
      </c>
      <c r="I59" s="3">
        <v>0.00071407749938972</v>
      </c>
      <c r="J59" s="3">
        <v>-0.613624404404013</v>
      </c>
      <c r="K59" s="3">
        <v>1798.85429070097</v>
      </c>
      <c r="L59" s="3">
        <v>1783.59527125555</v>
      </c>
      <c r="M59" s="3">
        <v>174.356296411561</v>
      </c>
      <c r="N59" s="3">
        <v>175.847950306681</v>
      </c>
      <c r="O59" s="3">
        <v>0.0703586204181657</v>
      </c>
      <c r="P59" s="3">
        <v>3.87551181143288</v>
      </c>
      <c r="Q59" s="3">
        <v>0.0696565423521247</v>
      </c>
      <c r="R59" s="3">
        <v>0.0435978338394125</v>
      </c>
      <c r="S59" s="3">
        <v>0</v>
      </c>
      <c r="T59" s="3">
        <v>25.3600068174645</v>
      </c>
      <c r="U59" s="3">
        <v>25.43800925357</v>
      </c>
      <c r="V59" s="3">
        <v>3.2636643689248</v>
      </c>
      <c r="W59" s="3">
        <v>69.8960878752637</v>
      </c>
      <c r="X59" s="3">
        <v>2.28998312307064</v>
      </c>
      <c r="Y59" s="3">
        <v>3.27626797575435</v>
      </c>
      <c r="Z59" s="3">
        <v>0.973681245854165</v>
      </c>
      <c r="AA59" s="3">
        <v>-31.4908177230867</v>
      </c>
      <c r="AB59" s="3">
        <v>13.5556687196836</v>
      </c>
      <c r="AC59" s="3">
        <v>0.743368567075711</v>
      </c>
      <c r="AD59" s="3">
        <v>-17.1917804363274</v>
      </c>
      <c r="AE59" s="3">
        <v>0</v>
      </c>
      <c r="AF59" s="3">
        <v>0</v>
      </c>
      <c r="AG59" s="3">
        <v>1</v>
      </c>
      <c r="AH59" s="3">
        <v>0</v>
      </c>
      <c r="AI59" s="3">
        <v>51938.6512892826</v>
      </c>
      <c r="AJ59" s="3">
        <v>0</v>
      </c>
      <c r="AK59" s="3">
        <v>0</v>
      </c>
      <c r="AL59" s="3">
        <v>0</v>
      </c>
      <c r="AM59" s="3">
        <v>0</v>
      </c>
      <c r="AN59" s="3">
        <v>6</v>
      </c>
      <c r="AO59" s="3">
        <v>0.5</v>
      </c>
      <c r="AP59" s="3" t="e">
        <v>#DIV/0!</v>
      </c>
      <c r="AQ59" s="3">
        <v>2</v>
      </c>
      <c r="AR59" s="3">
        <v>1692156320.34448</v>
      </c>
      <c r="AS59" s="3">
        <v>1798.85429070097</v>
      </c>
      <c r="AT59" s="3">
        <v>1800.00439012434</v>
      </c>
      <c r="AU59" s="3">
        <v>23.4256125798702</v>
      </c>
      <c r="AV59" s="3">
        <v>22.2301655861132</v>
      </c>
      <c r="AW59" s="3">
        <v>1798.513808923</v>
      </c>
      <c r="AX59" s="3">
        <v>22.9981168882778</v>
      </c>
      <c r="AY59" s="3">
        <v>350.002863313367</v>
      </c>
      <c r="AZ59" s="3">
        <v>97.7338479535487</v>
      </c>
      <c r="BA59" s="3">
        <v>0.021679689678052</v>
      </c>
      <c r="BB59" s="3">
        <v>25.5028882226945</v>
      </c>
      <c r="BC59" s="3">
        <v>25.43800925357</v>
      </c>
      <c r="BD59" s="3">
        <v>999.9</v>
      </c>
      <c r="BE59" s="3">
        <v>0</v>
      </c>
      <c r="BF59" s="3">
        <v>0</v>
      </c>
      <c r="BG59" s="3">
        <v>10000.1138371988</v>
      </c>
      <c r="BH59" s="3">
        <v>-0.713120526752609</v>
      </c>
      <c r="BI59" s="3">
        <v>0.229111</v>
      </c>
      <c r="BJ59" s="3">
        <v>0</v>
      </c>
      <c r="BK59" s="3">
        <v>0</v>
      </c>
      <c r="BL59" s="3">
        <v>0</v>
      </c>
      <c r="BM59" s="3">
        <v>27</v>
      </c>
      <c r="BN59" s="3">
        <v>0</v>
      </c>
      <c r="BO59" s="3">
        <v>1692156170</v>
      </c>
      <c r="BP59" s="3" t="e">
        <v>#DIV/0!</v>
      </c>
      <c r="BQ59" s="3">
        <v>1692156170</v>
      </c>
      <c r="BR59" s="3">
        <v>1692156156.5</v>
      </c>
      <c r="BS59" s="3">
        <v>48</v>
      </c>
      <c r="BT59" s="3">
        <v>-0.106</v>
      </c>
      <c r="BU59" s="3">
        <v>0.001</v>
      </c>
      <c r="BV59" s="3">
        <v>0.342</v>
      </c>
      <c r="BW59" s="3">
        <v>0.381</v>
      </c>
      <c r="BX59" s="3">
        <v>1800</v>
      </c>
      <c r="BY59" s="3">
        <v>22</v>
      </c>
      <c r="BZ59" s="3">
        <v>1.05</v>
      </c>
      <c r="CA59" s="3">
        <v>0.29</v>
      </c>
      <c r="CB59" s="3">
        <v>-1.15117954126016</v>
      </c>
      <c r="CC59" s="3">
        <v>0.072210534057944</v>
      </c>
      <c r="CD59" s="3">
        <v>0.106496000407309</v>
      </c>
      <c r="CE59" s="3">
        <v>0.166666666666667</v>
      </c>
      <c r="CF59" s="3">
        <v>1.19752789380081</v>
      </c>
      <c r="CG59" s="3">
        <v>-0.0399277262723545</v>
      </c>
      <c r="CH59" s="3">
        <v>0.00500292085533443</v>
      </c>
      <c r="CI59" s="3">
        <v>1</v>
      </c>
      <c r="CJ59" s="3">
        <v>1.16666666666667</v>
      </c>
      <c r="CK59" s="3">
        <v>2</v>
      </c>
      <c r="CL59" s="3" t="e">
        <v>#DIV/0!</v>
      </c>
      <c r="CM59" s="3">
        <v>100</v>
      </c>
      <c r="CN59" s="3">
        <v>100</v>
      </c>
      <c r="CO59" s="3">
        <v>0.340833333333333</v>
      </c>
      <c r="CP59" s="3">
        <v>0.427375</v>
      </c>
      <c r="CQ59" s="3">
        <v>-1.53050659171249</v>
      </c>
      <c r="CR59" s="3">
        <v>0.00148322086339242</v>
      </c>
      <c r="CS59" s="3">
        <v>-5.09533483347558e-7</v>
      </c>
      <c r="CT59" s="3">
        <v>1.4640221448258e-10</v>
      </c>
      <c r="CU59" s="3">
        <v>-0.114719481283471</v>
      </c>
      <c r="CV59" s="3">
        <v>-0.000181985047263589</v>
      </c>
      <c r="CW59" s="3">
        <v>0.00115105855774168</v>
      </c>
      <c r="CX59" s="3">
        <v>-5.13095882008679e-6</v>
      </c>
      <c r="CY59" s="3">
        <v>2</v>
      </c>
      <c r="CZ59" s="3">
        <v>2162</v>
      </c>
      <c r="DA59" s="3">
        <v>2</v>
      </c>
      <c r="DB59" s="3">
        <v>32</v>
      </c>
      <c r="DC59" s="3">
        <v>2.63333333333333</v>
      </c>
      <c r="DD59" s="3">
        <v>2.85</v>
      </c>
      <c r="DE59" s="3">
        <v>3</v>
      </c>
      <c r="DF59" s="3">
        <v>334.733666666667</v>
      </c>
      <c r="DG59" s="3">
        <v>723.7695</v>
      </c>
      <c r="DH59" s="3">
        <v>25.0000916666667</v>
      </c>
      <c r="DI59" s="3">
        <v>29.9542916666667</v>
      </c>
      <c r="DJ59" s="3">
        <v>30.0002083333333</v>
      </c>
      <c r="DK59" s="3">
        <v>29.97115</v>
      </c>
      <c r="DL59" s="3">
        <v>29.9443166666667</v>
      </c>
      <c r="DM59" s="3">
        <v>67.6256583333333</v>
      </c>
      <c r="DN59" s="3">
        <v>21.2169</v>
      </c>
      <c r="DO59" s="3">
        <v>39.3617</v>
      </c>
      <c r="DP59" s="3">
        <v>25</v>
      </c>
      <c r="DQ59" s="3">
        <v>1800</v>
      </c>
      <c r="DR59" s="3">
        <v>22.2576</v>
      </c>
      <c r="DS59" s="3">
        <v>100.269333333333</v>
      </c>
      <c r="DT59" s="3">
        <v>100.528333333333</v>
      </c>
    </row>
    <row r="60" spans="1:124">
      <c r="A60" s="3" t="s">
        <v>625</v>
      </c>
      <c r="B60" s="3" t="s">
        <v>199</v>
      </c>
      <c r="C60" s="3" t="s">
        <v>72</v>
      </c>
      <c r="D60" s="3" t="s">
        <v>74</v>
      </c>
      <c r="E60" s="3" t="str">
        <f t="shared" si="2"/>
        <v>TR67-B2-Rd2</v>
      </c>
      <c r="F60" s="3" t="str">
        <f>VLOOKUP(B60,Sheet1!$A$1:$B$93,2,0)</f>
        <v>Daphniphyllum pentandrum</v>
      </c>
      <c r="G60" s="3" t="str">
        <f t="shared" si="3"/>
        <v>2023-08-16</v>
      </c>
      <c r="H60" s="3" t="s">
        <v>569</v>
      </c>
      <c r="I60" s="3">
        <v>0.000862447672437446</v>
      </c>
      <c r="J60" s="3">
        <v>-1.23901461616062</v>
      </c>
      <c r="K60" s="3">
        <v>401.533542550218</v>
      </c>
      <c r="L60" s="3">
        <v>418.27523253088</v>
      </c>
      <c r="M60" s="3">
        <v>40.8296599689142</v>
      </c>
      <c r="N60" s="3">
        <v>39.1954309399617</v>
      </c>
      <c r="O60" s="3">
        <v>0.0855265187443752</v>
      </c>
      <c r="P60" s="3">
        <v>3.87188236069827</v>
      </c>
      <c r="Q60" s="3">
        <v>0.0844905283889403</v>
      </c>
      <c r="R60" s="3">
        <v>0.0528986140293609</v>
      </c>
      <c r="S60" s="3">
        <v>0</v>
      </c>
      <c r="T60" s="3">
        <v>25.4453704109172</v>
      </c>
      <c r="U60" s="3">
        <v>25.5306249225698</v>
      </c>
      <c r="V60" s="3">
        <v>3.28166919232341</v>
      </c>
      <c r="W60" s="3">
        <v>70.1425742365577</v>
      </c>
      <c r="X60" s="3">
        <v>2.31382887236162</v>
      </c>
      <c r="Y60" s="3">
        <v>3.29875088079257</v>
      </c>
      <c r="Z60" s="3">
        <v>0.967840319961788</v>
      </c>
      <c r="AA60" s="3">
        <v>-38.0339423544914</v>
      </c>
      <c r="AB60" s="3">
        <v>18.255913058421</v>
      </c>
      <c r="AC60" s="3">
        <v>1.00311468529962</v>
      </c>
      <c r="AD60" s="3">
        <v>-18.7749146107708</v>
      </c>
      <c r="AE60" s="3">
        <v>0</v>
      </c>
      <c r="AF60" s="3">
        <v>0</v>
      </c>
      <c r="AG60" s="3">
        <v>1</v>
      </c>
      <c r="AH60" s="3">
        <v>0</v>
      </c>
      <c r="AI60" s="3">
        <v>51846.8038171935</v>
      </c>
      <c r="AJ60" s="3">
        <v>0</v>
      </c>
      <c r="AK60" s="3">
        <v>0</v>
      </c>
      <c r="AL60" s="3">
        <v>0</v>
      </c>
      <c r="AM60" s="3">
        <v>0</v>
      </c>
      <c r="AN60" s="3">
        <v>6</v>
      </c>
      <c r="AO60" s="3">
        <v>0.5</v>
      </c>
      <c r="AP60" s="3" t="e">
        <v>#DIV/0!</v>
      </c>
      <c r="AQ60" s="3">
        <v>2</v>
      </c>
      <c r="AR60" s="3">
        <v>1692187478.31204</v>
      </c>
      <c r="AS60" s="3">
        <v>401.533542550218</v>
      </c>
      <c r="AT60" s="3">
        <v>400.003183957214</v>
      </c>
      <c r="AU60" s="3">
        <v>23.7037808177149</v>
      </c>
      <c r="AV60" s="3">
        <v>22.2603505759756</v>
      </c>
      <c r="AW60" s="3">
        <v>402.12765364404</v>
      </c>
      <c r="AX60" s="3">
        <v>23.2945154997813</v>
      </c>
      <c r="AY60" s="3">
        <v>350.001401001848</v>
      </c>
      <c r="AZ60" s="3">
        <v>97.5924696231164</v>
      </c>
      <c r="BA60" s="3">
        <v>0.0218683823883778</v>
      </c>
      <c r="BB60" s="3">
        <v>25.6180822936469</v>
      </c>
      <c r="BC60" s="3">
        <v>25.5306249225698</v>
      </c>
      <c r="BD60" s="3">
        <v>999.9</v>
      </c>
      <c r="BE60" s="3">
        <v>0</v>
      </c>
      <c r="BF60" s="3">
        <v>0</v>
      </c>
      <c r="BG60" s="3">
        <v>10000.7761085411</v>
      </c>
      <c r="BH60" s="3">
        <v>-0.719071893877285</v>
      </c>
      <c r="BI60" s="3">
        <v>0.229111</v>
      </c>
      <c r="BJ60" s="3">
        <v>0</v>
      </c>
      <c r="BK60" s="3">
        <v>0</v>
      </c>
      <c r="BL60" s="3">
        <v>0</v>
      </c>
      <c r="BM60" s="3">
        <v>28</v>
      </c>
      <c r="BN60" s="3">
        <v>0</v>
      </c>
      <c r="BO60" s="3">
        <v>1692187398</v>
      </c>
      <c r="BP60" s="3" t="e">
        <v>#DIV/0!</v>
      </c>
      <c r="BQ60" s="3">
        <v>1692187398</v>
      </c>
      <c r="BR60" s="3">
        <v>1692187395</v>
      </c>
      <c r="BS60" s="3">
        <v>126</v>
      </c>
      <c r="BT60" s="3">
        <v>0.157</v>
      </c>
      <c r="BU60" s="3">
        <v>-0.006</v>
      </c>
      <c r="BV60" s="3">
        <v>-0.596</v>
      </c>
      <c r="BW60" s="3">
        <v>0.348</v>
      </c>
      <c r="BX60" s="3">
        <v>400</v>
      </c>
      <c r="BY60" s="3">
        <v>22</v>
      </c>
      <c r="BZ60" s="3">
        <v>0.23</v>
      </c>
      <c r="CA60" s="3">
        <v>0.07</v>
      </c>
      <c r="CB60" s="3">
        <v>1.52934158333333</v>
      </c>
      <c r="CC60" s="3">
        <v>0.0146513883677273</v>
      </c>
      <c r="CD60" s="3">
        <v>0.0337432516556467</v>
      </c>
      <c r="CE60" s="3">
        <v>0.333333333333333</v>
      </c>
      <c r="CF60" s="3">
        <v>1.44203258333333</v>
      </c>
      <c r="CG60" s="3">
        <v>0.0248307317073137</v>
      </c>
      <c r="CH60" s="3">
        <v>0.00956401393276777</v>
      </c>
      <c r="CI60" s="3">
        <v>0.75</v>
      </c>
      <c r="CJ60" s="3">
        <v>1.08333333333333</v>
      </c>
      <c r="CK60" s="3">
        <v>2</v>
      </c>
      <c r="CL60" s="3" t="e">
        <v>#DIV/0!</v>
      </c>
      <c r="CM60" s="3">
        <v>100</v>
      </c>
      <c r="CN60" s="3">
        <v>100</v>
      </c>
      <c r="CO60" s="3">
        <v>-0.594083333333333</v>
      </c>
      <c r="CP60" s="3">
        <v>0.408941666666667</v>
      </c>
      <c r="CQ60" s="3">
        <v>-1.11767648711277</v>
      </c>
      <c r="CR60" s="3">
        <v>0.00148322086339242</v>
      </c>
      <c r="CS60" s="3">
        <v>-5.09533483347558e-7</v>
      </c>
      <c r="CT60" s="3">
        <v>1.4640221448258e-10</v>
      </c>
      <c r="CU60" s="3">
        <v>-0.146243675286178</v>
      </c>
      <c r="CV60" s="3">
        <v>-0.000181985047263589</v>
      </c>
      <c r="CW60" s="3">
        <v>0.00115105855774168</v>
      </c>
      <c r="CX60" s="3">
        <v>-5.13095882008679e-6</v>
      </c>
      <c r="CY60" s="3">
        <v>2</v>
      </c>
      <c r="CZ60" s="3">
        <v>2162</v>
      </c>
      <c r="DA60" s="3">
        <v>2</v>
      </c>
      <c r="DB60" s="3">
        <v>32</v>
      </c>
      <c r="DC60" s="3">
        <v>1.46666666666667</v>
      </c>
      <c r="DD60" s="3">
        <v>1.51666666666667</v>
      </c>
      <c r="DE60" s="3">
        <v>3</v>
      </c>
      <c r="DF60" s="3">
        <v>334.748</v>
      </c>
      <c r="DG60" s="3">
        <v>728.72175</v>
      </c>
      <c r="DH60" s="3">
        <v>25.0000416666667</v>
      </c>
      <c r="DI60" s="3">
        <v>30.4247416666667</v>
      </c>
      <c r="DJ60" s="3">
        <v>30.0002333333333</v>
      </c>
      <c r="DK60" s="3">
        <v>30.4536916666667</v>
      </c>
      <c r="DL60" s="3">
        <v>30.4228333333333</v>
      </c>
      <c r="DM60" s="3">
        <v>19.9637333333333</v>
      </c>
      <c r="DN60" s="3">
        <v>22.9541</v>
      </c>
      <c r="DO60" s="3">
        <v>51.1888333333333</v>
      </c>
      <c r="DP60" s="3">
        <v>25</v>
      </c>
      <c r="DQ60" s="3">
        <v>400</v>
      </c>
      <c r="DR60" s="3">
        <v>22.2325</v>
      </c>
      <c r="DS60" s="3">
        <v>100.091666666667</v>
      </c>
      <c r="DT60" s="3">
        <v>100.399</v>
      </c>
    </row>
    <row r="61" spans="1:124">
      <c r="A61" s="3" t="s">
        <v>626</v>
      </c>
      <c r="B61" s="3" t="s">
        <v>208</v>
      </c>
      <c r="C61" s="3" t="s">
        <v>68</v>
      </c>
      <c r="D61" s="3" t="s">
        <v>69</v>
      </c>
      <c r="E61" s="3" t="str">
        <f t="shared" ref="E61:E77" si="4">MID(A61,12,15)</f>
        <v>TR72-B1-Rd1</v>
      </c>
      <c r="F61" s="3" t="str">
        <f>VLOOKUP(B61,Sheet1!$A$1:$B$93,2,0)</f>
        <v>Schima superba</v>
      </c>
      <c r="G61" s="3" t="str">
        <f t="shared" ref="G61:G77" si="5">LEFT(A61,10)</f>
        <v>2023-08-17</v>
      </c>
      <c r="H61" s="3" t="s">
        <v>569</v>
      </c>
      <c r="I61" s="3">
        <v>0.000158181647491897</v>
      </c>
      <c r="J61" s="3">
        <v>-1.00203811388109</v>
      </c>
      <c r="K61" s="3">
        <v>401.609094152846</v>
      </c>
      <c r="L61" s="3">
        <v>499.184015951047</v>
      </c>
      <c r="M61" s="3">
        <v>48.6159866686435</v>
      </c>
      <c r="N61" s="3">
        <v>39.1130758931021</v>
      </c>
      <c r="O61" s="3">
        <v>0.0152920722023217</v>
      </c>
      <c r="P61" s="3">
        <v>3.86539245979418</v>
      </c>
      <c r="Q61" s="3">
        <v>0.0152585396809948</v>
      </c>
      <c r="R61" s="3">
        <v>0.00953959387780627</v>
      </c>
      <c r="S61" s="3">
        <v>0</v>
      </c>
      <c r="T61" s="3">
        <v>25.568557574866</v>
      </c>
      <c r="U61" s="3">
        <v>25.5633416731774</v>
      </c>
      <c r="V61" s="3">
        <v>3.28805018730349</v>
      </c>
      <c r="W61" s="3">
        <v>70.0224520887941</v>
      </c>
      <c r="X61" s="3">
        <v>2.30742785527747</v>
      </c>
      <c r="Y61" s="3">
        <v>3.29526861728674</v>
      </c>
      <c r="Z61" s="3">
        <v>0.980622332026015</v>
      </c>
      <c r="AA61" s="3">
        <v>-6.97581065439268</v>
      </c>
      <c r="AB61" s="3">
        <v>7.69880059736724</v>
      </c>
      <c r="AC61" s="3">
        <v>0.42376749686431</v>
      </c>
      <c r="AD61" s="3">
        <v>1.14675743983887</v>
      </c>
      <c r="AE61" s="3">
        <v>0</v>
      </c>
      <c r="AF61" s="3">
        <v>0</v>
      </c>
      <c r="AG61" s="3">
        <v>1</v>
      </c>
      <c r="AH61" s="3">
        <v>0</v>
      </c>
      <c r="AI61" s="3">
        <v>51722.251977642</v>
      </c>
      <c r="AJ61" s="3">
        <v>0</v>
      </c>
      <c r="AK61" s="3">
        <v>0</v>
      </c>
      <c r="AL61" s="3">
        <v>0</v>
      </c>
      <c r="AM61" s="3">
        <v>0</v>
      </c>
      <c r="AN61" s="3">
        <v>6</v>
      </c>
      <c r="AO61" s="3">
        <v>0.5</v>
      </c>
      <c r="AP61" s="3" t="e">
        <v>#DIV/0!</v>
      </c>
      <c r="AQ61" s="3">
        <v>2</v>
      </c>
      <c r="AR61" s="3">
        <v>1692251462.41204</v>
      </c>
      <c r="AS61" s="3">
        <v>401.609094152846</v>
      </c>
      <c r="AT61" s="3">
        <v>400.000231960531</v>
      </c>
      <c r="AU61" s="3">
        <v>23.6924350727244</v>
      </c>
      <c r="AV61" s="3">
        <v>23.4276935043444</v>
      </c>
      <c r="AW61" s="3">
        <v>402.132939332577</v>
      </c>
      <c r="AX61" s="3">
        <v>23.2837056048706</v>
      </c>
      <c r="AY61" s="3">
        <v>350.003043566681</v>
      </c>
      <c r="AZ61" s="3">
        <v>97.3685302896075</v>
      </c>
      <c r="BA61" s="3">
        <v>0.0223815683479267</v>
      </c>
      <c r="BB61" s="3">
        <v>25.6002854253967</v>
      </c>
      <c r="BC61" s="3">
        <v>25.5633416731774</v>
      </c>
      <c r="BD61" s="3">
        <v>999.9</v>
      </c>
      <c r="BE61" s="3">
        <v>0</v>
      </c>
      <c r="BF61" s="3">
        <v>0</v>
      </c>
      <c r="BG61" s="3">
        <v>9999.029582464</v>
      </c>
      <c r="BH61" s="3">
        <v>-0.706734273986332</v>
      </c>
      <c r="BI61" s="3">
        <v>0.229111</v>
      </c>
      <c r="BJ61" s="3">
        <v>0</v>
      </c>
      <c r="BK61" s="3">
        <v>0</v>
      </c>
      <c r="BL61" s="3">
        <v>0</v>
      </c>
      <c r="BM61" s="3">
        <v>28</v>
      </c>
      <c r="BN61" s="3">
        <v>0</v>
      </c>
      <c r="BO61" s="3">
        <v>1692251199.1</v>
      </c>
      <c r="BP61" s="3" t="e">
        <v>#DIV/0!</v>
      </c>
      <c r="BQ61" s="3">
        <v>1692251199.1</v>
      </c>
      <c r="BR61" s="3">
        <v>1692251197.6</v>
      </c>
      <c r="BS61" s="3">
        <v>85</v>
      </c>
      <c r="BT61" s="3">
        <v>0.222</v>
      </c>
      <c r="BU61" s="3">
        <v>-0.004</v>
      </c>
      <c r="BV61" s="3">
        <v>-0.526</v>
      </c>
      <c r="BW61" s="3">
        <v>0.397</v>
      </c>
      <c r="BX61" s="3">
        <v>400</v>
      </c>
      <c r="BY61" s="3">
        <v>23</v>
      </c>
      <c r="BZ61" s="3">
        <v>0.47</v>
      </c>
      <c r="CA61" s="3">
        <v>0.16</v>
      </c>
      <c r="CB61" s="3">
        <v>1.6093512804878</v>
      </c>
      <c r="CC61" s="3">
        <v>-0.0116603310104515</v>
      </c>
      <c r="CD61" s="3">
        <v>0.0364651369195529</v>
      </c>
      <c r="CE61" s="3">
        <v>0.666666666666667</v>
      </c>
      <c r="CF61" s="3">
        <v>0.265283239837398</v>
      </c>
      <c r="CG61" s="3">
        <v>-0.00917155749128902</v>
      </c>
      <c r="CH61" s="3">
        <v>0.00171094589349865</v>
      </c>
      <c r="CI61" s="3">
        <v>1</v>
      </c>
      <c r="CJ61" s="3">
        <v>1.66666666666667</v>
      </c>
      <c r="CK61" s="3">
        <v>2</v>
      </c>
      <c r="CL61" s="3" t="e">
        <v>#DIV/0!</v>
      </c>
      <c r="CM61" s="3">
        <v>100</v>
      </c>
      <c r="CN61" s="3">
        <v>100</v>
      </c>
      <c r="CO61" s="3">
        <v>-0.523833333333333</v>
      </c>
      <c r="CP61" s="3">
        <v>0.4088</v>
      </c>
      <c r="CQ61" s="3">
        <v>-1.04737044641571</v>
      </c>
      <c r="CR61" s="3">
        <v>0.00148322086339242</v>
      </c>
      <c r="CS61" s="3">
        <v>-5.09533483347558e-7</v>
      </c>
      <c r="CT61" s="3">
        <v>1.4640221448258e-10</v>
      </c>
      <c r="CU61" s="3">
        <v>-0.146291066567465</v>
      </c>
      <c r="CV61" s="3">
        <v>-0.000181985047263589</v>
      </c>
      <c r="CW61" s="3">
        <v>0.00115105855774168</v>
      </c>
      <c r="CX61" s="3">
        <v>-5.13095882008679e-6</v>
      </c>
      <c r="CY61" s="3">
        <v>2</v>
      </c>
      <c r="CZ61" s="3">
        <v>2162</v>
      </c>
      <c r="DA61" s="3">
        <v>2</v>
      </c>
      <c r="DB61" s="3">
        <v>32</v>
      </c>
      <c r="DC61" s="3">
        <v>4.51666666666667</v>
      </c>
      <c r="DD61" s="3">
        <v>4.54166666666667</v>
      </c>
      <c r="DE61" s="3">
        <v>3</v>
      </c>
      <c r="DF61" s="3">
        <v>334.426</v>
      </c>
      <c r="DG61" s="3">
        <v>711.296833333333</v>
      </c>
      <c r="DH61" s="3">
        <v>24.9998166666667</v>
      </c>
      <c r="DI61" s="3">
        <v>30.523975</v>
      </c>
      <c r="DJ61" s="3">
        <v>30.0001416666667</v>
      </c>
      <c r="DK61" s="3">
        <v>30.5715416666667</v>
      </c>
      <c r="DL61" s="3">
        <v>30.5501666666667</v>
      </c>
      <c r="DM61" s="3">
        <v>19.9862916666667</v>
      </c>
      <c r="DN61" s="3">
        <v>20.5849</v>
      </c>
      <c r="DO61" s="3">
        <v>35.8825</v>
      </c>
      <c r="DP61" s="3">
        <v>25</v>
      </c>
      <c r="DQ61" s="3">
        <v>400</v>
      </c>
      <c r="DR61" s="3">
        <v>23.4473</v>
      </c>
      <c r="DS61" s="3">
        <v>100.128333333333</v>
      </c>
      <c r="DT61" s="3">
        <v>100.413833333333</v>
      </c>
    </row>
    <row r="62" spans="1:124">
      <c r="A62" s="3" t="s">
        <v>627</v>
      </c>
      <c r="B62" s="3" t="s">
        <v>211</v>
      </c>
      <c r="C62" s="3" t="s">
        <v>72</v>
      </c>
      <c r="D62" s="3" t="s">
        <v>69</v>
      </c>
      <c r="E62" s="3" t="str">
        <f t="shared" si="4"/>
        <v>TR74-B2-Rd1</v>
      </c>
      <c r="F62" s="3" t="str">
        <f>VLOOKUP(B62,Sheet1!$A$1:$B$93,2,0)</f>
        <v>Daphniphyllum pentandrum</v>
      </c>
      <c r="G62" s="3" t="str">
        <f t="shared" si="5"/>
        <v>2023-08-17</v>
      </c>
      <c r="H62" s="3" t="s">
        <v>569</v>
      </c>
      <c r="I62" s="3">
        <v>0.000421203679026323</v>
      </c>
      <c r="J62" s="3">
        <v>-1.25275325881508</v>
      </c>
      <c r="K62" s="3">
        <v>401.854990214117</v>
      </c>
      <c r="L62" s="3">
        <v>443.4004564708</v>
      </c>
      <c r="M62" s="3">
        <v>43.1770097808051</v>
      </c>
      <c r="N62" s="3">
        <v>39.1314366957407</v>
      </c>
      <c r="O62" s="3">
        <v>0.0416230488314779</v>
      </c>
      <c r="P62" s="3">
        <v>3.86506560772484</v>
      </c>
      <c r="Q62" s="3">
        <v>0.041375489949915</v>
      </c>
      <c r="R62" s="3">
        <v>0.0258818003983102</v>
      </c>
      <c r="S62" s="3">
        <v>0</v>
      </c>
      <c r="T62" s="3">
        <v>25.2881192472808</v>
      </c>
      <c r="U62" s="3">
        <v>25.2901884041621</v>
      </c>
      <c r="V62" s="3">
        <v>3.23510609964711</v>
      </c>
      <c r="W62" s="3">
        <v>69.8802214122534</v>
      </c>
      <c r="X62" s="3">
        <v>2.2718091335565</v>
      </c>
      <c r="Y62" s="3">
        <v>3.2510044970119</v>
      </c>
      <c r="Z62" s="3">
        <v>0.963296966090604</v>
      </c>
      <c r="AA62" s="3">
        <v>-18.5750822450608</v>
      </c>
      <c r="AB62" s="3">
        <v>17.1766670850852</v>
      </c>
      <c r="AC62" s="3">
        <v>0.94317038457582</v>
      </c>
      <c r="AD62" s="3">
        <v>-0.455244775399854</v>
      </c>
      <c r="AE62" s="3">
        <v>0</v>
      </c>
      <c r="AF62" s="3">
        <v>0</v>
      </c>
      <c r="AG62" s="3">
        <v>1</v>
      </c>
      <c r="AH62" s="3">
        <v>0</v>
      </c>
      <c r="AI62" s="3">
        <v>51755.2285515901</v>
      </c>
      <c r="AJ62" s="3">
        <v>0</v>
      </c>
      <c r="AK62" s="3">
        <v>0</v>
      </c>
      <c r="AL62" s="3">
        <v>0</v>
      </c>
      <c r="AM62" s="3">
        <v>0</v>
      </c>
      <c r="AN62" s="3">
        <v>6</v>
      </c>
      <c r="AO62" s="3">
        <v>0.5</v>
      </c>
      <c r="AP62" s="3" t="e">
        <v>#DIV/0!</v>
      </c>
      <c r="AQ62" s="3">
        <v>2</v>
      </c>
      <c r="AR62" s="3">
        <v>1692252558.91204</v>
      </c>
      <c r="AS62" s="3">
        <v>401.854990214117</v>
      </c>
      <c r="AT62" s="3">
        <v>399.997597997138</v>
      </c>
      <c r="AU62" s="3">
        <v>23.3300362453726</v>
      </c>
      <c r="AV62" s="3">
        <v>22.624825992836</v>
      </c>
      <c r="AW62" s="3">
        <v>402.413655894483</v>
      </c>
      <c r="AX62" s="3">
        <v>22.9357490298107</v>
      </c>
      <c r="AY62" s="3">
        <v>350.003753862684</v>
      </c>
      <c r="AZ62" s="3">
        <v>97.3545035983054</v>
      </c>
      <c r="BA62" s="3">
        <v>0.0225046291753354</v>
      </c>
      <c r="BB62" s="3">
        <v>25.3726205661101</v>
      </c>
      <c r="BC62" s="3">
        <v>25.2901884041621</v>
      </c>
      <c r="BD62" s="3">
        <v>999.9</v>
      </c>
      <c r="BE62" s="3">
        <v>0</v>
      </c>
      <c r="BF62" s="3">
        <v>0</v>
      </c>
      <c r="BG62" s="3">
        <v>9999.22445546246</v>
      </c>
      <c r="BH62" s="3">
        <v>-0.699898951238933</v>
      </c>
      <c r="BI62" s="3">
        <v>0.575981439807703</v>
      </c>
      <c r="BJ62" s="3">
        <v>0</v>
      </c>
      <c r="BK62" s="3">
        <v>0</v>
      </c>
      <c r="BL62" s="3">
        <v>0</v>
      </c>
      <c r="BM62" s="3">
        <v>27</v>
      </c>
      <c r="BN62" s="3">
        <v>0</v>
      </c>
      <c r="BO62" s="3">
        <v>1692252408.6</v>
      </c>
      <c r="BP62" s="3" t="e">
        <v>#DIV/0!</v>
      </c>
      <c r="BQ62" s="3">
        <v>1692252408.6</v>
      </c>
      <c r="BR62" s="3">
        <v>1692252402.6</v>
      </c>
      <c r="BS62" s="3">
        <v>86</v>
      </c>
      <c r="BT62" s="3">
        <v>-0.035</v>
      </c>
      <c r="BU62" s="3">
        <v>0.001</v>
      </c>
      <c r="BV62" s="3">
        <v>-0.561</v>
      </c>
      <c r="BW62" s="3">
        <v>0.365</v>
      </c>
      <c r="BX62" s="3">
        <v>400</v>
      </c>
      <c r="BY62" s="3">
        <v>23</v>
      </c>
      <c r="BZ62" s="3">
        <v>0.86</v>
      </c>
      <c r="CA62" s="3">
        <v>0.17</v>
      </c>
      <c r="CB62" s="3">
        <v>1.85763176829268</v>
      </c>
      <c r="CC62" s="3">
        <v>-0.0166080836236923</v>
      </c>
      <c r="CD62" s="3">
        <v>0.0394048666721151</v>
      </c>
      <c r="CE62" s="3">
        <v>0.333333333333333</v>
      </c>
      <c r="CF62" s="3">
        <v>0.708058069105691</v>
      </c>
      <c r="CG62" s="3">
        <v>-0.0601764233449479</v>
      </c>
      <c r="CH62" s="3">
        <v>0.00611900732376751</v>
      </c>
      <c r="CI62" s="3">
        <v>0.916666666666667</v>
      </c>
      <c r="CJ62" s="3">
        <v>1.25</v>
      </c>
      <c r="CK62" s="3">
        <v>2</v>
      </c>
      <c r="CL62" s="3" t="e">
        <v>#DIV/0!</v>
      </c>
      <c r="CM62" s="3">
        <v>100</v>
      </c>
      <c r="CN62" s="3">
        <v>100</v>
      </c>
      <c r="CO62" s="3">
        <v>-0.558916666666667</v>
      </c>
      <c r="CP62" s="3">
        <v>0.394108333333333</v>
      </c>
      <c r="CQ62" s="3">
        <v>-1.08259338304856</v>
      </c>
      <c r="CR62" s="3">
        <v>0.00148322086339242</v>
      </c>
      <c r="CS62" s="3">
        <v>-5.09533483347558e-7</v>
      </c>
      <c r="CT62" s="3">
        <v>1.4640221448258e-10</v>
      </c>
      <c r="CU62" s="3">
        <v>-0.145148775473476</v>
      </c>
      <c r="CV62" s="3">
        <v>-0.000181985047263589</v>
      </c>
      <c r="CW62" s="3">
        <v>0.00115105855774168</v>
      </c>
      <c r="CX62" s="3">
        <v>-5.13095882008679e-6</v>
      </c>
      <c r="CY62" s="3">
        <v>2</v>
      </c>
      <c r="CZ62" s="3">
        <v>2162</v>
      </c>
      <c r="DA62" s="3">
        <v>2</v>
      </c>
      <c r="DB62" s="3">
        <v>32</v>
      </c>
      <c r="DC62" s="3">
        <v>2.63333333333333</v>
      </c>
      <c r="DD62" s="3">
        <v>2.73333333333333</v>
      </c>
      <c r="DE62" s="3">
        <v>3</v>
      </c>
      <c r="DF62" s="3">
        <v>334.642416666667</v>
      </c>
      <c r="DG62" s="3">
        <v>709.7925</v>
      </c>
      <c r="DH62" s="3">
        <v>25.0000083333333</v>
      </c>
      <c r="DI62" s="3">
        <v>30.542575</v>
      </c>
      <c r="DJ62" s="3">
        <v>30.0000833333333</v>
      </c>
      <c r="DK62" s="3">
        <v>30.6428166666667</v>
      </c>
      <c r="DL62" s="3">
        <v>30.6272583333333</v>
      </c>
      <c r="DM62" s="3">
        <v>19.9775666666667</v>
      </c>
      <c r="DN62" s="3">
        <v>20.8437</v>
      </c>
      <c r="DO62" s="3">
        <v>28.419</v>
      </c>
      <c r="DP62" s="3">
        <v>25</v>
      </c>
      <c r="DQ62" s="3">
        <v>400</v>
      </c>
      <c r="DR62" s="3">
        <v>22.6789</v>
      </c>
      <c r="DS62" s="3">
        <v>100.093083333333</v>
      </c>
      <c r="DT62" s="3">
        <v>100.38275</v>
      </c>
    </row>
    <row r="63" spans="1:124">
      <c r="A63" s="3" t="s">
        <v>628</v>
      </c>
      <c r="B63" s="3" t="s">
        <v>211</v>
      </c>
      <c r="C63" s="3" t="s">
        <v>72</v>
      </c>
      <c r="D63" s="3" t="s">
        <v>74</v>
      </c>
      <c r="E63" s="3" t="str">
        <f t="shared" si="4"/>
        <v>TR74-B2-Rd2</v>
      </c>
      <c r="F63" s="3" t="str">
        <f>VLOOKUP(B63,Sheet1!$A$1:$B$93,2,0)</f>
        <v>Daphniphyllum pentandrum</v>
      </c>
      <c r="G63" s="3" t="str">
        <f t="shared" si="5"/>
        <v>2023-08-17</v>
      </c>
      <c r="H63" s="3" t="s">
        <v>569</v>
      </c>
      <c r="I63" s="3">
        <v>0.00070355410262343</v>
      </c>
      <c r="J63" s="3">
        <v>-1.2965052391369</v>
      </c>
      <c r="K63" s="3">
        <v>401.734565447303</v>
      </c>
      <c r="L63" s="3">
        <v>424.843295851095</v>
      </c>
      <c r="M63" s="3">
        <v>41.3393130516016</v>
      </c>
      <c r="N63" s="3">
        <v>39.0907221658434</v>
      </c>
      <c r="O63" s="3">
        <v>0.0703094598870064</v>
      </c>
      <c r="P63" s="3">
        <v>3.86293331376353</v>
      </c>
      <c r="Q63" s="3">
        <v>0.0696054731468089</v>
      </c>
      <c r="R63" s="3">
        <v>0.0435660829582392</v>
      </c>
      <c r="S63" s="3">
        <v>0</v>
      </c>
      <c r="T63" s="3">
        <v>25.4853190463178</v>
      </c>
      <c r="U63" s="3">
        <v>25.4544661143039</v>
      </c>
      <c r="V63" s="3">
        <v>3.26685733893827</v>
      </c>
      <c r="W63" s="3">
        <v>70.0358085508213</v>
      </c>
      <c r="X63" s="3">
        <v>2.31146410221398</v>
      </c>
      <c r="Y63" s="3">
        <v>3.30040298935577</v>
      </c>
      <c r="Z63" s="3">
        <v>0.95539323672429</v>
      </c>
      <c r="AA63" s="3">
        <v>-31.0267359256933</v>
      </c>
      <c r="AB63" s="3">
        <v>35.8316080558861</v>
      </c>
      <c r="AC63" s="3">
        <v>1.97274271423972</v>
      </c>
      <c r="AD63" s="3">
        <v>6.77761484443249</v>
      </c>
      <c r="AE63" s="3">
        <v>0</v>
      </c>
      <c r="AF63" s="3">
        <v>0</v>
      </c>
      <c r="AG63" s="3">
        <v>1</v>
      </c>
      <c r="AH63" s="3">
        <v>0</v>
      </c>
      <c r="AI63" s="3">
        <v>51669.3478406598</v>
      </c>
      <c r="AJ63" s="3">
        <v>0</v>
      </c>
      <c r="AK63" s="3">
        <v>0</v>
      </c>
      <c r="AL63" s="3">
        <v>0</v>
      </c>
      <c r="AM63" s="3">
        <v>0</v>
      </c>
      <c r="AN63" s="3">
        <v>6</v>
      </c>
      <c r="AO63" s="3">
        <v>0.5</v>
      </c>
      <c r="AP63" s="3" t="e">
        <v>#DIV/0!</v>
      </c>
      <c r="AQ63" s="3">
        <v>2</v>
      </c>
      <c r="AR63" s="3">
        <v>1692259194.93287</v>
      </c>
      <c r="AS63" s="3">
        <v>401.734565447303</v>
      </c>
      <c r="AT63" s="3">
        <v>399.996507804993</v>
      </c>
      <c r="AU63" s="3">
        <v>23.7548699026942</v>
      </c>
      <c r="AV63" s="3">
        <v>22.5774244639056</v>
      </c>
      <c r="AW63" s="3">
        <v>402.395835628383</v>
      </c>
      <c r="AX63" s="3">
        <v>23.3558283579639</v>
      </c>
      <c r="AY63" s="3">
        <v>349.998745598431</v>
      </c>
      <c r="AZ63" s="3">
        <v>97.2814634193122</v>
      </c>
      <c r="BA63" s="3">
        <v>0.0233879119668704</v>
      </c>
      <c r="BB63" s="3">
        <v>25.6265198497081</v>
      </c>
      <c r="BC63" s="3">
        <v>25.4544661143039</v>
      </c>
      <c r="BD63" s="3">
        <v>999.9</v>
      </c>
      <c r="BE63" s="3">
        <v>0</v>
      </c>
      <c r="BF63" s="3">
        <v>0</v>
      </c>
      <c r="BG63" s="3">
        <v>9998.60294404153</v>
      </c>
      <c r="BH63" s="3">
        <v>-0.713645597718634</v>
      </c>
      <c r="BI63" s="3">
        <v>0.229111</v>
      </c>
      <c r="BJ63" s="3">
        <v>0</v>
      </c>
      <c r="BK63" s="3">
        <v>0</v>
      </c>
      <c r="BL63" s="3">
        <v>0</v>
      </c>
      <c r="BM63" s="3">
        <v>28</v>
      </c>
      <c r="BN63" s="3">
        <v>0</v>
      </c>
      <c r="BO63" s="3">
        <v>1692259097.1</v>
      </c>
      <c r="BP63" s="3" t="e">
        <v>#DIV/0!</v>
      </c>
      <c r="BQ63" s="3">
        <v>1692259097.1</v>
      </c>
      <c r="BR63" s="3">
        <v>1692259092.6</v>
      </c>
      <c r="BS63" s="3">
        <v>105</v>
      </c>
      <c r="BT63" s="3">
        <v>0.198</v>
      </c>
      <c r="BU63" s="3">
        <v>0.017</v>
      </c>
      <c r="BV63" s="3">
        <v>-0.663</v>
      </c>
      <c r="BW63" s="3">
        <v>0.356</v>
      </c>
      <c r="BX63" s="3">
        <v>400</v>
      </c>
      <c r="BY63" s="3">
        <v>23</v>
      </c>
      <c r="BZ63" s="3">
        <v>0.5</v>
      </c>
      <c r="CA63" s="3">
        <v>0.07</v>
      </c>
      <c r="CB63" s="3">
        <v>1.73839270833333</v>
      </c>
      <c r="CC63" s="3">
        <v>-0.00798515947467429</v>
      </c>
      <c r="CD63" s="3">
        <v>0.0399786836232664</v>
      </c>
      <c r="CE63" s="3">
        <v>0.5</v>
      </c>
      <c r="CF63" s="3">
        <v>1.18229464583333</v>
      </c>
      <c r="CG63" s="3">
        <v>-0.102248545966231</v>
      </c>
      <c r="CH63" s="3">
        <v>0.019140707282101</v>
      </c>
      <c r="CI63" s="3">
        <v>0.416666666666667</v>
      </c>
      <c r="CJ63" s="3">
        <v>0.916666666666667</v>
      </c>
      <c r="CK63" s="3">
        <v>2</v>
      </c>
      <c r="CL63" s="3" t="e">
        <v>#DIV/0!</v>
      </c>
      <c r="CM63" s="3">
        <v>100</v>
      </c>
      <c r="CN63" s="3">
        <v>100</v>
      </c>
      <c r="CO63" s="3">
        <v>-0.66175</v>
      </c>
      <c r="CP63" s="3">
        <v>0.398741666666667</v>
      </c>
      <c r="CQ63" s="3">
        <v>-1.18523135340228</v>
      </c>
      <c r="CR63" s="3">
        <v>0.00148322086339242</v>
      </c>
      <c r="CS63" s="3">
        <v>-5.09533483347558e-7</v>
      </c>
      <c r="CT63" s="3">
        <v>1.4640221448258e-10</v>
      </c>
      <c r="CU63" s="3">
        <v>-0.159233864179379</v>
      </c>
      <c r="CV63" s="3">
        <v>-0.000181985047263589</v>
      </c>
      <c r="CW63" s="3">
        <v>0.00115105855774168</v>
      </c>
      <c r="CX63" s="3">
        <v>-5.13095882008679e-6</v>
      </c>
      <c r="CY63" s="3">
        <v>2</v>
      </c>
      <c r="CZ63" s="3">
        <v>2162</v>
      </c>
      <c r="DA63" s="3">
        <v>2</v>
      </c>
      <c r="DB63" s="3">
        <v>32</v>
      </c>
      <c r="DC63" s="3">
        <v>1.75833333333333</v>
      </c>
      <c r="DD63" s="3">
        <v>1.83333333333333</v>
      </c>
      <c r="DE63" s="3">
        <v>3</v>
      </c>
      <c r="DF63" s="3">
        <v>335.051916666667</v>
      </c>
      <c r="DG63" s="3">
        <v>709.043166666667</v>
      </c>
      <c r="DH63" s="3">
        <v>25.0000916666667</v>
      </c>
      <c r="DI63" s="3">
        <v>31.2428416666667</v>
      </c>
      <c r="DJ63" s="3">
        <v>29.9998833333333</v>
      </c>
      <c r="DK63" s="3">
        <v>31.36685</v>
      </c>
      <c r="DL63" s="3">
        <v>31.365525</v>
      </c>
      <c r="DM63" s="3">
        <v>20.02235</v>
      </c>
      <c r="DN63" s="3">
        <v>19.7097916666667</v>
      </c>
      <c r="DO63" s="3">
        <v>22.585</v>
      </c>
      <c r="DP63" s="3">
        <v>25</v>
      </c>
      <c r="DQ63" s="3">
        <v>400</v>
      </c>
      <c r="DR63" s="3">
        <v>22.642525</v>
      </c>
      <c r="DS63" s="3">
        <v>99.9878583333333</v>
      </c>
      <c r="DT63" s="3">
        <v>100.307583333333</v>
      </c>
    </row>
    <row r="64" spans="1:124">
      <c r="A64" s="3" t="s">
        <v>629</v>
      </c>
      <c r="B64" s="3" t="s">
        <v>213</v>
      </c>
      <c r="C64" s="3" t="s">
        <v>72</v>
      </c>
      <c r="D64" s="3" t="s">
        <v>69</v>
      </c>
      <c r="E64" s="3" t="str">
        <f t="shared" si="4"/>
        <v>TR75-B2-Rd1</v>
      </c>
      <c r="F64" s="3" t="str">
        <f>VLOOKUP(B64,Sheet1!$A$1:$B$93,2,0)</f>
        <v>Daphniphyllum pentandrum</v>
      </c>
      <c r="G64" s="3" t="str">
        <f t="shared" si="5"/>
        <v>2023-08-17</v>
      </c>
      <c r="H64" s="3" t="s">
        <v>569</v>
      </c>
      <c r="I64" s="3">
        <v>0.00109956700656342</v>
      </c>
      <c r="J64" s="3">
        <v>-1.08025614137563</v>
      </c>
      <c r="K64" s="3">
        <v>401.094813086116</v>
      </c>
      <c r="L64" s="3">
        <v>410.414739139839</v>
      </c>
      <c r="M64" s="3">
        <v>40.0854257944935</v>
      </c>
      <c r="N64" s="3">
        <v>39.1751435897333</v>
      </c>
      <c r="O64" s="3">
        <v>0.110341773419831</v>
      </c>
      <c r="P64" s="3">
        <v>3.87341898551809</v>
      </c>
      <c r="Q64" s="3">
        <v>0.108624732201694</v>
      </c>
      <c r="R64" s="3">
        <v>0.0680425010973045</v>
      </c>
      <c r="S64" s="3">
        <v>0</v>
      </c>
      <c r="T64" s="3">
        <v>25.3738139963999</v>
      </c>
      <c r="U64" s="3">
        <v>25.415549386441</v>
      </c>
      <c r="V64" s="3">
        <v>3.25931111671596</v>
      </c>
      <c r="W64" s="3">
        <v>69.7856267286955</v>
      </c>
      <c r="X64" s="3">
        <v>2.29875676053878</v>
      </c>
      <c r="Y64" s="3">
        <v>3.29402612503091</v>
      </c>
      <c r="Z64" s="3">
        <v>0.960554356177182</v>
      </c>
      <c r="AA64" s="3">
        <v>-48.490904989447</v>
      </c>
      <c r="AB64" s="3">
        <v>37.2504378167583</v>
      </c>
      <c r="AC64" s="3">
        <v>2.04456651222823</v>
      </c>
      <c r="AD64" s="3">
        <v>-9.19590066046044</v>
      </c>
      <c r="AE64" s="3">
        <v>0</v>
      </c>
      <c r="AF64" s="3">
        <v>0</v>
      </c>
      <c r="AG64" s="3">
        <v>1</v>
      </c>
      <c r="AH64" s="3">
        <v>0</v>
      </c>
      <c r="AI64" s="3">
        <v>51881.2946079765</v>
      </c>
      <c r="AJ64" s="3">
        <v>0</v>
      </c>
      <c r="AK64" s="3">
        <v>0</v>
      </c>
      <c r="AL64" s="3">
        <v>0</v>
      </c>
      <c r="AM64" s="3">
        <v>0</v>
      </c>
      <c r="AN64" s="3">
        <v>6</v>
      </c>
      <c r="AO64" s="3">
        <v>0.5</v>
      </c>
      <c r="AP64" s="3" t="e">
        <v>#DIV/0!</v>
      </c>
      <c r="AQ64" s="3">
        <v>2</v>
      </c>
      <c r="AR64" s="3">
        <v>1692233497.33287</v>
      </c>
      <c r="AS64" s="3">
        <v>401.094813086116</v>
      </c>
      <c r="AT64" s="3">
        <v>399.999001637475</v>
      </c>
      <c r="AU64" s="3">
        <v>23.5358272738399</v>
      </c>
      <c r="AV64" s="3">
        <v>21.6952257758621</v>
      </c>
      <c r="AW64" s="3">
        <v>401.190215395609</v>
      </c>
      <c r="AX64" s="3">
        <v>23.1087269772092</v>
      </c>
      <c r="AY64" s="3">
        <v>350.001176293103</v>
      </c>
      <c r="AZ64" s="3">
        <v>97.6476648338959</v>
      </c>
      <c r="BA64" s="3">
        <v>0.0228666984735146</v>
      </c>
      <c r="BB64" s="3">
        <v>25.5939313797665</v>
      </c>
      <c r="BC64" s="3">
        <v>25.415549386441</v>
      </c>
      <c r="BD64" s="3">
        <v>999.9</v>
      </c>
      <c r="BE64" s="3">
        <v>0</v>
      </c>
      <c r="BF64" s="3">
        <v>0</v>
      </c>
      <c r="BG64" s="3">
        <v>10000.9713737913</v>
      </c>
      <c r="BH64" s="3">
        <v>-0.69453839702609</v>
      </c>
      <c r="BI64" s="3">
        <v>0.229111</v>
      </c>
      <c r="BJ64" s="3">
        <v>0</v>
      </c>
      <c r="BK64" s="3">
        <v>0</v>
      </c>
      <c r="BL64" s="3">
        <v>0</v>
      </c>
      <c r="BM64" s="3">
        <v>28</v>
      </c>
      <c r="BN64" s="3">
        <v>0</v>
      </c>
      <c r="BO64" s="3">
        <v>1692233347.5</v>
      </c>
      <c r="BP64" s="3" t="e">
        <v>#DIV/0!</v>
      </c>
      <c r="BQ64" s="3">
        <v>1692233347.5</v>
      </c>
      <c r="BR64" s="3">
        <v>1692233339.5</v>
      </c>
      <c r="BS64" s="3">
        <v>28</v>
      </c>
      <c r="BT64" s="3">
        <v>0.179</v>
      </c>
      <c r="BU64" s="3">
        <v>-0.016</v>
      </c>
      <c r="BV64" s="3">
        <v>-0.097</v>
      </c>
      <c r="BW64" s="3">
        <v>0.351</v>
      </c>
      <c r="BX64" s="3">
        <v>400</v>
      </c>
      <c r="BY64" s="3">
        <v>22</v>
      </c>
      <c r="BZ64" s="3">
        <v>0.31</v>
      </c>
      <c r="CA64" s="3">
        <v>0.05</v>
      </c>
      <c r="CB64" s="3">
        <v>1.09620152439024</v>
      </c>
      <c r="CC64" s="3">
        <v>-0.0178140243902435</v>
      </c>
      <c r="CD64" s="3">
        <v>0.0300396209761773</v>
      </c>
      <c r="CE64" s="3">
        <v>0.5</v>
      </c>
      <c r="CF64" s="3">
        <v>1.84273817073171</v>
      </c>
      <c r="CG64" s="3">
        <v>-0.0481395818815315</v>
      </c>
      <c r="CH64" s="3">
        <v>0.00966683572322019</v>
      </c>
      <c r="CI64" s="3">
        <v>0.75</v>
      </c>
      <c r="CJ64" s="3">
        <v>1.25</v>
      </c>
      <c r="CK64" s="3">
        <v>2</v>
      </c>
      <c r="CL64" s="3" t="e">
        <v>#DIV/0!</v>
      </c>
      <c r="CM64" s="3">
        <v>100</v>
      </c>
      <c r="CN64" s="3">
        <v>100</v>
      </c>
      <c r="CO64" s="3">
        <v>-0.0955</v>
      </c>
      <c r="CP64" s="3">
        <v>0.427075</v>
      </c>
      <c r="CQ64" s="3">
        <v>-0.617991068501939</v>
      </c>
      <c r="CR64" s="3">
        <v>0.00148322086339242</v>
      </c>
      <c r="CS64" s="3">
        <v>-5.09533483347558e-7</v>
      </c>
      <c r="CT64" s="3">
        <v>1.4640221448258e-10</v>
      </c>
      <c r="CU64" s="3">
        <v>-0.120056089370312</v>
      </c>
      <c r="CV64" s="3">
        <v>-0.000181985047263589</v>
      </c>
      <c r="CW64" s="3">
        <v>0.00115105855774168</v>
      </c>
      <c r="CX64" s="3">
        <v>-5.13095882008679e-6</v>
      </c>
      <c r="CY64" s="3">
        <v>2</v>
      </c>
      <c r="CZ64" s="3">
        <v>2162</v>
      </c>
      <c r="DA64" s="3">
        <v>2</v>
      </c>
      <c r="DB64" s="3">
        <v>32</v>
      </c>
      <c r="DC64" s="3">
        <v>2.625</v>
      </c>
      <c r="DD64" s="3">
        <v>2.75</v>
      </c>
      <c r="DE64" s="3">
        <v>3</v>
      </c>
      <c r="DF64" s="3">
        <v>334.655333333333</v>
      </c>
      <c r="DG64" s="3">
        <v>720.763583333333</v>
      </c>
      <c r="DH64" s="3">
        <v>25.0003</v>
      </c>
      <c r="DI64" s="3">
        <v>30.42045</v>
      </c>
      <c r="DJ64" s="3">
        <v>30.0003666666667</v>
      </c>
      <c r="DK64" s="3">
        <v>30.410325</v>
      </c>
      <c r="DL64" s="3">
        <v>30.3744083333333</v>
      </c>
      <c r="DM64" s="3">
        <v>19.85735</v>
      </c>
      <c r="DN64" s="3">
        <v>23.6531</v>
      </c>
      <c r="DO64" s="3">
        <v>43.319775</v>
      </c>
      <c r="DP64" s="3">
        <v>25</v>
      </c>
      <c r="DQ64" s="3">
        <v>400</v>
      </c>
      <c r="DR64" s="3">
        <v>21.7507833333333</v>
      </c>
      <c r="DS64" s="3">
        <v>100.192416666667</v>
      </c>
      <c r="DT64" s="3">
        <v>100.4505</v>
      </c>
    </row>
    <row r="65" spans="1:124">
      <c r="A65" s="3" t="s">
        <v>630</v>
      </c>
      <c r="B65" s="3" t="s">
        <v>217</v>
      </c>
      <c r="C65" s="3" t="s">
        <v>68</v>
      </c>
      <c r="D65" s="3" t="s">
        <v>69</v>
      </c>
      <c r="E65" s="3" t="str">
        <f t="shared" si="4"/>
        <v>TR76-B1-Rd1</v>
      </c>
      <c r="F65" s="3" t="str">
        <f>VLOOKUP(B65,Sheet1!$A$1:$B$93,2,0)</f>
        <v>Alniphyllum fortunei</v>
      </c>
      <c r="G65" s="3" t="str">
        <f t="shared" si="5"/>
        <v>2023-08-17</v>
      </c>
      <c r="H65" s="3" t="s">
        <v>569</v>
      </c>
      <c r="I65" s="3">
        <v>0.00127400936891052</v>
      </c>
      <c r="J65" s="3">
        <v>-1.37851872951356</v>
      </c>
      <c r="K65" s="3">
        <v>401.483874553001</v>
      </c>
      <c r="L65" s="3">
        <v>412.579339828478</v>
      </c>
      <c r="M65" s="3">
        <v>40.2888133835577</v>
      </c>
      <c r="N65" s="3">
        <v>39.2053293537056</v>
      </c>
      <c r="O65" s="3">
        <v>0.125931234948826</v>
      </c>
      <c r="P65" s="3">
        <v>3.87272971621547</v>
      </c>
      <c r="Q65" s="3">
        <v>0.12369969986266</v>
      </c>
      <c r="R65" s="3">
        <v>0.0775095131715605</v>
      </c>
      <c r="S65" s="3">
        <v>0</v>
      </c>
      <c r="T65" s="3">
        <v>25.6070549712063</v>
      </c>
      <c r="U65" s="3">
        <v>25.7292068076081</v>
      </c>
      <c r="V65" s="3">
        <v>3.32056712492117</v>
      </c>
      <c r="W65" s="3">
        <v>70.0367468475511</v>
      </c>
      <c r="X65" s="3">
        <v>2.34400554537083</v>
      </c>
      <c r="Y65" s="3">
        <v>3.34682241948363</v>
      </c>
      <c r="Z65" s="3">
        <v>0.976561579550339</v>
      </c>
      <c r="AA65" s="3">
        <v>-56.183813168954</v>
      </c>
      <c r="AB65" s="3">
        <v>27.7461940560189</v>
      </c>
      <c r="AC65" s="3">
        <v>1.52764406712687</v>
      </c>
      <c r="AD65" s="3">
        <v>-26.9099750458082</v>
      </c>
      <c r="AE65" s="3">
        <v>0</v>
      </c>
      <c r="AF65" s="3">
        <v>0</v>
      </c>
      <c r="AG65" s="3">
        <v>1</v>
      </c>
      <c r="AH65" s="3">
        <v>0</v>
      </c>
      <c r="AI65" s="3">
        <v>51821.2693515136</v>
      </c>
      <c r="AJ65" s="3">
        <v>0</v>
      </c>
      <c r="AK65" s="3">
        <v>0</v>
      </c>
      <c r="AL65" s="3">
        <v>0</v>
      </c>
      <c r="AM65" s="3">
        <v>0</v>
      </c>
      <c r="AN65" s="3">
        <v>6</v>
      </c>
      <c r="AO65" s="3">
        <v>0.5</v>
      </c>
      <c r="AP65" s="3" t="e">
        <v>#DIV/0!</v>
      </c>
      <c r="AQ65" s="3">
        <v>2</v>
      </c>
      <c r="AR65" s="3">
        <v>1692239893.83287</v>
      </c>
      <c r="AS65" s="3">
        <v>401.483874553001</v>
      </c>
      <c r="AT65" s="3">
        <v>399.997569286323</v>
      </c>
      <c r="AU65" s="3">
        <v>24.003890384206</v>
      </c>
      <c r="AV65" s="3">
        <v>21.8723323373928</v>
      </c>
      <c r="AW65" s="3">
        <v>401.855704085325</v>
      </c>
      <c r="AX65" s="3">
        <v>23.5805956845618</v>
      </c>
      <c r="AY65" s="3">
        <v>350.005375250107</v>
      </c>
      <c r="AZ65" s="3">
        <v>97.6277576406373</v>
      </c>
      <c r="BA65" s="3">
        <v>0.0233109085629143</v>
      </c>
      <c r="BB65" s="3">
        <v>25.8621</v>
      </c>
      <c r="BC65" s="3">
        <v>25.7292068076081</v>
      </c>
      <c r="BD65" s="3">
        <v>999.9</v>
      </c>
      <c r="BE65" s="3">
        <v>0</v>
      </c>
      <c r="BF65" s="3">
        <v>0</v>
      </c>
      <c r="BG65" s="3">
        <v>10000.3872539378</v>
      </c>
      <c r="BH65" s="3">
        <v>-0.711402580540352</v>
      </c>
      <c r="BI65" s="3">
        <v>0.229111</v>
      </c>
      <c r="BJ65" s="3">
        <v>0</v>
      </c>
      <c r="BK65" s="3">
        <v>0</v>
      </c>
      <c r="BL65" s="3">
        <v>0</v>
      </c>
      <c r="BM65" s="3">
        <v>28</v>
      </c>
      <c r="BN65" s="3">
        <v>0</v>
      </c>
      <c r="BO65" s="3">
        <v>1692239794</v>
      </c>
      <c r="BP65" s="3" t="e">
        <v>#DIV/0!</v>
      </c>
      <c r="BQ65" s="3">
        <v>1692239794</v>
      </c>
      <c r="BR65" s="3">
        <v>1692239787.5</v>
      </c>
      <c r="BS65" s="3">
        <v>47</v>
      </c>
      <c r="BT65" s="3">
        <v>0.127</v>
      </c>
      <c r="BU65" s="3">
        <v>-0.001</v>
      </c>
      <c r="BV65" s="3">
        <v>-0.374</v>
      </c>
      <c r="BW65" s="3">
        <v>0.334</v>
      </c>
      <c r="BX65" s="3">
        <v>400</v>
      </c>
      <c r="BY65" s="3">
        <v>22</v>
      </c>
      <c r="BZ65" s="3">
        <v>0.49</v>
      </c>
      <c r="CA65" s="3">
        <v>0.04</v>
      </c>
      <c r="CB65" s="3">
        <v>1.483627875</v>
      </c>
      <c r="CC65" s="3">
        <v>0.0429012757973712</v>
      </c>
      <c r="CD65" s="3">
        <v>0.0370986663331682</v>
      </c>
      <c r="CE65" s="3">
        <v>0.583333333333333</v>
      </c>
      <c r="CF65" s="3">
        <v>2.13306583333333</v>
      </c>
      <c r="CG65" s="3">
        <v>-0.0263666604127617</v>
      </c>
      <c r="CH65" s="3">
        <v>0.00586463408053627</v>
      </c>
      <c r="CI65" s="3">
        <v>0.916666666666667</v>
      </c>
      <c r="CJ65" s="3">
        <v>1.5</v>
      </c>
      <c r="CK65" s="3">
        <v>2</v>
      </c>
      <c r="CL65" s="3" t="e">
        <v>#DIV/0!</v>
      </c>
      <c r="CM65" s="3">
        <v>100</v>
      </c>
      <c r="CN65" s="3">
        <v>100</v>
      </c>
      <c r="CO65" s="3">
        <v>-0.371916666666667</v>
      </c>
      <c r="CP65" s="3">
        <v>0.423091666666667</v>
      </c>
      <c r="CQ65" s="3">
        <v>-0.895089677537875</v>
      </c>
      <c r="CR65" s="3">
        <v>0.00148322086339242</v>
      </c>
      <c r="CS65" s="3">
        <v>-5.09533483347558e-7</v>
      </c>
      <c r="CT65" s="3">
        <v>1.4640221448258e-10</v>
      </c>
      <c r="CU65" s="3">
        <v>-0.145177311832438</v>
      </c>
      <c r="CV65" s="3">
        <v>-0.000181985047263589</v>
      </c>
      <c r="CW65" s="3">
        <v>0.00115105855774168</v>
      </c>
      <c r="CX65" s="3">
        <v>-5.13095882008679e-6</v>
      </c>
      <c r="CY65" s="3">
        <v>2</v>
      </c>
      <c r="CZ65" s="3">
        <v>2162</v>
      </c>
      <c r="DA65" s="3">
        <v>2</v>
      </c>
      <c r="DB65" s="3">
        <v>32</v>
      </c>
      <c r="DC65" s="3">
        <v>1.79166666666667</v>
      </c>
      <c r="DD65" s="3">
        <v>1.9</v>
      </c>
      <c r="DE65" s="3">
        <v>3</v>
      </c>
      <c r="DF65" s="3">
        <v>327.298416666667</v>
      </c>
      <c r="DG65" s="3">
        <v>712.669666666667</v>
      </c>
      <c r="DH65" s="3">
        <v>24.9999083333333</v>
      </c>
      <c r="DI65" s="3">
        <v>31.4441</v>
      </c>
      <c r="DJ65" s="3">
        <v>30.0000666666667</v>
      </c>
      <c r="DK65" s="3">
        <v>31.479875</v>
      </c>
      <c r="DL65" s="3">
        <v>31.4494916666667</v>
      </c>
      <c r="DM65" s="3">
        <v>19.9861666666667</v>
      </c>
      <c r="DN65" s="3">
        <v>20.8731</v>
      </c>
      <c r="DO65" s="3">
        <v>16.275725</v>
      </c>
      <c r="DP65" s="3">
        <v>25</v>
      </c>
      <c r="DQ65" s="3">
        <v>400</v>
      </c>
      <c r="DR65" s="3">
        <v>21.8761416666667</v>
      </c>
      <c r="DS65" s="3">
        <v>100.01675</v>
      </c>
      <c r="DT65" s="3">
        <v>100.3105</v>
      </c>
    </row>
    <row r="66" spans="1:124">
      <c r="A66" s="3" t="s">
        <v>631</v>
      </c>
      <c r="B66" s="3" t="s">
        <v>220</v>
      </c>
      <c r="C66" s="3" t="s">
        <v>72</v>
      </c>
      <c r="D66" s="3" t="s">
        <v>69</v>
      </c>
      <c r="E66" s="3" t="str">
        <f t="shared" si="4"/>
        <v>TR77-B2-Rd1</v>
      </c>
      <c r="F66" s="3" t="str">
        <f>VLOOKUP(B66,Sheet1!$A$1:$B$93,2,0)</f>
        <v>Alniphyllum fortunei</v>
      </c>
      <c r="G66" s="3" t="str">
        <f t="shared" si="5"/>
        <v>2023-08-17</v>
      </c>
      <c r="H66" s="3" t="s">
        <v>569</v>
      </c>
      <c r="I66" s="3">
        <v>0.00195353175871165</v>
      </c>
      <c r="J66" s="3">
        <v>-1.14295476610694</v>
      </c>
      <c r="K66" s="3">
        <v>400.62063359163</v>
      </c>
      <c r="L66" s="3">
        <v>403.447660399009</v>
      </c>
      <c r="M66" s="3">
        <v>39.3425574961118</v>
      </c>
      <c r="N66" s="3">
        <v>39.0668774509994</v>
      </c>
      <c r="O66" s="3">
        <v>0.207527258645188</v>
      </c>
      <c r="P66" s="3">
        <v>3.86874903963015</v>
      </c>
      <c r="Q66" s="3">
        <v>0.201535182041233</v>
      </c>
      <c r="R66" s="3">
        <v>0.126483441538139</v>
      </c>
      <c r="S66" s="3">
        <v>0</v>
      </c>
      <c r="T66" s="3">
        <v>24.9181515136604</v>
      </c>
      <c r="U66" s="3">
        <v>25.0340498973114</v>
      </c>
      <c r="V66" s="3">
        <v>3.18613820783025</v>
      </c>
      <c r="W66" s="3">
        <v>70.0035081602094</v>
      </c>
      <c r="X66" s="3">
        <v>2.26732123678866</v>
      </c>
      <c r="Y66" s="3">
        <v>3.23886801947108</v>
      </c>
      <c r="Z66" s="3">
        <v>0.918816971041596</v>
      </c>
      <c r="AA66" s="3">
        <v>-86.1507505591837</v>
      </c>
      <c r="AB66" s="3">
        <v>57.4982599733647</v>
      </c>
      <c r="AC66" s="3">
        <v>3.14916458516879</v>
      </c>
      <c r="AD66" s="3">
        <v>-25.5033260006502</v>
      </c>
      <c r="AE66" s="3">
        <v>0</v>
      </c>
      <c r="AF66" s="3">
        <v>0</v>
      </c>
      <c r="AG66" s="3">
        <v>1</v>
      </c>
      <c r="AH66" s="3">
        <v>0</v>
      </c>
      <c r="AI66" s="3">
        <v>51838.8816585842</v>
      </c>
      <c r="AJ66" s="3">
        <v>0</v>
      </c>
      <c r="AK66" s="3">
        <v>0</v>
      </c>
      <c r="AL66" s="3">
        <v>0</v>
      </c>
      <c r="AM66" s="3">
        <v>0</v>
      </c>
      <c r="AN66" s="3">
        <v>6</v>
      </c>
      <c r="AO66" s="3">
        <v>0.5</v>
      </c>
      <c r="AP66" s="3" t="e">
        <v>#DIV/0!</v>
      </c>
      <c r="AQ66" s="3">
        <v>2</v>
      </c>
      <c r="AR66" s="3">
        <v>1692245114.91204</v>
      </c>
      <c r="AS66" s="3">
        <v>400.62063359163</v>
      </c>
      <c r="AT66" s="3">
        <v>400.002930379606</v>
      </c>
      <c r="AU66" s="3">
        <v>23.2507876178313</v>
      </c>
      <c r="AV66" s="3">
        <v>19.9797670445115</v>
      </c>
      <c r="AW66" s="3">
        <v>401.00262146641</v>
      </c>
      <c r="AX66" s="3">
        <v>22.8510137686176</v>
      </c>
      <c r="AY66" s="3">
        <v>350.002814426499</v>
      </c>
      <c r="AZ66" s="3">
        <v>97.4932434215192</v>
      </c>
      <c r="BA66" s="3">
        <v>0.022646111489802</v>
      </c>
      <c r="BB66" s="3">
        <v>25.3097256894663</v>
      </c>
      <c r="BC66" s="3">
        <v>25.0340498973114</v>
      </c>
      <c r="BD66" s="3">
        <v>999.9</v>
      </c>
      <c r="BE66" s="3">
        <v>0</v>
      </c>
      <c r="BF66" s="3">
        <v>0</v>
      </c>
      <c r="BG66" s="3">
        <v>9999.01742136446</v>
      </c>
      <c r="BH66" s="3">
        <v>-0.709644489477947</v>
      </c>
      <c r="BI66" s="3">
        <v>0.229111</v>
      </c>
      <c r="BJ66" s="3">
        <v>0</v>
      </c>
      <c r="BK66" s="3">
        <v>0</v>
      </c>
      <c r="BL66" s="3">
        <v>0</v>
      </c>
      <c r="BM66" s="3">
        <v>27</v>
      </c>
      <c r="BN66" s="3">
        <v>0</v>
      </c>
      <c r="BO66" s="3">
        <v>1692244938.6</v>
      </c>
      <c r="BP66" s="3" t="e">
        <v>#DIV/0!</v>
      </c>
      <c r="BQ66" s="3">
        <v>1692244938.1</v>
      </c>
      <c r="BR66" s="3">
        <v>1692244938.6</v>
      </c>
      <c r="BS66" s="3">
        <v>66</v>
      </c>
      <c r="BT66" s="3">
        <v>0.34</v>
      </c>
      <c r="BU66" s="3">
        <v>0.013</v>
      </c>
      <c r="BV66" s="3">
        <v>-0.383</v>
      </c>
      <c r="BW66" s="3">
        <v>0.271</v>
      </c>
      <c r="BX66" s="3">
        <v>400</v>
      </c>
      <c r="BY66" s="3">
        <v>20</v>
      </c>
      <c r="BZ66" s="3">
        <v>0.5</v>
      </c>
      <c r="CA66" s="3">
        <v>0.03</v>
      </c>
      <c r="CB66" s="3">
        <v>0.61851662804878</v>
      </c>
      <c r="CC66" s="3">
        <v>-0.0070092003484319</v>
      </c>
      <c r="CD66" s="3">
        <v>0.0417075858930624</v>
      </c>
      <c r="CE66" s="3">
        <v>0.666666666666667</v>
      </c>
      <c r="CF66" s="3">
        <v>3.27282317073171</v>
      </c>
      <c r="CG66" s="3">
        <v>-0.0348635191637637</v>
      </c>
      <c r="CH66" s="3">
        <v>0.00891173113287522</v>
      </c>
      <c r="CI66" s="3">
        <v>0.75</v>
      </c>
      <c r="CJ66" s="3">
        <v>1.41666666666667</v>
      </c>
      <c r="CK66" s="3">
        <v>2</v>
      </c>
      <c r="CL66" s="3" t="e">
        <v>#DIV/0!</v>
      </c>
      <c r="CM66" s="3">
        <v>100</v>
      </c>
      <c r="CN66" s="3">
        <v>100</v>
      </c>
      <c r="CO66" s="3">
        <v>-0.382</v>
      </c>
      <c r="CP66" s="3">
        <v>0.39985</v>
      </c>
      <c r="CQ66" s="3">
        <v>-0.904256145060985</v>
      </c>
      <c r="CR66" s="3">
        <v>0.00148322086339242</v>
      </c>
      <c r="CS66" s="3">
        <v>-5.09533483347558e-7</v>
      </c>
      <c r="CT66" s="3">
        <v>1.4640221448258e-10</v>
      </c>
      <c r="CU66" s="3">
        <v>-0.135897114604607</v>
      </c>
      <c r="CV66" s="3">
        <v>-0.000181985047263589</v>
      </c>
      <c r="CW66" s="3">
        <v>0.00115105855774168</v>
      </c>
      <c r="CX66" s="3">
        <v>-5.13095882008679e-6</v>
      </c>
      <c r="CY66" s="3">
        <v>2</v>
      </c>
      <c r="CZ66" s="3">
        <v>2162</v>
      </c>
      <c r="DA66" s="3">
        <v>2</v>
      </c>
      <c r="DB66" s="3">
        <v>32</v>
      </c>
      <c r="DC66" s="3">
        <v>3.08333333333333</v>
      </c>
      <c r="DD66" s="3">
        <v>3.06666666666667</v>
      </c>
      <c r="DE66" s="3">
        <v>3</v>
      </c>
      <c r="DF66" s="3">
        <v>328.2225</v>
      </c>
      <c r="DG66" s="3">
        <v>715.561166666667</v>
      </c>
      <c r="DH66" s="3">
        <v>25.00005</v>
      </c>
      <c r="DI66" s="3">
        <v>30.7805166666667</v>
      </c>
      <c r="DJ66" s="3">
        <v>30.0002083333333</v>
      </c>
      <c r="DK66" s="3">
        <v>30.9058833333333</v>
      </c>
      <c r="DL66" s="3">
        <v>30.9021333333333</v>
      </c>
      <c r="DM66" s="3">
        <v>20.0656166666667</v>
      </c>
      <c r="DN66" s="3">
        <v>12.0775833333333</v>
      </c>
      <c r="DO66" s="3">
        <v>0.989618</v>
      </c>
      <c r="DP66" s="3">
        <v>25</v>
      </c>
      <c r="DQ66" s="3">
        <v>400</v>
      </c>
      <c r="DR66" s="3">
        <v>20.0358</v>
      </c>
      <c r="DS66" s="3">
        <v>100.099333333333</v>
      </c>
      <c r="DT66" s="3">
        <v>100.387666666667</v>
      </c>
    </row>
    <row r="67" ht="15" customHeight="1" spans="1:124">
      <c r="A67" s="3" t="s">
        <v>632</v>
      </c>
      <c r="B67" s="3" t="s">
        <v>223</v>
      </c>
      <c r="C67" s="3" t="s">
        <v>68</v>
      </c>
      <c r="D67" s="3" t="s">
        <v>74</v>
      </c>
      <c r="E67" s="3" t="str">
        <f t="shared" si="4"/>
        <v>TR78-B1-Rd2</v>
      </c>
      <c r="F67" s="3" t="str">
        <f>VLOOKUP(B67,Sheet1!$A$1:$B$93,2,0)</f>
        <v>Schima superba</v>
      </c>
      <c r="G67" s="3" t="str">
        <f t="shared" si="5"/>
        <v>2023-08-17</v>
      </c>
      <c r="H67" s="3" t="s">
        <v>569</v>
      </c>
      <c r="I67" s="3">
        <v>0.000159125205742509</v>
      </c>
      <c r="J67" s="3">
        <v>-0.772396532892538</v>
      </c>
      <c r="K67" s="3">
        <v>401.217877650653</v>
      </c>
      <c r="L67" s="3">
        <v>476.224032022165</v>
      </c>
      <c r="M67" s="3">
        <v>46.4788524679749</v>
      </c>
      <c r="N67" s="3">
        <v>39.1583480068331</v>
      </c>
      <c r="O67" s="3">
        <v>0.0150181913567853</v>
      </c>
      <c r="P67" s="3">
        <v>3.87121770269113</v>
      </c>
      <c r="Q67" s="3">
        <v>0.014985892237863</v>
      </c>
      <c r="R67" s="3">
        <v>0.00936907874946918</v>
      </c>
      <c r="S67" s="3">
        <v>0</v>
      </c>
      <c r="T67" s="3">
        <v>25.7535366078724</v>
      </c>
      <c r="U67" s="3">
        <v>25.8028582617885</v>
      </c>
      <c r="V67" s="3">
        <v>3.33509590010015</v>
      </c>
      <c r="W67" s="3">
        <v>69.900198270456</v>
      </c>
      <c r="X67" s="3">
        <v>2.32882854035498</v>
      </c>
      <c r="Y67" s="3">
        <v>3.33164801486987</v>
      </c>
      <c r="Z67" s="3">
        <v>1.00626735974517</v>
      </c>
      <c r="AA67" s="3">
        <v>-7.01742157324465</v>
      </c>
      <c r="AB67" s="3">
        <v>-3.64256210669729</v>
      </c>
      <c r="AC67" s="3">
        <v>-0.200625670343975</v>
      </c>
      <c r="AD67" s="3">
        <v>-10.8606093502859</v>
      </c>
      <c r="AE67" s="3">
        <v>0</v>
      </c>
      <c r="AF67" s="3">
        <v>0</v>
      </c>
      <c r="AG67" s="3">
        <v>1</v>
      </c>
      <c r="AH67" s="3">
        <v>0</v>
      </c>
      <c r="AI67" s="3">
        <v>51804.834977104</v>
      </c>
      <c r="AJ67" s="3">
        <v>0</v>
      </c>
      <c r="AK67" s="3">
        <v>0</v>
      </c>
      <c r="AL67" s="3">
        <v>0</v>
      </c>
      <c r="AM67" s="3">
        <v>0</v>
      </c>
      <c r="AN67" s="3">
        <v>6</v>
      </c>
      <c r="AO67" s="3">
        <v>0.5</v>
      </c>
      <c r="AP67" s="3" t="e">
        <v>#DIV/0!</v>
      </c>
      <c r="AQ67" s="3">
        <v>2</v>
      </c>
      <c r="AR67" s="3">
        <v>1692271089.91204</v>
      </c>
      <c r="AS67" s="3">
        <v>401.217877650653</v>
      </c>
      <c r="AT67" s="3">
        <v>400.003230612889</v>
      </c>
      <c r="AU67" s="3">
        <v>23.8612631106138</v>
      </c>
      <c r="AV67" s="3">
        <v>23.5949892620622</v>
      </c>
      <c r="AW67" s="3">
        <v>401.98787775328</v>
      </c>
      <c r="AX67" s="3">
        <v>23.4696087444186</v>
      </c>
      <c r="AY67" s="3">
        <v>350.004235423251</v>
      </c>
      <c r="AZ67" s="3">
        <v>97.5759747077391</v>
      </c>
      <c r="BA67" s="3">
        <v>0.022737128117306</v>
      </c>
      <c r="BB67" s="3">
        <v>25.7854051146385</v>
      </c>
      <c r="BC67" s="3">
        <v>25.8028582617885</v>
      </c>
      <c r="BD67" s="3">
        <v>999.9</v>
      </c>
      <c r="BE67" s="3">
        <v>0</v>
      </c>
      <c r="BF67" s="3">
        <v>0</v>
      </c>
      <c r="BG67" s="3">
        <v>9999.9354844031</v>
      </c>
      <c r="BH67" s="3">
        <v>-0.700719946171574</v>
      </c>
      <c r="BI67" s="3">
        <v>0.229111</v>
      </c>
      <c r="BJ67" s="3">
        <v>0</v>
      </c>
      <c r="BK67" s="3">
        <v>0</v>
      </c>
      <c r="BL67" s="3">
        <v>0</v>
      </c>
      <c r="BM67" s="3">
        <v>28</v>
      </c>
      <c r="BN67" s="3">
        <v>0</v>
      </c>
      <c r="BO67" s="3">
        <v>1692270886.5</v>
      </c>
      <c r="BP67" s="3" t="e">
        <v>#DIV/0!</v>
      </c>
      <c r="BQ67" s="3">
        <v>1692270886.5</v>
      </c>
      <c r="BR67" s="3">
        <v>1692270874</v>
      </c>
      <c r="BS67" s="3">
        <v>128</v>
      </c>
      <c r="BT67" s="3">
        <v>1.727</v>
      </c>
      <c r="BU67" s="3">
        <v>-0.037</v>
      </c>
      <c r="BV67" s="3">
        <v>-0.771</v>
      </c>
      <c r="BW67" s="3">
        <v>0.383</v>
      </c>
      <c r="BX67" s="3">
        <v>400</v>
      </c>
      <c r="BY67" s="3">
        <v>24</v>
      </c>
      <c r="BZ67" s="3">
        <v>0.45</v>
      </c>
      <c r="CA67" s="3">
        <v>0.26</v>
      </c>
      <c r="CB67" s="3">
        <v>1.21350645833333</v>
      </c>
      <c r="CC67" s="3">
        <v>0.00897654784239993</v>
      </c>
      <c r="CD67" s="3">
        <v>0.0319576470358957</v>
      </c>
      <c r="CE67" s="3">
        <v>0.416666666666667</v>
      </c>
      <c r="CF67" s="3">
        <v>0.266781254166667</v>
      </c>
      <c r="CG67" s="3">
        <v>-0.0101219624765483</v>
      </c>
      <c r="CH67" s="3">
        <v>0.0045312632291408</v>
      </c>
      <c r="CI67" s="3">
        <v>1</v>
      </c>
      <c r="CJ67" s="3">
        <v>1.41666666666667</v>
      </c>
      <c r="CK67" s="3">
        <v>2</v>
      </c>
      <c r="CL67" s="3" t="e">
        <v>#DIV/0!</v>
      </c>
      <c r="CM67" s="3">
        <v>100</v>
      </c>
      <c r="CN67" s="3">
        <v>100</v>
      </c>
      <c r="CO67" s="3">
        <v>-0.77</v>
      </c>
      <c r="CP67" s="3">
        <v>0.391641666666667</v>
      </c>
      <c r="CQ67" s="3">
        <v>-1.29341882302226</v>
      </c>
      <c r="CR67" s="3">
        <v>0.00148322086339242</v>
      </c>
      <c r="CS67" s="3">
        <v>-5.09533483347558e-7</v>
      </c>
      <c r="CT67" s="3">
        <v>1.4640221448258e-10</v>
      </c>
      <c r="CU67" s="3">
        <v>-0.171767260243693</v>
      </c>
      <c r="CV67" s="3">
        <v>-0.000181985047263589</v>
      </c>
      <c r="CW67" s="3">
        <v>0.00115105855774168</v>
      </c>
      <c r="CX67" s="3">
        <v>-5.13095882008679e-6</v>
      </c>
      <c r="CY67" s="3">
        <v>2</v>
      </c>
      <c r="CZ67" s="3">
        <v>2162</v>
      </c>
      <c r="DA67" s="3">
        <v>2</v>
      </c>
      <c r="DB67" s="3">
        <v>32</v>
      </c>
      <c r="DC67" s="3">
        <v>3.51666666666667</v>
      </c>
      <c r="DD67" s="3">
        <v>3.73333333333333</v>
      </c>
      <c r="DE67" s="3">
        <v>3</v>
      </c>
      <c r="DF67" s="3">
        <v>334.07575</v>
      </c>
      <c r="DG67" s="3">
        <v>731.845083333333</v>
      </c>
      <c r="DH67" s="3">
        <v>25.000125</v>
      </c>
      <c r="DI67" s="3">
        <v>31.3592166666667</v>
      </c>
      <c r="DJ67" s="3">
        <v>30.0003583333333</v>
      </c>
      <c r="DK67" s="3">
        <v>31.3648416666667</v>
      </c>
      <c r="DL67" s="3">
        <v>31.3261416666667</v>
      </c>
      <c r="DM67" s="3">
        <v>19.94075</v>
      </c>
      <c r="DN67" s="3">
        <v>27.0453</v>
      </c>
      <c r="DO67" s="3">
        <v>89.9213</v>
      </c>
      <c r="DP67" s="3">
        <v>25</v>
      </c>
      <c r="DQ67" s="3">
        <v>400</v>
      </c>
      <c r="DR67" s="3">
        <v>23.6079</v>
      </c>
      <c r="DS67" s="3">
        <v>99.919675</v>
      </c>
      <c r="DT67" s="3">
        <v>100.253</v>
      </c>
    </row>
    <row r="68" spans="1:124">
      <c r="A68" s="3" t="s">
        <v>633</v>
      </c>
      <c r="B68" s="3" t="s">
        <v>228</v>
      </c>
      <c r="C68" s="3" t="s">
        <v>68</v>
      </c>
      <c r="D68" s="3" t="s">
        <v>74</v>
      </c>
      <c r="E68" s="3" t="str">
        <f t="shared" si="4"/>
        <v>TR81-B1-Rd2</v>
      </c>
      <c r="F68" s="3" t="str">
        <f>VLOOKUP(B68,Sheet1!$A$1:$B$93,2,0)</f>
        <v>Daphniphyllum pentandrum</v>
      </c>
      <c r="G68" s="3" t="str">
        <f t="shared" si="5"/>
        <v>2023-08-18</v>
      </c>
      <c r="H68" s="3" t="s">
        <v>569</v>
      </c>
      <c r="I68" s="3">
        <v>0.000944202761263807</v>
      </c>
      <c r="J68" s="3">
        <v>-1.52399572238789</v>
      </c>
      <c r="K68" s="3">
        <v>401.968163789302</v>
      </c>
      <c r="L68" s="3">
        <v>420.979516700938</v>
      </c>
      <c r="M68" s="3">
        <v>41.0230179315631</v>
      </c>
      <c r="N68" s="3">
        <v>39.1704264053355</v>
      </c>
      <c r="O68" s="3">
        <v>0.0966998749786952</v>
      </c>
      <c r="P68" s="3">
        <v>3.86724769805184</v>
      </c>
      <c r="Q68" s="3">
        <v>0.0953763971757808</v>
      </c>
      <c r="R68" s="3">
        <v>0.0597276483409138</v>
      </c>
      <c r="S68" s="3">
        <v>0</v>
      </c>
      <c r="T68" s="3">
        <v>25.0475240575005</v>
      </c>
      <c r="U68" s="3">
        <v>25.1111773253056</v>
      </c>
      <c r="V68" s="3">
        <v>3.20081456621993</v>
      </c>
      <c r="W68" s="3">
        <v>70.1786850544613</v>
      </c>
      <c r="X68" s="3">
        <v>2.26316244365393</v>
      </c>
      <c r="Y68" s="3">
        <v>3.22485727655319</v>
      </c>
      <c r="Z68" s="3">
        <v>0.937652122565997</v>
      </c>
      <c r="AA68" s="3">
        <v>-41.6393417717339</v>
      </c>
      <c r="AB68" s="3">
        <v>26.2036818357898</v>
      </c>
      <c r="AC68" s="3">
        <v>1.43577119750702</v>
      </c>
      <c r="AD68" s="3">
        <v>-13.9998887384371</v>
      </c>
      <c r="AE68" s="3">
        <v>0</v>
      </c>
      <c r="AF68" s="3">
        <v>0</v>
      </c>
      <c r="AG68" s="3">
        <v>1</v>
      </c>
      <c r="AH68" s="3">
        <v>0</v>
      </c>
      <c r="AI68" s="3">
        <v>51821.6708744427</v>
      </c>
      <c r="AJ68" s="3">
        <v>0</v>
      </c>
      <c r="AK68" s="3">
        <v>0</v>
      </c>
      <c r="AL68" s="3">
        <v>0</v>
      </c>
      <c r="AM68" s="3">
        <v>0</v>
      </c>
      <c r="AN68" s="3">
        <v>6</v>
      </c>
      <c r="AO68" s="3">
        <v>0.5</v>
      </c>
      <c r="AP68" s="3" t="e">
        <v>#DIV/0!</v>
      </c>
      <c r="AQ68" s="3">
        <v>2</v>
      </c>
      <c r="AR68" s="3">
        <v>1692350618.83287</v>
      </c>
      <c r="AS68" s="3">
        <v>401.968163789302</v>
      </c>
      <c r="AT68" s="3">
        <v>400.006239750198</v>
      </c>
      <c r="AU68" s="3">
        <v>23.224645116843</v>
      </c>
      <c r="AV68" s="3">
        <v>21.6436046112327</v>
      </c>
      <c r="AW68" s="3">
        <v>402.569812383689</v>
      </c>
      <c r="AX68" s="3">
        <v>22.8263073303229</v>
      </c>
      <c r="AY68" s="3">
        <v>350.000140315788</v>
      </c>
      <c r="AZ68" s="3">
        <v>97.4268090993888</v>
      </c>
      <c r="BA68" s="3">
        <v>0.0197797886967098</v>
      </c>
      <c r="BB68" s="3">
        <v>25.2368610531837</v>
      </c>
      <c r="BC68" s="3">
        <v>25.1111773253056</v>
      </c>
      <c r="BD68" s="3">
        <v>999.9</v>
      </c>
      <c r="BE68" s="3">
        <v>0</v>
      </c>
      <c r="BF68" s="3">
        <v>0</v>
      </c>
      <c r="BG68" s="3">
        <v>10000.1155644271</v>
      </c>
      <c r="BH68" s="3">
        <v>-0.697810706318798</v>
      </c>
      <c r="BI68" s="3">
        <v>0.229111</v>
      </c>
      <c r="BJ68" s="3">
        <v>0</v>
      </c>
      <c r="BK68" s="3">
        <v>0</v>
      </c>
      <c r="BL68" s="3">
        <v>0</v>
      </c>
      <c r="BM68" s="3">
        <v>27</v>
      </c>
      <c r="BN68" s="3">
        <v>0</v>
      </c>
      <c r="BO68" s="3">
        <v>1692350451</v>
      </c>
      <c r="BP68" s="3" t="e">
        <v>#DIV/0!</v>
      </c>
      <c r="BQ68" s="3">
        <v>1692350451</v>
      </c>
      <c r="BR68" s="3">
        <v>1692350442.5</v>
      </c>
      <c r="BS68" s="3">
        <v>121</v>
      </c>
      <c r="BT68" s="3">
        <v>0.247</v>
      </c>
      <c r="BU68" s="3">
        <v>0.012</v>
      </c>
      <c r="BV68" s="3">
        <v>-0.604</v>
      </c>
      <c r="BW68" s="3">
        <v>0.333</v>
      </c>
      <c r="BX68" s="3">
        <v>400</v>
      </c>
      <c r="BY68" s="3">
        <v>22</v>
      </c>
      <c r="BZ68" s="3">
        <v>0.67</v>
      </c>
      <c r="CA68" s="3">
        <v>0.06</v>
      </c>
      <c r="CB68" s="3">
        <v>1.9581731300813</v>
      </c>
      <c r="CC68" s="3">
        <v>0.0845733275261323</v>
      </c>
      <c r="CD68" s="3">
        <v>0.0392499894954762</v>
      </c>
      <c r="CE68" s="3">
        <v>0.5</v>
      </c>
      <c r="CF68" s="3">
        <v>1.58158955284553</v>
      </c>
      <c r="CG68" s="3">
        <v>-0.0102932752613225</v>
      </c>
      <c r="CH68" s="3">
        <v>0.00197964852661562</v>
      </c>
      <c r="CI68" s="3">
        <v>1</v>
      </c>
      <c r="CJ68" s="3">
        <v>1.5</v>
      </c>
      <c r="CK68" s="3">
        <v>2</v>
      </c>
      <c r="CL68" s="3" t="e">
        <v>#DIV/0!</v>
      </c>
      <c r="CM68" s="3">
        <v>100</v>
      </c>
      <c r="CN68" s="3">
        <v>100</v>
      </c>
      <c r="CO68" s="3">
        <v>-0.601583333333333</v>
      </c>
      <c r="CP68" s="3">
        <v>0.398241666666667</v>
      </c>
      <c r="CQ68" s="3">
        <v>-1.12574452816625</v>
      </c>
      <c r="CR68" s="3">
        <v>0.00148322086339242</v>
      </c>
      <c r="CS68" s="3">
        <v>-5.09533483347558e-7</v>
      </c>
      <c r="CT68" s="3">
        <v>1.4640221448258e-10</v>
      </c>
      <c r="CU68" s="3">
        <v>-0.136235592187258</v>
      </c>
      <c r="CV68" s="3">
        <v>-0.000181985047263589</v>
      </c>
      <c r="CW68" s="3">
        <v>0.00115105855774168</v>
      </c>
      <c r="CX68" s="3">
        <v>-5.13095882008679e-6</v>
      </c>
      <c r="CY68" s="3">
        <v>2</v>
      </c>
      <c r="CZ68" s="3">
        <v>2162</v>
      </c>
      <c r="DA68" s="3">
        <v>2</v>
      </c>
      <c r="DB68" s="3">
        <v>32</v>
      </c>
      <c r="DC68" s="3">
        <v>2.91666666666667</v>
      </c>
      <c r="DD68" s="3">
        <v>3.06666666666667</v>
      </c>
      <c r="DE68" s="3">
        <v>3</v>
      </c>
      <c r="DF68" s="3">
        <v>334.479166666667</v>
      </c>
      <c r="DG68" s="3">
        <v>722.775916666667</v>
      </c>
      <c r="DH68" s="3">
        <v>24.999825</v>
      </c>
      <c r="DI68" s="3">
        <v>29.3553916666667</v>
      </c>
      <c r="DJ68" s="3">
        <v>30.0003916666667</v>
      </c>
      <c r="DK68" s="3">
        <v>29.4048833333333</v>
      </c>
      <c r="DL68" s="3">
        <v>29.3809333333333</v>
      </c>
      <c r="DM68" s="3">
        <v>20.0472833333333</v>
      </c>
      <c r="DN68" s="3">
        <v>17.5731</v>
      </c>
      <c r="DO68" s="3">
        <v>38.4481</v>
      </c>
      <c r="DP68" s="3">
        <v>25</v>
      </c>
      <c r="DQ68" s="3">
        <v>400</v>
      </c>
      <c r="DR68" s="3">
        <v>21.6351</v>
      </c>
      <c r="DS68" s="3">
        <v>100.239916666667</v>
      </c>
      <c r="DT68" s="3">
        <v>100.516</v>
      </c>
    </row>
    <row r="69" spans="1:124">
      <c r="A69" s="3" t="s">
        <v>634</v>
      </c>
      <c r="B69" s="3" t="s">
        <v>512</v>
      </c>
      <c r="C69" s="3" t="s">
        <v>72</v>
      </c>
      <c r="D69" s="3" t="s">
        <v>69</v>
      </c>
      <c r="E69" s="3" t="str">
        <f t="shared" si="4"/>
        <v>TR84-B2-Rd1</v>
      </c>
      <c r="F69" s="3" t="str">
        <f>VLOOKUP(B69,Sheet1!$A$1:$B$93,2,0)</f>
        <v>Schima superba</v>
      </c>
      <c r="G69" s="3" t="str">
        <f t="shared" si="5"/>
        <v>2023-08-18</v>
      </c>
      <c r="H69" s="3" t="s">
        <v>569</v>
      </c>
      <c r="I69" s="3">
        <v>0.000175120601623686</v>
      </c>
      <c r="J69" s="3">
        <v>-1.14724220734312</v>
      </c>
      <c r="K69" s="3">
        <v>401.839063573234</v>
      </c>
      <c r="L69" s="3">
        <v>499.209883689032</v>
      </c>
      <c r="M69" s="3">
        <v>48.7582433611742</v>
      </c>
      <c r="N69" s="3">
        <v>39.2479529810344</v>
      </c>
      <c r="O69" s="3">
        <v>0.0176068526705346</v>
      </c>
      <c r="P69" s="3">
        <v>3.87299935095921</v>
      </c>
      <c r="Q69" s="3">
        <v>0.0175624800504184</v>
      </c>
      <c r="R69" s="3">
        <v>0.0109805273363699</v>
      </c>
      <c r="S69" s="3">
        <v>0</v>
      </c>
      <c r="T69" s="3">
        <v>25.1143642816162</v>
      </c>
      <c r="U69" s="3">
        <v>25.0583273319316</v>
      </c>
      <c r="V69" s="3">
        <v>3.19075154535352</v>
      </c>
      <c r="W69" s="3">
        <v>69.9455172838192</v>
      </c>
      <c r="X69" s="3">
        <v>2.24393328212025</v>
      </c>
      <c r="Y69" s="3">
        <v>3.20811593808507</v>
      </c>
      <c r="Z69" s="3">
        <v>0.946818263233269</v>
      </c>
      <c r="AA69" s="3">
        <v>-7.72281853160457</v>
      </c>
      <c r="AB69" s="3">
        <v>19.0229613907826</v>
      </c>
      <c r="AC69" s="3">
        <v>1.04002060038443</v>
      </c>
      <c r="AD69" s="3">
        <v>12.3401634595625</v>
      </c>
      <c r="AE69" s="3">
        <v>0</v>
      </c>
      <c r="AF69" s="3">
        <v>0</v>
      </c>
      <c r="AG69" s="3">
        <v>1</v>
      </c>
      <c r="AH69" s="3">
        <v>0</v>
      </c>
      <c r="AI69" s="3">
        <v>51950.7310723068</v>
      </c>
      <c r="AJ69" s="3">
        <v>0</v>
      </c>
      <c r="AK69" s="3">
        <v>0</v>
      </c>
      <c r="AL69" s="3">
        <v>0</v>
      </c>
      <c r="AM69" s="3">
        <v>0</v>
      </c>
      <c r="AN69" s="3">
        <v>6</v>
      </c>
      <c r="AO69" s="3">
        <v>0.5</v>
      </c>
      <c r="AP69" s="3" t="e">
        <v>#DIV/0!</v>
      </c>
      <c r="AQ69" s="3">
        <v>2</v>
      </c>
      <c r="AR69" s="3">
        <v>1692321143.31204</v>
      </c>
      <c r="AS69" s="3">
        <v>401.839063573234</v>
      </c>
      <c r="AT69" s="3">
        <v>399.993008617256</v>
      </c>
      <c r="AU69" s="3">
        <v>22.9744478506395</v>
      </c>
      <c r="AV69" s="3">
        <v>22.6811401175591</v>
      </c>
      <c r="AW69" s="3">
        <v>402.054400116826</v>
      </c>
      <c r="AX69" s="3">
        <v>22.5565184985816</v>
      </c>
      <c r="AY69" s="3">
        <v>350.002150001937</v>
      </c>
      <c r="AZ69" s="3">
        <v>97.6498831294889</v>
      </c>
      <c r="BA69" s="3">
        <v>0.0209421477440886</v>
      </c>
      <c r="BB69" s="3">
        <v>25.1494324221455</v>
      </c>
      <c r="BC69" s="3">
        <v>25.0583273319316</v>
      </c>
      <c r="BD69" s="3">
        <v>999.9</v>
      </c>
      <c r="BE69" s="3">
        <v>0</v>
      </c>
      <c r="BF69" s="3">
        <v>0</v>
      </c>
      <c r="BG69" s="3">
        <v>9999.14692027247</v>
      </c>
      <c r="BH69" s="3">
        <v>-0.683796486859297</v>
      </c>
      <c r="BI69" s="3">
        <v>0.229111</v>
      </c>
      <c r="BJ69" s="3">
        <v>0</v>
      </c>
      <c r="BK69" s="3">
        <v>0</v>
      </c>
      <c r="BL69" s="3">
        <v>0</v>
      </c>
      <c r="BM69" s="3">
        <v>26</v>
      </c>
      <c r="BN69" s="3">
        <v>0</v>
      </c>
      <c r="BO69" s="3">
        <v>1692320838</v>
      </c>
      <c r="BP69" s="3" t="e">
        <v>#DIV/0!</v>
      </c>
      <c r="BQ69" s="3">
        <v>1692320838</v>
      </c>
      <c r="BR69" s="3">
        <v>1692320836</v>
      </c>
      <c r="BS69" s="3">
        <v>26</v>
      </c>
      <c r="BT69" s="3">
        <v>0.125</v>
      </c>
      <c r="BU69" s="3">
        <v>-0.002</v>
      </c>
      <c r="BV69" s="3">
        <v>-0.217</v>
      </c>
      <c r="BW69" s="3">
        <v>0.403</v>
      </c>
      <c r="BX69" s="3">
        <v>400</v>
      </c>
      <c r="BY69" s="3">
        <v>23</v>
      </c>
      <c r="BZ69" s="3">
        <v>0.21</v>
      </c>
      <c r="CA69" s="3">
        <v>0.1</v>
      </c>
      <c r="CB69" s="3">
        <v>1.841801125</v>
      </c>
      <c r="CC69" s="3">
        <v>0.0626935084427747</v>
      </c>
      <c r="CD69" s="3">
        <v>0.0350365491236467</v>
      </c>
      <c r="CE69" s="3">
        <v>0.583333333333333</v>
      </c>
      <c r="CF69" s="3">
        <v>0.2940697125</v>
      </c>
      <c r="CG69" s="3">
        <v>-0.0138520450281429</v>
      </c>
      <c r="CH69" s="3">
        <v>0.00587587750571983</v>
      </c>
      <c r="CI69" s="3">
        <v>1</v>
      </c>
      <c r="CJ69" s="3">
        <v>1.58333333333333</v>
      </c>
      <c r="CK69" s="3">
        <v>2</v>
      </c>
      <c r="CL69" s="3" t="e">
        <v>#DIV/0!</v>
      </c>
      <c r="CM69" s="3">
        <v>100</v>
      </c>
      <c r="CN69" s="3">
        <v>100</v>
      </c>
      <c r="CO69" s="3">
        <v>-0.2155</v>
      </c>
      <c r="CP69" s="3">
        <v>0.417966666666667</v>
      </c>
      <c r="CQ69" s="3">
        <v>-0.738849125813375</v>
      </c>
      <c r="CR69" s="3">
        <v>0.00148322086339242</v>
      </c>
      <c r="CS69" s="3">
        <v>-5.09533483347558e-7</v>
      </c>
      <c r="CT69" s="3">
        <v>1.4640221448258e-10</v>
      </c>
      <c r="CU69" s="3">
        <v>-0.104734000480286</v>
      </c>
      <c r="CV69" s="3">
        <v>-0.000181985047263589</v>
      </c>
      <c r="CW69" s="3">
        <v>0.00115105855774168</v>
      </c>
      <c r="CX69" s="3">
        <v>-5.13095882008679e-6</v>
      </c>
      <c r="CY69" s="3">
        <v>2</v>
      </c>
      <c r="CZ69" s="3">
        <v>2162</v>
      </c>
      <c r="DA69" s="3">
        <v>2</v>
      </c>
      <c r="DB69" s="3">
        <v>32</v>
      </c>
      <c r="DC69" s="3">
        <v>5.21666666666667</v>
      </c>
      <c r="DD69" s="3">
        <v>5.25</v>
      </c>
      <c r="DE69" s="3">
        <v>3</v>
      </c>
      <c r="DF69" s="3">
        <v>333.956</v>
      </c>
      <c r="DG69" s="3">
        <v>734.883333333333</v>
      </c>
      <c r="DH69" s="3">
        <v>25.00015</v>
      </c>
      <c r="DI69" s="3">
        <v>28.8201416666667</v>
      </c>
      <c r="DJ69" s="3">
        <v>30.00025</v>
      </c>
      <c r="DK69" s="3">
        <v>28.8237083333333</v>
      </c>
      <c r="DL69" s="3">
        <v>28.79235</v>
      </c>
      <c r="DM69" s="3">
        <v>19.821425</v>
      </c>
      <c r="DN69" s="3">
        <v>24.4472</v>
      </c>
      <c r="DO69" s="3">
        <v>71.9268666666667</v>
      </c>
      <c r="DP69" s="3">
        <v>25</v>
      </c>
      <c r="DQ69" s="3">
        <v>400</v>
      </c>
      <c r="DR69" s="3">
        <v>22.6561</v>
      </c>
      <c r="DS69" s="3">
        <v>100.39525</v>
      </c>
      <c r="DT69" s="3">
        <v>100.619333333333</v>
      </c>
    </row>
    <row r="70" spans="1:124">
      <c r="A70" s="3" t="s">
        <v>635</v>
      </c>
      <c r="B70" s="3" t="s">
        <v>237</v>
      </c>
      <c r="C70" s="3" t="s">
        <v>68</v>
      </c>
      <c r="D70" s="3" t="s">
        <v>69</v>
      </c>
      <c r="E70" s="3" t="str">
        <f t="shared" si="4"/>
        <v>TR86-B1-Rd1</v>
      </c>
      <c r="F70" s="3" t="str">
        <f>VLOOKUP(B70,Sheet1!$A$1:$B$93,2,0)</f>
        <v>Elaeocarpus japonicus</v>
      </c>
      <c r="G70" s="3" t="str">
        <f t="shared" si="5"/>
        <v>2023-08-18</v>
      </c>
      <c r="H70" s="3" t="s">
        <v>569</v>
      </c>
      <c r="I70" s="3">
        <v>0.000312725651790494</v>
      </c>
      <c r="J70" s="3">
        <v>-0.652518045402695</v>
      </c>
      <c r="K70" s="3">
        <v>400.90363042024</v>
      </c>
      <c r="L70" s="3">
        <v>428.157448289857</v>
      </c>
      <c r="M70" s="3">
        <v>41.7830235353794</v>
      </c>
      <c r="N70" s="3">
        <v>39.1233785642033</v>
      </c>
      <c r="O70" s="3">
        <v>0.0308349327893797</v>
      </c>
      <c r="P70" s="3">
        <v>3.87120643240827</v>
      </c>
      <c r="Q70" s="3">
        <v>0.0306990627732901</v>
      </c>
      <c r="R70" s="3">
        <v>0.0191990715258656</v>
      </c>
      <c r="S70" s="3">
        <v>0</v>
      </c>
      <c r="T70" s="3">
        <v>25.452915291626</v>
      </c>
      <c r="U70" s="3">
        <v>25.4606017935444</v>
      </c>
      <c r="V70" s="3">
        <v>3.26804857250687</v>
      </c>
      <c r="W70" s="3">
        <v>70.2197739234785</v>
      </c>
      <c r="X70" s="3">
        <v>2.30231934370838</v>
      </c>
      <c r="Y70" s="3">
        <v>3.27873360887078</v>
      </c>
      <c r="Z70" s="3">
        <v>0.965729228798483</v>
      </c>
      <c r="AA70" s="3">
        <v>-13.7912012439608</v>
      </c>
      <c r="AB70" s="3">
        <v>11.4688907885163</v>
      </c>
      <c r="AC70" s="3">
        <v>0.629749359399226</v>
      </c>
      <c r="AD70" s="3">
        <v>-1.69256109604523</v>
      </c>
      <c r="AE70" s="3">
        <v>0</v>
      </c>
      <c r="AF70" s="3">
        <v>0</v>
      </c>
      <c r="AG70" s="3">
        <v>1</v>
      </c>
      <c r="AH70" s="3">
        <v>0</v>
      </c>
      <c r="AI70" s="3">
        <v>51851.2049819606</v>
      </c>
      <c r="AJ70" s="3">
        <v>0</v>
      </c>
      <c r="AK70" s="3">
        <v>0</v>
      </c>
      <c r="AL70" s="3">
        <v>0</v>
      </c>
      <c r="AM70" s="3">
        <v>0</v>
      </c>
      <c r="AN70" s="3">
        <v>6</v>
      </c>
      <c r="AO70" s="3">
        <v>0.5</v>
      </c>
      <c r="AP70" s="3" t="e">
        <v>#DIV/0!</v>
      </c>
      <c r="AQ70" s="3">
        <v>2</v>
      </c>
      <c r="AR70" s="3">
        <v>1692333799.33287</v>
      </c>
      <c r="AS70" s="3">
        <v>400.90363042024</v>
      </c>
      <c r="AT70" s="3">
        <v>399.999960363833</v>
      </c>
      <c r="AU70" s="3">
        <v>23.5922411706349</v>
      </c>
      <c r="AV70" s="3">
        <v>23.06879203316</v>
      </c>
      <c r="AW70" s="3">
        <v>401.489483600924</v>
      </c>
      <c r="AX70" s="3">
        <v>23.199412123624</v>
      </c>
      <c r="AY70" s="3">
        <v>350.002831725506</v>
      </c>
      <c r="AZ70" s="3">
        <v>97.5645976048319</v>
      </c>
      <c r="BA70" s="3">
        <v>0.0233901265300584</v>
      </c>
      <c r="BB70" s="3">
        <v>25.5155547659338</v>
      </c>
      <c r="BC70" s="3">
        <v>25.4606017935444</v>
      </c>
      <c r="BD70" s="3">
        <v>999.9</v>
      </c>
      <c r="BE70" s="3">
        <v>0</v>
      </c>
      <c r="BF70" s="3">
        <v>0</v>
      </c>
      <c r="BG70" s="3">
        <v>10001.0588255793</v>
      </c>
      <c r="BH70" s="3">
        <v>-0.706819993208356</v>
      </c>
      <c r="BI70" s="3">
        <v>0.229111</v>
      </c>
      <c r="BJ70" s="3">
        <v>0</v>
      </c>
      <c r="BK70" s="3">
        <v>0</v>
      </c>
      <c r="BL70" s="3">
        <v>0</v>
      </c>
      <c r="BM70" s="3">
        <v>28</v>
      </c>
      <c r="BN70" s="3">
        <v>0</v>
      </c>
      <c r="BO70" s="3">
        <v>1692333366.5</v>
      </c>
      <c r="BP70" s="3" t="e">
        <v>#DIV/0!</v>
      </c>
      <c r="BQ70" s="3">
        <v>1692333366.5</v>
      </c>
      <c r="BR70" s="3">
        <v>1692333363.5</v>
      </c>
      <c r="BS70" s="3">
        <v>64</v>
      </c>
      <c r="BT70" s="3">
        <v>0.165</v>
      </c>
      <c r="BU70" s="3">
        <v>-0.006</v>
      </c>
      <c r="BV70" s="3">
        <v>-0.587</v>
      </c>
      <c r="BW70" s="3">
        <v>0.363</v>
      </c>
      <c r="BX70" s="3">
        <v>400</v>
      </c>
      <c r="BY70" s="3">
        <v>23</v>
      </c>
      <c r="BZ70" s="3">
        <v>0.53</v>
      </c>
      <c r="CA70" s="3">
        <v>0.15</v>
      </c>
      <c r="CB70" s="3">
        <v>0.903550534552846</v>
      </c>
      <c r="CC70" s="3">
        <v>0.00470703310104534</v>
      </c>
      <c r="CD70" s="3">
        <v>0.0349712113750685</v>
      </c>
      <c r="CE70" s="3">
        <v>0.666666666666667</v>
      </c>
      <c r="CF70" s="3">
        <v>0.524087008130081</v>
      </c>
      <c r="CG70" s="3">
        <v>-0.0112979320557487</v>
      </c>
      <c r="CH70" s="3">
        <v>0.00709977282726115</v>
      </c>
      <c r="CI70" s="3">
        <v>0.75</v>
      </c>
      <c r="CJ70" s="3">
        <v>1.41666666666667</v>
      </c>
      <c r="CK70" s="3">
        <v>2</v>
      </c>
      <c r="CL70" s="3" t="e">
        <v>#DIV/0!</v>
      </c>
      <c r="CM70" s="3">
        <v>100</v>
      </c>
      <c r="CN70" s="3">
        <v>100</v>
      </c>
      <c r="CO70" s="3">
        <v>-0.585916666666667</v>
      </c>
      <c r="CP70" s="3">
        <v>0.392741666666667</v>
      </c>
      <c r="CQ70" s="3">
        <v>-1.10868364642527</v>
      </c>
      <c r="CR70" s="3">
        <v>0.00148322086339242</v>
      </c>
      <c r="CS70" s="3">
        <v>-5.09533483347558e-7</v>
      </c>
      <c r="CT70" s="3">
        <v>1.4640221448258e-10</v>
      </c>
      <c r="CU70" s="3">
        <v>-0.158397236468849</v>
      </c>
      <c r="CV70" s="3">
        <v>-0.000181985047263589</v>
      </c>
      <c r="CW70" s="3">
        <v>0.00115105855774168</v>
      </c>
      <c r="CX70" s="3">
        <v>-5.13095882008679e-6</v>
      </c>
      <c r="CY70" s="3">
        <v>2</v>
      </c>
      <c r="CZ70" s="3">
        <v>2162</v>
      </c>
      <c r="DA70" s="3">
        <v>2</v>
      </c>
      <c r="DB70" s="3">
        <v>32</v>
      </c>
      <c r="DC70" s="3">
        <v>7.33333333333333</v>
      </c>
      <c r="DD70" s="3">
        <v>7.38333333333333</v>
      </c>
      <c r="DE70" s="3">
        <v>3</v>
      </c>
      <c r="DF70" s="3">
        <v>334.395666666667</v>
      </c>
      <c r="DG70" s="3">
        <v>718.038416666667</v>
      </c>
      <c r="DH70" s="3">
        <v>24.9998666666667</v>
      </c>
      <c r="DI70" s="3">
        <v>31.0914166666667</v>
      </c>
      <c r="DJ70" s="3">
        <v>29.9999916666667</v>
      </c>
      <c r="DK70" s="3">
        <v>31.1764333333333</v>
      </c>
      <c r="DL70" s="3">
        <v>31.1572666666667</v>
      </c>
      <c r="DM70" s="3">
        <v>19.9662416666667</v>
      </c>
      <c r="DN70" s="3">
        <v>16.8987</v>
      </c>
      <c r="DO70" s="3">
        <v>29.8006416666667</v>
      </c>
      <c r="DP70" s="3">
        <v>25</v>
      </c>
      <c r="DQ70" s="3">
        <v>400</v>
      </c>
      <c r="DR70" s="3">
        <v>23.0481</v>
      </c>
      <c r="DS70" s="3">
        <v>100.0195</v>
      </c>
      <c r="DT70" s="3">
        <v>100.320666666667</v>
      </c>
    </row>
    <row r="71" spans="1:124">
      <c r="A71" s="3" t="s">
        <v>636</v>
      </c>
      <c r="B71" s="3" t="s">
        <v>237</v>
      </c>
      <c r="C71" s="3" t="s">
        <v>72</v>
      </c>
      <c r="D71" s="3" t="s">
        <v>74</v>
      </c>
      <c r="E71" s="3" t="str">
        <f t="shared" si="4"/>
        <v>TR86-B2-Rd2</v>
      </c>
      <c r="F71" s="3" t="str">
        <f>VLOOKUP(B71,Sheet1!$A$1:$B$93,2,0)</f>
        <v>Elaeocarpus japonicus</v>
      </c>
      <c r="G71" s="3" t="str">
        <f t="shared" si="5"/>
        <v>2023-08-18</v>
      </c>
      <c r="H71" s="3" t="s">
        <v>569</v>
      </c>
      <c r="I71" s="3">
        <v>0.000745670695756854</v>
      </c>
      <c r="J71" s="3">
        <v>-0.993749250216505</v>
      </c>
      <c r="K71" s="3">
        <v>401.194825231101</v>
      </c>
      <c r="L71" s="3">
        <v>416.663292984411</v>
      </c>
      <c r="M71" s="3">
        <v>40.6709073539709</v>
      </c>
      <c r="N71" s="3">
        <v>39.16101525826</v>
      </c>
      <c r="O71" s="3">
        <v>0.071894715208333</v>
      </c>
      <c r="P71" s="3">
        <v>3.87226709078959</v>
      </c>
      <c r="Q71" s="3">
        <v>0.0711611889265456</v>
      </c>
      <c r="R71" s="3">
        <v>0.044541023582964</v>
      </c>
      <c r="S71" s="3">
        <v>0</v>
      </c>
      <c r="T71" s="3">
        <v>25.682443437258</v>
      </c>
      <c r="U71" s="3">
        <v>25.776088776227</v>
      </c>
      <c r="V71" s="3">
        <v>3.3298088549231</v>
      </c>
      <c r="W71" s="3">
        <v>69.9427750820998</v>
      </c>
      <c r="X71" s="3">
        <v>2.33665398329546</v>
      </c>
      <c r="Y71" s="3">
        <v>3.34080822213949</v>
      </c>
      <c r="Z71" s="3">
        <v>0.99315487162764</v>
      </c>
      <c r="AA71" s="3">
        <v>-32.8840776828772</v>
      </c>
      <c r="AB71" s="3">
        <v>11.6176775589433</v>
      </c>
      <c r="AC71" s="3">
        <v>0.639771113567804</v>
      </c>
      <c r="AD71" s="3">
        <v>-20.6266290103661</v>
      </c>
      <c r="AE71" s="3">
        <v>0</v>
      </c>
      <c r="AF71" s="3">
        <v>0</v>
      </c>
      <c r="AG71" s="3">
        <v>1</v>
      </c>
      <c r="AH71" s="3">
        <v>0</v>
      </c>
      <c r="AI71" s="3">
        <v>51816.9305140578</v>
      </c>
      <c r="AJ71" s="3">
        <v>0</v>
      </c>
      <c r="AK71" s="3">
        <v>0</v>
      </c>
      <c r="AL71" s="3">
        <v>0</v>
      </c>
      <c r="AM71" s="3">
        <v>0</v>
      </c>
      <c r="AN71" s="3">
        <v>6</v>
      </c>
      <c r="AO71" s="3">
        <v>0.5</v>
      </c>
      <c r="AP71" s="3" t="e">
        <v>#DIV/0!</v>
      </c>
      <c r="AQ71" s="3">
        <v>2</v>
      </c>
      <c r="AR71" s="3">
        <v>1692356471.24758</v>
      </c>
      <c r="AS71" s="3">
        <v>401.194825231101</v>
      </c>
      <c r="AT71" s="3">
        <v>400.004104735298</v>
      </c>
      <c r="AU71" s="3">
        <v>23.9384367333364</v>
      </c>
      <c r="AV71" s="3">
        <v>22.6907503218695</v>
      </c>
      <c r="AW71" s="3">
        <v>402.058073792799</v>
      </c>
      <c r="AX71" s="3">
        <v>23.5426745617436</v>
      </c>
      <c r="AY71" s="3">
        <v>350.001606772639</v>
      </c>
      <c r="AZ71" s="3">
        <v>97.5887103355531</v>
      </c>
      <c r="BA71" s="3">
        <v>0.0222576920346804</v>
      </c>
      <c r="BB71" s="3">
        <v>25.8317393137657</v>
      </c>
      <c r="BC71" s="3">
        <v>25.776088776227</v>
      </c>
      <c r="BD71" s="3">
        <v>999.9</v>
      </c>
      <c r="BE71" s="3">
        <v>0</v>
      </c>
      <c r="BF71" s="3">
        <v>0</v>
      </c>
      <c r="BG71" s="3">
        <v>10002.6259171912</v>
      </c>
      <c r="BH71" s="3">
        <v>-0.701164955837591</v>
      </c>
      <c r="BI71" s="3">
        <v>0.229111</v>
      </c>
      <c r="BJ71" s="3">
        <v>0</v>
      </c>
      <c r="BK71" s="3">
        <v>0</v>
      </c>
      <c r="BL71" s="3">
        <v>0</v>
      </c>
      <c r="BM71" s="3">
        <v>28.0029277873563</v>
      </c>
      <c r="BN71" s="3">
        <v>0</v>
      </c>
      <c r="BO71" s="3">
        <v>1692356352.1</v>
      </c>
      <c r="BP71" s="3" t="e">
        <v>#DIV/0!</v>
      </c>
      <c r="BQ71" s="3">
        <v>1692356352.1</v>
      </c>
      <c r="BR71" s="3">
        <v>1692356344.1</v>
      </c>
      <c r="BS71" s="3">
        <v>140</v>
      </c>
      <c r="BT71" s="3">
        <v>0.169</v>
      </c>
      <c r="BU71" s="3">
        <v>-0.014</v>
      </c>
      <c r="BV71" s="3">
        <v>-0.865</v>
      </c>
      <c r="BW71" s="3">
        <v>0.342</v>
      </c>
      <c r="BX71" s="3">
        <v>400</v>
      </c>
      <c r="BY71" s="3">
        <v>23</v>
      </c>
      <c r="BZ71" s="3">
        <v>0.3</v>
      </c>
      <c r="CA71" s="3">
        <v>0.05</v>
      </c>
      <c r="CB71" s="3">
        <v>1.19019586890244</v>
      </c>
      <c r="CC71" s="3">
        <v>0.0335423578072226</v>
      </c>
      <c r="CD71" s="3">
        <v>0.0379625753173184</v>
      </c>
      <c r="CE71" s="3">
        <v>0.5</v>
      </c>
      <c r="CF71" s="3">
        <v>1.24983533892276</v>
      </c>
      <c r="CG71" s="3">
        <v>-0.0487053538417762</v>
      </c>
      <c r="CH71" s="3">
        <v>0.00484441224835608</v>
      </c>
      <c r="CI71" s="3">
        <v>1</v>
      </c>
      <c r="CJ71" s="3">
        <v>1.5</v>
      </c>
      <c r="CK71" s="3">
        <v>2</v>
      </c>
      <c r="CL71" s="3" t="e">
        <v>#DIV/0!</v>
      </c>
      <c r="CM71" s="3">
        <v>100</v>
      </c>
      <c r="CN71" s="3">
        <v>100</v>
      </c>
      <c r="CO71" s="3">
        <v>-0.863083333333333</v>
      </c>
      <c r="CP71" s="3">
        <v>0.3956</v>
      </c>
      <c r="CQ71" s="3">
        <v>-1.3867593209425</v>
      </c>
      <c r="CR71" s="3">
        <v>0.00148322086339242</v>
      </c>
      <c r="CS71" s="3">
        <v>-5.09533483347558e-7</v>
      </c>
      <c r="CT71" s="3">
        <v>1.4640221448258e-10</v>
      </c>
      <c r="CU71" s="3">
        <v>-0.170984062174507</v>
      </c>
      <c r="CV71" s="3">
        <v>-0.000181985047263589</v>
      </c>
      <c r="CW71" s="3">
        <v>0.00115105855774168</v>
      </c>
      <c r="CX71" s="3">
        <v>-5.13095882008679e-6</v>
      </c>
      <c r="CY71" s="3">
        <v>2</v>
      </c>
      <c r="CZ71" s="3">
        <v>2162</v>
      </c>
      <c r="DA71" s="3">
        <v>2</v>
      </c>
      <c r="DB71" s="3">
        <v>32</v>
      </c>
      <c r="DC71" s="3">
        <v>2.10833333333333</v>
      </c>
      <c r="DD71" s="3">
        <v>2.25</v>
      </c>
      <c r="DE71" s="3">
        <v>3</v>
      </c>
      <c r="DF71" s="3">
        <v>334.257</v>
      </c>
      <c r="DG71" s="3">
        <v>724.892583333333</v>
      </c>
      <c r="DH71" s="3">
        <v>25.0001833333333</v>
      </c>
      <c r="DI71" s="3">
        <v>31.2422833333333</v>
      </c>
      <c r="DJ71" s="3">
        <v>30.0003666666667</v>
      </c>
      <c r="DK71" s="3">
        <v>31.2195666666667</v>
      </c>
      <c r="DL71" s="3">
        <v>31.1732916666667</v>
      </c>
      <c r="DM71" s="3">
        <v>19.9365583333333</v>
      </c>
      <c r="DN71" s="3">
        <v>22.8778</v>
      </c>
      <c r="DO71" s="3">
        <v>62.3228</v>
      </c>
      <c r="DP71" s="3">
        <v>25</v>
      </c>
      <c r="DQ71" s="3">
        <v>400</v>
      </c>
      <c r="DR71" s="3">
        <v>22.6521</v>
      </c>
      <c r="DS71" s="3">
        <v>99.9315166666667</v>
      </c>
      <c r="DT71" s="3">
        <v>100.262083333333</v>
      </c>
    </row>
    <row r="72" spans="1:124">
      <c r="A72" s="3" t="s">
        <v>637</v>
      </c>
      <c r="B72" s="3" t="s">
        <v>514</v>
      </c>
      <c r="C72" s="3" t="s">
        <v>72</v>
      </c>
      <c r="D72" s="3" t="s">
        <v>69</v>
      </c>
      <c r="E72" s="3" t="str">
        <f t="shared" si="4"/>
        <v>TR87-B2-Rd1</v>
      </c>
      <c r="F72" s="3" t="str">
        <f>VLOOKUP(B72,Sheet1!$A$1:$B$93,2,0)</f>
        <v>Elaeocarpus chinensis</v>
      </c>
      <c r="G72" s="3" t="str">
        <f t="shared" si="5"/>
        <v>2023-08-18</v>
      </c>
      <c r="H72" s="3" t="s">
        <v>569</v>
      </c>
      <c r="I72" s="3">
        <v>0.000451035596505127</v>
      </c>
      <c r="J72" s="3">
        <v>-0.967091689872395</v>
      </c>
      <c r="K72" s="3">
        <v>401.349420684334</v>
      </c>
      <c r="L72" s="3">
        <v>430.438413674746</v>
      </c>
      <c r="M72" s="3">
        <v>42.0309364833379</v>
      </c>
      <c r="N72" s="3">
        <v>39.1904895858751</v>
      </c>
      <c r="O72" s="3">
        <v>0.0431182005663298</v>
      </c>
      <c r="P72" s="3">
        <v>3.8715911106613</v>
      </c>
      <c r="Q72" s="3">
        <v>0.0428531146651501</v>
      </c>
      <c r="R72" s="3">
        <v>0.0268068774913098</v>
      </c>
      <c r="S72" s="3">
        <v>0</v>
      </c>
      <c r="T72" s="3">
        <v>25.7326506532357</v>
      </c>
      <c r="U72" s="3">
        <v>25.8046247435839</v>
      </c>
      <c r="V72" s="3">
        <v>3.3354451226975</v>
      </c>
      <c r="W72" s="3">
        <v>70.005579756348</v>
      </c>
      <c r="X72" s="3">
        <v>2.33753736621614</v>
      </c>
      <c r="Y72" s="3">
        <v>3.33907293923099</v>
      </c>
      <c r="Z72" s="3">
        <v>0.997907756481366</v>
      </c>
      <c r="AA72" s="3">
        <v>-19.8906698058761</v>
      </c>
      <c r="AB72" s="3">
        <v>3.82940411565192</v>
      </c>
      <c r="AC72" s="3">
        <v>0.210926277730863</v>
      </c>
      <c r="AD72" s="3">
        <v>-15.8503394124933</v>
      </c>
      <c r="AE72" s="3">
        <v>0</v>
      </c>
      <c r="AF72" s="3">
        <v>0</v>
      </c>
      <c r="AG72" s="3">
        <v>1</v>
      </c>
      <c r="AH72" s="3">
        <v>0</v>
      </c>
      <c r="AI72" s="3">
        <v>51806.4339767954</v>
      </c>
      <c r="AJ72" s="3">
        <v>0</v>
      </c>
      <c r="AK72" s="3">
        <v>0</v>
      </c>
      <c r="AL72" s="3">
        <v>0</v>
      </c>
      <c r="AM72" s="3">
        <v>0</v>
      </c>
      <c r="AN72" s="3">
        <v>6</v>
      </c>
      <c r="AO72" s="3">
        <v>0.5</v>
      </c>
      <c r="AP72" s="3" t="e">
        <v>#DIV/0!</v>
      </c>
      <c r="AQ72" s="3">
        <v>2</v>
      </c>
      <c r="AR72" s="3">
        <v>1692328135.83287</v>
      </c>
      <c r="AS72" s="3">
        <v>401.349420684334</v>
      </c>
      <c r="AT72" s="3">
        <v>400.001868218999</v>
      </c>
      <c r="AU72" s="3">
        <v>23.9386972484492</v>
      </c>
      <c r="AV72" s="3">
        <v>23.1839998405857</v>
      </c>
      <c r="AW72" s="3">
        <v>401.83618949553</v>
      </c>
      <c r="AX72" s="3">
        <v>23.5215180650581</v>
      </c>
      <c r="AY72" s="3">
        <v>349.998501661041</v>
      </c>
      <c r="AZ72" s="3">
        <v>97.6241162373806</v>
      </c>
      <c r="BA72" s="3">
        <v>0.0226911888853159</v>
      </c>
      <c r="BB72" s="3">
        <v>25.8229704365079</v>
      </c>
      <c r="BC72" s="3">
        <v>25.8046247435839</v>
      </c>
      <c r="BD72" s="3">
        <v>999.9</v>
      </c>
      <c r="BE72" s="3">
        <v>0</v>
      </c>
      <c r="BF72" s="3">
        <v>0</v>
      </c>
      <c r="BG72" s="3">
        <v>9996.42680312291</v>
      </c>
      <c r="BH72" s="3">
        <v>-0.713550113695038</v>
      </c>
      <c r="BI72" s="3">
        <v>0.229111</v>
      </c>
      <c r="BJ72" s="3">
        <v>0</v>
      </c>
      <c r="BK72" s="3">
        <v>0</v>
      </c>
      <c r="BL72" s="3">
        <v>0</v>
      </c>
      <c r="BM72" s="3">
        <v>28</v>
      </c>
      <c r="BN72" s="3">
        <v>0</v>
      </c>
      <c r="BO72" s="3">
        <v>1692328074</v>
      </c>
      <c r="BP72" s="3" t="e">
        <v>#DIV/0!</v>
      </c>
      <c r="BQ72" s="3">
        <v>1692328074</v>
      </c>
      <c r="BR72" s="3">
        <v>1692328074</v>
      </c>
      <c r="BS72" s="3">
        <v>45</v>
      </c>
      <c r="BT72" s="3">
        <v>0.15</v>
      </c>
      <c r="BU72" s="3">
        <v>-0.008</v>
      </c>
      <c r="BV72" s="3">
        <v>-0.488</v>
      </c>
      <c r="BW72" s="3">
        <v>0.38</v>
      </c>
      <c r="BX72" s="3">
        <v>400</v>
      </c>
      <c r="BY72" s="3">
        <v>23</v>
      </c>
      <c r="BZ72" s="3">
        <v>0.16</v>
      </c>
      <c r="CA72" s="3">
        <v>0.1</v>
      </c>
      <c r="CB72" s="3">
        <v>1.34606577083333</v>
      </c>
      <c r="CC72" s="3">
        <v>0.0365135741088154</v>
      </c>
      <c r="CD72" s="3">
        <v>0.0261500865017646</v>
      </c>
      <c r="CE72" s="3">
        <v>0.583333333333333</v>
      </c>
      <c r="CF72" s="3">
        <v>0.754706827083333</v>
      </c>
      <c r="CG72" s="3">
        <v>0.00379038367729663</v>
      </c>
      <c r="CH72" s="3">
        <v>0.00964628450982671</v>
      </c>
      <c r="CI72" s="3">
        <v>0.75</v>
      </c>
      <c r="CJ72" s="3">
        <v>1.33333333333333</v>
      </c>
      <c r="CK72" s="3">
        <v>2</v>
      </c>
      <c r="CL72" s="3" t="e">
        <v>#DIV/0!</v>
      </c>
      <c r="CM72" s="3">
        <v>100</v>
      </c>
      <c r="CN72" s="3">
        <v>100</v>
      </c>
      <c r="CO72" s="3">
        <v>-0.486833333333333</v>
      </c>
      <c r="CP72" s="3">
        <v>0.417083333333333</v>
      </c>
      <c r="CQ72" s="3">
        <v>-1.01003204151713</v>
      </c>
      <c r="CR72" s="3">
        <v>0.00148322086339242</v>
      </c>
      <c r="CS72" s="3">
        <v>-5.09533483347558e-7</v>
      </c>
      <c r="CT72" s="3">
        <v>1.4640221448258e-10</v>
      </c>
      <c r="CU72" s="3">
        <v>-0.14860579742186</v>
      </c>
      <c r="CV72" s="3">
        <v>-0.000181985047263589</v>
      </c>
      <c r="CW72" s="3">
        <v>0.00115105855774168</v>
      </c>
      <c r="CX72" s="3">
        <v>-5.13095882008679e-6</v>
      </c>
      <c r="CY72" s="3">
        <v>2</v>
      </c>
      <c r="CZ72" s="3">
        <v>2162</v>
      </c>
      <c r="DA72" s="3">
        <v>2</v>
      </c>
      <c r="DB72" s="3">
        <v>32</v>
      </c>
      <c r="DC72" s="3">
        <v>1.15</v>
      </c>
      <c r="DD72" s="3">
        <v>1.15</v>
      </c>
      <c r="DE72" s="3">
        <v>3</v>
      </c>
      <c r="DF72" s="3">
        <v>334.314583333333</v>
      </c>
      <c r="DG72" s="3">
        <v>724.62925</v>
      </c>
      <c r="DH72" s="3">
        <v>25.0000916666667</v>
      </c>
      <c r="DI72" s="3">
        <v>30.7395833333333</v>
      </c>
      <c r="DJ72" s="3">
        <v>30.0003166666667</v>
      </c>
      <c r="DK72" s="3">
        <v>30.723275</v>
      </c>
      <c r="DL72" s="3">
        <v>30.6824833333333</v>
      </c>
      <c r="DM72" s="3">
        <v>19.976225</v>
      </c>
      <c r="DN72" s="3">
        <v>21.2695</v>
      </c>
      <c r="DO72" s="3">
        <v>41.8962</v>
      </c>
      <c r="DP72" s="3">
        <v>25</v>
      </c>
      <c r="DQ72" s="3">
        <v>400</v>
      </c>
      <c r="DR72" s="3">
        <v>23.1493</v>
      </c>
      <c r="DS72" s="3">
        <v>100.10575</v>
      </c>
      <c r="DT72" s="3">
        <v>100.388583333333</v>
      </c>
    </row>
    <row r="73" spans="1:124">
      <c r="A73" s="3" t="s">
        <v>638</v>
      </c>
      <c r="B73" s="3" t="s">
        <v>639</v>
      </c>
      <c r="C73" s="3" t="s">
        <v>68</v>
      </c>
      <c r="D73" s="3" t="s">
        <v>69</v>
      </c>
      <c r="E73" s="3" t="str">
        <f t="shared" si="4"/>
        <v>TR88-B1-Rd1</v>
      </c>
      <c r="F73" s="3" t="str">
        <f>VLOOKUP(B73,Sheet1!$A$1:$B$93,2,0)</f>
        <v>Daphniphyllum pentandrum</v>
      </c>
      <c r="G73" s="3" t="str">
        <f t="shared" si="5"/>
        <v>2023-08-18</v>
      </c>
      <c r="H73" s="3" t="s">
        <v>569</v>
      </c>
      <c r="I73" s="3">
        <v>0.000538992190442362</v>
      </c>
      <c r="J73" s="3">
        <v>-0.942280088848131</v>
      </c>
      <c r="K73" s="3">
        <v>401.250547649333</v>
      </c>
      <c r="L73" s="3">
        <v>423.546999107856</v>
      </c>
      <c r="M73" s="3">
        <v>41.2896520494095</v>
      </c>
      <c r="N73" s="3">
        <v>39.1160731699184</v>
      </c>
      <c r="O73" s="3">
        <v>0.0520057663173096</v>
      </c>
      <c r="P73" s="3">
        <v>3.86846667482552</v>
      </c>
      <c r="Q73" s="3">
        <v>0.051620380013253</v>
      </c>
      <c r="R73" s="3">
        <v>0.0322971246343974</v>
      </c>
      <c r="S73" s="3">
        <v>0</v>
      </c>
      <c r="T73" s="3">
        <v>25.6466326178513</v>
      </c>
      <c r="U73" s="3">
        <v>25.7217326521802</v>
      </c>
      <c r="V73" s="3">
        <v>3.31909584631768</v>
      </c>
      <c r="W73" s="3">
        <v>70.0838682514691</v>
      </c>
      <c r="X73" s="3">
        <v>2.33069534524464</v>
      </c>
      <c r="Y73" s="3">
        <v>3.32558040456914</v>
      </c>
      <c r="Z73" s="3">
        <v>0.988400501073041</v>
      </c>
      <c r="AA73" s="3">
        <v>-23.7695555985082</v>
      </c>
      <c r="AB73" s="3">
        <v>6.86566161802802</v>
      </c>
      <c r="AC73" s="3">
        <v>0.378206280331065</v>
      </c>
      <c r="AD73" s="3">
        <v>-16.5256877001491</v>
      </c>
      <c r="AE73" s="3">
        <v>0</v>
      </c>
      <c r="AF73" s="3">
        <v>0</v>
      </c>
      <c r="AG73" s="3">
        <v>1</v>
      </c>
      <c r="AH73" s="3">
        <v>0</v>
      </c>
      <c r="AI73" s="3">
        <v>51755.6705291562</v>
      </c>
      <c r="AJ73" s="3">
        <v>0</v>
      </c>
      <c r="AK73" s="3">
        <v>0</v>
      </c>
      <c r="AL73" s="3">
        <v>0</v>
      </c>
      <c r="AM73" s="3">
        <v>0</v>
      </c>
      <c r="AN73" s="3">
        <v>6</v>
      </c>
      <c r="AO73" s="3">
        <v>0.5</v>
      </c>
      <c r="AP73" s="3" t="e">
        <v>#DIV/0!</v>
      </c>
      <c r="AQ73" s="3">
        <v>2</v>
      </c>
      <c r="AR73" s="3">
        <v>1692339395.91204</v>
      </c>
      <c r="AS73" s="3">
        <v>401.250547649333</v>
      </c>
      <c r="AT73" s="3">
        <v>400.005967195326</v>
      </c>
      <c r="AU73" s="3">
        <v>23.9081459657679</v>
      </c>
      <c r="AV73" s="3">
        <v>23.0062550758436</v>
      </c>
      <c r="AW73" s="3">
        <v>401.9134485629</v>
      </c>
      <c r="AX73" s="3">
        <v>23.5064769511563</v>
      </c>
      <c r="AY73" s="3">
        <v>350.001782938568</v>
      </c>
      <c r="AZ73" s="3">
        <v>97.4624715564815</v>
      </c>
      <c r="BA73" s="3">
        <v>0.0229360301200089</v>
      </c>
      <c r="BB73" s="3">
        <v>25.7546526725511</v>
      </c>
      <c r="BC73" s="3">
        <v>25.7217326521802</v>
      </c>
      <c r="BD73" s="3">
        <v>999.9</v>
      </c>
      <c r="BE73" s="3">
        <v>0</v>
      </c>
      <c r="BF73" s="3">
        <v>0</v>
      </c>
      <c r="BG73" s="3">
        <v>10001.098026403</v>
      </c>
      <c r="BH73" s="3">
        <v>-0.720048808799901</v>
      </c>
      <c r="BI73" s="3">
        <v>0.229111</v>
      </c>
      <c r="BJ73" s="3">
        <v>0</v>
      </c>
      <c r="BK73" s="3">
        <v>0</v>
      </c>
      <c r="BL73" s="3">
        <v>0</v>
      </c>
      <c r="BM73" s="3">
        <v>28</v>
      </c>
      <c r="BN73" s="3">
        <v>0</v>
      </c>
      <c r="BO73" s="3">
        <v>1692339124.6</v>
      </c>
      <c r="BP73" s="3" t="e">
        <v>#DIV/0!</v>
      </c>
      <c r="BQ73" s="3">
        <v>1692339124.6</v>
      </c>
      <c r="BR73" s="3">
        <v>1692339117.6</v>
      </c>
      <c r="BS73" s="3">
        <v>83</v>
      </c>
      <c r="BT73" s="3">
        <v>0.097</v>
      </c>
      <c r="BU73" s="3">
        <v>-0.003</v>
      </c>
      <c r="BV73" s="3">
        <v>-0.664</v>
      </c>
      <c r="BW73" s="3">
        <v>0.36</v>
      </c>
      <c r="BX73" s="3">
        <v>400</v>
      </c>
      <c r="BY73" s="3">
        <v>23</v>
      </c>
      <c r="BZ73" s="3">
        <v>0.44</v>
      </c>
      <c r="CA73" s="3">
        <v>0.08</v>
      </c>
      <c r="CB73" s="3">
        <v>1.24252079166667</v>
      </c>
      <c r="CC73" s="3">
        <v>0.0343475422138815</v>
      </c>
      <c r="CD73" s="3">
        <v>0.0309678800863254</v>
      </c>
      <c r="CE73" s="3">
        <v>0.75</v>
      </c>
      <c r="CF73" s="3">
        <v>0.899736366666667</v>
      </c>
      <c r="CG73" s="3">
        <v>0.0424676641651021</v>
      </c>
      <c r="CH73" s="3">
        <v>0.00886401814736728</v>
      </c>
      <c r="CI73" s="3">
        <v>0.666666666666667</v>
      </c>
      <c r="CJ73" s="3">
        <v>1.41666666666667</v>
      </c>
      <c r="CK73" s="3">
        <v>2</v>
      </c>
      <c r="CL73" s="3" t="e">
        <v>#DIV/0!</v>
      </c>
      <c r="CM73" s="3">
        <v>100</v>
      </c>
      <c r="CN73" s="3">
        <v>100</v>
      </c>
      <c r="CO73" s="3">
        <v>-0.662833333333333</v>
      </c>
      <c r="CP73" s="3">
        <v>0.401783333333333</v>
      </c>
      <c r="CQ73" s="3">
        <v>-1.18620311406226</v>
      </c>
      <c r="CR73" s="3">
        <v>0.00148322086339242</v>
      </c>
      <c r="CS73" s="3">
        <v>-5.09533483347558e-7</v>
      </c>
      <c r="CT73" s="3">
        <v>1.4640221448258e-10</v>
      </c>
      <c r="CU73" s="3">
        <v>-0.163424119775313</v>
      </c>
      <c r="CV73" s="3">
        <v>-0.000181985047263589</v>
      </c>
      <c r="CW73" s="3">
        <v>0.00115105855774168</v>
      </c>
      <c r="CX73" s="3">
        <v>-5.13095882008679e-6</v>
      </c>
      <c r="CY73" s="3">
        <v>2</v>
      </c>
      <c r="CZ73" s="3">
        <v>2162</v>
      </c>
      <c r="DA73" s="3">
        <v>2</v>
      </c>
      <c r="DB73" s="3">
        <v>32</v>
      </c>
      <c r="DC73" s="3">
        <v>4.65</v>
      </c>
      <c r="DD73" s="3">
        <v>4.76666666666667</v>
      </c>
      <c r="DE73" s="3">
        <v>3</v>
      </c>
      <c r="DF73" s="3">
        <v>334.169916666667</v>
      </c>
      <c r="DG73" s="3">
        <v>713.383166666667</v>
      </c>
      <c r="DH73" s="3">
        <v>25.000225</v>
      </c>
      <c r="DI73" s="3">
        <v>31.3239833333333</v>
      </c>
      <c r="DJ73" s="3">
        <v>30.0004</v>
      </c>
      <c r="DK73" s="3">
        <v>31.3472083333333</v>
      </c>
      <c r="DL73" s="3">
        <v>31.3104333333333</v>
      </c>
      <c r="DM73" s="3">
        <v>19.9692166666667</v>
      </c>
      <c r="DN73" s="3">
        <v>24.8729</v>
      </c>
      <c r="DO73" s="3">
        <v>38.675</v>
      </c>
      <c r="DP73" s="3">
        <v>25</v>
      </c>
      <c r="DQ73" s="3">
        <v>400</v>
      </c>
      <c r="DR73" s="3">
        <v>22.999</v>
      </c>
      <c r="DS73" s="3">
        <v>99.9558083333333</v>
      </c>
      <c r="DT73" s="3">
        <v>100.267833333333</v>
      </c>
    </row>
    <row r="74" spans="1:124">
      <c r="A74" s="3" t="s">
        <v>640</v>
      </c>
      <c r="B74" s="3" t="s">
        <v>639</v>
      </c>
      <c r="C74" s="3" t="s">
        <v>68</v>
      </c>
      <c r="D74" s="3" t="s">
        <v>74</v>
      </c>
      <c r="E74" s="3" t="str">
        <f t="shared" si="4"/>
        <v>TR88-B1-Rd2</v>
      </c>
      <c r="F74" s="3" t="str">
        <f>VLOOKUP(B74,Sheet1!$A$1:$B$93,2,0)</f>
        <v>Daphniphyllum pentandrum</v>
      </c>
      <c r="G74" s="3" t="str">
        <f t="shared" si="5"/>
        <v>2023-08-18</v>
      </c>
      <c r="H74" s="3" t="s">
        <v>569</v>
      </c>
      <c r="I74" s="3">
        <v>0.000254065588132058</v>
      </c>
      <c r="J74" s="3">
        <v>-0.937392381383418</v>
      </c>
      <c r="K74" s="3">
        <v>401.407471641281</v>
      </c>
      <c r="L74" s="3">
        <v>456.156814932609</v>
      </c>
      <c r="M74" s="3">
        <v>44.567629121862</v>
      </c>
      <c r="N74" s="3">
        <v>39.2184850112819</v>
      </c>
      <c r="O74" s="3">
        <v>0.0242866318897159</v>
      </c>
      <c r="P74" s="3">
        <v>3.87382610864485</v>
      </c>
      <c r="Q74" s="3">
        <v>0.0242023450412921</v>
      </c>
      <c r="R74" s="3">
        <v>0.0151340139855252</v>
      </c>
      <c r="S74" s="3">
        <v>0</v>
      </c>
      <c r="T74" s="3">
        <v>25.6997072230714</v>
      </c>
      <c r="U74" s="3">
        <v>25.760968846141</v>
      </c>
      <c r="V74" s="3">
        <v>3.326825834679</v>
      </c>
      <c r="W74" s="3">
        <v>70.1064026867852</v>
      </c>
      <c r="X74" s="3">
        <v>2.33087895938867</v>
      </c>
      <c r="Y74" s="3">
        <v>3.32477327314058</v>
      </c>
      <c r="Z74" s="3">
        <v>0.995946875290336</v>
      </c>
      <c r="AA74" s="3">
        <v>-11.2042924366238</v>
      </c>
      <c r="AB74" s="3">
        <v>-2.17424097056397</v>
      </c>
      <c r="AC74" s="3">
        <v>-0.119625607665598</v>
      </c>
      <c r="AD74" s="3">
        <v>-13.4981590148533</v>
      </c>
      <c r="AE74" s="3">
        <v>0</v>
      </c>
      <c r="AF74" s="3">
        <v>0</v>
      </c>
      <c r="AG74" s="3">
        <v>1</v>
      </c>
      <c r="AH74" s="3">
        <v>0</v>
      </c>
      <c r="AI74" s="3">
        <v>51862.513830202</v>
      </c>
      <c r="AJ74" s="3">
        <v>0</v>
      </c>
      <c r="AK74" s="3">
        <v>0</v>
      </c>
      <c r="AL74" s="3">
        <v>0</v>
      </c>
      <c r="AM74" s="3">
        <v>0</v>
      </c>
      <c r="AN74" s="3">
        <v>6</v>
      </c>
      <c r="AO74" s="3">
        <v>0.5</v>
      </c>
      <c r="AP74" s="3" t="e">
        <v>#DIV/0!</v>
      </c>
      <c r="AQ74" s="3">
        <v>2</v>
      </c>
      <c r="AR74" s="3">
        <v>1692362211.91204</v>
      </c>
      <c r="AS74" s="3">
        <v>401.407471641281</v>
      </c>
      <c r="AT74" s="3">
        <v>399.975347206037</v>
      </c>
      <c r="AU74" s="3">
        <v>23.8569192649387</v>
      </c>
      <c r="AV74" s="3">
        <v>23.4317702027826</v>
      </c>
      <c r="AW74" s="3">
        <v>402.240042153196</v>
      </c>
      <c r="AX74" s="3">
        <v>23.4626913999829</v>
      </c>
      <c r="AY74" s="3">
        <v>350.001043032823</v>
      </c>
      <c r="AZ74" s="3">
        <v>97.6804918492745</v>
      </c>
      <c r="BA74" s="3">
        <v>0.0219371745429347</v>
      </c>
      <c r="BB74" s="3">
        <v>25.7505581818692</v>
      </c>
      <c r="BC74" s="3">
        <v>25.760968846141</v>
      </c>
      <c r="BD74" s="3">
        <v>999.9</v>
      </c>
      <c r="BE74" s="3">
        <v>0</v>
      </c>
      <c r="BF74" s="3">
        <v>0</v>
      </c>
      <c r="BG74" s="3">
        <v>9999.15945260312</v>
      </c>
      <c r="BH74" s="3">
        <v>-0.711900572507568</v>
      </c>
      <c r="BI74" s="3">
        <v>0.229111</v>
      </c>
      <c r="BJ74" s="3">
        <v>0</v>
      </c>
      <c r="BK74" s="3">
        <v>0</v>
      </c>
      <c r="BL74" s="3">
        <v>0</v>
      </c>
      <c r="BM74" s="3">
        <v>28</v>
      </c>
      <c r="BN74" s="3">
        <v>0</v>
      </c>
      <c r="BO74" s="3">
        <v>1692361847.6</v>
      </c>
      <c r="BP74" s="3" t="e">
        <v>#DIV/0!</v>
      </c>
      <c r="BQ74" s="3">
        <v>1692361847.6</v>
      </c>
      <c r="BR74" s="3">
        <v>1692361837.1</v>
      </c>
      <c r="BS74" s="3">
        <v>159</v>
      </c>
      <c r="BT74" s="3">
        <v>0.168</v>
      </c>
      <c r="BU74" s="3">
        <v>-0.001</v>
      </c>
      <c r="BV74" s="3">
        <v>-0.834</v>
      </c>
      <c r="BW74" s="3">
        <v>0.367</v>
      </c>
      <c r="BX74" s="3">
        <v>400</v>
      </c>
      <c r="BY74" s="3">
        <v>23</v>
      </c>
      <c r="BZ74" s="3">
        <v>0.63</v>
      </c>
      <c r="CA74" s="3">
        <v>0.07</v>
      </c>
      <c r="CB74" s="3">
        <v>1.43063595528455</v>
      </c>
      <c r="CC74" s="3">
        <v>0.00418545296167297</v>
      </c>
      <c r="CD74" s="3">
        <v>0.0373933815155072</v>
      </c>
      <c r="CE74" s="3">
        <v>0.5</v>
      </c>
      <c r="CF74" s="3">
        <v>0.425922213414634</v>
      </c>
      <c r="CG74" s="3">
        <v>-0.0171527439024385</v>
      </c>
      <c r="CH74" s="3">
        <v>0.00204054228406838</v>
      </c>
      <c r="CI74" s="3">
        <v>1</v>
      </c>
      <c r="CJ74" s="3">
        <v>1.5</v>
      </c>
      <c r="CK74" s="3">
        <v>2</v>
      </c>
      <c r="CL74" s="3" t="e">
        <v>#DIV/0!</v>
      </c>
      <c r="CM74" s="3">
        <v>100</v>
      </c>
      <c r="CN74" s="3">
        <v>100</v>
      </c>
      <c r="CO74" s="3">
        <v>-0.832333333333333</v>
      </c>
      <c r="CP74" s="3">
        <v>0.394108333333333</v>
      </c>
      <c r="CQ74" s="3">
        <v>-1.35621382121394</v>
      </c>
      <c r="CR74" s="3">
        <v>0.00148322086339242</v>
      </c>
      <c r="CS74" s="3">
        <v>-5.09533483347558e-7</v>
      </c>
      <c r="CT74" s="3">
        <v>1.4640221448258e-10</v>
      </c>
      <c r="CU74" s="3">
        <v>-0.16889376456346</v>
      </c>
      <c r="CV74" s="3">
        <v>-0.000181985047263589</v>
      </c>
      <c r="CW74" s="3">
        <v>0.00115105855774168</v>
      </c>
      <c r="CX74" s="3">
        <v>-5.13095882008679e-6</v>
      </c>
      <c r="CY74" s="3">
        <v>2</v>
      </c>
      <c r="CZ74" s="3">
        <v>2162</v>
      </c>
      <c r="DA74" s="3">
        <v>2</v>
      </c>
      <c r="DB74" s="3">
        <v>32</v>
      </c>
      <c r="DC74" s="3">
        <v>6.2</v>
      </c>
      <c r="DD74" s="3">
        <v>6.375</v>
      </c>
      <c r="DE74" s="3">
        <v>3</v>
      </c>
      <c r="DF74" s="3">
        <v>334.264833333333</v>
      </c>
      <c r="DG74" s="3">
        <v>725.455166666667</v>
      </c>
      <c r="DH74" s="3">
        <v>24.9999833333333</v>
      </c>
      <c r="DI74" s="3">
        <v>30.9713166666667</v>
      </c>
      <c r="DJ74" s="3">
        <v>30.0001333333333</v>
      </c>
      <c r="DK74" s="3">
        <v>31.00435</v>
      </c>
      <c r="DL74" s="3">
        <v>30.9770083333333</v>
      </c>
      <c r="DM74" s="3">
        <v>19.7949916666667</v>
      </c>
      <c r="DN74" s="3">
        <v>21.2665</v>
      </c>
      <c r="DO74" s="3">
        <v>68.0981</v>
      </c>
      <c r="DP74" s="3">
        <v>25</v>
      </c>
      <c r="DQ74" s="3">
        <v>400</v>
      </c>
      <c r="DR74" s="3">
        <v>23.414975</v>
      </c>
      <c r="DS74" s="3">
        <v>99.9781416666667</v>
      </c>
      <c r="DT74" s="3">
        <v>100.29925</v>
      </c>
    </row>
    <row r="75" spans="1:124">
      <c r="A75" s="3" t="s">
        <v>641</v>
      </c>
      <c r="B75" s="3" t="s">
        <v>247</v>
      </c>
      <c r="C75" s="3" t="s">
        <v>68</v>
      </c>
      <c r="D75" s="3" t="s">
        <v>74</v>
      </c>
      <c r="E75" s="3" t="str">
        <f t="shared" si="4"/>
        <v>TR92-B1-Rd2</v>
      </c>
      <c r="F75" s="3" t="str">
        <f>VLOOKUP(B75,Sheet1!$A$1:$B$93,2,0)</f>
        <v>Schima superba</v>
      </c>
      <c r="G75" s="3" t="str">
        <f t="shared" si="5"/>
        <v>2023-08-19</v>
      </c>
      <c r="H75" s="3" t="s">
        <v>569</v>
      </c>
      <c r="I75" s="3">
        <v>4.96734237767611e-5</v>
      </c>
      <c r="J75" s="3">
        <v>-0.807972149350955</v>
      </c>
      <c r="K75" s="3">
        <v>401.354436029661</v>
      </c>
      <c r="L75" s="3">
        <v>673.520855158564</v>
      </c>
      <c r="M75" s="3">
        <v>65.8473634673668</v>
      </c>
      <c r="N75" s="3">
        <v>39.2387725767028</v>
      </c>
      <c r="O75" s="3">
        <v>0.00460184394129857</v>
      </c>
      <c r="P75" s="3">
        <v>3.8759630011225</v>
      </c>
      <c r="Q75" s="3">
        <v>0.00459880560966615</v>
      </c>
      <c r="R75" s="3">
        <v>0.00287452631418582</v>
      </c>
      <c r="S75" s="3">
        <v>0</v>
      </c>
      <c r="T75" s="3">
        <v>26.0010736394517</v>
      </c>
      <c r="U75" s="3">
        <v>26.0748311095473</v>
      </c>
      <c r="V75" s="3">
        <v>3.38922860246823</v>
      </c>
      <c r="W75" s="3">
        <v>70.0230103345336</v>
      </c>
      <c r="X75" s="3">
        <v>2.36429698951418</v>
      </c>
      <c r="Y75" s="3">
        <v>3.37645723017245</v>
      </c>
      <c r="Z75" s="3">
        <v>1.02493161295406</v>
      </c>
      <c r="AA75" s="3">
        <v>-2.19059798855516</v>
      </c>
      <c r="AB75" s="3">
        <v>-13.3362847200703</v>
      </c>
      <c r="AC75" s="3">
        <v>-0.735473485226514</v>
      </c>
      <c r="AD75" s="3">
        <v>-16.262356193852</v>
      </c>
      <c r="AE75" s="3">
        <v>0</v>
      </c>
      <c r="AF75" s="3">
        <v>0</v>
      </c>
      <c r="AG75" s="3">
        <v>1</v>
      </c>
      <c r="AH75" s="3">
        <v>0</v>
      </c>
      <c r="AI75" s="3">
        <v>51859.108898512</v>
      </c>
      <c r="AJ75" s="3">
        <v>0</v>
      </c>
      <c r="AK75" s="3">
        <v>0</v>
      </c>
      <c r="AL75" s="3">
        <v>0</v>
      </c>
      <c r="AM75" s="3">
        <v>0</v>
      </c>
      <c r="AN75" s="3">
        <v>6</v>
      </c>
      <c r="AO75" s="3">
        <v>0.5</v>
      </c>
      <c r="AP75" s="3" t="e">
        <v>#DIV/0!</v>
      </c>
      <c r="AQ75" s="3">
        <v>2</v>
      </c>
      <c r="AR75" s="3">
        <v>1692419832.41291</v>
      </c>
      <c r="AS75" s="3">
        <v>401.354436029661</v>
      </c>
      <c r="AT75" s="3">
        <v>400.003544267209</v>
      </c>
      <c r="AU75" s="3">
        <v>24.1832509796179</v>
      </c>
      <c r="AV75" s="3">
        <v>24.1001574212214</v>
      </c>
      <c r="AW75" s="3">
        <v>402.232284811817</v>
      </c>
      <c r="AX75" s="3">
        <v>23.7926443233117</v>
      </c>
      <c r="AY75" s="3">
        <v>350.006835077019</v>
      </c>
      <c r="AZ75" s="3">
        <v>97.7421530919801</v>
      </c>
      <c r="BA75" s="3">
        <v>0.0237342408118305</v>
      </c>
      <c r="BB75" s="3">
        <v>26.0110092130607</v>
      </c>
      <c r="BC75" s="3">
        <v>26.0748311095473</v>
      </c>
      <c r="BD75" s="3">
        <v>999.9</v>
      </c>
      <c r="BE75" s="3">
        <v>0</v>
      </c>
      <c r="BF75" s="3">
        <v>0</v>
      </c>
      <c r="BG75" s="3">
        <v>10000.9810926512</v>
      </c>
      <c r="BH75" s="3">
        <v>-0.719194211857195</v>
      </c>
      <c r="BI75" s="3">
        <v>0.229111</v>
      </c>
      <c r="BJ75" s="3">
        <v>0</v>
      </c>
      <c r="BK75" s="3">
        <v>0</v>
      </c>
      <c r="BL75" s="3">
        <v>0</v>
      </c>
      <c r="BM75" s="3">
        <v>28.0156066852373</v>
      </c>
      <c r="BN75" s="3">
        <v>0</v>
      </c>
      <c r="BO75" s="3">
        <v>1692419560.6</v>
      </c>
      <c r="BP75" s="3" t="e">
        <v>#DIV/0!</v>
      </c>
      <c r="BQ75" s="3">
        <v>1692419560.6</v>
      </c>
      <c r="BR75" s="3">
        <v>1692419556.6</v>
      </c>
      <c r="BS75" s="3">
        <v>63</v>
      </c>
      <c r="BT75" s="3">
        <v>0</v>
      </c>
      <c r="BU75" s="3">
        <v>-0.024</v>
      </c>
      <c r="BV75" s="3">
        <v>-0.879</v>
      </c>
      <c r="BW75" s="3">
        <v>0.388</v>
      </c>
      <c r="BX75" s="3">
        <v>400</v>
      </c>
      <c r="BY75" s="3">
        <v>24</v>
      </c>
      <c r="BZ75" s="3">
        <v>0.41</v>
      </c>
      <c r="CA75" s="3">
        <v>0.12</v>
      </c>
      <c r="CB75" s="3">
        <v>1.35340317857143</v>
      </c>
      <c r="CC75" s="3">
        <v>-0.0683622567676243</v>
      </c>
      <c r="CD75" s="3">
        <v>0.0303628911025717</v>
      </c>
      <c r="CE75" s="3">
        <v>0.428571428571429</v>
      </c>
      <c r="CF75" s="3">
        <v>0.0835238467857143</v>
      </c>
      <c r="CG75" s="3">
        <v>-0.00969388962744589</v>
      </c>
      <c r="CH75" s="3">
        <v>0.0017228951586318</v>
      </c>
      <c r="CI75" s="3">
        <v>1</v>
      </c>
      <c r="CJ75" s="3">
        <v>1.42857142857143</v>
      </c>
      <c r="CK75" s="3">
        <v>2</v>
      </c>
      <c r="CL75" s="3" t="e">
        <v>#DIV/0!</v>
      </c>
      <c r="CM75" s="3">
        <v>100</v>
      </c>
      <c r="CN75" s="3">
        <v>100</v>
      </c>
      <c r="CO75" s="3">
        <v>-0.877785714285714</v>
      </c>
      <c r="CP75" s="3">
        <v>0.39065</v>
      </c>
      <c r="CQ75" s="3">
        <v>-1.40154341127496</v>
      </c>
      <c r="CR75" s="3">
        <v>0.00148322086339242</v>
      </c>
      <c r="CS75" s="3">
        <v>-5.09533483347558e-7</v>
      </c>
      <c r="CT75" s="3">
        <v>1.4640221448258e-10</v>
      </c>
      <c r="CU75" s="3">
        <v>-0.187553761847435</v>
      </c>
      <c r="CV75" s="3">
        <v>-0.000181985047263589</v>
      </c>
      <c r="CW75" s="3">
        <v>0.00115105855774168</v>
      </c>
      <c r="CX75" s="3">
        <v>-5.13095882008679e-6</v>
      </c>
      <c r="CY75" s="3">
        <v>2</v>
      </c>
      <c r="CZ75" s="3">
        <v>2162</v>
      </c>
      <c r="DA75" s="3">
        <v>2</v>
      </c>
      <c r="DB75" s="3">
        <v>32</v>
      </c>
      <c r="DC75" s="3">
        <v>4.66428571428571</v>
      </c>
      <c r="DD75" s="3">
        <v>4.71428571428571</v>
      </c>
      <c r="DE75" s="3">
        <v>3</v>
      </c>
      <c r="DF75" s="3">
        <v>334.021642857143</v>
      </c>
      <c r="DG75" s="3">
        <v>712.385928571429</v>
      </c>
      <c r="DH75" s="3">
        <v>24.9999142857143</v>
      </c>
      <c r="DI75" s="3">
        <v>32.1128714285714</v>
      </c>
      <c r="DJ75" s="3">
        <v>30.00025</v>
      </c>
      <c r="DK75" s="3">
        <v>32.1346642857143</v>
      </c>
      <c r="DL75" s="3">
        <v>32.095</v>
      </c>
      <c r="DM75" s="3">
        <v>19.8588642857143</v>
      </c>
      <c r="DN75" s="3">
        <v>22.4734</v>
      </c>
      <c r="DO75" s="3">
        <v>40.5169</v>
      </c>
      <c r="DP75" s="3">
        <v>25</v>
      </c>
      <c r="DQ75" s="3">
        <v>400</v>
      </c>
      <c r="DR75" s="3">
        <v>24.1157</v>
      </c>
      <c r="DS75" s="3">
        <v>99.8015142857143</v>
      </c>
      <c r="DT75" s="3">
        <v>100.143357142857</v>
      </c>
    </row>
    <row r="76" spans="1:124">
      <c r="A76" s="3" t="s">
        <v>642</v>
      </c>
      <c r="B76" s="3" t="s">
        <v>250</v>
      </c>
      <c r="C76" s="3" t="s">
        <v>72</v>
      </c>
      <c r="D76" s="3" t="s">
        <v>69</v>
      </c>
      <c r="E76" s="3" t="str">
        <f t="shared" si="4"/>
        <v>TR93-B2-Rd1</v>
      </c>
      <c r="F76" s="3" t="str">
        <f>VLOOKUP(B76,Sheet1!$A$1:$B$93,2,0)</f>
        <v>Daphniphyllum pentandrum</v>
      </c>
      <c r="G76" s="3" t="str">
        <f t="shared" si="5"/>
        <v>2023-08-19</v>
      </c>
      <c r="H76" s="3" t="s">
        <v>569</v>
      </c>
      <c r="I76" s="3">
        <v>0.00125039842096482</v>
      </c>
      <c r="J76" s="3">
        <v>-1.62077776565411</v>
      </c>
      <c r="K76" s="3">
        <v>401.915745470717</v>
      </c>
      <c r="L76" s="3">
        <v>416.00843924283</v>
      </c>
      <c r="M76" s="3">
        <v>40.7253875040173</v>
      </c>
      <c r="N76" s="3">
        <v>39.3457751315284</v>
      </c>
      <c r="O76" s="3">
        <v>0.127950274944517</v>
      </c>
      <c r="P76" s="3">
        <v>3.87895299001544</v>
      </c>
      <c r="Q76" s="3">
        <v>0.125650774622632</v>
      </c>
      <c r="R76" s="3">
        <v>0.0787348925839041</v>
      </c>
      <c r="S76" s="3">
        <v>0</v>
      </c>
      <c r="T76" s="3">
        <v>25.1034606791096</v>
      </c>
      <c r="U76" s="3">
        <v>25.2237069170012</v>
      </c>
      <c r="V76" s="3">
        <v>3.22233355880747</v>
      </c>
      <c r="W76" s="3">
        <v>70.0732460531151</v>
      </c>
      <c r="X76" s="3">
        <v>2.27549133111362</v>
      </c>
      <c r="Y76" s="3">
        <v>3.24730393979959</v>
      </c>
      <c r="Z76" s="3">
        <v>0.946842227693853</v>
      </c>
      <c r="AA76" s="3">
        <v>-55.1425703645485</v>
      </c>
      <c r="AB76" s="3">
        <v>27.1352577424074</v>
      </c>
      <c r="AC76" s="3">
        <v>1.48402201682675</v>
      </c>
      <c r="AD76" s="3">
        <v>-26.5232906053143</v>
      </c>
      <c r="AE76" s="3">
        <v>0</v>
      </c>
      <c r="AF76" s="3">
        <v>0</v>
      </c>
      <c r="AG76" s="3">
        <v>1</v>
      </c>
      <c r="AH76" s="3">
        <v>0</v>
      </c>
      <c r="AI76" s="3">
        <v>52033.0213929559</v>
      </c>
      <c r="AJ76" s="3">
        <v>0</v>
      </c>
      <c r="AK76" s="3">
        <v>0</v>
      </c>
      <c r="AL76" s="3">
        <v>0</v>
      </c>
      <c r="AM76" s="3">
        <v>0</v>
      </c>
      <c r="AN76" s="3">
        <v>6</v>
      </c>
      <c r="AO76" s="3">
        <v>0.5</v>
      </c>
      <c r="AP76" s="3" t="e">
        <v>#DIV/0!</v>
      </c>
      <c r="AQ76" s="3">
        <v>2</v>
      </c>
      <c r="AR76" s="3">
        <v>1692407731.33287</v>
      </c>
      <c r="AS76" s="3">
        <v>401.915745470717</v>
      </c>
      <c r="AT76" s="3">
        <v>399.998770423585</v>
      </c>
      <c r="AU76" s="3">
        <v>23.2440659932798</v>
      </c>
      <c r="AV76" s="3">
        <v>21.1503271846682</v>
      </c>
      <c r="AW76" s="3">
        <v>402.248841363346</v>
      </c>
      <c r="AX76" s="3">
        <v>22.8264515341635</v>
      </c>
      <c r="AY76" s="3">
        <v>349.996107404367</v>
      </c>
      <c r="AZ76" s="3">
        <v>97.8749831825093</v>
      </c>
      <c r="BA76" s="3">
        <v>0.0205971110152497</v>
      </c>
      <c r="BB76" s="3">
        <v>25.3534647926169</v>
      </c>
      <c r="BC76" s="3">
        <v>25.2237069170012</v>
      </c>
      <c r="BD76" s="3">
        <v>999.9</v>
      </c>
      <c r="BE76" s="3">
        <v>0</v>
      </c>
      <c r="BF76" s="3">
        <v>0</v>
      </c>
      <c r="BG76" s="3">
        <v>9998.7749691282</v>
      </c>
      <c r="BH76" s="3">
        <v>-0.701489626553852</v>
      </c>
      <c r="BI76" s="3">
        <v>0.229111</v>
      </c>
      <c r="BJ76" s="3">
        <v>0</v>
      </c>
      <c r="BK76" s="3">
        <v>0</v>
      </c>
      <c r="BL76" s="3">
        <v>0</v>
      </c>
      <c r="BM76" s="3">
        <v>27</v>
      </c>
      <c r="BN76" s="3">
        <v>0</v>
      </c>
      <c r="BO76" s="3">
        <v>1692407603.5</v>
      </c>
      <c r="BP76" s="3" t="e">
        <v>#DIV/0!</v>
      </c>
      <c r="BQ76" s="3">
        <v>1692407600</v>
      </c>
      <c r="BR76" s="3">
        <v>1692407603.5</v>
      </c>
      <c r="BS76" s="3">
        <v>24</v>
      </c>
      <c r="BT76" s="3">
        <v>0.275</v>
      </c>
      <c r="BU76" s="3">
        <v>-0.001</v>
      </c>
      <c r="BV76" s="3">
        <v>-0.335</v>
      </c>
      <c r="BW76" s="3">
        <v>0.332</v>
      </c>
      <c r="BX76" s="3">
        <v>400</v>
      </c>
      <c r="BY76" s="3">
        <v>21</v>
      </c>
      <c r="BZ76" s="3">
        <v>0.56</v>
      </c>
      <c r="CA76" s="3">
        <v>0.06</v>
      </c>
      <c r="CB76" s="3">
        <v>1.917475625</v>
      </c>
      <c r="CC76" s="3">
        <v>-0.00799891181989046</v>
      </c>
      <c r="CD76" s="3">
        <v>0.0628778981022926</v>
      </c>
      <c r="CE76" s="3">
        <v>0.666666666666667</v>
      </c>
      <c r="CF76" s="3">
        <v>2.0962245</v>
      </c>
      <c r="CG76" s="3">
        <v>-0.0451048780487836</v>
      </c>
      <c r="CH76" s="3">
        <v>0.010323624310361</v>
      </c>
      <c r="CI76" s="3">
        <v>0.833333333333333</v>
      </c>
      <c r="CJ76" s="3">
        <v>1.5</v>
      </c>
      <c r="CK76" s="3">
        <v>2</v>
      </c>
      <c r="CL76" s="3" t="e">
        <v>#DIV/0!</v>
      </c>
      <c r="CM76" s="3">
        <v>100</v>
      </c>
      <c r="CN76" s="3">
        <v>100</v>
      </c>
      <c r="CO76" s="3">
        <v>-0.333</v>
      </c>
      <c r="CP76" s="3">
        <v>0.417558333333333</v>
      </c>
      <c r="CQ76" s="3">
        <v>-0.856821093260926</v>
      </c>
      <c r="CR76" s="3">
        <v>0.00148322086339242</v>
      </c>
      <c r="CS76" s="3">
        <v>-5.09533483347558e-7</v>
      </c>
      <c r="CT76" s="3">
        <v>1.4640221448258e-10</v>
      </c>
      <c r="CU76" s="3">
        <v>-0.116962183108978</v>
      </c>
      <c r="CV76" s="3">
        <v>-0.000181985047263589</v>
      </c>
      <c r="CW76" s="3">
        <v>0.00115105855774168</v>
      </c>
      <c r="CX76" s="3">
        <v>-5.13095882008679e-6</v>
      </c>
      <c r="CY76" s="3">
        <v>2</v>
      </c>
      <c r="CZ76" s="3">
        <v>2162</v>
      </c>
      <c r="DA76" s="3">
        <v>2</v>
      </c>
      <c r="DB76" s="3">
        <v>32</v>
      </c>
      <c r="DC76" s="3">
        <v>2.31666666666667</v>
      </c>
      <c r="DD76" s="3">
        <v>2.25</v>
      </c>
      <c r="DE76" s="3">
        <v>3</v>
      </c>
      <c r="DF76" s="3">
        <v>334.563</v>
      </c>
      <c r="DG76" s="3">
        <v>744.667916666667</v>
      </c>
      <c r="DH76" s="3">
        <v>24.9999833333333</v>
      </c>
      <c r="DI76" s="3">
        <v>29.2907833333333</v>
      </c>
      <c r="DJ76" s="3">
        <v>30.0002083333333</v>
      </c>
      <c r="DK76" s="3">
        <v>29.305275</v>
      </c>
      <c r="DL76" s="3">
        <v>29.2707416666667</v>
      </c>
      <c r="DM76" s="3">
        <v>19.8226833333333</v>
      </c>
      <c r="DN76" s="3">
        <v>28.8023</v>
      </c>
      <c r="DO76" s="3">
        <v>79.99265</v>
      </c>
      <c r="DP76" s="3">
        <v>25</v>
      </c>
      <c r="DQ76" s="3">
        <v>400</v>
      </c>
      <c r="DR76" s="3">
        <v>21.1939</v>
      </c>
      <c r="DS76" s="3">
        <v>100.305416666667</v>
      </c>
      <c r="DT76" s="3">
        <v>100.551083333333</v>
      </c>
    </row>
    <row r="77" spans="1:124">
      <c r="A77" s="3" t="s">
        <v>643</v>
      </c>
      <c r="B77" s="3" t="s">
        <v>427</v>
      </c>
      <c r="C77" s="3" t="s">
        <v>72</v>
      </c>
      <c r="D77" s="3" t="s">
        <v>74</v>
      </c>
      <c r="E77" s="3" t="str">
        <f t="shared" si="4"/>
        <v>TR19-B2-Rd2</v>
      </c>
      <c r="F77" s="3" t="str">
        <f>VLOOKUP(B77,[1]Sheet1!$A$1:$B$93,2,0)</f>
        <v>木荷</v>
      </c>
      <c r="G77" s="3" t="str">
        <f t="shared" si="5"/>
        <v>2023-08-10</v>
      </c>
      <c r="H77" s="3" t="s">
        <v>569</v>
      </c>
      <c r="I77" s="3">
        <v>5.10033126552094e-5</v>
      </c>
      <c r="J77" s="3">
        <v>-0.844069999813576</v>
      </c>
      <c r="K77" s="3">
        <v>399.999971051511</v>
      </c>
      <c r="L77" s="3">
        <v>724.009800565539</v>
      </c>
      <c r="M77" s="3">
        <v>70.5772259938293</v>
      </c>
      <c r="N77" s="3">
        <v>38.9924058246967</v>
      </c>
      <c r="O77" s="3">
        <v>0.00402966660549964</v>
      </c>
      <c r="P77" s="3">
        <v>3.86775887070392</v>
      </c>
      <c r="Q77" s="3">
        <v>0.0040273352849139</v>
      </c>
      <c r="R77" s="3">
        <v>0.00251729389557483</v>
      </c>
      <c r="S77" s="3">
        <v>0</v>
      </c>
      <c r="T77" s="3">
        <v>25.7258725525794</v>
      </c>
      <c r="U77" s="3">
        <v>25.7573416105638</v>
      </c>
      <c r="V77" s="3">
        <v>3.3261105615449</v>
      </c>
      <c r="W77" s="3">
        <v>64.0025013084606</v>
      </c>
      <c r="X77" s="3">
        <v>2.12611429593192</v>
      </c>
      <c r="Y77" s="3">
        <v>3.3219237593976</v>
      </c>
      <c r="Z77" s="3">
        <v>1.19999626561298</v>
      </c>
      <c r="AA77" s="3">
        <v>-2.24924608809474</v>
      </c>
      <c r="AB77" s="3">
        <v>-4.43014969575921</v>
      </c>
      <c r="AC77" s="3">
        <v>-0.244103752937508</v>
      </c>
      <c r="AD77" s="3">
        <v>-6.92349953679145</v>
      </c>
      <c r="AE77" s="3">
        <v>0</v>
      </c>
      <c r="AF77" s="3">
        <v>0</v>
      </c>
      <c r="AG77" s="3">
        <v>1</v>
      </c>
      <c r="AH77" s="3">
        <v>0</v>
      </c>
      <c r="AI77" s="3">
        <v>51745.3608142658</v>
      </c>
      <c r="AJ77" s="3">
        <v>0</v>
      </c>
      <c r="AK77" s="3">
        <v>0</v>
      </c>
      <c r="AL77" s="3">
        <v>0</v>
      </c>
      <c r="AM77" s="3">
        <v>0</v>
      </c>
      <c r="AN77" s="3">
        <v>6</v>
      </c>
      <c r="AO77" s="3">
        <v>0.5</v>
      </c>
      <c r="AP77" s="3" t="e">
        <v>#DIV/0!</v>
      </c>
      <c r="AQ77" s="3">
        <v>2</v>
      </c>
      <c r="AR77" s="3">
        <v>1691660885.83287</v>
      </c>
      <c r="AS77" s="3">
        <v>399.999971051511</v>
      </c>
      <c r="AT77" s="3">
        <v>398.587990531685</v>
      </c>
      <c r="AU77" s="3">
        <v>21.8105457859728</v>
      </c>
      <c r="AV77" s="3">
        <v>21.7250199502828</v>
      </c>
      <c r="AW77" s="3">
        <v>405.917299949067</v>
      </c>
      <c r="AX77" s="3">
        <v>21.494203373396</v>
      </c>
      <c r="AY77" s="3">
        <v>350.00572119519</v>
      </c>
      <c r="AZ77" s="3">
        <v>97.4558665492915</v>
      </c>
      <c r="BA77" s="3">
        <v>0.0251550432251566</v>
      </c>
      <c r="BB77" s="3">
        <v>25.7360960493827</v>
      </c>
      <c r="BC77" s="3">
        <v>25.7573416105638</v>
      </c>
      <c r="BD77" s="3">
        <v>999.9</v>
      </c>
      <c r="BE77" s="3">
        <v>0</v>
      </c>
      <c r="BF77" s="3">
        <v>0</v>
      </c>
      <c r="BG77" s="3">
        <v>9999.08012746304</v>
      </c>
      <c r="BH77" s="3">
        <v>-0.712900142322721</v>
      </c>
      <c r="BI77" s="3">
        <v>0.229111</v>
      </c>
      <c r="BJ77" s="3">
        <v>0</v>
      </c>
      <c r="BK77" s="3">
        <v>0</v>
      </c>
      <c r="BL77" s="3">
        <v>0</v>
      </c>
      <c r="BM77" s="3">
        <v>28</v>
      </c>
      <c r="BN77" s="3">
        <v>0</v>
      </c>
      <c r="BO77" s="3">
        <v>1691660339.1</v>
      </c>
      <c r="BP77" s="3" t="e">
        <v>#DIV/0!</v>
      </c>
      <c r="BQ77" s="3">
        <v>1691660339.1</v>
      </c>
      <c r="BR77" s="3">
        <v>1691660330.6</v>
      </c>
      <c r="BS77" s="3">
        <v>91</v>
      </c>
      <c r="BT77" s="3">
        <v>0.125</v>
      </c>
      <c r="BU77" s="3">
        <v>-0.021</v>
      </c>
      <c r="BV77" s="3">
        <v>-5.915</v>
      </c>
      <c r="BW77" s="3">
        <v>0.405</v>
      </c>
      <c r="BX77" s="3">
        <v>399</v>
      </c>
      <c r="BY77" s="3">
        <v>24</v>
      </c>
      <c r="BZ77" s="3">
        <v>0.54</v>
      </c>
      <c r="CA77" s="3">
        <v>0.14</v>
      </c>
      <c r="CB77" s="3">
        <v>1.4121521875</v>
      </c>
      <c r="CC77" s="3">
        <v>0.00965895872420073</v>
      </c>
      <c r="CD77" s="3">
        <v>0.0335066019291972</v>
      </c>
      <c r="CE77" s="3">
        <v>0.5</v>
      </c>
      <c r="CF77" s="3">
        <v>0.0856422027083333</v>
      </c>
      <c r="CG77" s="3">
        <v>-0.0036674122889307</v>
      </c>
      <c r="CH77" s="3">
        <v>0.00135827375684285</v>
      </c>
      <c r="CI77" s="3">
        <v>1</v>
      </c>
      <c r="CJ77" s="3">
        <v>1.5</v>
      </c>
      <c r="CK77" s="3">
        <v>2</v>
      </c>
      <c r="CL77" s="3" t="e">
        <v>#DIV/0!</v>
      </c>
      <c r="CM77" s="3">
        <v>100</v>
      </c>
      <c r="CN77" s="3">
        <v>100</v>
      </c>
      <c r="CO77" s="3">
        <v>-5.91733333333333</v>
      </c>
      <c r="CP77" s="3">
        <v>0.316466666666667</v>
      </c>
      <c r="CQ77" s="3">
        <v>-5.08662202547474</v>
      </c>
      <c r="CR77" s="3">
        <v>-0.002286411675367</v>
      </c>
      <c r="CS77" s="3">
        <v>6.18676668842182e-7</v>
      </c>
      <c r="CT77" s="3">
        <v>-6.79147384105743e-11</v>
      </c>
      <c r="CU77" s="3">
        <v>-0.160581971111102</v>
      </c>
      <c r="CV77" s="3">
        <v>-0.000181985047263589</v>
      </c>
      <c r="CW77" s="3">
        <v>0.00115105855774168</v>
      </c>
      <c r="CX77" s="3">
        <v>-5.13095882008679e-6</v>
      </c>
      <c r="CY77" s="3">
        <v>3</v>
      </c>
      <c r="CZ77" s="3">
        <v>2183</v>
      </c>
      <c r="DA77" s="3">
        <v>2</v>
      </c>
      <c r="DB77" s="3">
        <v>32</v>
      </c>
      <c r="DC77" s="3">
        <v>9.23333333333333</v>
      </c>
      <c r="DD77" s="3">
        <v>9.38333333333333</v>
      </c>
      <c r="DE77" s="3">
        <v>3</v>
      </c>
      <c r="DF77" s="3">
        <v>334.51725</v>
      </c>
      <c r="DG77" s="3">
        <v>714.325666666667</v>
      </c>
      <c r="DH77" s="3">
        <v>25.0000416666667</v>
      </c>
      <c r="DI77" s="3">
        <v>31.42025</v>
      </c>
      <c r="DJ77" s="3">
        <v>30.0001833333333</v>
      </c>
      <c r="DK77" s="3">
        <v>31.3977916666667</v>
      </c>
      <c r="DL77" s="3">
        <v>31.3569583333333</v>
      </c>
      <c r="DM77" s="3">
        <v>20.2836</v>
      </c>
      <c r="DN77" s="3">
        <v>20.6206</v>
      </c>
      <c r="DO77" s="3">
        <v>0</v>
      </c>
      <c r="DP77" s="3">
        <v>25</v>
      </c>
      <c r="DQ77" s="3">
        <v>398.585166666667</v>
      </c>
      <c r="DR77" s="3">
        <v>23.8682</v>
      </c>
      <c r="DS77" s="3">
        <v>100.209416666667</v>
      </c>
      <c r="DT77" s="3">
        <v>100.4835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tabSelected="1" workbookViewId="0">
      <selection activeCell="B1" sqref="B$1:B$1048576"/>
    </sheetView>
  </sheetViews>
  <sheetFormatPr defaultColWidth="8.55555555555556" defaultRowHeight="14.4" outlineLevelCol="1"/>
  <sheetData>
    <row r="1" spans="1:2">
      <c r="A1" t="s">
        <v>67</v>
      </c>
      <c r="B1" t="s">
        <v>644</v>
      </c>
    </row>
    <row r="2" spans="1:2">
      <c r="A2" t="s">
        <v>404</v>
      </c>
      <c r="B2" t="s">
        <v>644</v>
      </c>
    </row>
    <row r="3" spans="1:2">
      <c r="A3" t="s">
        <v>76</v>
      </c>
      <c r="B3" t="s">
        <v>644</v>
      </c>
    </row>
    <row r="4" spans="1:2">
      <c r="A4" t="s">
        <v>409</v>
      </c>
      <c r="B4" t="s">
        <v>645</v>
      </c>
    </row>
    <row r="5" spans="1:2">
      <c r="A5" t="s">
        <v>78</v>
      </c>
      <c r="B5" t="s">
        <v>644</v>
      </c>
    </row>
    <row r="6" spans="1:2">
      <c r="A6" t="s">
        <v>412</v>
      </c>
      <c r="B6" t="s">
        <v>644</v>
      </c>
    </row>
    <row r="7" spans="1:2">
      <c r="A7" t="s">
        <v>81</v>
      </c>
      <c r="B7" t="s">
        <v>644</v>
      </c>
    </row>
    <row r="8" spans="1:2">
      <c r="A8" t="s">
        <v>85</v>
      </c>
      <c r="B8" t="s">
        <v>644</v>
      </c>
    </row>
    <row r="9" spans="1:2">
      <c r="A9" t="s">
        <v>87</v>
      </c>
      <c r="B9" t="s">
        <v>646</v>
      </c>
    </row>
    <row r="10" spans="1:2">
      <c r="A10" t="s">
        <v>415</v>
      </c>
      <c r="B10" t="s">
        <v>647</v>
      </c>
    </row>
    <row r="11" spans="1:2">
      <c r="A11" t="s">
        <v>90</v>
      </c>
      <c r="B11" t="s">
        <v>648</v>
      </c>
    </row>
    <row r="12" spans="1:2">
      <c r="A12" t="s">
        <v>93</v>
      </c>
      <c r="B12" t="s">
        <v>648</v>
      </c>
    </row>
    <row r="13" spans="1:2">
      <c r="A13" t="s">
        <v>95</v>
      </c>
      <c r="B13" t="s">
        <v>644</v>
      </c>
    </row>
    <row r="14" spans="1:2">
      <c r="A14" t="s">
        <v>97</v>
      </c>
      <c r="B14" t="s">
        <v>649</v>
      </c>
    </row>
    <row r="15" spans="1:2">
      <c r="A15" t="s">
        <v>423</v>
      </c>
      <c r="B15" t="s">
        <v>648</v>
      </c>
    </row>
    <row r="16" spans="1:2">
      <c r="A16" t="s">
        <v>100</v>
      </c>
      <c r="B16" t="s">
        <v>648</v>
      </c>
    </row>
    <row r="17" spans="1:2">
      <c r="A17" t="s">
        <v>103</v>
      </c>
      <c r="B17" t="s">
        <v>650</v>
      </c>
    </row>
    <row r="18" spans="1:2">
      <c r="A18" t="s">
        <v>106</v>
      </c>
      <c r="B18" t="s">
        <v>648</v>
      </c>
    </row>
    <row r="19" spans="1:2">
      <c r="A19" t="s">
        <v>427</v>
      </c>
      <c r="B19" t="s">
        <v>644</v>
      </c>
    </row>
    <row r="20" spans="1:2">
      <c r="A20" t="s">
        <v>110</v>
      </c>
      <c r="B20" t="s">
        <v>644</v>
      </c>
    </row>
    <row r="21" spans="1:2">
      <c r="A21" t="s">
        <v>113</v>
      </c>
      <c r="B21" t="s">
        <v>644</v>
      </c>
    </row>
    <row r="22" spans="1:2">
      <c r="A22" t="s">
        <v>432</v>
      </c>
      <c r="B22" t="s">
        <v>645</v>
      </c>
    </row>
    <row r="23" spans="1:2">
      <c r="A23" t="s">
        <v>115</v>
      </c>
      <c r="B23" t="s">
        <v>644</v>
      </c>
    </row>
    <row r="24" spans="1:2">
      <c r="A24" t="s">
        <v>436</v>
      </c>
      <c r="B24" t="s">
        <v>645</v>
      </c>
    </row>
    <row r="25" spans="1:2">
      <c r="A25" t="s">
        <v>118</v>
      </c>
      <c r="B25" t="s">
        <v>648</v>
      </c>
    </row>
    <row r="26" spans="1:2">
      <c r="A26" t="s">
        <v>441</v>
      </c>
      <c r="B26" t="s">
        <v>649</v>
      </c>
    </row>
    <row r="27" spans="1:2">
      <c r="A27" t="s">
        <v>120</v>
      </c>
      <c r="B27" t="s">
        <v>644</v>
      </c>
    </row>
    <row r="28" spans="1:2">
      <c r="A28" t="s">
        <v>136</v>
      </c>
      <c r="B28" t="s">
        <v>651</v>
      </c>
    </row>
    <row r="29" spans="1:2">
      <c r="A29" t="s">
        <v>139</v>
      </c>
      <c r="B29" t="s">
        <v>644</v>
      </c>
    </row>
    <row r="30" spans="1:2">
      <c r="A30" t="s">
        <v>143</v>
      </c>
      <c r="B30" t="s">
        <v>644</v>
      </c>
    </row>
    <row r="31" spans="1:2">
      <c r="A31" t="s">
        <v>463</v>
      </c>
      <c r="B31" t="s">
        <v>652</v>
      </c>
    </row>
    <row r="32" spans="1:2">
      <c r="A32" t="s">
        <v>466</v>
      </c>
      <c r="B32" t="s">
        <v>652</v>
      </c>
    </row>
    <row r="33" spans="1:2">
      <c r="A33" t="s">
        <v>471</v>
      </c>
      <c r="B33" t="s">
        <v>652</v>
      </c>
    </row>
    <row r="34" spans="1:2">
      <c r="A34" t="s">
        <v>148</v>
      </c>
      <c r="B34" t="s">
        <v>644</v>
      </c>
    </row>
    <row r="35" spans="1:2">
      <c r="A35" t="s">
        <v>475</v>
      </c>
      <c r="B35" t="s">
        <v>645</v>
      </c>
    </row>
    <row r="36" spans="1:2">
      <c r="A36" t="s">
        <v>151</v>
      </c>
      <c r="B36" t="s">
        <v>644</v>
      </c>
    </row>
    <row r="37" spans="1:2">
      <c r="A37" t="s">
        <v>478</v>
      </c>
      <c r="B37" t="s">
        <v>653</v>
      </c>
    </row>
    <row r="38" spans="1:2">
      <c r="A38" t="s">
        <v>154</v>
      </c>
      <c r="B38" t="s">
        <v>645</v>
      </c>
    </row>
    <row r="39" spans="1:2">
      <c r="A39" t="s">
        <v>157</v>
      </c>
      <c r="B39" t="s">
        <v>652</v>
      </c>
    </row>
    <row r="40" spans="1:2">
      <c r="A40" t="s">
        <v>159</v>
      </c>
      <c r="B40" t="s">
        <v>654</v>
      </c>
    </row>
    <row r="41" spans="1:2">
      <c r="A41" t="s">
        <v>163</v>
      </c>
      <c r="B41" t="s">
        <v>645</v>
      </c>
    </row>
    <row r="42" spans="1:2">
      <c r="A42" t="s">
        <v>165</v>
      </c>
      <c r="B42" t="s">
        <v>652</v>
      </c>
    </row>
    <row r="43" spans="1:2">
      <c r="A43" t="s">
        <v>167</v>
      </c>
      <c r="B43" t="s">
        <v>645</v>
      </c>
    </row>
    <row r="44" spans="1:2">
      <c r="A44" t="s">
        <v>173</v>
      </c>
      <c r="B44" t="s">
        <v>652</v>
      </c>
    </row>
    <row r="45" spans="1:2">
      <c r="A45" t="s">
        <v>169</v>
      </c>
      <c r="B45" t="s">
        <v>651</v>
      </c>
    </row>
    <row r="46" spans="1:2">
      <c r="A46" t="s">
        <v>175</v>
      </c>
      <c r="B46" t="s">
        <v>652</v>
      </c>
    </row>
    <row r="47" spans="1:2">
      <c r="A47" t="s">
        <v>242</v>
      </c>
      <c r="B47" t="s">
        <v>655</v>
      </c>
    </row>
    <row r="48" spans="1:2">
      <c r="A48" t="s">
        <v>177</v>
      </c>
      <c r="B48" t="s">
        <v>644</v>
      </c>
    </row>
    <row r="49" spans="1:2">
      <c r="A49" t="s">
        <v>179</v>
      </c>
      <c r="B49" t="s">
        <v>652</v>
      </c>
    </row>
    <row r="50" spans="1:2">
      <c r="A50" t="s">
        <v>122</v>
      </c>
      <c r="B50" t="s">
        <v>652</v>
      </c>
    </row>
    <row r="51" spans="1:2">
      <c r="A51" t="s">
        <v>448</v>
      </c>
      <c r="B51" t="s">
        <v>652</v>
      </c>
    </row>
    <row r="52" spans="1:2">
      <c r="A52" t="s">
        <v>125</v>
      </c>
      <c r="B52" t="s">
        <v>652</v>
      </c>
    </row>
    <row r="53" spans="1:2">
      <c r="A53" t="s">
        <v>491</v>
      </c>
      <c r="B53" t="s">
        <v>655</v>
      </c>
    </row>
    <row r="54" spans="1:2">
      <c r="A54" t="s">
        <v>127</v>
      </c>
      <c r="B54" t="s">
        <v>644</v>
      </c>
    </row>
    <row r="55" spans="1:2">
      <c r="A55" t="s">
        <v>129</v>
      </c>
      <c r="B55" t="s">
        <v>648</v>
      </c>
    </row>
    <row r="56" spans="1:2">
      <c r="A56" t="s">
        <v>454</v>
      </c>
      <c r="B56" t="s">
        <v>653</v>
      </c>
    </row>
    <row r="57" spans="1:2">
      <c r="A57" t="s">
        <v>458</v>
      </c>
      <c r="B57" t="s">
        <v>652</v>
      </c>
    </row>
    <row r="58" spans="1:2">
      <c r="A58" t="s">
        <v>131</v>
      </c>
      <c r="B58" t="s">
        <v>649</v>
      </c>
    </row>
    <row r="59" spans="1:2">
      <c r="A59" t="s">
        <v>134</v>
      </c>
      <c r="B59" t="s">
        <v>648</v>
      </c>
    </row>
    <row r="60" spans="1:2">
      <c r="A60" t="s">
        <v>183</v>
      </c>
      <c r="B60" t="s">
        <v>648</v>
      </c>
    </row>
    <row r="61" spans="1:2">
      <c r="A61" t="s">
        <v>188</v>
      </c>
      <c r="B61" t="s">
        <v>652</v>
      </c>
    </row>
    <row r="62" spans="1:2">
      <c r="A62" t="s">
        <v>493</v>
      </c>
      <c r="B62" t="s">
        <v>655</v>
      </c>
    </row>
    <row r="63" spans="1:2">
      <c r="A63" t="s">
        <v>191</v>
      </c>
      <c r="B63" t="s">
        <v>651</v>
      </c>
    </row>
    <row r="64" spans="1:2">
      <c r="A64" t="s">
        <v>546</v>
      </c>
      <c r="B64" t="s">
        <v>652</v>
      </c>
    </row>
    <row r="65" spans="1:2">
      <c r="A65" t="s">
        <v>495</v>
      </c>
      <c r="B65" t="s">
        <v>653</v>
      </c>
    </row>
    <row r="66" spans="1:2">
      <c r="A66" t="s">
        <v>194</v>
      </c>
      <c r="B66" t="s">
        <v>644</v>
      </c>
    </row>
    <row r="67" spans="1:2">
      <c r="A67" t="s">
        <v>199</v>
      </c>
      <c r="B67" t="s">
        <v>648</v>
      </c>
    </row>
    <row r="68" spans="1:2">
      <c r="A68" t="s">
        <v>656</v>
      </c>
      <c r="B68" t="s">
        <v>657</v>
      </c>
    </row>
    <row r="69" spans="1:2">
      <c r="A69" t="s">
        <v>201</v>
      </c>
      <c r="B69" t="s">
        <v>644</v>
      </c>
    </row>
    <row r="70" spans="1:2">
      <c r="A70" t="s">
        <v>203</v>
      </c>
      <c r="B70" t="s">
        <v>653</v>
      </c>
    </row>
    <row r="71" spans="1:2">
      <c r="A71" t="s">
        <v>206</v>
      </c>
      <c r="B71" t="s">
        <v>652</v>
      </c>
    </row>
    <row r="72" spans="1:2">
      <c r="A72" t="s">
        <v>208</v>
      </c>
      <c r="B72" t="s">
        <v>644</v>
      </c>
    </row>
    <row r="73" spans="1:2">
      <c r="A73" t="s">
        <v>503</v>
      </c>
      <c r="B73" t="s">
        <v>658</v>
      </c>
    </row>
    <row r="74" spans="1:2">
      <c r="A74" t="s">
        <v>211</v>
      </c>
      <c r="B74" t="s">
        <v>648</v>
      </c>
    </row>
    <row r="75" spans="1:2">
      <c r="A75" t="s">
        <v>213</v>
      </c>
      <c r="B75" t="s">
        <v>648</v>
      </c>
    </row>
    <row r="76" spans="1:2">
      <c r="A76" t="s">
        <v>217</v>
      </c>
      <c r="B76" t="s">
        <v>659</v>
      </c>
    </row>
    <row r="77" spans="1:2">
      <c r="A77" t="s">
        <v>220</v>
      </c>
      <c r="B77" t="s">
        <v>659</v>
      </c>
    </row>
    <row r="78" spans="1:2">
      <c r="A78" t="s">
        <v>223</v>
      </c>
      <c r="B78" t="s">
        <v>644</v>
      </c>
    </row>
    <row r="79" spans="1:2">
      <c r="A79" t="s">
        <v>507</v>
      </c>
      <c r="B79" t="s">
        <v>653</v>
      </c>
    </row>
    <row r="80" spans="1:2">
      <c r="A80" t="s">
        <v>225</v>
      </c>
      <c r="B80" t="s">
        <v>645</v>
      </c>
    </row>
    <row r="81" spans="1:2">
      <c r="A81" t="s">
        <v>228</v>
      </c>
      <c r="B81" t="s">
        <v>648</v>
      </c>
    </row>
    <row r="82" spans="1:2">
      <c r="A82" t="s">
        <v>232</v>
      </c>
      <c r="B82" t="s">
        <v>660</v>
      </c>
    </row>
    <row r="83" spans="1:2">
      <c r="A83" t="s">
        <v>561</v>
      </c>
      <c r="B83" t="s">
        <v>645</v>
      </c>
    </row>
    <row r="84" spans="1:2">
      <c r="A84" t="s">
        <v>512</v>
      </c>
      <c r="B84" t="s">
        <v>644</v>
      </c>
    </row>
    <row r="85" spans="1:2">
      <c r="A85" t="s">
        <v>234</v>
      </c>
      <c r="B85" t="s">
        <v>644</v>
      </c>
    </row>
    <row r="86" spans="1:2">
      <c r="A86" t="s">
        <v>237</v>
      </c>
      <c r="B86" t="s">
        <v>650</v>
      </c>
    </row>
    <row r="87" spans="1:2">
      <c r="A87" t="s">
        <v>514</v>
      </c>
      <c r="B87" t="s">
        <v>649</v>
      </c>
    </row>
    <row r="88" spans="1:2">
      <c r="A88" t="s">
        <v>639</v>
      </c>
      <c r="B88" t="s">
        <v>648</v>
      </c>
    </row>
    <row r="89" spans="1:2">
      <c r="A89" t="s">
        <v>240</v>
      </c>
      <c r="B89" t="s">
        <v>658</v>
      </c>
    </row>
    <row r="90" spans="1:2">
      <c r="A90" t="s">
        <v>518</v>
      </c>
      <c r="B90" t="s">
        <v>661</v>
      </c>
    </row>
    <row r="91" spans="1:2">
      <c r="A91" t="s">
        <v>245</v>
      </c>
      <c r="B91" t="s">
        <v>645</v>
      </c>
    </row>
    <row r="92" spans="1:2">
      <c r="A92" t="s">
        <v>247</v>
      </c>
      <c r="B92" t="s">
        <v>644</v>
      </c>
    </row>
    <row r="93" spans="1:2">
      <c r="A93" t="s">
        <v>250</v>
      </c>
      <c r="B93" t="s">
        <v>648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#3</vt:lpstr>
      <vt:lpstr>#5</vt:lpstr>
      <vt:lpstr>#6</vt:lpstr>
      <vt:lpstr>#7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董婷婷</dc:creator>
  <cp:lastModifiedBy>14034</cp:lastModifiedBy>
  <dcterms:created xsi:type="dcterms:W3CDTF">2023-05-12T11:15:00Z</dcterms:created>
  <dcterms:modified xsi:type="dcterms:W3CDTF">2024-11-09T05:26:29Z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2052-12.1.0.18608</vt:lpwstr>
  </property>
</Properties>
</file>