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g12\Downloads\C4_photosynthesis\A-Ci curve\"/>
    </mc:Choice>
  </mc:AlternateContent>
  <bookViews>
    <workbookView xWindow="810" yWindow="-120" windowWidth="24240" windowHeight="13140"/>
  </bookViews>
  <sheets>
    <sheet name="Measurements" sheetId="1" r:id="rId1"/>
    <sheet name="Remark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C25" i="1"/>
  <c r="AW25" i="1" s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V25" i="1" s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H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CE18" i="1"/>
  <c r="CD18" i="1"/>
  <c r="CB18" i="1"/>
  <c r="CC18" i="1" s="1"/>
  <c r="AW18" i="1" s="1"/>
  <c r="AY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M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V24" i="1" l="1"/>
  <c r="V21" i="1"/>
  <c r="V23" i="1"/>
  <c r="CC23" i="1"/>
  <c r="CC22" i="1"/>
  <c r="CC24" i="1"/>
  <c r="R20" i="1"/>
  <c r="CC19" i="1"/>
  <c r="R19" i="1" s="1"/>
  <c r="M22" i="1"/>
  <c r="I22" i="1"/>
  <c r="AX22" i="1" s="1"/>
  <c r="AJ22" i="1"/>
  <c r="H17" i="1"/>
  <c r="I17" i="1"/>
  <c r="AX17" i="1" s="1"/>
  <c r="I24" i="1"/>
  <c r="AX24" i="1" s="1"/>
  <c r="CC21" i="1"/>
  <c r="CC26" i="1"/>
  <c r="R26" i="1" s="1"/>
  <c r="AY25" i="1"/>
  <c r="CC17" i="1"/>
  <c r="AW17" i="1" s="1"/>
  <c r="AY17" i="1" s="1"/>
  <c r="V19" i="1"/>
  <c r="R23" i="1"/>
  <c r="AW23" i="1"/>
  <c r="AY23" i="1" s="1"/>
  <c r="Z24" i="1"/>
  <c r="R17" i="1"/>
  <c r="AJ20" i="1"/>
  <c r="M20" i="1"/>
  <c r="H20" i="1"/>
  <c r="J20" i="1"/>
  <c r="I20" i="1"/>
  <c r="AX20" i="1" s="1"/>
  <c r="I21" i="1"/>
  <c r="AX21" i="1" s="1"/>
  <c r="H21" i="1"/>
  <c r="AJ21" i="1"/>
  <c r="M21" i="1"/>
  <c r="J21" i="1"/>
  <c r="J19" i="1"/>
  <c r="I19" i="1"/>
  <c r="AX19" i="1" s="1"/>
  <c r="H19" i="1"/>
  <c r="AJ19" i="1"/>
  <c r="M19" i="1"/>
  <c r="S20" i="1"/>
  <c r="T20" i="1" s="1"/>
  <c r="AA20" i="1" s="1"/>
  <c r="AW24" i="1"/>
  <c r="BA24" i="1" s="1"/>
  <c r="R24" i="1"/>
  <c r="J26" i="1"/>
  <c r="I26" i="1"/>
  <c r="AX26" i="1" s="1"/>
  <c r="H26" i="1"/>
  <c r="AJ26" i="1"/>
  <c r="M26" i="1"/>
  <c r="AW22" i="1"/>
  <c r="AY22" i="1" s="1"/>
  <c r="R22" i="1"/>
  <c r="Z17" i="1"/>
  <c r="AW21" i="1"/>
  <c r="R21" i="1"/>
  <c r="AY21" i="1"/>
  <c r="J17" i="1"/>
  <c r="AJ18" i="1"/>
  <c r="H22" i="1"/>
  <c r="M23" i="1"/>
  <c r="J24" i="1"/>
  <c r="AJ25" i="1"/>
  <c r="H25" i="1"/>
  <c r="I18" i="1"/>
  <c r="AX18" i="1" s="1"/>
  <c r="BA18" i="1" s="1"/>
  <c r="J22" i="1"/>
  <c r="AJ23" i="1"/>
  <c r="I25" i="1"/>
  <c r="AX25" i="1" s="1"/>
  <c r="BA25" i="1" s="1"/>
  <c r="M17" i="1"/>
  <c r="J18" i="1"/>
  <c r="R18" i="1"/>
  <c r="AW20" i="1"/>
  <c r="AY20" i="1" s="1"/>
  <c r="H23" i="1"/>
  <c r="M24" i="1"/>
  <c r="J25" i="1"/>
  <c r="R25" i="1"/>
  <c r="H18" i="1"/>
  <c r="I23" i="1"/>
  <c r="AX23" i="1" s="1"/>
  <c r="BA23" i="1" s="1"/>
  <c r="AJ17" i="1"/>
  <c r="AJ24" i="1"/>
  <c r="BA17" i="1" l="1"/>
  <c r="AW19" i="1"/>
  <c r="AY19" i="1" s="1"/>
  <c r="BA22" i="1"/>
  <c r="AW26" i="1"/>
  <c r="AY26" i="1" s="1"/>
  <c r="BA20" i="1"/>
  <c r="BA26" i="1"/>
  <c r="BA19" i="1"/>
  <c r="Z26" i="1"/>
  <c r="Z19" i="1"/>
  <c r="S17" i="1"/>
  <c r="T17" i="1" s="1"/>
  <c r="Z25" i="1"/>
  <c r="S19" i="1"/>
  <c r="T19" i="1" s="1"/>
  <c r="P19" i="1" s="1"/>
  <c r="N19" i="1" s="1"/>
  <c r="Q19" i="1" s="1"/>
  <c r="K19" i="1" s="1"/>
  <c r="L19" i="1" s="1"/>
  <c r="S25" i="1"/>
  <c r="T25" i="1" s="1"/>
  <c r="P25" i="1" s="1"/>
  <c r="N25" i="1" s="1"/>
  <c r="Q25" i="1" s="1"/>
  <c r="K25" i="1" s="1"/>
  <c r="L25" i="1" s="1"/>
  <c r="S24" i="1"/>
  <c r="T24" i="1" s="1"/>
  <c r="S26" i="1"/>
  <c r="T26" i="1" s="1"/>
  <c r="S22" i="1"/>
  <c r="T22" i="1" s="1"/>
  <c r="Z20" i="1"/>
  <c r="P20" i="1"/>
  <c r="N20" i="1" s="1"/>
  <c r="Q20" i="1" s="1"/>
  <c r="K20" i="1" s="1"/>
  <c r="L20" i="1" s="1"/>
  <c r="Z22" i="1"/>
  <c r="S21" i="1"/>
  <c r="T21" i="1" s="1"/>
  <c r="AY24" i="1"/>
  <c r="S23" i="1"/>
  <c r="T23" i="1" s="1"/>
  <c r="P23" i="1" s="1"/>
  <c r="N23" i="1" s="1"/>
  <c r="Q23" i="1" s="1"/>
  <c r="K23" i="1" s="1"/>
  <c r="L23" i="1" s="1"/>
  <c r="S18" i="1"/>
  <c r="T18" i="1" s="1"/>
  <c r="P18" i="1" s="1"/>
  <c r="N18" i="1" s="1"/>
  <c r="Q18" i="1" s="1"/>
  <c r="K18" i="1" s="1"/>
  <c r="L18" i="1" s="1"/>
  <c r="Z18" i="1"/>
  <c r="Z23" i="1"/>
  <c r="Z21" i="1"/>
  <c r="U20" i="1"/>
  <c r="Y20" i="1" s="1"/>
  <c r="AB20" i="1"/>
  <c r="AC20" i="1" s="1"/>
  <c r="BA21" i="1"/>
  <c r="U22" i="1" l="1"/>
  <c r="Y22" i="1" s="1"/>
  <c r="AB22" i="1"/>
  <c r="AA22" i="1"/>
  <c r="U26" i="1"/>
  <c r="Y26" i="1" s="1"/>
  <c r="AB26" i="1"/>
  <c r="AA26" i="1"/>
  <c r="U25" i="1"/>
  <c r="Y25" i="1" s="1"/>
  <c r="AB25" i="1"/>
  <c r="AC25" i="1" s="1"/>
  <c r="AA25" i="1"/>
  <c r="AA17" i="1"/>
  <c r="U17" i="1"/>
  <c r="Y17" i="1" s="1"/>
  <c r="AB17" i="1"/>
  <c r="AC17" i="1" s="1"/>
  <c r="P17" i="1"/>
  <c r="N17" i="1" s="1"/>
  <c r="Q17" i="1" s="1"/>
  <c r="K17" i="1" s="1"/>
  <c r="L17" i="1" s="1"/>
  <c r="AB21" i="1"/>
  <c r="U21" i="1"/>
  <c r="Y21" i="1" s="1"/>
  <c r="AA21" i="1"/>
  <c r="P22" i="1"/>
  <c r="N22" i="1" s="1"/>
  <c r="Q22" i="1" s="1"/>
  <c r="K22" i="1" s="1"/>
  <c r="L22" i="1" s="1"/>
  <c r="U18" i="1"/>
  <c r="Y18" i="1" s="1"/>
  <c r="AB18" i="1"/>
  <c r="AC18" i="1" s="1"/>
  <c r="AA18" i="1"/>
  <c r="U19" i="1"/>
  <c r="Y19" i="1" s="1"/>
  <c r="AA19" i="1"/>
  <c r="AB19" i="1"/>
  <c r="P26" i="1"/>
  <c r="N26" i="1" s="1"/>
  <c r="Q26" i="1" s="1"/>
  <c r="K26" i="1" s="1"/>
  <c r="L26" i="1" s="1"/>
  <c r="AA23" i="1"/>
  <c r="AB23" i="1"/>
  <c r="U23" i="1"/>
  <c r="Y23" i="1" s="1"/>
  <c r="P21" i="1"/>
  <c r="N21" i="1" s="1"/>
  <c r="Q21" i="1" s="1"/>
  <c r="K21" i="1" s="1"/>
  <c r="L21" i="1" s="1"/>
  <c r="U24" i="1"/>
  <c r="Y24" i="1" s="1"/>
  <c r="AA24" i="1"/>
  <c r="AB24" i="1"/>
  <c r="P24" i="1"/>
  <c r="N24" i="1" s="1"/>
  <c r="Q24" i="1" s="1"/>
  <c r="K24" i="1" s="1"/>
  <c r="L24" i="1" s="1"/>
  <c r="AC23" i="1" l="1"/>
  <c r="AC21" i="1"/>
  <c r="AC24" i="1"/>
  <c r="AC26" i="1"/>
  <c r="AC19" i="1"/>
  <c r="AC22" i="1"/>
</calcChain>
</file>

<file path=xl/sharedStrings.xml><?xml version="1.0" encoding="utf-8"?>
<sst xmlns="http://schemas.openxmlformats.org/spreadsheetml/2006/main" count="878" uniqueCount="380">
  <si>
    <t>File opened</t>
  </si>
  <si>
    <t>2019-08-25 13:41:46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</si>
  <si>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</si>
  <si>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</si>
  <si>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</si>
  <si>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</si>
  <si>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</si>
  <si>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</si>
  <si>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</si>
  <si>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</si>
  <si>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</si>
  <si>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</si>
  <si>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</si>
  <si>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</si>
  <si>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</si>
  <si>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</si>
  <si>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</si>
  <si>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</si>
  <si>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</si>
  <si>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</si>
  <si>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</si>
  <si>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</si>
  <si>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</si>
  <si>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13:41:46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</si>
  <si>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</si>
  <si>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</si>
  <si>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</si>
  <si>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</si>
  <si>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</si>
  <si>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</si>
  <si>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</si>
  <si>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</si>
  <si>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</si>
  <si>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</si>
  <si>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</si>
  <si>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</si>
  <si>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</si>
  <si>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</si>
  <si>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</si>
  <si>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</si>
  <si>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</si>
  <si>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</si>
  <si>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</si>
  <si>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</si>
  <si>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</si>
  <si>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</si>
  <si>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</si>
  <si>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</si>
  <si>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</si>
  <si>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</si>
  <si>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</si>
  <si>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</si>
  <si>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</si>
  <si>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</si>
  <si>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</si>
  <si>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</si>
  <si>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</si>
  <si>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</si>
  <si>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</si>
  <si>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</si>
  <si>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</si>
  <si>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</si>
  <si>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</si>
  <si>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</si>
  <si>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</si>
  <si>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</si>
  <si>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</si>
  <si>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</si>
  <si>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</si>
  <si>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</si>
  <si>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</si>
  <si>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</si>
  <si>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</si>
  <si>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</si>
  <si>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</si>
  <si>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</si>
  <si>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</si>
  <si>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</si>
  <si>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</si>
  <si>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</si>
  <si>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</si>
  <si>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</si>
  <si>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</si>
  <si>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</si>
  <si>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</si>
  <si>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</si>
  <si>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</si>
  <si>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</si>
  <si>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</si>
  <si>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</si>
  <si>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</si>
  <si>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</si>
  <si>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</si>
  <si>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</si>
  <si>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</si>
  <si>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</si>
  <si>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</si>
  <si>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</si>
  <si>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</si>
  <si>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</si>
  <si>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</si>
  <si>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</si>
  <si>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</si>
  <si>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</si>
  <si>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</si>
  <si>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</si>
  <si>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</si>
  <si>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</si>
  <si>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</si>
  <si>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</si>
  <si>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</si>
  <si>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</si>
  <si>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</si>
  <si>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</si>
  <si>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</si>
  <si>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</si>
  <si>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</si>
  <si>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</si>
  <si>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</si>
  <si>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</si>
  <si>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</si>
  <si>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</si>
  <si>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</si>
  <si>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</si>
  <si>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</si>
  <si>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</si>
  <si>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</si>
  <si>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</si>
  <si>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</si>
  <si>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</si>
  <si>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</si>
  <si>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</si>
  <si>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</si>
  <si>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</si>
  <si>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</si>
  <si>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</si>
  <si>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</si>
  <si>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</si>
  <si>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</si>
  <si>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</si>
  <si>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</si>
  <si>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</si>
  <si>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</si>
  <si>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</si>
  <si>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</si>
  <si>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</si>
  <si>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</si>
  <si>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</si>
  <si>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</si>
  <si>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</si>
  <si>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</si>
  <si>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</si>
  <si>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</si>
  <si>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</si>
  <si>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</si>
  <si>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</si>
  <si>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</si>
  <si>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</si>
  <si>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</si>
  <si>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</si>
  <si>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</si>
  <si>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</si>
  <si>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</si>
  <si>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</si>
  <si>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</si>
  <si>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</si>
  <si>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</si>
  <si>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</si>
  <si>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</si>
  <si>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</si>
  <si>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</si>
  <si>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</si>
  <si>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</si>
  <si>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</si>
  <si>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</si>
  <si>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</si>
  <si>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</si>
  <si>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</si>
  <si>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</si>
  <si>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</si>
  <si>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</si>
  <si>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</si>
  <si>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</si>
  <si>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</si>
  <si>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</si>
  <si>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</si>
  <si>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</si>
  <si>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</si>
  <si>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</si>
  <si>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</si>
  <si>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</si>
  <si>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</si>
  <si>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</si>
  <si>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</si>
  <si>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</si>
  <si>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</si>
  <si>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</si>
  <si>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</si>
  <si>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</si>
  <si>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</si>
  <si>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</si>
  <si>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</si>
  <si>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</si>
  <si>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</si>
  <si>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</si>
  <si>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</si>
  <si>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</si>
  <si>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</si>
  <si>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</si>
  <si>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</si>
  <si>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</si>
  <si>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</si>
  <si>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</si>
  <si>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</si>
  <si>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</si>
  <si>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</si>
  <si>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</si>
  <si>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</si>
  <si>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</si>
  <si>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</si>
  <si>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</si>
  <si>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</si>
  <si>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</si>
  <si>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</si>
  <si>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</si>
  <si>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</si>
  <si>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</si>
  <si>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</si>
  <si>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</si>
  <si>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</si>
  <si>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</si>
  <si>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</si>
  <si>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</si>
  <si>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</si>
  <si>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</si>
  <si>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</si>
  <si>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</si>
  <si>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</si>
  <si>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</si>
  <si>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</si>
  <si>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</si>
  <si>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</si>
  <si>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</si>
  <si>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</si>
  <si>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</si>
  <si>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</si>
  <si>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</si>
  <si>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</si>
  <si>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</si>
  <si>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</si>
  <si>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</si>
  <si>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</si>
  <si>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</si>
  <si>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</si>
  <si>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</si>
  <si>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</si>
  <si>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</si>
  <si>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</si>
  <si>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</si>
  <si>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</si>
  <si>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</si>
  <si>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</si>
  <si>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</si>
  <si>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</si>
  <si>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</si>
  <si>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</si>
  <si>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</si>
  <si>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</si>
  <si>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</si>
  <si>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</si>
  <si>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</si>
  <si>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</si>
  <si>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</si>
  <si>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</si>
  <si>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</si>
  <si>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</si>
  <si>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</si>
  <si>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</si>
  <si>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</si>
  <si>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</si>
  <si>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</si>
  <si>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</si>
  <si>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</si>
  <si>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</si>
  <si>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</si>
  <si>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</si>
  <si>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</si>
  <si>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</si>
  <si>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</si>
  <si>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</si>
  <si>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</si>
  <si>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</si>
  <si>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</si>
  <si>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</si>
  <si>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</si>
  <si>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</si>
  <si>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</si>
  <si>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</si>
  <si>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</si>
  <si>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</si>
  <si>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</si>
  <si>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</si>
  <si>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</si>
  <si>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</si>
  <si>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</si>
  <si>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</si>
  <si>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</si>
  <si>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</si>
  <si>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</si>
  <si>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</si>
  <si>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</si>
  <si>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</si>
  <si>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</si>
  <si>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</si>
  <si>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</si>
  <si>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</si>
  <si>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</si>
  <si>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</si>
  <si>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</si>
  <si>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</si>
  <si>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</si>
  <si>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</si>
  <si>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</si>
  <si>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</si>
  <si>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</si>
  <si>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</si>
  <si>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</si>
  <si>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</si>
  <si>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</si>
  <si>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</si>
  <si>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</si>
  <si>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</si>
  <si>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</si>
  <si>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</si>
  <si>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</si>
  <si>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</si>
  <si>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</si>
  <si>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</si>
  <si>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</si>
  <si>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</si>
  <si>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</si>
  <si>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</si>
  <si>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-</t>
  </si>
  <si>
    <t>0: Broadleaf</t>
  </si>
  <si>
    <t>2/2</t>
  </si>
  <si>
    <t>5</t>
  </si>
  <si>
    <t>11111111</t>
  </si>
  <si>
    <t>oooooooo</t>
  </si>
  <si>
    <t>off</t>
  </si>
  <si>
    <t>20190826 13:50:00</t>
  </si>
  <si>
    <t>13:50:00</t>
  </si>
  <si>
    <t>13:49:07</t>
  </si>
  <si>
    <t>1/2</t>
  </si>
  <si>
    <t>20190826 13:52:01</t>
  </si>
  <si>
    <t>13:52:01</t>
  </si>
  <si>
    <t>13:51:10</t>
  </si>
  <si>
    <t>20190826 13:54:01</t>
  </si>
  <si>
    <t>13:54:01</t>
  </si>
  <si>
    <t>13:54:37</t>
  </si>
  <si>
    <t>20190826 13:55:42</t>
  </si>
  <si>
    <t>13:55:42</t>
  </si>
  <si>
    <t>13:56:19</t>
  </si>
  <si>
    <t>20190826 14:00:34</t>
  </si>
  <si>
    <t>14:00:34</t>
  </si>
  <si>
    <t>14:00:03</t>
  </si>
  <si>
    <t>20190826 14:02:12</t>
  </si>
  <si>
    <t>14:02:12</t>
  </si>
  <si>
    <t>14:01:38</t>
  </si>
  <si>
    <t>20190826 14:03:57</t>
  </si>
  <si>
    <t>14:03:57</t>
  </si>
  <si>
    <t>14:03:20</t>
  </si>
  <si>
    <t>20190826 14:05:42</t>
  </si>
  <si>
    <t>14:05:42</t>
  </si>
  <si>
    <t>14:05:05</t>
  </si>
  <si>
    <t>20190826 14:07:31</t>
  </si>
  <si>
    <t>14:07:31</t>
  </si>
  <si>
    <t>14:06:54</t>
  </si>
  <si>
    <t>20190826 14:09:17</t>
  </si>
  <si>
    <t>14:09:17</t>
  </si>
  <si>
    <t>14:08:38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</si>
</sst>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30.895618175696747</c:v>
                </c:pt>
                <c:pt idx="1">
                  <c:v>24.16036373598082</c:v>
                </c:pt>
                <c:pt idx="2">
                  <c:v>13.740851131760834</c:v>
                </c:pt>
                <c:pt idx="3">
                  <c:v>0.47560937387491609</c:v>
                </c:pt>
                <c:pt idx="4">
                  <c:v>34.464904990810915</c:v>
                </c:pt>
                <c:pt idx="5">
                  <c:v>37.019107048631845</c:v>
                </c:pt>
                <c:pt idx="6">
                  <c:v>38.238868007748074</c:v>
                </c:pt>
                <c:pt idx="7">
                  <c:v>38.680060424474661</c:v>
                </c:pt>
                <c:pt idx="8">
                  <c:v>38.555516789356489</c:v>
                </c:pt>
                <c:pt idx="9">
                  <c:v>38.268270992482726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60.563128572272142</c:v>
                </c:pt>
                <c:pt idx="1">
                  <c:v>42.456856644926553</c:v>
                </c:pt>
                <c:pt idx="2">
                  <c:v>20.243061672482533</c:v>
                </c:pt>
                <c:pt idx="3">
                  <c:v>1.3181581149622921</c:v>
                </c:pt>
                <c:pt idx="4">
                  <c:v>196.60651660885446</c:v>
                </c:pt>
                <c:pt idx="5">
                  <c:v>269.34747049091129</c:v>
                </c:pt>
                <c:pt idx="6">
                  <c:v>345.16194202648376</c:v>
                </c:pt>
                <c:pt idx="7">
                  <c:v>425.88161588145965</c:v>
                </c:pt>
                <c:pt idx="8">
                  <c:v>505.22634669790762</c:v>
                </c:pt>
                <c:pt idx="9">
                  <c:v>682.2002503839343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EA-48FF-AD69-9535A898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781952"/>
        <c:axId val="1512782496"/>
      </c:scatterChart>
      <c:valAx>
        <c:axId val="15127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2496"/>
        <c:crosses val="autoZero"/>
        <c:crossBetween val="midCat"/>
      </c:valAx>
      <c:valAx>
        <c:axId val="1512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8</xdr:row>
      <xdr:rowOff>166687</xdr:rowOff>
    </xdr:from>
    <xdr:to>
      <xdr:col>21</xdr:col>
      <xdr:colOff>247650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3C3E07-F477-4A3A-ADDB-BC603498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26"/>
  <sheetViews>
    <sheetView tabSelected="1" topLeftCell="A8" workbookViewId="0">
      <selection activeCell="A18" sqref="A18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1566845400.5999999</v>
      </c>
      <c r="C17">
        <v>120.5</v>
      </c>
      <c r="D17" t="s">
        <v>349</v>
      </c>
      <c r="E17" t="s">
        <v>350</v>
      </c>
      <c r="G17">
        <v>1566845400.5999999</v>
      </c>
      <c r="H17">
        <f t="shared" ref="H17:H26" si="0">CN17*AI17*(CL17-CM17)/(100*CF17*(1000-AI17*CL17))</f>
        <v>4.1886105074359645E-3</v>
      </c>
      <c r="I17">
        <f t="shared" ref="I17:I26" si="1">CN17*AI17*(CK17-CJ17*(1000-AI17*CM17)/(1000-AI17*CL17))/(100*CF17)</f>
        <v>30.895618175696747</v>
      </c>
      <c r="J17">
        <f t="shared" ref="J17:J26" si="2">CJ17 - IF(AI17&gt;1, I17*CF17*100/(AK17*CV17), 0)</f>
        <v>261.596</v>
      </c>
      <c r="K17">
        <f t="shared" ref="K17:K26" si="3">((Q17-H17/2)*J17-I17)/(Q17+H17/2)</f>
        <v>60.563128572272142</v>
      </c>
      <c r="L17">
        <f t="shared" ref="L17:L26" si="4">K17*(CO17+CP17)/1000</f>
        <v>6.0135798104659477</v>
      </c>
      <c r="M17">
        <f t="shared" ref="M17:M26" si="5">(CJ17 - IF(AI17&gt;1, I17*CF17*100/(AK17*CV17), 0))*(CO17+CP17)/1000</f>
        <v>25.975019144220397</v>
      </c>
      <c r="N17">
        <f t="shared" ref="N17:N26" si="6">2/((1/P17-1/O17)+SIGN(P17)*SQRT((1/P17-1/O17)*(1/P17-1/O17) + 4*CG17/((CG17+1)*(CG17+1))*(2*1/P17*1/O17-1/O17*1/O17)))</f>
        <v>0.26529303012837402</v>
      </c>
      <c r="O17">
        <f t="shared" ref="O17:O26" si="7">AF17+AE17*CF17+AD17*CF17*CF17</f>
        <v>2.2507027386133274</v>
      </c>
      <c r="P17">
        <f t="shared" ref="P17:P26" si="8">H17*(1000-(1000*0.61365*EXP(17.502*T17/(240.97+T17))/(CO17+CP17)+CL17)/2)/(1000*0.61365*EXP(17.502*T17/(240.97+T17))/(CO17+CP17)-CL17)</f>
        <v>0.24906448072022655</v>
      </c>
      <c r="Q17">
        <f t="shared" ref="Q17:Q26" si="9">1/((CG17+1)/(N17/1.6)+1/(O17/1.37)) + CG17/((CG17+1)/(N17/1.6) + CG17/(O17/1.37))</f>
        <v>0.15704057504122415</v>
      </c>
      <c r="R17">
        <f t="shared" ref="R17:R26" si="10">(CC17*CE17)</f>
        <v>321.46647126761889</v>
      </c>
      <c r="S17">
        <f t="shared" ref="S17:S26" si="11">(CQ17+(R17+2*0.95*0.0000000567*(((CQ17+$B$7)+273)^4-(CQ17+273)^4)-44100*H17)/(1.84*29.3*O17+8*0.95*0.0000000567*(CQ17+273)^3))</f>
        <v>27.754328145870037</v>
      </c>
      <c r="T17">
        <f t="shared" ref="T17:T26" si="12">($C$7*CR17+$D$7*CS17+$E$7*S17)</f>
        <v>26.962299999999999</v>
      </c>
      <c r="U17">
        <f t="shared" ref="U17:U26" si="13">0.61365*EXP(17.502*T17/(240.97+T17))</f>
        <v>3.5712423208768027</v>
      </c>
      <c r="V17">
        <f t="shared" ref="V17:V26" si="14">(W17/X17*100)</f>
        <v>55.304742375080011</v>
      </c>
      <c r="W17">
        <f t="shared" ref="W17:W26" si="15">CL17*(CO17+CP17)/1000</f>
        <v>1.9477789053993797</v>
      </c>
      <c r="X17">
        <f t="shared" ref="X17:X26" si="16">0.61365*EXP(17.502*CQ17/(240.97+CQ17))</f>
        <v>3.5219021403072976</v>
      </c>
      <c r="Y17">
        <f t="shared" ref="Y17:Y26" si="17">(U17-CL17*(CO17+CP17)/1000)</f>
        <v>1.623463415477423</v>
      </c>
      <c r="Z17">
        <f t="shared" ref="Z17:Z26" si="18">(-H17*44100)</f>
        <v>-184.71772337792603</v>
      </c>
      <c r="AA17">
        <f t="shared" ref="AA17:AA26" si="19">2*29.3*O17*0.92*(CQ17-T17)</f>
        <v>-28.709017038039107</v>
      </c>
      <c r="AB17">
        <f t="shared" ref="AB17:AB26" si="20">2*0.95*0.0000000567*(((CQ17+$B$7)+273)^4-(T17+273)^4)</f>
        <v>-2.7485114316173305</v>
      </c>
      <c r="AC17">
        <f t="shared" ref="AC17:AC26" si="21">R17+AB17+Z17+AA17</f>
        <v>105.29121942003643</v>
      </c>
      <c r="AD17">
        <v>-4.1202668732008799E-2</v>
      </c>
      <c r="AE17">
        <v>4.6253605203707401E-2</v>
      </c>
      <c r="AF17">
        <v>3.4564771817433999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52584.37697735324</v>
      </c>
      <c r="AL17" t="s">
        <v>342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342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1681.3319941981204</v>
      </c>
      <c r="AX17">
        <f t="shared" ref="AX17:AX26" si="29">I17</f>
        <v>30.895618175696747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1.8375679688669596E-2</v>
      </c>
      <c r="BB17" t="e">
        <f t="shared" ref="BB17:BB26" si="33">(AN17-AT17)/AT17</f>
        <v>#DIV/0!</v>
      </c>
      <c r="BC17" t="s">
        <v>342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2000.16</v>
      </c>
      <c r="CC17">
        <f t="shared" ref="CC17:CC26" si="40">CB17*CD17</f>
        <v>1681.3319941981204</v>
      </c>
      <c r="CD17">
        <f t="shared" ref="CD17:CD26" si="41">($B$11*$D$9+$C$11*$D$9+$F$11*((DX17+DP17)/MAX(DX17+DP17+DY17, 0.1)*$I$9+DY17/MAX(DX17+DP17+DY17, 0.1)*$J$9))/($B$11+$C$11+$F$11)</f>
        <v>0.84059874919912425</v>
      </c>
      <c r="CE17">
        <f t="shared" ref="CE17:CE26" si="42">($B$11*$K$9+$C$11*$K$9+$F$11*((DX17+DP17)/MAX(DX17+DP17+DY17, 0.1)*$P$9+DY17/MAX(DX17+DP17+DY17, 0.1)*$Q$9))/($B$11+$C$11+$F$11)</f>
        <v>0.1911974983982484</v>
      </c>
      <c r="CF17">
        <v>6</v>
      </c>
      <c r="CG17">
        <v>0.5</v>
      </c>
      <c r="CH17" t="s">
        <v>343</v>
      </c>
      <c r="CI17">
        <v>1566845400.5999999</v>
      </c>
      <c r="CJ17">
        <v>261.596</v>
      </c>
      <c r="CK17">
        <v>299.983</v>
      </c>
      <c r="CL17">
        <v>19.616199999999999</v>
      </c>
      <c r="CM17">
        <v>14.688800000000001</v>
      </c>
      <c r="CN17">
        <v>500.03399999999999</v>
      </c>
      <c r="CO17">
        <v>99.194599999999994</v>
      </c>
      <c r="CP17">
        <v>9.9804900000000002E-2</v>
      </c>
      <c r="CQ17">
        <v>26.7257</v>
      </c>
      <c r="CR17">
        <v>26.962299999999999</v>
      </c>
      <c r="CS17">
        <v>999.9</v>
      </c>
      <c r="CT17">
        <v>0</v>
      </c>
      <c r="CU17">
        <v>0</v>
      </c>
      <c r="CV17">
        <v>10016.9</v>
      </c>
      <c r="CW17">
        <v>0</v>
      </c>
      <c r="CX17">
        <v>737.10500000000002</v>
      </c>
      <c r="CY17">
        <v>-38.386699999999998</v>
      </c>
      <c r="CZ17">
        <v>266.83100000000002</v>
      </c>
      <c r="DA17">
        <v>304.45499999999998</v>
      </c>
      <c r="DB17">
        <v>4.9273499999999997</v>
      </c>
      <c r="DC17">
        <v>260.67599999999999</v>
      </c>
      <c r="DD17">
        <v>299.983</v>
      </c>
      <c r="DE17">
        <v>19.453199999999999</v>
      </c>
      <c r="DF17">
        <v>14.688800000000001</v>
      </c>
      <c r="DG17">
        <v>1.9458200000000001</v>
      </c>
      <c r="DH17">
        <v>1.45705</v>
      </c>
      <c r="DI17">
        <v>17.010200000000001</v>
      </c>
      <c r="DJ17">
        <v>12.524800000000001</v>
      </c>
      <c r="DK17">
        <v>2000.16</v>
      </c>
      <c r="DL17">
        <v>0.97999400000000003</v>
      </c>
      <c r="DM17">
        <v>2.0005999999999999E-2</v>
      </c>
      <c r="DN17">
        <v>0</v>
      </c>
      <c r="DO17">
        <v>808.80399999999997</v>
      </c>
      <c r="DP17">
        <v>4.9996900000000002</v>
      </c>
      <c r="DQ17">
        <v>18124.400000000001</v>
      </c>
      <c r="DR17">
        <v>16113.5</v>
      </c>
      <c r="DS17">
        <v>48.125</v>
      </c>
      <c r="DT17">
        <v>49</v>
      </c>
      <c r="DU17">
        <v>48.75</v>
      </c>
      <c r="DV17">
        <v>48.25</v>
      </c>
      <c r="DW17">
        <v>49.125</v>
      </c>
      <c r="DX17">
        <v>1955.25</v>
      </c>
      <c r="DY17">
        <v>39.92</v>
      </c>
      <c r="DZ17">
        <v>0</v>
      </c>
      <c r="EA17">
        <v>1566845396.3</v>
      </c>
      <c r="EB17">
        <v>809.69735294117697</v>
      </c>
      <c r="EC17">
        <v>-11.616666687612801</v>
      </c>
      <c r="ED17">
        <v>-263.38235396539301</v>
      </c>
      <c r="EE17">
        <v>18143.241176470601</v>
      </c>
      <c r="EF17">
        <v>10</v>
      </c>
      <c r="EG17">
        <v>1566845347.0999999</v>
      </c>
      <c r="EH17" t="s">
        <v>351</v>
      </c>
      <c r="EI17">
        <v>62</v>
      </c>
      <c r="EJ17">
        <v>0.92</v>
      </c>
      <c r="EK17">
        <v>0.16300000000000001</v>
      </c>
      <c r="EL17">
        <v>300</v>
      </c>
      <c r="EM17">
        <v>15</v>
      </c>
      <c r="EN17">
        <v>0.03</v>
      </c>
      <c r="EO17">
        <v>0.02</v>
      </c>
      <c r="EP17">
        <v>30.5866788687899</v>
      </c>
      <c r="EQ17">
        <v>1.84059778485792</v>
      </c>
      <c r="ER17">
        <v>0.198229825459774</v>
      </c>
      <c r="ES17">
        <v>0</v>
      </c>
      <c r="ET17">
        <v>0.26247950509585499</v>
      </c>
      <c r="EU17">
        <v>1.4943883059330001E-2</v>
      </c>
      <c r="EV17">
        <v>1.7656527753817999E-3</v>
      </c>
      <c r="EW17">
        <v>1</v>
      </c>
      <c r="EX17">
        <v>1</v>
      </c>
      <c r="EY17">
        <v>2</v>
      </c>
      <c r="EZ17" t="s">
        <v>352</v>
      </c>
      <c r="FA17">
        <v>2.9480499999999998</v>
      </c>
      <c r="FB17">
        <v>2.7238799999999999</v>
      </c>
      <c r="FC17">
        <v>6.8567799999999998E-2</v>
      </c>
      <c r="FD17">
        <v>7.8319299999999994E-2</v>
      </c>
      <c r="FE17">
        <v>9.5377400000000001E-2</v>
      </c>
      <c r="FF17">
        <v>7.9389500000000002E-2</v>
      </c>
      <c r="FG17">
        <v>24745.4</v>
      </c>
      <c r="FH17">
        <v>22379.3</v>
      </c>
      <c r="FI17">
        <v>24489.8</v>
      </c>
      <c r="FJ17">
        <v>23318.799999999999</v>
      </c>
      <c r="FK17">
        <v>30134.6</v>
      </c>
      <c r="FL17">
        <v>29883</v>
      </c>
      <c r="FM17">
        <v>34175</v>
      </c>
      <c r="FN17">
        <v>33375.599999999999</v>
      </c>
      <c r="FO17">
        <v>1.97218</v>
      </c>
      <c r="FP17">
        <v>1.9522200000000001</v>
      </c>
      <c r="FQ17">
        <v>5.2884199999999999E-2</v>
      </c>
      <c r="FR17">
        <v>0</v>
      </c>
      <c r="FS17">
        <v>26.096800000000002</v>
      </c>
      <c r="FT17">
        <v>999.9</v>
      </c>
      <c r="FU17">
        <v>46.319000000000003</v>
      </c>
      <c r="FV17">
        <v>34.493000000000002</v>
      </c>
      <c r="FW17">
        <v>25.643899999999999</v>
      </c>
      <c r="FX17">
        <v>55.270600000000002</v>
      </c>
      <c r="FY17">
        <v>40.340499999999999</v>
      </c>
      <c r="FZ17">
        <v>1</v>
      </c>
      <c r="GA17">
        <v>0.243786</v>
      </c>
      <c r="GB17">
        <v>2.4845199999999998</v>
      </c>
      <c r="GC17">
        <v>20.3765</v>
      </c>
      <c r="GD17">
        <v>5.2416999999999998</v>
      </c>
      <c r="GE17">
        <v>12.0221</v>
      </c>
      <c r="GF17">
        <v>4.9571500000000004</v>
      </c>
      <c r="GG17">
        <v>3.3044500000000001</v>
      </c>
      <c r="GH17">
        <v>9999</v>
      </c>
      <c r="GI17">
        <v>9999</v>
      </c>
      <c r="GJ17">
        <v>471</v>
      </c>
      <c r="GK17">
        <v>9999</v>
      </c>
      <c r="GL17">
        <v>1.8686</v>
      </c>
      <c r="GM17">
        <v>1.87317</v>
      </c>
      <c r="GN17">
        <v>1.87595</v>
      </c>
      <c r="GO17">
        <v>1.87822</v>
      </c>
      <c r="GP17">
        <v>1.87073</v>
      </c>
      <c r="GQ17">
        <v>1.8724099999999999</v>
      </c>
      <c r="GR17">
        <v>1.8693299999999999</v>
      </c>
      <c r="GS17">
        <v>1.8735200000000001</v>
      </c>
      <c r="GT17" t="s">
        <v>345</v>
      </c>
      <c r="GU17" t="s">
        <v>19</v>
      </c>
      <c r="GV17" t="s">
        <v>19</v>
      </c>
      <c r="GW17" t="s">
        <v>19</v>
      </c>
      <c r="GX17" t="s">
        <v>346</v>
      </c>
      <c r="GY17" t="s">
        <v>347</v>
      </c>
      <c r="GZ17" t="s">
        <v>348</v>
      </c>
      <c r="HA17" t="s">
        <v>348</v>
      </c>
      <c r="HB17" t="s">
        <v>348</v>
      </c>
      <c r="HC17" t="s">
        <v>348</v>
      </c>
      <c r="HD17">
        <v>0</v>
      </c>
      <c r="HE17">
        <v>100</v>
      </c>
      <c r="HF17">
        <v>100</v>
      </c>
      <c r="HG17">
        <v>0.92</v>
      </c>
      <c r="HH17">
        <v>0.16300000000000001</v>
      </c>
      <c r="HI17">
        <v>2</v>
      </c>
      <c r="HJ17">
        <v>508.12200000000001</v>
      </c>
      <c r="HK17">
        <v>487.113</v>
      </c>
      <c r="HL17">
        <v>23.136099999999999</v>
      </c>
      <c r="HM17">
        <v>30.5322</v>
      </c>
      <c r="HN17">
        <v>29.9998</v>
      </c>
      <c r="HO17">
        <v>30.568100000000001</v>
      </c>
      <c r="HP17">
        <v>30.583500000000001</v>
      </c>
      <c r="HQ17">
        <v>16.5518</v>
      </c>
      <c r="HR17">
        <v>45.164700000000003</v>
      </c>
      <c r="HS17">
        <v>0</v>
      </c>
      <c r="HT17">
        <v>23.165600000000001</v>
      </c>
      <c r="HU17">
        <v>300</v>
      </c>
      <c r="HV17">
        <v>14.566700000000001</v>
      </c>
      <c r="HW17">
        <v>101.824</v>
      </c>
      <c r="HX17">
        <v>101.76</v>
      </c>
    </row>
    <row r="18" spans="1:232" x14ac:dyDescent="0.25">
      <c r="A18">
        <v>3</v>
      </c>
      <c r="B18">
        <v>1566845521.0999999</v>
      </c>
      <c r="C18">
        <v>241</v>
      </c>
      <c r="D18" t="s">
        <v>353</v>
      </c>
      <c r="E18" t="s">
        <v>354</v>
      </c>
      <c r="G18">
        <v>1566845521.0999999</v>
      </c>
      <c r="H18">
        <f t="shared" si="0"/>
        <v>5.0894219828409738E-3</v>
      </c>
      <c r="I18">
        <f t="shared" si="1"/>
        <v>24.16036373598082</v>
      </c>
      <c r="J18">
        <f t="shared" si="2"/>
        <v>169.988</v>
      </c>
      <c r="K18">
        <f t="shared" si="3"/>
        <v>42.456856644926553</v>
      </c>
      <c r="L18">
        <f t="shared" si="4"/>
        <v>4.2156897254455883</v>
      </c>
      <c r="M18">
        <f t="shared" si="5"/>
        <v>16.878702798047996</v>
      </c>
      <c r="N18">
        <f t="shared" si="6"/>
        <v>0.3315532807541291</v>
      </c>
      <c r="O18">
        <f t="shared" si="7"/>
        <v>2.2449389059113001</v>
      </c>
      <c r="P18">
        <f t="shared" si="8"/>
        <v>0.30655546904972564</v>
      </c>
      <c r="Q18">
        <f t="shared" si="9"/>
        <v>0.19368582330500417</v>
      </c>
      <c r="R18">
        <f t="shared" si="10"/>
        <v>321.47070873856666</v>
      </c>
      <c r="S18">
        <f t="shared" si="11"/>
        <v>27.607954767585497</v>
      </c>
      <c r="T18">
        <f t="shared" si="12"/>
        <v>26.9696</v>
      </c>
      <c r="U18">
        <f t="shared" si="13"/>
        <v>3.5727741982033154</v>
      </c>
      <c r="V18">
        <f t="shared" si="14"/>
        <v>55.45074729114242</v>
      </c>
      <c r="W18">
        <f t="shared" si="15"/>
        <v>1.9703205585263996</v>
      </c>
      <c r="X18">
        <f t="shared" si="16"/>
        <v>3.5532804421576012</v>
      </c>
      <c r="Y18">
        <f t="shared" si="17"/>
        <v>1.6024536396769158</v>
      </c>
      <c r="Z18">
        <f t="shared" si="18"/>
        <v>-224.44350944328696</v>
      </c>
      <c r="AA18">
        <f t="shared" si="19"/>
        <v>-11.267813520110089</v>
      </c>
      <c r="AB18">
        <f t="shared" si="20"/>
        <v>-1.0823703186811404</v>
      </c>
      <c r="AC18">
        <f t="shared" si="21"/>
        <v>84.677015456488505</v>
      </c>
      <c r="AD18">
        <v>-4.10476336516973E-2</v>
      </c>
      <c r="AE18">
        <v>4.6079564744238799E-2</v>
      </c>
      <c r="AF18">
        <v>3.44617632890697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52368.194539035365</v>
      </c>
      <c r="AL18" t="s">
        <v>342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342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1681.356900185564</v>
      </c>
      <c r="AX18">
        <f t="shared" si="29"/>
        <v>24.16036373598082</v>
      </c>
      <c r="AY18" t="e">
        <f t="shared" si="30"/>
        <v>#DIV/0!</v>
      </c>
      <c r="AZ18" t="e">
        <f t="shared" si="31"/>
        <v>#DIV/0!</v>
      </c>
      <c r="BA18">
        <f t="shared" si="32"/>
        <v>1.4369562900841782E-2</v>
      </c>
      <c r="BB18" t="e">
        <f t="shared" si="33"/>
        <v>#DIV/0!</v>
      </c>
      <c r="BC18" t="s">
        <v>342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2000.19</v>
      </c>
      <c r="CC18">
        <f t="shared" si="40"/>
        <v>1681.356900185564</v>
      </c>
      <c r="CD18">
        <f t="shared" si="41"/>
        <v>0.84059859322642549</v>
      </c>
      <c r="CE18">
        <f t="shared" si="42"/>
        <v>0.19119718645285089</v>
      </c>
      <c r="CF18">
        <v>6</v>
      </c>
      <c r="CG18">
        <v>0.5</v>
      </c>
      <c r="CH18" t="s">
        <v>343</v>
      </c>
      <c r="CI18">
        <v>1566845521.0999999</v>
      </c>
      <c r="CJ18">
        <v>169.988</v>
      </c>
      <c r="CK18">
        <v>200.012</v>
      </c>
      <c r="CL18">
        <v>19.843399999999999</v>
      </c>
      <c r="CM18">
        <v>13.858599999999999</v>
      </c>
      <c r="CN18">
        <v>500.11</v>
      </c>
      <c r="CO18">
        <v>99.192899999999995</v>
      </c>
      <c r="CP18">
        <v>0.100596</v>
      </c>
      <c r="CQ18">
        <v>26.8765</v>
      </c>
      <c r="CR18">
        <v>26.9696</v>
      </c>
      <c r="CS18">
        <v>999.9</v>
      </c>
      <c r="CT18">
        <v>0</v>
      </c>
      <c r="CU18">
        <v>0</v>
      </c>
      <c r="CV18">
        <v>9979.3799999999992</v>
      </c>
      <c r="CW18">
        <v>0</v>
      </c>
      <c r="CX18">
        <v>1050.04</v>
      </c>
      <c r="CY18">
        <v>-30.024100000000001</v>
      </c>
      <c r="CZ18">
        <v>173.429</v>
      </c>
      <c r="DA18">
        <v>202.82300000000001</v>
      </c>
      <c r="DB18">
        <v>5.9848699999999999</v>
      </c>
      <c r="DC18">
        <v>169.34399999999999</v>
      </c>
      <c r="DD18">
        <v>200.012</v>
      </c>
      <c r="DE18">
        <v>19.6934</v>
      </c>
      <c r="DF18">
        <v>13.858599999999999</v>
      </c>
      <c r="DG18">
        <v>1.9683299999999999</v>
      </c>
      <c r="DH18">
        <v>1.3746700000000001</v>
      </c>
      <c r="DI18">
        <v>17.191800000000001</v>
      </c>
      <c r="DJ18">
        <v>11.6411</v>
      </c>
      <c r="DK18">
        <v>2000.19</v>
      </c>
      <c r="DL18">
        <v>0.97999700000000001</v>
      </c>
      <c r="DM18">
        <v>2.0003099999999999E-2</v>
      </c>
      <c r="DN18">
        <v>0</v>
      </c>
      <c r="DO18">
        <v>788.09299999999996</v>
      </c>
      <c r="DP18">
        <v>4.9996900000000002</v>
      </c>
      <c r="DQ18">
        <v>17976.400000000001</v>
      </c>
      <c r="DR18">
        <v>16113.8</v>
      </c>
      <c r="DS18">
        <v>48.125</v>
      </c>
      <c r="DT18">
        <v>49</v>
      </c>
      <c r="DU18">
        <v>48.686999999999998</v>
      </c>
      <c r="DV18">
        <v>48.186999999999998</v>
      </c>
      <c r="DW18">
        <v>49.061999999999998</v>
      </c>
      <c r="DX18">
        <v>1955.28</v>
      </c>
      <c r="DY18">
        <v>39.909999999999997</v>
      </c>
      <c r="DZ18">
        <v>0</v>
      </c>
      <c r="EA18">
        <v>1566845516.9000001</v>
      </c>
      <c r="EB18">
        <v>788.55629411764698</v>
      </c>
      <c r="EC18">
        <v>-6.7419117687510397</v>
      </c>
      <c r="ED18">
        <v>193.52941136240599</v>
      </c>
      <c r="EE18">
        <v>17936.917647058799</v>
      </c>
      <c r="EF18">
        <v>10</v>
      </c>
      <c r="EG18">
        <v>1566845470.5999999</v>
      </c>
      <c r="EH18" t="s">
        <v>355</v>
      </c>
      <c r="EI18">
        <v>63</v>
      </c>
      <c r="EJ18">
        <v>0.64400000000000002</v>
      </c>
      <c r="EK18">
        <v>0.15</v>
      </c>
      <c r="EL18">
        <v>200</v>
      </c>
      <c r="EM18">
        <v>14</v>
      </c>
      <c r="EN18">
        <v>0.04</v>
      </c>
      <c r="EO18">
        <v>0.02</v>
      </c>
      <c r="EP18">
        <v>23.8833406235659</v>
      </c>
      <c r="EQ18">
        <v>1.6276882078543999</v>
      </c>
      <c r="ER18">
        <v>0.178745548531173</v>
      </c>
      <c r="ES18">
        <v>0</v>
      </c>
      <c r="ET18">
        <v>0.32626661798280299</v>
      </c>
      <c r="EU18">
        <v>2.11166900670487E-2</v>
      </c>
      <c r="EV18">
        <v>2.3829123524509899E-3</v>
      </c>
      <c r="EW18">
        <v>1</v>
      </c>
      <c r="EX18">
        <v>1</v>
      </c>
      <c r="EY18">
        <v>2</v>
      </c>
      <c r="EZ18" t="s">
        <v>352</v>
      </c>
      <c r="FA18">
        <v>2.94834</v>
      </c>
      <c r="FB18">
        <v>2.7243400000000002</v>
      </c>
      <c r="FC18">
        <v>4.6917899999999998E-2</v>
      </c>
      <c r="FD18">
        <v>5.5432599999999999E-2</v>
      </c>
      <c r="FE18">
        <v>9.6234500000000001E-2</v>
      </c>
      <c r="FF18">
        <v>7.6070200000000004E-2</v>
      </c>
      <c r="FG18">
        <v>25324.6</v>
      </c>
      <c r="FH18">
        <v>22939.1</v>
      </c>
      <c r="FI18">
        <v>24493.3</v>
      </c>
      <c r="FJ18">
        <v>23322.7</v>
      </c>
      <c r="FK18">
        <v>30110.2</v>
      </c>
      <c r="FL18">
        <v>29995.5</v>
      </c>
      <c r="FM18">
        <v>34180.300000000003</v>
      </c>
      <c r="FN18">
        <v>33381</v>
      </c>
      <c r="FO18">
        <v>1.9745299999999999</v>
      </c>
      <c r="FP18">
        <v>1.9513799999999999</v>
      </c>
      <c r="FQ18">
        <v>4.6499100000000002E-2</v>
      </c>
      <c r="FR18">
        <v>0</v>
      </c>
      <c r="FS18">
        <v>26.2087</v>
      </c>
      <c r="FT18">
        <v>999.9</v>
      </c>
      <c r="FU18">
        <v>46.368000000000002</v>
      </c>
      <c r="FV18">
        <v>34.463000000000001</v>
      </c>
      <c r="FW18">
        <v>25.6294</v>
      </c>
      <c r="FX18">
        <v>55.380600000000001</v>
      </c>
      <c r="FY18">
        <v>40.212299999999999</v>
      </c>
      <c r="FZ18">
        <v>1</v>
      </c>
      <c r="GA18">
        <v>0.236651</v>
      </c>
      <c r="GB18">
        <v>2.4831799999999999</v>
      </c>
      <c r="GC18">
        <v>20.376999999999999</v>
      </c>
      <c r="GD18">
        <v>5.2461900000000004</v>
      </c>
      <c r="GE18">
        <v>12.0221</v>
      </c>
      <c r="GF18">
        <v>4.9577999999999998</v>
      </c>
      <c r="GG18">
        <v>3.3050000000000002</v>
      </c>
      <c r="GH18">
        <v>9999</v>
      </c>
      <c r="GI18">
        <v>9999</v>
      </c>
      <c r="GJ18">
        <v>471</v>
      </c>
      <c r="GK18">
        <v>9999</v>
      </c>
      <c r="GL18">
        <v>1.8686</v>
      </c>
      <c r="GM18">
        <v>1.87317</v>
      </c>
      <c r="GN18">
        <v>1.87595</v>
      </c>
      <c r="GO18">
        <v>1.8782399999999999</v>
      </c>
      <c r="GP18">
        <v>1.87073</v>
      </c>
      <c r="GQ18">
        <v>1.87242</v>
      </c>
      <c r="GR18">
        <v>1.86934</v>
      </c>
      <c r="GS18">
        <v>1.87355</v>
      </c>
      <c r="GT18" t="s">
        <v>345</v>
      </c>
      <c r="GU18" t="s">
        <v>19</v>
      </c>
      <c r="GV18" t="s">
        <v>19</v>
      </c>
      <c r="GW18" t="s">
        <v>19</v>
      </c>
      <c r="GX18" t="s">
        <v>346</v>
      </c>
      <c r="GY18" t="s">
        <v>347</v>
      </c>
      <c r="GZ18" t="s">
        <v>348</v>
      </c>
      <c r="HA18" t="s">
        <v>348</v>
      </c>
      <c r="HB18" t="s">
        <v>348</v>
      </c>
      <c r="HC18" t="s">
        <v>348</v>
      </c>
      <c r="HD18">
        <v>0</v>
      </c>
      <c r="HE18">
        <v>100</v>
      </c>
      <c r="HF18">
        <v>100</v>
      </c>
      <c r="HG18">
        <v>0.64400000000000002</v>
      </c>
      <c r="HH18">
        <v>0.15</v>
      </c>
      <c r="HI18">
        <v>2</v>
      </c>
      <c r="HJ18">
        <v>509.233</v>
      </c>
      <c r="HK18">
        <v>486.18400000000003</v>
      </c>
      <c r="HL18">
        <v>23.197299999999998</v>
      </c>
      <c r="HM18">
        <v>30.446300000000001</v>
      </c>
      <c r="HN18">
        <v>29.9998</v>
      </c>
      <c r="HO18">
        <v>30.519400000000001</v>
      </c>
      <c r="HP18">
        <v>30.538499999999999</v>
      </c>
      <c r="HQ18">
        <v>12.121</v>
      </c>
      <c r="HR18">
        <v>48.316200000000002</v>
      </c>
      <c r="HS18">
        <v>0</v>
      </c>
      <c r="HT18">
        <v>23.216899999999999</v>
      </c>
      <c r="HU18">
        <v>200</v>
      </c>
      <c r="HV18">
        <v>13.738799999999999</v>
      </c>
      <c r="HW18">
        <v>101.839</v>
      </c>
      <c r="HX18">
        <v>101.777</v>
      </c>
    </row>
    <row r="19" spans="1:232" x14ac:dyDescent="0.25">
      <c r="A19">
        <v>4</v>
      </c>
      <c r="B19">
        <v>1566845641.5999999</v>
      </c>
      <c r="C19">
        <v>361.5</v>
      </c>
      <c r="D19" t="s">
        <v>356</v>
      </c>
      <c r="E19" t="s">
        <v>357</v>
      </c>
      <c r="G19">
        <v>1566845641.5999999</v>
      </c>
      <c r="H19">
        <f t="shared" si="0"/>
        <v>5.8610407627968843E-3</v>
      </c>
      <c r="I19">
        <f t="shared" si="1"/>
        <v>13.740851131760834</v>
      </c>
      <c r="J19">
        <f t="shared" si="2"/>
        <v>82.965500000000006</v>
      </c>
      <c r="K19">
        <f t="shared" si="3"/>
        <v>20.243061672482533</v>
      </c>
      <c r="L19">
        <f t="shared" si="4"/>
        <v>2.0099229253672894</v>
      </c>
      <c r="M19">
        <f t="shared" si="5"/>
        <v>8.2376007721814997</v>
      </c>
      <c r="N19">
        <f t="shared" si="6"/>
        <v>0.38746764747539125</v>
      </c>
      <c r="O19">
        <f t="shared" si="7"/>
        <v>2.2446920891389865</v>
      </c>
      <c r="P19">
        <f t="shared" si="8"/>
        <v>0.35378260152207802</v>
      </c>
      <c r="Q19">
        <f t="shared" si="9"/>
        <v>0.22389604581293532</v>
      </c>
      <c r="R19">
        <f t="shared" si="10"/>
        <v>321.42761693212913</v>
      </c>
      <c r="S19">
        <f t="shared" si="11"/>
        <v>27.507883925259765</v>
      </c>
      <c r="T19">
        <f t="shared" si="12"/>
        <v>26.9832</v>
      </c>
      <c r="U19">
        <f t="shared" si="13"/>
        <v>3.5756296364563789</v>
      </c>
      <c r="V19">
        <f t="shared" si="14"/>
        <v>55.1205530900057</v>
      </c>
      <c r="W19">
        <f t="shared" si="15"/>
        <v>1.9767144021678</v>
      </c>
      <c r="X19">
        <f t="shared" si="16"/>
        <v>3.5861657609640574</v>
      </c>
      <c r="Y19">
        <f t="shared" si="17"/>
        <v>1.5989152342885788</v>
      </c>
      <c r="Z19">
        <f t="shared" si="18"/>
        <v>-258.47189763934261</v>
      </c>
      <c r="AA19">
        <f t="shared" si="19"/>
        <v>6.0628935794740766</v>
      </c>
      <c r="AB19">
        <f t="shared" si="20"/>
        <v>0.58295357908892831</v>
      </c>
      <c r="AC19">
        <f t="shared" si="21"/>
        <v>69.601566451349541</v>
      </c>
      <c r="AD19">
        <v>-4.1041002789157399E-2</v>
      </c>
      <c r="AE19">
        <v>4.6072121020142201E-2</v>
      </c>
      <c r="AF19">
        <v>3.4457354634278001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52332.637993655917</v>
      </c>
      <c r="AL19" t="s">
        <v>342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342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1681.1301001855888</v>
      </c>
      <c r="AX19">
        <f t="shared" si="29"/>
        <v>13.740851131760834</v>
      </c>
      <c r="AY19" t="e">
        <f t="shared" si="30"/>
        <v>#DIV/0!</v>
      </c>
      <c r="AZ19" t="e">
        <f t="shared" si="31"/>
        <v>#DIV/0!</v>
      </c>
      <c r="BA19">
        <f t="shared" si="32"/>
        <v>8.1735798616917928E-3</v>
      </c>
      <c r="BB19" t="e">
        <f t="shared" si="33"/>
        <v>#DIV/0!</v>
      </c>
      <c r="BC19" t="s">
        <v>342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1999.92</v>
      </c>
      <c r="CC19">
        <f t="shared" si="40"/>
        <v>1681.1301001855888</v>
      </c>
      <c r="CD19">
        <f t="shared" si="41"/>
        <v>0.84059867403975597</v>
      </c>
      <c r="CE19">
        <f t="shared" si="42"/>
        <v>0.19119734807951214</v>
      </c>
      <c r="CF19">
        <v>6</v>
      </c>
      <c r="CG19">
        <v>0.5</v>
      </c>
      <c r="CH19" t="s">
        <v>343</v>
      </c>
      <c r="CI19">
        <v>1566845641.5999999</v>
      </c>
      <c r="CJ19">
        <v>82.965500000000006</v>
      </c>
      <c r="CK19">
        <v>100.035</v>
      </c>
      <c r="CL19">
        <v>19.9086</v>
      </c>
      <c r="CM19">
        <v>13.0166</v>
      </c>
      <c r="CN19">
        <v>500.089</v>
      </c>
      <c r="CO19">
        <v>99.189400000000006</v>
      </c>
      <c r="CP19">
        <v>0.100073</v>
      </c>
      <c r="CQ19">
        <v>27.033300000000001</v>
      </c>
      <c r="CR19">
        <v>26.9832</v>
      </c>
      <c r="CS19">
        <v>999.9</v>
      </c>
      <c r="CT19">
        <v>0</v>
      </c>
      <c r="CU19">
        <v>0</v>
      </c>
      <c r="CV19">
        <v>9978.1200000000008</v>
      </c>
      <c r="CW19">
        <v>0</v>
      </c>
      <c r="CX19">
        <v>723.29200000000003</v>
      </c>
      <c r="CY19">
        <v>-16.858499999999999</v>
      </c>
      <c r="CZ19">
        <v>84.869100000000003</v>
      </c>
      <c r="DA19">
        <v>101.354</v>
      </c>
      <c r="DB19">
        <v>6.92706</v>
      </c>
      <c r="DC19">
        <v>82.532499999999999</v>
      </c>
      <c r="DD19">
        <v>100.035</v>
      </c>
      <c r="DE19">
        <v>19.793600000000001</v>
      </c>
      <c r="DF19">
        <v>13.0166</v>
      </c>
      <c r="DG19">
        <v>1.9782</v>
      </c>
      <c r="DH19">
        <v>1.2910999999999999</v>
      </c>
      <c r="DI19">
        <v>17.270900000000001</v>
      </c>
      <c r="DJ19">
        <v>10.6957</v>
      </c>
      <c r="DK19">
        <v>1999.92</v>
      </c>
      <c r="DL19">
        <v>0.97999400000000003</v>
      </c>
      <c r="DM19">
        <v>2.0005999999999999E-2</v>
      </c>
      <c r="DN19">
        <v>0</v>
      </c>
      <c r="DO19">
        <v>790.23699999999997</v>
      </c>
      <c r="DP19">
        <v>4.9996900000000002</v>
      </c>
      <c r="DQ19">
        <v>17804.2</v>
      </c>
      <c r="DR19">
        <v>16111.6</v>
      </c>
      <c r="DS19">
        <v>48.125</v>
      </c>
      <c r="DT19">
        <v>49</v>
      </c>
      <c r="DU19">
        <v>48.686999999999998</v>
      </c>
      <c r="DV19">
        <v>48.186999999999998</v>
      </c>
      <c r="DW19">
        <v>49.125</v>
      </c>
      <c r="DX19">
        <v>1955.01</v>
      </c>
      <c r="DY19">
        <v>39.909999999999997</v>
      </c>
      <c r="DZ19">
        <v>0</v>
      </c>
      <c r="EA19">
        <v>1566845637.5</v>
      </c>
      <c r="EB19">
        <v>791.32047058823503</v>
      </c>
      <c r="EC19">
        <v>-7.9335785125712901</v>
      </c>
      <c r="ED19">
        <v>-444.92647322023601</v>
      </c>
      <c r="EE19">
        <v>17850.511764705901</v>
      </c>
      <c r="EF19">
        <v>10</v>
      </c>
      <c r="EG19">
        <v>1566845677.0999999</v>
      </c>
      <c r="EH19" t="s">
        <v>358</v>
      </c>
      <c r="EI19">
        <v>64</v>
      </c>
      <c r="EJ19">
        <v>0.433</v>
      </c>
      <c r="EK19">
        <v>0.115</v>
      </c>
      <c r="EL19">
        <v>100</v>
      </c>
      <c r="EM19">
        <v>13</v>
      </c>
      <c r="EN19">
        <v>0.09</v>
      </c>
      <c r="EO19">
        <v>0.01</v>
      </c>
      <c r="EP19">
        <v>13.459573283420101</v>
      </c>
      <c r="EQ19">
        <v>0.498448412193783</v>
      </c>
      <c r="ER19">
        <v>5.8189930520820998E-2</v>
      </c>
      <c r="ES19">
        <v>0</v>
      </c>
      <c r="ET19">
        <v>0.38604489396102099</v>
      </c>
      <c r="EU19">
        <v>1.72783016709251E-2</v>
      </c>
      <c r="EV19">
        <v>1.85512965716519E-3</v>
      </c>
      <c r="EW19">
        <v>1</v>
      </c>
      <c r="EX19">
        <v>1</v>
      </c>
      <c r="EY19">
        <v>2</v>
      </c>
      <c r="EZ19" t="s">
        <v>352</v>
      </c>
      <c r="FA19">
        <v>2.9483299999999999</v>
      </c>
      <c r="FB19">
        <v>2.7238199999999999</v>
      </c>
      <c r="FC19">
        <v>2.37722E-2</v>
      </c>
      <c r="FD19">
        <v>2.9179900000000002E-2</v>
      </c>
      <c r="FE19">
        <v>9.6591099999999999E-2</v>
      </c>
      <c r="FF19">
        <v>7.2621500000000005E-2</v>
      </c>
      <c r="FG19">
        <v>25941.1</v>
      </c>
      <c r="FH19">
        <v>23577.7</v>
      </c>
      <c r="FI19">
        <v>24494.7</v>
      </c>
      <c r="FJ19">
        <v>23323.7</v>
      </c>
      <c r="FK19">
        <v>30099.5</v>
      </c>
      <c r="FL19">
        <v>30109</v>
      </c>
      <c r="FM19">
        <v>34181.9</v>
      </c>
      <c r="FN19">
        <v>33382.800000000003</v>
      </c>
      <c r="FO19">
        <v>1.97567</v>
      </c>
      <c r="FP19">
        <v>1.9503699999999999</v>
      </c>
      <c r="FQ19">
        <v>3.8292300000000001E-2</v>
      </c>
      <c r="FR19">
        <v>0</v>
      </c>
      <c r="FS19">
        <v>26.3566</v>
      </c>
      <c r="FT19">
        <v>999.9</v>
      </c>
      <c r="FU19">
        <v>46.429000000000002</v>
      </c>
      <c r="FV19">
        <v>34.442</v>
      </c>
      <c r="FW19">
        <v>25.632300000000001</v>
      </c>
      <c r="FX19">
        <v>54.690600000000003</v>
      </c>
      <c r="FY19">
        <v>40.3005</v>
      </c>
      <c r="FZ19">
        <v>1</v>
      </c>
      <c r="GA19">
        <v>0.23353199999999999</v>
      </c>
      <c r="GB19">
        <v>2.3308900000000001</v>
      </c>
      <c r="GC19">
        <v>20.379200000000001</v>
      </c>
      <c r="GD19">
        <v>5.2415500000000002</v>
      </c>
      <c r="GE19">
        <v>12.0219</v>
      </c>
      <c r="GF19">
        <v>4.9577999999999998</v>
      </c>
      <c r="GG19">
        <v>3.3050000000000002</v>
      </c>
      <c r="GH19">
        <v>9999</v>
      </c>
      <c r="GI19">
        <v>9999</v>
      </c>
      <c r="GJ19">
        <v>471.1</v>
      </c>
      <c r="GK19">
        <v>9999</v>
      </c>
      <c r="GL19">
        <v>1.86859</v>
      </c>
      <c r="GM19">
        <v>1.87317</v>
      </c>
      <c r="GN19">
        <v>1.8759300000000001</v>
      </c>
      <c r="GO19">
        <v>1.8782099999999999</v>
      </c>
      <c r="GP19">
        <v>1.87073</v>
      </c>
      <c r="GQ19">
        <v>1.8724099999999999</v>
      </c>
      <c r="GR19">
        <v>1.8693299999999999</v>
      </c>
      <c r="GS19">
        <v>1.8735299999999999</v>
      </c>
      <c r="GT19" t="s">
        <v>345</v>
      </c>
      <c r="GU19" t="s">
        <v>19</v>
      </c>
      <c r="GV19" t="s">
        <v>19</v>
      </c>
      <c r="GW19" t="s">
        <v>19</v>
      </c>
      <c r="GX19" t="s">
        <v>346</v>
      </c>
      <c r="GY19" t="s">
        <v>347</v>
      </c>
      <c r="GZ19" t="s">
        <v>348</v>
      </c>
      <c r="HA19" t="s">
        <v>348</v>
      </c>
      <c r="HB19" t="s">
        <v>348</v>
      </c>
      <c r="HC19" t="s">
        <v>348</v>
      </c>
      <c r="HD19">
        <v>0</v>
      </c>
      <c r="HE19">
        <v>100</v>
      </c>
      <c r="HF19">
        <v>100</v>
      </c>
      <c r="HG19">
        <v>0.433</v>
      </c>
      <c r="HH19">
        <v>0.115</v>
      </c>
      <c r="HI19">
        <v>2</v>
      </c>
      <c r="HJ19">
        <v>509.7</v>
      </c>
      <c r="HK19">
        <v>485.26799999999997</v>
      </c>
      <c r="HL19">
        <v>23.555900000000001</v>
      </c>
      <c r="HM19">
        <v>30.4041</v>
      </c>
      <c r="HN19">
        <v>29.9999</v>
      </c>
      <c r="HO19">
        <v>30.486000000000001</v>
      </c>
      <c r="HP19">
        <v>30.506900000000002</v>
      </c>
      <c r="HQ19">
        <v>7.5564499999999999</v>
      </c>
      <c r="HR19">
        <v>52.0184</v>
      </c>
      <c r="HS19">
        <v>0</v>
      </c>
      <c r="HT19">
        <v>23.564800000000002</v>
      </c>
      <c r="HU19">
        <v>100</v>
      </c>
      <c r="HV19">
        <v>12.9095</v>
      </c>
      <c r="HW19">
        <v>101.84399999999999</v>
      </c>
      <c r="HX19">
        <v>101.782</v>
      </c>
    </row>
    <row r="20" spans="1:232" x14ac:dyDescent="0.25">
      <c r="A20">
        <v>5</v>
      </c>
      <c r="B20">
        <v>1566845742.0999999</v>
      </c>
      <c r="C20">
        <v>462</v>
      </c>
      <c r="D20" t="s">
        <v>359</v>
      </c>
      <c r="E20" t="s">
        <v>360</v>
      </c>
      <c r="G20">
        <v>1566845742.0999999</v>
      </c>
      <c r="H20">
        <f t="shared" si="0"/>
        <v>6.1362877323935224E-3</v>
      </c>
      <c r="I20">
        <f t="shared" si="1"/>
        <v>0.47560937387491609</v>
      </c>
      <c r="J20">
        <f t="shared" si="2"/>
        <v>3.38381</v>
      </c>
      <c r="K20">
        <f t="shared" si="3"/>
        <v>1.3181581149622921</v>
      </c>
      <c r="L20">
        <f t="shared" si="4"/>
        <v>0.13087811177619876</v>
      </c>
      <c r="M20">
        <f t="shared" si="5"/>
        <v>0.33597385501972798</v>
      </c>
      <c r="N20">
        <f t="shared" si="6"/>
        <v>0.41244502376623443</v>
      </c>
      <c r="O20">
        <f t="shared" si="7"/>
        <v>2.2504147000378407</v>
      </c>
      <c r="P20">
        <f t="shared" si="8"/>
        <v>0.37459157052470593</v>
      </c>
      <c r="Q20">
        <f t="shared" si="9"/>
        <v>0.23723052855875801</v>
      </c>
      <c r="R20">
        <f t="shared" si="10"/>
        <v>321.44357686043321</v>
      </c>
      <c r="S20">
        <f t="shared" si="11"/>
        <v>27.407514032122375</v>
      </c>
      <c r="T20">
        <f t="shared" si="12"/>
        <v>26.954799999999999</v>
      </c>
      <c r="U20">
        <f t="shared" si="13"/>
        <v>3.5696690714772821</v>
      </c>
      <c r="V20">
        <f t="shared" si="14"/>
        <v>55.481751260046998</v>
      </c>
      <c r="W20">
        <f t="shared" si="15"/>
        <v>1.9887214482753597</v>
      </c>
      <c r="X20">
        <f t="shared" si="16"/>
        <v>3.5844604813465204</v>
      </c>
      <c r="Y20">
        <f t="shared" si="17"/>
        <v>1.5809476232019224</v>
      </c>
      <c r="Z20">
        <f t="shared" si="18"/>
        <v>-270.61028899855432</v>
      </c>
      <c r="AA20">
        <f t="shared" si="19"/>
        <v>8.5412347545145337</v>
      </c>
      <c r="AB20">
        <f t="shared" si="20"/>
        <v>0.81901084073268071</v>
      </c>
      <c r="AC20">
        <f t="shared" si="21"/>
        <v>60.193533457126108</v>
      </c>
      <c r="AD20">
        <v>-4.1194912576543501E-2</v>
      </c>
      <c r="AE20">
        <v>4.6244898239721097E-2</v>
      </c>
      <c r="AF20">
        <v>3.4559621633550801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52522.27712360146</v>
      </c>
      <c r="AL20" t="s">
        <v>342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342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1681.2141001855794</v>
      </c>
      <c r="AX20">
        <f t="shared" si="29"/>
        <v>0.47560937387491609</v>
      </c>
      <c r="AY20" t="e">
        <f t="shared" si="30"/>
        <v>#DIV/0!</v>
      </c>
      <c r="AZ20" t="e">
        <f t="shared" si="31"/>
        <v>#DIV/0!</v>
      </c>
      <c r="BA20">
        <f t="shared" si="32"/>
        <v>2.8289637460357747E-4</v>
      </c>
      <c r="BB20" t="e">
        <f t="shared" si="33"/>
        <v>#DIV/0!</v>
      </c>
      <c r="BC20" t="s">
        <v>342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2000.02</v>
      </c>
      <c r="CC20">
        <f t="shared" si="40"/>
        <v>1681.2141001855794</v>
      </c>
      <c r="CD20">
        <f t="shared" si="41"/>
        <v>0.84059864410634866</v>
      </c>
      <c r="CE20">
        <f t="shared" si="42"/>
        <v>0.19119728821269755</v>
      </c>
      <c r="CF20">
        <v>6</v>
      </c>
      <c r="CG20">
        <v>0.5</v>
      </c>
      <c r="CH20" t="s">
        <v>343</v>
      </c>
      <c r="CI20">
        <v>1566845742.0999999</v>
      </c>
      <c r="CJ20">
        <v>3.38381</v>
      </c>
      <c r="CK20">
        <v>3.9794700000000001</v>
      </c>
      <c r="CL20">
        <v>20.029699999999998</v>
      </c>
      <c r="CM20">
        <v>12.813499999999999</v>
      </c>
      <c r="CN20">
        <v>499.99</v>
      </c>
      <c r="CO20">
        <v>99.188800000000001</v>
      </c>
      <c r="CP20">
        <v>9.9828799999999995E-2</v>
      </c>
      <c r="CQ20">
        <v>27.025200000000002</v>
      </c>
      <c r="CR20">
        <v>26.954799999999999</v>
      </c>
      <c r="CS20">
        <v>999.9</v>
      </c>
      <c r="CT20">
        <v>0</v>
      </c>
      <c r="CU20">
        <v>0</v>
      </c>
      <c r="CV20">
        <v>10015.6</v>
      </c>
      <c r="CW20">
        <v>0</v>
      </c>
      <c r="CX20">
        <v>848.69399999999996</v>
      </c>
      <c r="CY20">
        <v>-0.57265900000000003</v>
      </c>
      <c r="CZ20">
        <v>3.4764599999999999</v>
      </c>
      <c r="DA20">
        <v>4.0311300000000001</v>
      </c>
      <c r="DB20">
        <v>7.2201700000000004</v>
      </c>
      <c r="DC20">
        <v>2.9738099999999998</v>
      </c>
      <c r="DD20">
        <v>3.9794700000000001</v>
      </c>
      <c r="DE20">
        <v>19.918700000000001</v>
      </c>
      <c r="DF20">
        <v>12.813499999999999</v>
      </c>
      <c r="DG20">
        <v>1.98712</v>
      </c>
      <c r="DH20">
        <v>1.2709600000000001</v>
      </c>
      <c r="DI20">
        <v>17.341999999999999</v>
      </c>
      <c r="DJ20">
        <v>10.4597</v>
      </c>
      <c r="DK20">
        <v>2000.02</v>
      </c>
      <c r="DL20">
        <v>0.97999400000000003</v>
      </c>
      <c r="DM20">
        <v>2.0005999999999999E-2</v>
      </c>
      <c r="DN20">
        <v>0</v>
      </c>
      <c r="DO20">
        <v>821.92499999999995</v>
      </c>
      <c r="DP20">
        <v>4.9996900000000002</v>
      </c>
      <c r="DQ20">
        <v>18417.099999999999</v>
      </c>
      <c r="DR20">
        <v>16112.3</v>
      </c>
      <c r="DS20">
        <v>48</v>
      </c>
      <c r="DT20">
        <v>48.936999999999998</v>
      </c>
      <c r="DU20">
        <v>48.625</v>
      </c>
      <c r="DV20">
        <v>48.125</v>
      </c>
      <c r="DW20">
        <v>49.061999999999998</v>
      </c>
      <c r="DX20">
        <v>1955.11</v>
      </c>
      <c r="DY20">
        <v>39.909999999999997</v>
      </c>
      <c r="DZ20">
        <v>0</v>
      </c>
      <c r="EA20">
        <v>1566845737.7</v>
      </c>
      <c r="EB20">
        <v>822.22429411764699</v>
      </c>
      <c r="EC20">
        <v>-7.8558823473202404</v>
      </c>
      <c r="ED20">
        <v>63.799017710289398</v>
      </c>
      <c r="EE20">
        <v>18342.576470588199</v>
      </c>
      <c r="EF20">
        <v>10</v>
      </c>
      <c r="EG20">
        <v>1566845779.5999999</v>
      </c>
      <c r="EH20" t="s">
        <v>361</v>
      </c>
      <c r="EI20">
        <v>65</v>
      </c>
      <c r="EJ20">
        <v>0.41</v>
      </c>
      <c r="EK20">
        <v>0.111</v>
      </c>
      <c r="EL20">
        <v>4</v>
      </c>
      <c r="EM20">
        <v>13</v>
      </c>
      <c r="EN20">
        <v>0.18</v>
      </c>
      <c r="EO20">
        <v>0.01</v>
      </c>
      <c r="EP20">
        <v>0.41301733605641799</v>
      </c>
      <c r="EQ20">
        <v>0.270831607406957</v>
      </c>
      <c r="ER20">
        <v>3.8529589022400897E-2</v>
      </c>
      <c r="ES20">
        <v>1</v>
      </c>
      <c r="ET20">
        <v>0.41119936313756</v>
      </c>
      <c r="EU20">
        <v>1.04340842929863E-2</v>
      </c>
      <c r="EV20">
        <v>1.79553536461033E-3</v>
      </c>
      <c r="EW20">
        <v>1</v>
      </c>
      <c r="EX20">
        <v>2</v>
      </c>
      <c r="EY20">
        <v>2</v>
      </c>
      <c r="EZ20" t="s">
        <v>344</v>
      </c>
      <c r="FA20">
        <v>2.9481199999999999</v>
      </c>
      <c r="FB20">
        <v>2.7238899999999999</v>
      </c>
      <c r="FC20">
        <v>8.6896100000000002E-4</v>
      </c>
      <c r="FD20">
        <v>1.1878100000000001E-3</v>
      </c>
      <c r="FE20">
        <v>9.7037200000000004E-2</v>
      </c>
      <c r="FF20">
        <v>7.1782299999999993E-2</v>
      </c>
      <c r="FG20">
        <v>26552.7</v>
      </c>
      <c r="FH20">
        <v>24259.8</v>
      </c>
      <c r="FI20">
        <v>24497.599999999999</v>
      </c>
      <c r="FJ20">
        <v>23326</v>
      </c>
      <c r="FK20">
        <v>30087.200000000001</v>
      </c>
      <c r="FL20">
        <v>30139.3</v>
      </c>
      <c r="FM20">
        <v>34185.1</v>
      </c>
      <c r="FN20">
        <v>33386.199999999997</v>
      </c>
      <c r="FO20">
        <v>1.9762200000000001</v>
      </c>
      <c r="FP20">
        <v>1.9499</v>
      </c>
      <c r="FQ20">
        <v>3.7197000000000001E-2</v>
      </c>
      <c r="FR20">
        <v>0</v>
      </c>
      <c r="FS20">
        <v>26.3461</v>
      </c>
      <c r="FT20">
        <v>999.9</v>
      </c>
      <c r="FU20">
        <v>46.478000000000002</v>
      </c>
      <c r="FV20">
        <v>34.432000000000002</v>
      </c>
      <c r="FW20">
        <v>25.647200000000002</v>
      </c>
      <c r="FX20">
        <v>54.6706</v>
      </c>
      <c r="FY20">
        <v>40.448700000000002</v>
      </c>
      <c r="FZ20">
        <v>1</v>
      </c>
      <c r="GA20">
        <v>0.230381</v>
      </c>
      <c r="GB20">
        <v>2.4110800000000001</v>
      </c>
      <c r="GC20">
        <v>20.378900000000002</v>
      </c>
      <c r="GD20">
        <v>5.2454400000000003</v>
      </c>
      <c r="GE20">
        <v>12.0221</v>
      </c>
      <c r="GF20">
        <v>4.9577499999999999</v>
      </c>
      <c r="GG20">
        <v>3.3050000000000002</v>
      </c>
      <c r="GH20">
        <v>9999</v>
      </c>
      <c r="GI20">
        <v>9999</v>
      </c>
      <c r="GJ20">
        <v>471.1</v>
      </c>
      <c r="GK20">
        <v>9999</v>
      </c>
      <c r="GL20">
        <v>1.8686400000000001</v>
      </c>
      <c r="GM20">
        <v>1.87317</v>
      </c>
      <c r="GN20">
        <v>1.87602</v>
      </c>
      <c r="GO20">
        <v>1.87832</v>
      </c>
      <c r="GP20">
        <v>1.87073</v>
      </c>
      <c r="GQ20">
        <v>1.8724400000000001</v>
      </c>
      <c r="GR20">
        <v>1.8693500000000001</v>
      </c>
      <c r="GS20">
        <v>1.8736299999999999</v>
      </c>
      <c r="GT20" t="s">
        <v>345</v>
      </c>
      <c r="GU20" t="s">
        <v>19</v>
      </c>
      <c r="GV20" t="s">
        <v>19</v>
      </c>
      <c r="GW20" t="s">
        <v>19</v>
      </c>
      <c r="GX20" t="s">
        <v>346</v>
      </c>
      <c r="GY20" t="s">
        <v>347</v>
      </c>
      <c r="GZ20" t="s">
        <v>348</v>
      </c>
      <c r="HA20" t="s">
        <v>348</v>
      </c>
      <c r="HB20" t="s">
        <v>348</v>
      </c>
      <c r="HC20" t="s">
        <v>348</v>
      </c>
      <c r="HD20">
        <v>0</v>
      </c>
      <c r="HE20">
        <v>100</v>
      </c>
      <c r="HF20">
        <v>100</v>
      </c>
      <c r="HG20">
        <v>0.41</v>
      </c>
      <c r="HH20">
        <v>0.111</v>
      </c>
      <c r="HI20">
        <v>2</v>
      </c>
      <c r="HJ20">
        <v>509.77300000000002</v>
      </c>
      <c r="HK20">
        <v>484.67500000000001</v>
      </c>
      <c r="HL20">
        <v>23.344100000000001</v>
      </c>
      <c r="HM20">
        <v>30.363600000000002</v>
      </c>
      <c r="HN20">
        <v>29.9998</v>
      </c>
      <c r="HO20">
        <v>30.4514</v>
      </c>
      <c r="HP20">
        <v>30.4725</v>
      </c>
      <c r="HQ20">
        <v>0</v>
      </c>
      <c r="HR20">
        <v>52.820099999999996</v>
      </c>
      <c r="HS20">
        <v>0</v>
      </c>
      <c r="HT20">
        <v>23.3644</v>
      </c>
      <c r="HU20">
        <v>0</v>
      </c>
      <c r="HV20">
        <v>12.686199999999999</v>
      </c>
      <c r="HW20">
        <v>101.855</v>
      </c>
      <c r="HX20">
        <v>101.79300000000001</v>
      </c>
    </row>
    <row r="21" spans="1:232" x14ac:dyDescent="0.25">
      <c r="A21">
        <v>7</v>
      </c>
      <c r="B21">
        <v>1566846034.5999999</v>
      </c>
      <c r="C21">
        <v>754.5</v>
      </c>
      <c r="D21" t="s">
        <v>362</v>
      </c>
      <c r="E21" t="s">
        <v>363</v>
      </c>
      <c r="G21">
        <v>1566846034.5999999</v>
      </c>
      <c r="H21">
        <f t="shared" si="0"/>
        <v>5.894700421038495E-3</v>
      </c>
      <c r="I21">
        <f t="shared" si="1"/>
        <v>34.464904990810915</v>
      </c>
      <c r="J21">
        <f t="shared" si="2"/>
        <v>356.23599999999999</v>
      </c>
      <c r="K21">
        <f t="shared" si="3"/>
        <v>196.60651660885446</v>
      </c>
      <c r="L21">
        <f t="shared" si="4"/>
        <v>19.520215370483271</v>
      </c>
      <c r="M21">
        <f t="shared" si="5"/>
        <v>35.369140162093203</v>
      </c>
      <c r="N21">
        <f t="shared" si="6"/>
        <v>0.39156520535361111</v>
      </c>
      <c r="O21">
        <f t="shared" si="7"/>
        <v>2.2484582760535896</v>
      </c>
      <c r="P21">
        <f t="shared" si="8"/>
        <v>0.35724991325697092</v>
      </c>
      <c r="Q21">
        <f t="shared" si="9"/>
        <v>0.22611315110303823</v>
      </c>
      <c r="R21">
        <f t="shared" si="10"/>
        <v>321.41325299666158</v>
      </c>
      <c r="S21">
        <f t="shared" si="11"/>
        <v>27.487181244552467</v>
      </c>
      <c r="T21">
        <f t="shared" si="12"/>
        <v>26.9922</v>
      </c>
      <c r="U21">
        <f t="shared" si="13"/>
        <v>3.5775203599041925</v>
      </c>
      <c r="V21">
        <f t="shared" si="14"/>
        <v>55.384842054643876</v>
      </c>
      <c r="W21">
        <f t="shared" si="15"/>
        <v>1.9851778312270199</v>
      </c>
      <c r="X21">
        <f t="shared" si="16"/>
        <v>3.584334192500541</v>
      </c>
      <c r="Y21">
        <f t="shared" si="17"/>
        <v>1.5923425286771726</v>
      </c>
      <c r="Z21">
        <f t="shared" si="18"/>
        <v>-259.95628856779763</v>
      </c>
      <c r="AA21">
        <f t="shared" si="19"/>
        <v>3.9274917955465671</v>
      </c>
      <c r="AB21">
        <f t="shared" si="20"/>
        <v>0.37700048336632136</v>
      </c>
      <c r="AC21">
        <f t="shared" si="21"/>
        <v>65.761456707776844</v>
      </c>
      <c r="AD21">
        <v>-4.1142254741239302E-2</v>
      </c>
      <c r="AE21">
        <v>4.6185785206512397E-2</v>
      </c>
      <c r="AF21">
        <v>3.45246473549913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52457.937153267594</v>
      </c>
      <c r="AL21" t="s">
        <v>342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342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1681.0545001855971</v>
      </c>
      <c r="AX21">
        <f t="shared" si="29"/>
        <v>34.464904990810915</v>
      </c>
      <c r="AY21" t="e">
        <f t="shared" si="30"/>
        <v>#DIV/0!</v>
      </c>
      <c r="AZ21" t="e">
        <f t="shared" si="31"/>
        <v>#DIV/0!</v>
      </c>
      <c r="BA21">
        <f t="shared" si="32"/>
        <v>2.0501955758725141E-2</v>
      </c>
      <c r="BB21" t="e">
        <f t="shared" si="33"/>
        <v>#DIV/0!</v>
      </c>
      <c r="BC21" t="s">
        <v>342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1999.83</v>
      </c>
      <c r="CC21">
        <f t="shared" si="40"/>
        <v>1681.0545001855971</v>
      </c>
      <c r="CD21">
        <f t="shared" si="41"/>
        <v>0.8405987009823821</v>
      </c>
      <c r="CE21">
        <f t="shared" si="42"/>
        <v>0.19119740196476431</v>
      </c>
      <c r="CF21">
        <v>6</v>
      </c>
      <c r="CG21">
        <v>0.5</v>
      </c>
      <c r="CH21" t="s">
        <v>343</v>
      </c>
      <c r="CI21">
        <v>1566846034.5999999</v>
      </c>
      <c r="CJ21">
        <v>356.23599999999999</v>
      </c>
      <c r="CK21">
        <v>400.11500000000001</v>
      </c>
      <c r="CL21">
        <v>19.994599999999998</v>
      </c>
      <c r="CM21">
        <v>13.062200000000001</v>
      </c>
      <c r="CN21">
        <v>499.98599999999999</v>
      </c>
      <c r="CO21">
        <v>99.1858</v>
      </c>
      <c r="CP21">
        <v>9.9898700000000007E-2</v>
      </c>
      <c r="CQ21">
        <v>27.0246</v>
      </c>
      <c r="CR21">
        <v>26.9922</v>
      </c>
      <c r="CS21">
        <v>999.9</v>
      </c>
      <c r="CT21">
        <v>0</v>
      </c>
      <c r="CU21">
        <v>0</v>
      </c>
      <c r="CV21">
        <v>10003.1</v>
      </c>
      <c r="CW21">
        <v>0</v>
      </c>
      <c r="CX21">
        <v>827.79300000000001</v>
      </c>
      <c r="CY21">
        <v>-43.878700000000002</v>
      </c>
      <c r="CZ21">
        <v>363.505</v>
      </c>
      <c r="DA21">
        <v>405.411</v>
      </c>
      <c r="DB21">
        <v>6.9323699999999997</v>
      </c>
      <c r="DC21">
        <v>354.83699999999999</v>
      </c>
      <c r="DD21">
        <v>400.11500000000001</v>
      </c>
      <c r="DE21">
        <v>19.8736</v>
      </c>
      <c r="DF21">
        <v>13.062200000000001</v>
      </c>
      <c r="DG21">
        <v>1.9831799999999999</v>
      </c>
      <c r="DH21">
        <v>1.29559</v>
      </c>
      <c r="DI21">
        <v>17.310700000000001</v>
      </c>
      <c r="DJ21">
        <v>10.7477</v>
      </c>
      <c r="DK21">
        <v>1999.83</v>
      </c>
      <c r="DL21">
        <v>0.97999400000000003</v>
      </c>
      <c r="DM21">
        <v>2.0005999999999999E-2</v>
      </c>
      <c r="DN21">
        <v>0</v>
      </c>
      <c r="DO21">
        <v>765.14099999999996</v>
      </c>
      <c r="DP21">
        <v>4.9996900000000002</v>
      </c>
      <c r="DQ21">
        <v>17184.099999999999</v>
      </c>
      <c r="DR21">
        <v>16110.8</v>
      </c>
      <c r="DS21">
        <v>48.125</v>
      </c>
      <c r="DT21">
        <v>49</v>
      </c>
      <c r="DU21">
        <v>48.686999999999998</v>
      </c>
      <c r="DV21">
        <v>48.186999999999998</v>
      </c>
      <c r="DW21">
        <v>49.125</v>
      </c>
      <c r="DX21">
        <v>1954.92</v>
      </c>
      <c r="DY21">
        <v>39.909999999999997</v>
      </c>
      <c r="DZ21">
        <v>0</v>
      </c>
      <c r="EA21">
        <v>1566846030.5</v>
      </c>
      <c r="EB21">
        <v>765.07652941176502</v>
      </c>
      <c r="EC21">
        <v>-0.32598041453429299</v>
      </c>
      <c r="ED21">
        <v>31.5196062817488</v>
      </c>
      <c r="EE21">
        <v>17181.4941176471</v>
      </c>
      <c r="EF21">
        <v>10</v>
      </c>
      <c r="EG21">
        <v>1566846003.0999999</v>
      </c>
      <c r="EH21" t="s">
        <v>364</v>
      </c>
      <c r="EI21">
        <v>67</v>
      </c>
      <c r="EJ21">
        <v>1.399</v>
      </c>
      <c r="EK21">
        <v>0.121</v>
      </c>
      <c r="EL21">
        <v>400</v>
      </c>
      <c r="EM21">
        <v>13</v>
      </c>
      <c r="EN21">
        <v>0.05</v>
      </c>
      <c r="EO21">
        <v>0.01</v>
      </c>
      <c r="EP21">
        <v>34.193656569061403</v>
      </c>
      <c r="EQ21">
        <v>7.7451482590554899E-2</v>
      </c>
      <c r="ER21">
        <v>0.103563660082804</v>
      </c>
      <c r="ES21">
        <v>1</v>
      </c>
      <c r="ET21">
        <v>0.39080177905654301</v>
      </c>
      <c r="EU21">
        <v>8.5502354403415401E-2</v>
      </c>
      <c r="EV21">
        <v>1.36033130897969E-2</v>
      </c>
      <c r="EW21">
        <v>1</v>
      </c>
      <c r="EX21">
        <v>2</v>
      </c>
      <c r="EY21">
        <v>2</v>
      </c>
      <c r="EZ21" t="s">
        <v>344</v>
      </c>
      <c r="FA21">
        <v>2.94808</v>
      </c>
      <c r="FB21">
        <v>2.7238500000000001</v>
      </c>
      <c r="FC21">
        <v>8.8319400000000006E-2</v>
      </c>
      <c r="FD21">
        <v>9.8453799999999994E-2</v>
      </c>
      <c r="FE21">
        <v>9.6874100000000005E-2</v>
      </c>
      <c r="FF21">
        <v>7.2813699999999995E-2</v>
      </c>
      <c r="FG21">
        <v>24226.3</v>
      </c>
      <c r="FH21">
        <v>21894.400000000001</v>
      </c>
      <c r="FI21">
        <v>24495</v>
      </c>
      <c r="FJ21">
        <v>23322.6</v>
      </c>
      <c r="FK21">
        <v>30091</v>
      </c>
      <c r="FL21">
        <v>30102.5</v>
      </c>
      <c r="FM21">
        <v>34182.5</v>
      </c>
      <c r="FN21">
        <v>33381.9</v>
      </c>
      <c r="FO21">
        <v>1.9750799999999999</v>
      </c>
      <c r="FP21">
        <v>1.9513799999999999</v>
      </c>
      <c r="FQ21">
        <v>3.6358799999999997E-2</v>
      </c>
      <c r="FR21">
        <v>0</v>
      </c>
      <c r="FS21">
        <v>26.397300000000001</v>
      </c>
      <c r="FT21">
        <v>999.9</v>
      </c>
      <c r="FU21">
        <v>46.576000000000001</v>
      </c>
      <c r="FV21">
        <v>34.421999999999997</v>
      </c>
      <c r="FW21">
        <v>25.6875</v>
      </c>
      <c r="FX21">
        <v>54.7806</v>
      </c>
      <c r="FY21">
        <v>40.3005</v>
      </c>
      <c r="FZ21">
        <v>1</v>
      </c>
      <c r="GA21">
        <v>0.234842</v>
      </c>
      <c r="GB21">
        <v>2.7218599999999999</v>
      </c>
      <c r="GC21">
        <v>20.372499999999999</v>
      </c>
      <c r="GD21">
        <v>5.2454400000000003</v>
      </c>
      <c r="GE21">
        <v>12.0221</v>
      </c>
      <c r="GF21">
        <v>4.9576500000000001</v>
      </c>
      <c r="GG21">
        <v>3.3048500000000001</v>
      </c>
      <c r="GH21">
        <v>9999</v>
      </c>
      <c r="GI21">
        <v>9999</v>
      </c>
      <c r="GJ21">
        <v>471.2</v>
      </c>
      <c r="GK21">
        <v>9999</v>
      </c>
      <c r="GL21">
        <v>1.86859</v>
      </c>
      <c r="GM21">
        <v>1.87317</v>
      </c>
      <c r="GN21">
        <v>1.8759399999999999</v>
      </c>
      <c r="GO21">
        <v>1.87826</v>
      </c>
      <c r="GP21">
        <v>1.87073</v>
      </c>
      <c r="GQ21">
        <v>1.8724099999999999</v>
      </c>
      <c r="GR21">
        <v>1.86934</v>
      </c>
      <c r="GS21">
        <v>1.8735900000000001</v>
      </c>
      <c r="GT21" t="s">
        <v>345</v>
      </c>
      <c r="GU21" t="s">
        <v>19</v>
      </c>
      <c r="GV21" t="s">
        <v>19</v>
      </c>
      <c r="GW21" t="s">
        <v>19</v>
      </c>
      <c r="GX21" t="s">
        <v>346</v>
      </c>
      <c r="GY21" t="s">
        <v>347</v>
      </c>
      <c r="GZ21" t="s">
        <v>348</v>
      </c>
      <c r="HA21" t="s">
        <v>348</v>
      </c>
      <c r="HB21" t="s">
        <v>348</v>
      </c>
      <c r="HC21" t="s">
        <v>348</v>
      </c>
      <c r="HD21">
        <v>0</v>
      </c>
      <c r="HE21">
        <v>100</v>
      </c>
      <c r="HF21">
        <v>100</v>
      </c>
      <c r="HG21">
        <v>1.399</v>
      </c>
      <c r="HH21">
        <v>0.121</v>
      </c>
      <c r="HI21">
        <v>2</v>
      </c>
      <c r="HJ21">
        <v>509.10399999999998</v>
      </c>
      <c r="HK21">
        <v>485.666</v>
      </c>
      <c r="HL21">
        <v>23.309799999999999</v>
      </c>
      <c r="HM21">
        <v>30.390799999999999</v>
      </c>
      <c r="HN21">
        <v>30</v>
      </c>
      <c r="HO21">
        <v>30.459700000000002</v>
      </c>
      <c r="HP21">
        <v>30.475300000000001</v>
      </c>
      <c r="HQ21">
        <v>20.784700000000001</v>
      </c>
      <c r="HR21">
        <v>51.707900000000002</v>
      </c>
      <c r="HS21">
        <v>0</v>
      </c>
      <c r="HT21">
        <v>23.317399999999999</v>
      </c>
      <c r="HU21">
        <v>400</v>
      </c>
      <c r="HV21">
        <v>12.9993</v>
      </c>
      <c r="HW21">
        <v>101.846</v>
      </c>
      <c r="HX21">
        <v>101.779</v>
      </c>
    </row>
    <row r="22" spans="1:232" x14ac:dyDescent="0.25">
      <c r="A22">
        <v>8</v>
      </c>
      <c r="B22">
        <v>1566846132.5999999</v>
      </c>
      <c r="C22">
        <v>852.5</v>
      </c>
      <c r="D22" t="s">
        <v>365</v>
      </c>
      <c r="E22" t="s">
        <v>366</v>
      </c>
      <c r="G22">
        <v>1566846132.5999999</v>
      </c>
      <c r="H22">
        <f t="shared" si="0"/>
        <v>5.5863169098133714E-3</v>
      </c>
      <c r="I22">
        <f t="shared" si="1"/>
        <v>37.019107048631845</v>
      </c>
      <c r="J22">
        <f t="shared" si="2"/>
        <v>452.68200000000002</v>
      </c>
      <c r="K22">
        <f t="shared" si="3"/>
        <v>269.34747049091129</v>
      </c>
      <c r="L22">
        <f t="shared" si="4"/>
        <v>26.741546263287759</v>
      </c>
      <c r="M22">
        <f t="shared" si="5"/>
        <v>44.943494822856003</v>
      </c>
      <c r="N22">
        <f t="shared" si="6"/>
        <v>0.36706925079222613</v>
      </c>
      <c r="O22">
        <f t="shared" si="7"/>
        <v>2.2404639343036785</v>
      </c>
      <c r="P22">
        <f t="shared" si="8"/>
        <v>0.33663651511429876</v>
      </c>
      <c r="Q22">
        <f t="shared" si="9"/>
        <v>0.21292142769477668</v>
      </c>
      <c r="R22">
        <f t="shared" si="10"/>
        <v>321.4531528174191</v>
      </c>
      <c r="S22">
        <f t="shared" si="11"/>
        <v>27.607277294660115</v>
      </c>
      <c r="T22">
        <f t="shared" si="12"/>
        <v>27.0093</v>
      </c>
      <c r="U22">
        <f t="shared" si="13"/>
        <v>3.5811151389542513</v>
      </c>
      <c r="V22">
        <f t="shared" si="14"/>
        <v>55.181644011123531</v>
      </c>
      <c r="W22">
        <f t="shared" si="15"/>
        <v>1.9797071257908001</v>
      </c>
      <c r="X22">
        <f t="shared" si="16"/>
        <v>3.5876189650886987</v>
      </c>
      <c r="Y22">
        <f t="shared" si="17"/>
        <v>1.6014080131634512</v>
      </c>
      <c r="Z22">
        <f t="shared" si="18"/>
        <v>-246.35657572276969</v>
      </c>
      <c r="AA22">
        <f t="shared" si="19"/>
        <v>3.7323458512488439</v>
      </c>
      <c r="AB22">
        <f t="shared" si="20"/>
        <v>0.35960554464275996</v>
      </c>
      <c r="AC22">
        <f t="shared" si="21"/>
        <v>79.188528490541003</v>
      </c>
      <c r="AD22">
        <v>-4.09275127207177E-2</v>
      </c>
      <c r="AE22">
        <v>4.5944718476042597E-2</v>
      </c>
      <c r="AF22">
        <v>3.4381860813932601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52192.355251610526</v>
      </c>
      <c r="AL22" t="s">
        <v>342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342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1681.264500185574</v>
      </c>
      <c r="AX22">
        <f t="shared" si="29"/>
        <v>37.019107048631845</v>
      </c>
      <c r="AY22" t="e">
        <f t="shared" si="30"/>
        <v>#DIV/0!</v>
      </c>
      <c r="AZ22" t="e">
        <f t="shared" si="31"/>
        <v>#DIV/0!</v>
      </c>
      <c r="BA22">
        <f t="shared" si="32"/>
        <v>2.2018609828819775E-2</v>
      </c>
      <c r="BB22" t="e">
        <f t="shared" si="33"/>
        <v>#DIV/0!</v>
      </c>
      <c r="BC22" t="s">
        <v>342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2000.08</v>
      </c>
      <c r="CC22">
        <f t="shared" si="40"/>
        <v>1681.264500185574</v>
      </c>
      <c r="CD22">
        <f t="shared" si="41"/>
        <v>0.84059862614774106</v>
      </c>
      <c r="CE22">
        <f t="shared" si="42"/>
        <v>0.19119725229548229</v>
      </c>
      <c r="CF22">
        <v>6</v>
      </c>
      <c r="CG22">
        <v>0.5</v>
      </c>
      <c r="CH22" t="s">
        <v>343</v>
      </c>
      <c r="CI22">
        <v>1566846132.5999999</v>
      </c>
      <c r="CJ22">
        <v>452.68200000000002</v>
      </c>
      <c r="CK22">
        <v>500.13799999999998</v>
      </c>
      <c r="CL22">
        <v>19.940100000000001</v>
      </c>
      <c r="CM22">
        <v>13.3704</v>
      </c>
      <c r="CN22">
        <v>500.01600000000002</v>
      </c>
      <c r="CO22">
        <v>99.182199999999995</v>
      </c>
      <c r="CP22">
        <v>0.100508</v>
      </c>
      <c r="CQ22">
        <v>27.040199999999999</v>
      </c>
      <c r="CR22">
        <v>27.0093</v>
      </c>
      <c r="CS22">
        <v>999.9</v>
      </c>
      <c r="CT22">
        <v>0</v>
      </c>
      <c r="CU22">
        <v>0</v>
      </c>
      <c r="CV22">
        <v>9951.25</v>
      </c>
      <c r="CW22">
        <v>0</v>
      </c>
      <c r="CX22">
        <v>707.69899999999996</v>
      </c>
      <c r="CY22">
        <v>-47.4557</v>
      </c>
      <c r="CZ22">
        <v>461.892</v>
      </c>
      <c r="DA22">
        <v>506.91500000000002</v>
      </c>
      <c r="DB22">
        <v>6.5696500000000002</v>
      </c>
      <c r="DC22">
        <v>451.04399999999998</v>
      </c>
      <c r="DD22">
        <v>500.13799999999998</v>
      </c>
      <c r="DE22">
        <v>19.816099999999999</v>
      </c>
      <c r="DF22">
        <v>13.3704</v>
      </c>
      <c r="DG22">
        <v>1.9777</v>
      </c>
      <c r="DH22">
        <v>1.3261099999999999</v>
      </c>
      <c r="DI22">
        <v>17.2669</v>
      </c>
      <c r="DJ22">
        <v>11.098000000000001</v>
      </c>
      <c r="DK22">
        <v>2000.08</v>
      </c>
      <c r="DL22">
        <v>0.97999400000000003</v>
      </c>
      <c r="DM22">
        <v>2.0005999999999999E-2</v>
      </c>
      <c r="DN22">
        <v>0</v>
      </c>
      <c r="DO22">
        <v>766.29600000000005</v>
      </c>
      <c r="DP22">
        <v>4.9996900000000002</v>
      </c>
      <c r="DQ22">
        <v>17102.5</v>
      </c>
      <c r="DR22">
        <v>16112.9</v>
      </c>
      <c r="DS22">
        <v>48.061999999999998</v>
      </c>
      <c r="DT22">
        <v>48.875</v>
      </c>
      <c r="DU22">
        <v>48.625</v>
      </c>
      <c r="DV22">
        <v>48.061999999999998</v>
      </c>
      <c r="DW22">
        <v>49.061999999999998</v>
      </c>
      <c r="DX22">
        <v>1955.17</v>
      </c>
      <c r="DY22">
        <v>39.909999999999997</v>
      </c>
      <c r="DZ22">
        <v>0</v>
      </c>
      <c r="EA22">
        <v>1566846128.3</v>
      </c>
      <c r="EB22">
        <v>766.24352941176505</v>
      </c>
      <c r="EC22">
        <v>0.282598010960949</v>
      </c>
      <c r="ED22">
        <v>-257.720588819162</v>
      </c>
      <c r="EE22">
        <v>17122.0647058824</v>
      </c>
      <c r="EF22">
        <v>10</v>
      </c>
      <c r="EG22">
        <v>1566846098.5999999</v>
      </c>
      <c r="EH22" t="s">
        <v>367</v>
      </c>
      <c r="EI22">
        <v>68</v>
      </c>
      <c r="EJ22">
        <v>1.6379999999999999</v>
      </c>
      <c r="EK22">
        <v>0.124</v>
      </c>
      <c r="EL22">
        <v>500</v>
      </c>
      <c r="EM22">
        <v>13</v>
      </c>
      <c r="EN22">
        <v>0.02</v>
      </c>
      <c r="EO22">
        <v>0.02</v>
      </c>
      <c r="EP22">
        <v>36.827831222696901</v>
      </c>
      <c r="EQ22">
        <v>4.3262827761682103E-3</v>
      </c>
      <c r="ER22">
        <v>0.11291723134887401</v>
      </c>
      <c r="ES22">
        <v>1</v>
      </c>
      <c r="ET22">
        <v>0.370223785671557</v>
      </c>
      <c r="EU22">
        <v>1.22910254614771E-2</v>
      </c>
      <c r="EV22">
        <v>4.0618664567027996E-3</v>
      </c>
      <c r="EW22">
        <v>1</v>
      </c>
      <c r="EX22">
        <v>2</v>
      </c>
      <c r="EY22">
        <v>2</v>
      </c>
      <c r="EZ22" t="s">
        <v>344</v>
      </c>
      <c r="FA22">
        <v>2.9481799999999998</v>
      </c>
      <c r="FB22">
        <v>2.7240000000000002</v>
      </c>
      <c r="FC22">
        <v>0.106305</v>
      </c>
      <c r="FD22">
        <v>0.11640300000000001</v>
      </c>
      <c r="FE22">
        <v>9.6671099999999996E-2</v>
      </c>
      <c r="FF22">
        <v>7.4083899999999994E-2</v>
      </c>
      <c r="FG22">
        <v>23748.9</v>
      </c>
      <c r="FH22">
        <v>21459.3</v>
      </c>
      <c r="FI22">
        <v>24495.599999999999</v>
      </c>
      <c r="FJ22">
        <v>23323.5</v>
      </c>
      <c r="FK22">
        <v>30098.3</v>
      </c>
      <c r="FL22">
        <v>30062.1</v>
      </c>
      <c r="FM22">
        <v>34182.9</v>
      </c>
      <c r="FN22">
        <v>33382.800000000003</v>
      </c>
      <c r="FO22">
        <v>1.97543</v>
      </c>
      <c r="FP22">
        <v>1.9525699999999999</v>
      </c>
      <c r="FQ22">
        <v>4.4468800000000003E-2</v>
      </c>
      <c r="FR22">
        <v>0</v>
      </c>
      <c r="FS22">
        <v>26.281600000000001</v>
      </c>
      <c r="FT22">
        <v>999.9</v>
      </c>
      <c r="FU22">
        <v>46.551000000000002</v>
      </c>
      <c r="FV22">
        <v>34.402000000000001</v>
      </c>
      <c r="FW22">
        <v>25.646000000000001</v>
      </c>
      <c r="FX22">
        <v>54.760599999999997</v>
      </c>
      <c r="FY22">
        <v>40.372599999999998</v>
      </c>
      <c r="FZ22">
        <v>1</v>
      </c>
      <c r="GA22">
        <v>0.23358200000000001</v>
      </c>
      <c r="GB22">
        <v>2.6966000000000001</v>
      </c>
      <c r="GC22">
        <v>20.372199999999999</v>
      </c>
      <c r="GD22">
        <v>5.2426000000000004</v>
      </c>
      <c r="GE22">
        <v>12.0219</v>
      </c>
      <c r="GF22">
        <v>4.9572000000000003</v>
      </c>
      <c r="GG22">
        <v>3.3045</v>
      </c>
      <c r="GH22">
        <v>9999</v>
      </c>
      <c r="GI22">
        <v>9999</v>
      </c>
      <c r="GJ22">
        <v>471.2</v>
      </c>
      <c r="GK22">
        <v>9999</v>
      </c>
      <c r="GL22">
        <v>1.86859</v>
      </c>
      <c r="GM22">
        <v>1.87317</v>
      </c>
      <c r="GN22">
        <v>1.87592</v>
      </c>
      <c r="GO22">
        <v>1.8782700000000001</v>
      </c>
      <c r="GP22">
        <v>1.87073</v>
      </c>
      <c r="GQ22">
        <v>1.8724099999999999</v>
      </c>
      <c r="GR22">
        <v>1.8693299999999999</v>
      </c>
      <c r="GS22">
        <v>1.8735299999999999</v>
      </c>
      <c r="GT22" t="s">
        <v>345</v>
      </c>
      <c r="GU22" t="s">
        <v>19</v>
      </c>
      <c r="GV22" t="s">
        <v>19</v>
      </c>
      <c r="GW22" t="s">
        <v>19</v>
      </c>
      <c r="GX22" t="s">
        <v>346</v>
      </c>
      <c r="GY22" t="s">
        <v>347</v>
      </c>
      <c r="GZ22" t="s">
        <v>348</v>
      </c>
      <c r="HA22" t="s">
        <v>348</v>
      </c>
      <c r="HB22" t="s">
        <v>348</v>
      </c>
      <c r="HC22" t="s">
        <v>348</v>
      </c>
      <c r="HD22">
        <v>0</v>
      </c>
      <c r="HE22">
        <v>100</v>
      </c>
      <c r="HF22">
        <v>100</v>
      </c>
      <c r="HG22">
        <v>1.6379999999999999</v>
      </c>
      <c r="HH22">
        <v>0.124</v>
      </c>
      <c r="HI22">
        <v>2</v>
      </c>
      <c r="HJ22">
        <v>509.21199999999999</v>
      </c>
      <c r="HK22">
        <v>486.34699999999998</v>
      </c>
      <c r="HL22">
        <v>23.341799999999999</v>
      </c>
      <c r="HM22">
        <v>30.3672</v>
      </c>
      <c r="HN22">
        <v>29.9999</v>
      </c>
      <c r="HO22">
        <v>30.4452</v>
      </c>
      <c r="HP22">
        <v>30.4621</v>
      </c>
      <c r="HQ22">
        <v>24.860700000000001</v>
      </c>
      <c r="HR22">
        <v>50.336500000000001</v>
      </c>
      <c r="HS22">
        <v>0</v>
      </c>
      <c r="HT22">
        <v>23.340800000000002</v>
      </c>
      <c r="HU22">
        <v>500</v>
      </c>
      <c r="HV22">
        <v>13.3208</v>
      </c>
      <c r="HW22">
        <v>101.848</v>
      </c>
      <c r="HX22">
        <v>101.782</v>
      </c>
    </row>
    <row r="23" spans="1:232" x14ac:dyDescent="0.25">
      <c r="A23">
        <v>9</v>
      </c>
      <c r="B23">
        <v>1566846237.5999999</v>
      </c>
      <c r="C23">
        <v>957.5</v>
      </c>
      <c r="D23" t="s">
        <v>368</v>
      </c>
      <c r="E23" t="s">
        <v>369</v>
      </c>
      <c r="G23">
        <v>1566846237.5999999</v>
      </c>
      <c r="H23">
        <f t="shared" si="0"/>
        <v>5.1947536243299262E-3</v>
      </c>
      <c r="I23">
        <f t="shared" si="1"/>
        <v>38.238868007748074</v>
      </c>
      <c r="J23">
        <f t="shared" si="2"/>
        <v>550.76900000000001</v>
      </c>
      <c r="K23">
        <f t="shared" si="3"/>
        <v>345.16194202648376</v>
      </c>
      <c r="L23">
        <f t="shared" si="4"/>
        <v>34.268009305015589</v>
      </c>
      <c r="M23">
        <f t="shared" si="5"/>
        <v>54.680875609008993</v>
      </c>
      <c r="N23">
        <f t="shared" si="6"/>
        <v>0.33813680061643192</v>
      </c>
      <c r="O23">
        <f t="shared" si="7"/>
        <v>2.2485814500974382</v>
      </c>
      <c r="P23">
        <f t="shared" si="8"/>
        <v>0.31221662014446883</v>
      </c>
      <c r="Q23">
        <f t="shared" si="9"/>
        <v>0.19729837419829227</v>
      </c>
      <c r="R23">
        <f t="shared" si="10"/>
        <v>321.43559689628034</v>
      </c>
      <c r="S23">
        <f t="shared" si="11"/>
        <v>27.615216437503776</v>
      </c>
      <c r="T23">
        <f t="shared" si="12"/>
        <v>26.996099999999998</v>
      </c>
      <c r="U23">
        <f t="shared" si="13"/>
        <v>3.5783399443922339</v>
      </c>
      <c r="V23">
        <f t="shared" si="14"/>
        <v>55.374304120878492</v>
      </c>
      <c r="W23">
        <f t="shared" si="15"/>
        <v>1.9726531264933997</v>
      </c>
      <c r="X23">
        <f t="shared" si="16"/>
        <v>3.562398043300421</v>
      </c>
      <c r="Y23">
        <f t="shared" si="17"/>
        <v>1.6056868178988342</v>
      </c>
      <c r="Z23">
        <f t="shared" si="18"/>
        <v>-229.08863483294974</v>
      </c>
      <c r="AA23">
        <f t="shared" si="19"/>
        <v>-9.2131397584612653</v>
      </c>
      <c r="AB23">
        <f t="shared" si="20"/>
        <v>-0.8838774060848793</v>
      </c>
      <c r="AC23">
        <f t="shared" si="21"/>
        <v>82.249944898784463</v>
      </c>
      <c r="AD23">
        <v>-4.11455687934369E-2</v>
      </c>
      <c r="AE23">
        <v>4.61895055204311E-2</v>
      </c>
      <c r="AF23">
        <v>3.4526848935385801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52480.162521283819</v>
      </c>
      <c r="AL23" t="s">
        <v>342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342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1681.1721001855844</v>
      </c>
      <c r="AX23">
        <f t="shared" si="29"/>
        <v>38.238868007748074</v>
      </c>
      <c r="AY23" t="e">
        <f t="shared" si="30"/>
        <v>#DIV/0!</v>
      </c>
      <c r="AZ23" t="e">
        <f t="shared" si="31"/>
        <v>#DIV/0!</v>
      </c>
      <c r="BA23">
        <f t="shared" si="32"/>
        <v>2.2745362002811544E-2</v>
      </c>
      <c r="BB23" t="e">
        <f t="shared" si="33"/>
        <v>#DIV/0!</v>
      </c>
      <c r="BC23" t="s">
        <v>342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1999.97</v>
      </c>
      <c r="CC23">
        <f t="shared" si="40"/>
        <v>1681.1721001855844</v>
      </c>
      <c r="CD23">
        <f t="shared" si="41"/>
        <v>0.84059865907267828</v>
      </c>
      <c r="CE23">
        <f t="shared" si="42"/>
        <v>0.19119731814535651</v>
      </c>
      <c r="CF23">
        <v>6</v>
      </c>
      <c r="CG23">
        <v>0.5</v>
      </c>
      <c r="CH23" t="s">
        <v>343</v>
      </c>
      <c r="CI23">
        <v>1566846237.5999999</v>
      </c>
      <c r="CJ23">
        <v>550.76900000000001</v>
      </c>
      <c r="CK23">
        <v>600.08699999999999</v>
      </c>
      <c r="CL23">
        <v>19.869399999999999</v>
      </c>
      <c r="CM23">
        <v>13.7598</v>
      </c>
      <c r="CN23">
        <v>500.02</v>
      </c>
      <c r="CO23">
        <v>99.180899999999994</v>
      </c>
      <c r="CP23">
        <v>0.100061</v>
      </c>
      <c r="CQ23">
        <v>26.920100000000001</v>
      </c>
      <c r="CR23">
        <v>26.996099999999998</v>
      </c>
      <c r="CS23">
        <v>999.9</v>
      </c>
      <c r="CT23">
        <v>0</v>
      </c>
      <c r="CU23">
        <v>0</v>
      </c>
      <c r="CV23">
        <v>10004.4</v>
      </c>
      <c r="CW23">
        <v>0</v>
      </c>
      <c r="CX23">
        <v>560.625</v>
      </c>
      <c r="CY23">
        <v>-49.318100000000001</v>
      </c>
      <c r="CZ23">
        <v>561.93399999999997</v>
      </c>
      <c r="DA23">
        <v>608.45899999999995</v>
      </c>
      <c r="DB23">
        <v>6.1096000000000004</v>
      </c>
      <c r="DC23">
        <v>549.21199999999999</v>
      </c>
      <c r="DD23">
        <v>600.08699999999999</v>
      </c>
      <c r="DE23">
        <v>19.732399999999998</v>
      </c>
      <c r="DF23">
        <v>13.7598</v>
      </c>
      <c r="DG23">
        <v>1.9706600000000001</v>
      </c>
      <c r="DH23">
        <v>1.3647100000000001</v>
      </c>
      <c r="DI23">
        <v>17.210599999999999</v>
      </c>
      <c r="DJ23">
        <v>11.5311</v>
      </c>
      <c r="DK23">
        <v>1999.97</v>
      </c>
      <c r="DL23">
        <v>0.97999700000000001</v>
      </c>
      <c r="DM23">
        <v>2.0003099999999999E-2</v>
      </c>
      <c r="DN23">
        <v>0</v>
      </c>
      <c r="DO23">
        <v>765.15300000000002</v>
      </c>
      <c r="DP23">
        <v>4.9996900000000002</v>
      </c>
      <c r="DQ23">
        <v>17091.3</v>
      </c>
      <c r="DR23">
        <v>16112</v>
      </c>
      <c r="DS23">
        <v>48.061999999999998</v>
      </c>
      <c r="DT23">
        <v>48.875</v>
      </c>
      <c r="DU23">
        <v>48.625</v>
      </c>
      <c r="DV23">
        <v>48.061999999999998</v>
      </c>
      <c r="DW23">
        <v>49.061999999999998</v>
      </c>
      <c r="DX23">
        <v>1955.06</v>
      </c>
      <c r="DY23">
        <v>39.909999999999997</v>
      </c>
      <c r="DZ23">
        <v>0</v>
      </c>
      <c r="EA23">
        <v>1566846233.3</v>
      </c>
      <c r="EB23">
        <v>765.040705882353</v>
      </c>
      <c r="EC23">
        <v>-3.0058823462936899</v>
      </c>
      <c r="ED23">
        <v>-93.333333445643902</v>
      </c>
      <c r="EE23">
        <v>17087.8411764706</v>
      </c>
      <c r="EF23">
        <v>10</v>
      </c>
      <c r="EG23">
        <v>1566846200.5999999</v>
      </c>
      <c r="EH23" t="s">
        <v>370</v>
      </c>
      <c r="EI23">
        <v>69</v>
      </c>
      <c r="EJ23">
        <v>1.5569999999999999</v>
      </c>
      <c r="EK23">
        <v>0.13700000000000001</v>
      </c>
      <c r="EL23">
        <v>600</v>
      </c>
      <c r="EM23">
        <v>13</v>
      </c>
      <c r="EN23">
        <v>0.04</v>
      </c>
      <c r="EO23">
        <v>0.01</v>
      </c>
      <c r="EP23">
        <v>38.1475894888125</v>
      </c>
      <c r="EQ23">
        <v>-0.170272991045991</v>
      </c>
      <c r="ER23">
        <v>9.1779094025067107E-2</v>
      </c>
      <c r="ES23">
        <v>1</v>
      </c>
      <c r="ET23">
        <v>0.34480559371692698</v>
      </c>
      <c r="EU23">
        <v>-2.64829526936546E-2</v>
      </c>
      <c r="EV23">
        <v>3.6833119452492802E-3</v>
      </c>
      <c r="EW23">
        <v>1</v>
      </c>
      <c r="EX23">
        <v>2</v>
      </c>
      <c r="EY23">
        <v>2</v>
      </c>
      <c r="EZ23" t="s">
        <v>344</v>
      </c>
      <c r="FA23">
        <v>2.9481999999999999</v>
      </c>
      <c r="FB23">
        <v>2.7240199999999999</v>
      </c>
      <c r="FC23">
        <v>0.122893</v>
      </c>
      <c r="FD23">
        <v>0.13267699999999999</v>
      </c>
      <c r="FE23">
        <v>9.6378099999999994E-2</v>
      </c>
      <c r="FF23">
        <v>7.5675000000000006E-2</v>
      </c>
      <c r="FG23">
        <v>23308.1</v>
      </c>
      <c r="FH23">
        <v>21063.7</v>
      </c>
      <c r="FI23">
        <v>24495.7</v>
      </c>
      <c r="FJ23">
        <v>23323.4</v>
      </c>
      <c r="FK23">
        <v>30108.9</v>
      </c>
      <c r="FL23">
        <v>30011.4</v>
      </c>
      <c r="FM23">
        <v>34183.599999999999</v>
      </c>
      <c r="FN23">
        <v>33383.800000000003</v>
      </c>
      <c r="FO23">
        <v>1.9748300000000001</v>
      </c>
      <c r="FP23">
        <v>1.9543200000000001</v>
      </c>
      <c r="FQ23">
        <v>4.0896200000000001E-2</v>
      </c>
      <c r="FR23">
        <v>0</v>
      </c>
      <c r="FS23">
        <v>26.326899999999998</v>
      </c>
      <c r="FT23">
        <v>999.9</v>
      </c>
      <c r="FU23">
        <v>46.6</v>
      </c>
      <c r="FV23">
        <v>34.402000000000001</v>
      </c>
      <c r="FW23">
        <v>25.674199999999999</v>
      </c>
      <c r="FX23">
        <v>55.0306</v>
      </c>
      <c r="FY23">
        <v>40.220399999999998</v>
      </c>
      <c r="FZ23">
        <v>1</v>
      </c>
      <c r="GA23">
        <v>0.23305400000000001</v>
      </c>
      <c r="GB23">
        <v>2.16187</v>
      </c>
      <c r="GC23">
        <v>20.3795</v>
      </c>
      <c r="GD23">
        <v>5.2391500000000004</v>
      </c>
      <c r="GE23">
        <v>12.0219</v>
      </c>
      <c r="GF23">
        <v>4.9571500000000004</v>
      </c>
      <c r="GG23">
        <v>3.3045499999999999</v>
      </c>
      <c r="GH23">
        <v>9999</v>
      </c>
      <c r="GI23">
        <v>9999</v>
      </c>
      <c r="GJ23">
        <v>471.2</v>
      </c>
      <c r="GK23">
        <v>9999</v>
      </c>
      <c r="GL23">
        <v>1.86859</v>
      </c>
      <c r="GM23">
        <v>1.87317</v>
      </c>
      <c r="GN23">
        <v>1.8759399999999999</v>
      </c>
      <c r="GO23">
        <v>1.8782399999999999</v>
      </c>
      <c r="GP23">
        <v>1.87073</v>
      </c>
      <c r="GQ23">
        <v>1.8724099999999999</v>
      </c>
      <c r="GR23">
        <v>1.8693500000000001</v>
      </c>
      <c r="GS23">
        <v>1.87358</v>
      </c>
      <c r="GT23" t="s">
        <v>345</v>
      </c>
      <c r="GU23" t="s">
        <v>19</v>
      </c>
      <c r="GV23" t="s">
        <v>19</v>
      </c>
      <c r="GW23" t="s">
        <v>19</v>
      </c>
      <c r="GX23" t="s">
        <v>346</v>
      </c>
      <c r="GY23" t="s">
        <v>347</v>
      </c>
      <c r="GZ23" t="s">
        <v>348</v>
      </c>
      <c r="HA23" t="s">
        <v>348</v>
      </c>
      <c r="HB23" t="s">
        <v>348</v>
      </c>
      <c r="HC23" t="s">
        <v>348</v>
      </c>
      <c r="HD23">
        <v>0</v>
      </c>
      <c r="HE23">
        <v>100</v>
      </c>
      <c r="HF23">
        <v>100</v>
      </c>
      <c r="HG23">
        <v>1.5569999999999999</v>
      </c>
      <c r="HH23">
        <v>0.13700000000000001</v>
      </c>
      <c r="HI23">
        <v>2</v>
      </c>
      <c r="HJ23">
        <v>508.77100000000002</v>
      </c>
      <c r="HK23">
        <v>487.45600000000002</v>
      </c>
      <c r="HL23">
        <v>22.9602</v>
      </c>
      <c r="HM23">
        <v>30.359300000000001</v>
      </c>
      <c r="HN23">
        <v>29.999500000000001</v>
      </c>
      <c r="HO23">
        <v>30.437999999999999</v>
      </c>
      <c r="HP23">
        <v>30.456800000000001</v>
      </c>
      <c r="HQ23">
        <v>28.824100000000001</v>
      </c>
      <c r="HR23">
        <v>48.386499999999998</v>
      </c>
      <c r="HS23">
        <v>0</v>
      </c>
      <c r="HT23">
        <v>23.188800000000001</v>
      </c>
      <c r="HU23">
        <v>600</v>
      </c>
      <c r="HV23">
        <v>13.6806</v>
      </c>
      <c r="HW23">
        <v>101.849</v>
      </c>
      <c r="HX23">
        <v>101.783</v>
      </c>
    </row>
    <row r="24" spans="1:232" x14ac:dyDescent="0.25">
      <c r="A24">
        <v>10</v>
      </c>
      <c r="B24">
        <v>1566846342.5999999</v>
      </c>
      <c r="C24">
        <v>1062.5</v>
      </c>
      <c r="D24" t="s">
        <v>371</v>
      </c>
      <c r="E24" t="s">
        <v>372</v>
      </c>
      <c r="G24">
        <v>1566846342.5999999</v>
      </c>
      <c r="H24">
        <f t="shared" si="0"/>
        <v>4.8925944379862663E-3</v>
      </c>
      <c r="I24">
        <f t="shared" si="1"/>
        <v>38.680060424474661</v>
      </c>
      <c r="J24">
        <f t="shared" si="2"/>
        <v>649.85</v>
      </c>
      <c r="K24">
        <f t="shared" si="3"/>
        <v>425.88161588145965</v>
      </c>
      <c r="L24">
        <f t="shared" si="4"/>
        <v>42.279713804084345</v>
      </c>
      <c r="M24">
        <f t="shared" si="5"/>
        <v>64.514341523565008</v>
      </c>
      <c r="N24">
        <f t="shared" si="6"/>
        <v>0.31463475037492578</v>
      </c>
      <c r="O24">
        <f t="shared" si="7"/>
        <v>2.2525958930959833</v>
      </c>
      <c r="P24">
        <f t="shared" si="8"/>
        <v>0.29210078027124042</v>
      </c>
      <c r="Q24">
        <f t="shared" si="9"/>
        <v>0.18445290770559541</v>
      </c>
      <c r="R24">
        <f t="shared" si="10"/>
        <v>321.43398969418786</v>
      </c>
      <c r="S24">
        <f t="shared" si="11"/>
        <v>27.678437439845943</v>
      </c>
      <c r="T24">
        <f t="shared" si="12"/>
        <v>26.995799999999999</v>
      </c>
      <c r="U24">
        <f t="shared" si="13"/>
        <v>3.5782768936131553</v>
      </c>
      <c r="V24">
        <f t="shared" si="14"/>
        <v>55.186700986349436</v>
      </c>
      <c r="W24">
        <f t="shared" si="15"/>
        <v>1.9618375933183503</v>
      </c>
      <c r="X24">
        <f t="shared" si="16"/>
        <v>3.5549100748088125</v>
      </c>
      <c r="Y24">
        <f t="shared" si="17"/>
        <v>1.616439300294805</v>
      </c>
      <c r="Z24">
        <f t="shared" si="18"/>
        <v>-215.76341471519433</v>
      </c>
      <c r="AA24">
        <f t="shared" si="19"/>
        <v>-13.540777401427796</v>
      </c>
      <c r="AB24">
        <f t="shared" si="20"/>
        <v>-1.2965071380420494</v>
      </c>
      <c r="AC24">
        <f t="shared" si="21"/>
        <v>90.833290439523694</v>
      </c>
      <c r="AD24">
        <v>-4.1253668998409501E-2</v>
      </c>
      <c r="AE24">
        <v>4.6310857470610901E-2</v>
      </c>
      <c r="AF24">
        <v>3.4598628322150602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52618.509097487542</v>
      </c>
      <c r="AL24" t="s">
        <v>342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342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1681.1636941989937</v>
      </c>
      <c r="AX24">
        <f t="shared" si="29"/>
        <v>38.680060424474661</v>
      </c>
      <c r="AY24" t="e">
        <f t="shared" si="30"/>
        <v>#DIV/0!</v>
      </c>
      <c r="AZ24" t="e">
        <f t="shared" si="31"/>
        <v>#DIV/0!</v>
      </c>
      <c r="BA24">
        <f t="shared" si="32"/>
        <v>2.3007908485023609E-2</v>
      </c>
      <c r="BB24" t="e">
        <f t="shared" si="33"/>
        <v>#DIV/0!</v>
      </c>
      <c r="BC24" t="s">
        <v>342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1999.96</v>
      </c>
      <c r="CC24">
        <f t="shared" si="40"/>
        <v>1681.1636941989937</v>
      </c>
      <c r="CD24">
        <f t="shared" si="41"/>
        <v>0.84059865907267828</v>
      </c>
      <c r="CE24">
        <f t="shared" si="42"/>
        <v>0.19119731814535651</v>
      </c>
      <c r="CF24">
        <v>6</v>
      </c>
      <c r="CG24">
        <v>0.5</v>
      </c>
      <c r="CH24" t="s">
        <v>343</v>
      </c>
      <c r="CI24">
        <v>1566846342.5999999</v>
      </c>
      <c r="CJ24">
        <v>649.85</v>
      </c>
      <c r="CK24">
        <v>700.07799999999997</v>
      </c>
      <c r="CL24">
        <v>19.761500000000002</v>
      </c>
      <c r="CM24">
        <v>14.0068</v>
      </c>
      <c r="CN24">
        <v>500.03399999999999</v>
      </c>
      <c r="CO24">
        <v>99.175799999999995</v>
      </c>
      <c r="CP24">
        <v>9.9942900000000001E-2</v>
      </c>
      <c r="CQ24">
        <v>26.8843</v>
      </c>
      <c r="CR24">
        <v>26.995799999999999</v>
      </c>
      <c r="CS24">
        <v>999.9</v>
      </c>
      <c r="CT24">
        <v>0</v>
      </c>
      <c r="CU24">
        <v>0</v>
      </c>
      <c r="CV24">
        <v>10031.200000000001</v>
      </c>
      <c r="CW24">
        <v>0</v>
      </c>
      <c r="CX24">
        <v>669.31799999999998</v>
      </c>
      <c r="CY24">
        <v>-50.227899999999998</v>
      </c>
      <c r="CZ24">
        <v>662.95100000000002</v>
      </c>
      <c r="DA24">
        <v>710.02300000000002</v>
      </c>
      <c r="DB24">
        <v>5.7546600000000003</v>
      </c>
      <c r="DC24">
        <v>648.18299999999999</v>
      </c>
      <c r="DD24">
        <v>700.07799999999997</v>
      </c>
      <c r="DE24">
        <v>19.6145</v>
      </c>
      <c r="DF24">
        <v>14.0068</v>
      </c>
      <c r="DG24">
        <v>1.9598599999999999</v>
      </c>
      <c r="DH24">
        <v>1.38914</v>
      </c>
      <c r="DI24">
        <v>17.123699999999999</v>
      </c>
      <c r="DJ24">
        <v>11.7996</v>
      </c>
      <c r="DK24">
        <v>1999.96</v>
      </c>
      <c r="DL24">
        <v>0.97999700000000001</v>
      </c>
      <c r="DM24">
        <v>2.0003099999999999E-2</v>
      </c>
      <c r="DN24">
        <v>0</v>
      </c>
      <c r="DO24">
        <v>762.87300000000005</v>
      </c>
      <c r="DP24">
        <v>4.9996900000000002</v>
      </c>
      <c r="DQ24">
        <v>17010.7</v>
      </c>
      <c r="DR24">
        <v>16111.9</v>
      </c>
      <c r="DS24">
        <v>48</v>
      </c>
      <c r="DT24">
        <v>48.811999999999998</v>
      </c>
      <c r="DU24">
        <v>48.561999999999998</v>
      </c>
      <c r="DV24">
        <v>48</v>
      </c>
      <c r="DW24">
        <v>49</v>
      </c>
      <c r="DX24">
        <v>1955.06</v>
      </c>
      <c r="DY24">
        <v>39.909999999999997</v>
      </c>
      <c r="DZ24">
        <v>0</v>
      </c>
      <c r="EA24">
        <v>1566846338.3</v>
      </c>
      <c r="EB24">
        <v>763.13811764705895</v>
      </c>
      <c r="EC24">
        <v>-2.13725494118931</v>
      </c>
      <c r="ED24">
        <v>-180.661764756683</v>
      </c>
      <c r="EE24">
        <v>17034.823529411799</v>
      </c>
      <c r="EF24">
        <v>10</v>
      </c>
      <c r="EG24">
        <v>1566846305.0999999</v>
      </c>
      <c r="EH24" t="s">
        <v>373</v>
      </c>
      <c r="EI24">
        <v>70</v>
      </c>
      <c r="EJ24">
        <v>1.667</v>
      </c>
      <c r="EK24">
        <v>0.14699999999999999</v>
      </c>
      <c r="EL24">
        <v>700</v>
      </c>
      <c r="EM24">
        <v>14</v>
      </c>
      <c r="EN24">
        <v>0.03</v>
      </c>
      <c r="EO24">
        <v>0.01</v>
      </c>
      <c r="EP24">
        <v>38.579041395027701</v>
      </c>
      <c r="EQ24">
        <v>-0.178721559448795</v>
      </c>
      <c r="ER24">
        <v>9.6408165084691202E-2</v>
      </c>
      <c r="ES24">
        <v>1</v>
      </c>
      <c r="ET24">
        <v>0.32100619346281101</v>
      </c>
      <c r="EU24">
        <v>-3.2437644508257403E-2</v>
      </c>
      <c r="EV24">
        <v>3.6342052329173102E-3</v>
      </c>
      <c r="EW24">
        <v>1</v>
      </c>
      <c r="EX24">
        <v>2</v>
      </c>
      <c r="EY24">
        <v>2</v>
      </c>
      <c r="EZ24" t="s">
        <v>344</v>
      </c>
      <c r="FA24">
        <v>2.9482499999999998</v>
      </c>
      <c r="FB24">
        <v>2.7241399999999998</v>
      </c>
      <c r="FC24">
        <v>0.13819200000000001</v>
      </c>
      <c r="FD24">
        <v>0.14763999999999999</v>
      </c>
      <c r="FE24">
        <v>9.5961699999999997E-2</v>
      </c>
      <c r="FF24">
        <v>7.6674099999999995E-2</v>
      </c>
      <c r="FG24">
        <v>22901.4</v>
      </c>
      <c r="FH24">
        <v>20700.7</v>
      </c>
      <c r="FI24">
        <v>24495.8</v>
      </c>
      <c r="FJ24">
        <v>23324</v>
      </c>
      <c r="FK24">
        <v>30122.9</v>
      </c>
      <c r="FL24">
        <v>29979.9</v>
      </c>
      <c r="FM24">
        <v>34183.599999999999</v>
      </c>
      <c r="FN24">
        <v>33384.800000000003</v>
      </c>
      <c r="FO24">
        <v>1.9752000000000001</v>
      </c>
      <c r="FP24">
        <v>1.95495</v>
      </c>
      <c r="FQ24">
        <v>4.5768900000000001E-2</v>
      </c>
      <c r="FR24">
        <v>0</v>
      </c>
      <c r="FS24">
        <v>26.2469</v>
      </c>
      <c r="FT24">
        <v>999.9</v>
      </c>
      <c r="FU24">
        <v>46.624000000000002</v>
      </c>
      <c r="FV24">
        <v>34.381999999999998</v>
      </c>
      <c r="FW24">
        <v>25.659099999999999</v>
      </c>
      <c r="FX24">
        <v>55.150599999999997</v>
      </c>
      <c r="FY24">
        <v>40.316499999999998</v>
      </c>
      <c r="FZ24">
        <v>1</v>
      </c>
      <c r="GA24">
        <v>0.23205300000000001</v>
      </c>
      <c r="GB24">
        <v>2.56542</v>
      </c>
      <c r="GC24">
        <v>20.3751</v>
      </c>
      <c r="GD24">
        <v>5.2457399999999996</v>
      </c>
      <c r="GE24">
        <v>12.0219</v>
      </c>
      <c r="GF24">
        <v>4.9577499999999999</v>
      </c>
      <c r="GG24">
        <v>3.3050299999999999</v>
      </c>
      <c r="GH24">
        <v>9999</v>
      </c>
      <c r="GI24">
        <v>9999</v>
      </c>
      <c r="GJ24">
        <v>471.3</v>
      </c>
      <c r="GK24">
        <v>9999</v>
      </c>
      <c r="GL24">
        <v>1.86859</v>
      </c>
      <c r="GM24">
        <v>1.8731599999999999</v>
      </c>
      <c r="GN24">
        <v>1.87592</v>
      </c>
      <c r="GO24">
        <v>1.87822</v>
      </c>
      <c r="GP24">
        <v>1.87073</v>
      </c>
      <c r="GQ24">
        <v>1.8724099999999999</v>
      </c>
      <c r="GR24">
        <v>1.8693500000000001</v>
      </c>
      <c r="GS24">
        <v>1.8734999999999999</v>
      </c>
      <c r="GT24" t="s">
        <v>345</v>
      </c>
      <c r="GU24" t="s">
        <v>19</v>
      </c>
      <c r="GV24" t="s">
        <v>19</v>
      </c>
      <c r="GW24" t="s">
        <v>19</v>
      </c>
      <c r="GX24" t="s">
        <v>346</v>
      </c>
      <c r="GY24" t="s">
        <v>347</v>
      </c>
      <c r="GZ24" t="s">
        <v>348</v>
      </c>
      <c r="HA24" t="s">
        <v>348</v>
      </c>
      <c r="HB24" t="s">
        <v>348</v>
      </c>
      <c r="HC24" t="s">
        <v>348</v>
      </c>
      <c r="HD24">
        <v>0</v>
      </c>
      <c r="HE24">
        <v>100</v>
      </c>
      <c r="HF24">
        <v>100</v>
      </c>
      <c r="HG24">
        <v>1.667</v>
      </c>
      <c r="HH24">
        <v>0.14699999999999999</v>
      </c>
      <c r="HI24">
        <v>2</v>
      </c>
      <c r="HJ24">
        <v>508.89400000000001</v>
      </c>
      <c r="HK24">
        <v>487.75700000000001</v>
      </c>
      <c r="HL24">
        <v>23.0944</v>
      </c>
      <c r="HM24">
        <v>30.342300000000002</v>
      </c>
      <c r="HN24">
        <v>29.9998</v>
      </c>
      <c r="HO24">
        <v>30.423500000000001</v>
      </c>
      <c r="HP24">
        <v>30.443300000000001</v>
      </c>
      <c r="HQ24">
        <v>32.668700000000001</v>
      </c>
      <c r="HR24">
        <v>47.472900000000003</v>
      </c>
      <c r="HS24">
        <v>0</v>
      </c>
      <c r="HT24">
        <v>23.151299999999999</v>
      </c>
      <c r="HU24">
        <v>700</v>
      </c>
      <c r="HV24">
        <v>13.997299999999999</v>
      </c>
      <c r="HW24">
        <v>101.849</v>
      </c>
      <c r="HX24">
        <v>101.786</v>
      </c>
    </row>
    <row r="25" spans="1:232" x14ac:dyDescent="0.25">
      <c r="A25">
        <v>11</v>
      </c>
      <c r="B25">
        <v>1566846451.5999999</v>
      </c>
      <c r="C25">
        <v>1171.5</v>
      </c>
      <c r="D25" t="s">
        <v>374</v>
      </c>
      <c r="E25" t="s">
        <v>375</v>
      </c>
      <c r="G25">
        <v>1566846451.5999999</v>
      </c>
      <c r="H25">
        <f t="shared" si="0"/>
        <v>4.522739824265023E-3</v>
      </c>
      <c r="I25">
        <f t="shared" si="1"/>
        <v>38.555516789356489</v>
      </c>
      <c r="J25">
        <f t="shared" si="2"/>
        <v>749.55499999999995</v>
      </c>
      <c r="K25">
        <f t="shared" si="3"/>
        <v>505.22634669790762</v>
      </c>
      <c r="L25">
        <f t="shared" si="4"/>
        <v>50.153005011830416</v>
      </c>
      <c r="M25">
        <f t="shared" si="5"/>
        <v>74.407116567339997</v>
      </c>
      <c r="N25">
        <f t="shared" si="6"/>
        <v>0.28749393194026129</v>
      </c>
      <c r="O25">
        <f t="shared" si="7"/>
        <v>2.2458960191060546</v>
      </c>
      <c r="P25">
        <f t="shared" si="8"/>
        <v>0.2685019680188197</v>
      </c>
      <c r="Q25">
        <f t="shared" si="9"/>
        <v>0.16941542063797638</v>
      </c>
      <c r="R25">
        <f t="shared" si="10"/>
        <v>321.44198086760241</v>
      </c>
      <c r="S25">
        <f t="shared" si="11"/>
        <v>27.752411739463728</v>
      </c>
      <c r="T25">
        <f t="shared" si="12"/>
        <v>27.0029</v>
      </c>
      <c r="U25">
        <f t="shared" si="13"/>
        <v>3.5797693555314938</v>
      </c>
      <c r="V25">
        <f t="shared" si="14"/>
        <v>55.139474143659008</v>
      </c>
      <c r="W25">
        <f t="shared" si="15"/>
        <v>1.9542669740395999</v>
      </c>
      <c r="X25">
        <f t="shared" si="16"/>
        <v>3.5442249031029962</v>
      </c>
      <c r="Y25">
        <f t="shared" si="17"/>
        <v>1.6255023814918939</v>
      </c>
      <c r="Z25">
        <f t="shared" si="18"/>
        <v>-199.45282625008753</v>
      </c>
      <c r="AA25">
        <f t="shared" si="19"/>
        <v>-20.559510701711179</v>
      </c>
      <c r="AB25">
        <f t="shared" si="20"/>
        <v>-1.973976444354723</v>
      </c>
      <c r="AC25">
        <f t="shared" si="21"/>
        <v>99.45566747144899</v>
      </c>
      <c r="AD25">
        <v>-4.1073353198761403E-2</v>
      </c>
      <c r="AE25">
        <v>4.61084371889742E-2</v>
      </c>
      <c r="AF25">
        <v>3.44788611112762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52406.734976319829</v>
      </c>
      <c r="AL25" t="s">
        <v>342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342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1681.2057001855803</v>
      </c>
      <c r="AX25">
        <f t="shared" si="29"/>
        <v>38.555516789356489</v>
      </c>
      <c r="AY25" t="e">
        <f t="shared" si="30"/>
        <v>#DIV/0!</v>
      </c>
      <c r="AZ25" t="e">
        <f t="shared" si="31"/>
        <v>#DIV/0!</v>
      </c>
      <c r="BA25">
        <f t="shared" si="32"/>
        <v>2.2933253667353451E-2</v>
      </c>
      <c r="BB25" t="e">
        <f t="shared" si="33"/>
        <v>#DIV/0!</v>
      </c>
      <c r="BC25" t="s">
        <v>342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2000.01</v>
      </c>
      <c r="CC25">
        <f t="shared" si="40"/>
        <v>1681.2057001855803</v>
      </c>
      <c r="CD25">
        <f t="shared" si="41"/>
        <v>0.84059864709955467</v>
      </c>
      <c r="CE25">
        <f t="shared" si="42"/>
        <v>0.19119729419910958</v>
      </c>
      <c r="CF25">
        <v>6</v>
      </c>
      <c r="CG25">
        <v>0.5</v>
      </c>
      <c r="CH25" t="s">
        <v>343</v>
      </c>
      <c r="CI25">
        <v>1566846451.5999999</v>
      </c>
      <c r="CJ25">
        <v>749.55499999999995</v>
      </c>
      <c r="CK25">
        <v>799.89400000000001</v>
      </c>
      <c r="CL25">
        <v>19.686699999999998</v>
      </c>
      <c r="CM25">
        <v>14.3658</v>
      </c>
      <c r="CN25">
        <v>499.95699999999999</v>
      </c>
      <c r="CO25">
        <v>99.168199999999999</v>
      </c>
      <c r="CP25">
        <v>0.100188</v>
      </c>
      <c r="CQ25">
        <v>26.833100000000002</v>
      </c>
      <c r="CR25">
        <v>27.0029</v>
      </c>
      <c r="CS25">
        <v>999.9</v>
      </c>
      <c r="CT25">
        <v>0</v>
      </c>
      <c r="CU25">
        <v>0</v>
      </c>
      <c r="CV25">
        <v>9988.1200000000008</v>
      </c>
      <c r="CW25">
        <v>0</v>
      </c>
      <c r="CX25">
        <v>661.38</v>
      </c>
      <c r="CY25">
        <v>-50.339700000000001</v>
      </c>
      <c r="CZ25">
        <v>764.60699999999997</v>
      </c>
      <c r="DA25">
        <v>811.553</v>
      </c>
      <c r="DB25">
        <v>5.3208200000000003</v>
      </c>
      <c r="DC25">
        <v>747.88499999999999</v>
      </c>
      <c r="DD25">
        <v>799.89400000000001</v>
      </c>
      <c r="DE25">
        <v>19.529699999999998</v>
      </c>
      <c r="DF25">
        <v>14.3658</v>
      </c>
      <c r="DG25">
        <v>1.9522900000000001</v>
      </c>
      <c r="DH25">
        <v>1.4246399999999999</v>
      </c>
      <c r="DI25">
        <v>17.0626</v>
      </c>
      <c r="DJ25">
        <v>12.182399999999999</v>
      </c>
      <c r="DK25">
        <v>2000.01</v>
      </c>
      <c r="DL25">
        <v>0.97999700000000001</v>
      </c>
      <c r="DM25">
        <v>2.0003099999999999E-2</v>
      </c>
      <c r="DN25">
        <v>0</v>
      </c>
      <c r="DO25">
        <v>760.45500000000004</v>
      </c>
      <c r="DP25">
        <v>4.9996900000000002</v>
      </c>
      <c r="DQ25">
        <v>16913.099999999999</v>
      </c>
      <c r="DR25">
        <v>16112.4</v>
      </c>
      <c r="DS25">
        <v>47.875</v>
      </c>
      <c r="DT25">
        <v>48.686999999999998</v>
      </c>
      <c r="DU25">
        <v>48.5</v>
      </c>
      <c r="DV25">
        <v>47.875</v>
      </c>
      <c r="DW25">
        <v>48.875</v>
      </c>
      <c r="DX25">
        <v>1955.1</v>
      </c>
      <c r="DY25">
        <v>39.909999999999997</v>
      </c>
      <c r="DZ25">
        <v>0</v>
      </c>
      <c r="EA25">
        <v>1566846447.5</v>
      </c>
      <c r="EB25">
        <v>760.90182352941201</v>
      </c>
      <c r="EC25">
        <v>-6.7892152580656298E-2</v>
      </c>
      <c r="ED25">
        <v>310.073530258348</v>
      </c>
      <c r="EE25">
        <v>16896.5647058824</v>
      </c>
      <c r="EF25">
        <v>10</v>
      </c>
      <c r="EG25">
        <v>1566846414.0999999</v>
      </c>
      <c r="EH25" t="s">
        <v>376</v>
      </c>
      <c r="EI25">
        <v>71</v>
      </c>
      <c r="EJ25">
        <v>1.67</v>
      </c>
      <c r="EK25">
        <v>0.157</v>
      </c>
      <c r="EL25">
        <v>800</v>
      </c>
      <c r="EM25">
        <v>14</v>
      </c>
      <c r="EN25">
        <v>0.06</v>
      </c>
      <c r="EO25">
        <v>0.02</v>
      </c>
      <c r="EP25">
        <v>38.653577296337502</v>
      </c>
      <c r="EQ25">
        <v>-0.25182426362551102</v>
      </c>
      <c r="ER25">
        <v>0.107649725390008</v>
      </c>
      <c r="ES25">
        <v>1</v>
      </c>
      <c r="ET25">
        <v>0.29318619667979801</v>
      </c>
      <c r="EU25">
        <v>-2.6235182272646401E-2</v>
      </c>
      <c r="EV25">
        <v>3.0786874755475801E-3</v>
      </c>
      <c r="EW25">
        <v>1</v>
      </c>
      <c r="EX25">
        <v>2</v>
      </c>
      <c r="EY25">
        <v>2</v>
      </c>
      <c r="EZ25" t="s">
        <v>344</v>
      </c>
      <c r="FA25">
        <v>2.9481099999999998</v>
      </c>
      <c r="FB25">
        <v>2.7240199999999999</v>
      </c>
      <c r="FC25">
        <v>0.15245600000000001</v>
      </c>
      <c r="FD25">
        <v>0.161524</v>
      </c>
      <c r="FE25">
        <v>9.5664399999999997E-2</v>
      </c>
      <c r="FF25">
        <v>7.8117699999999998E-2</v>
      </c>
      <c r="FG25">
        <v>22524.9</v>
      </c>
      <c r="FH25">
        <v>20364.7</v>
      </c>
      <c r="FI25">
        <v>24498.6</v>
      </c>
      <c r="FJ25">
        <v>23325.5</v>
      </c>
      <c r="FK25">
        <v>30136.5</v>
      </c>
      <c r="FL25">
        <v>29935</v>
      </c>
      <c r="FM25">
        <v>34187.699999999997</v>
      </c>
      <c r="FN25">
        <v>33387</v>
      </c>
      <c r="FO25">
        <v>1.9749000000000001</v>
      </c>
      <c r="FP25">
        <v>1.95675</v>
      </c>
      <c r="FQ25">
        <v>5.6445599999999999E-2</v>
      </c>
      <c r="FR25">
        <v>0</v>
      </c>
      <c r="FS25">
        <v>26.0791</v>
      </c>
      <c r="FT25">
        <v>999.9</v>
      </c>
      <c r="FU25">
        <v>46.637</v>
      </c>
      <c r="FV25">
        <v>34.362000000000002</v>
      </c>
      <c r="FW25">
        <v>25.640699999999999</v>
      </c>
      <c r="FX25">
        <v>54.630600000000001</v>
      </c>
      <c r="FY25">
        <v>40.220399999999998</v>
      </c>
      <c r="FZ25">
        <v>1</v>
      </c>
      <c r="GA25">
        <v>0.22756100000000001</v>
      </c>
      <c r="GB25">
        <v>2.7808899999999999</v>
      </c>
      <c r="GC25">
        <v>20.3719</v>
      </c>
      <c r="GD25">
        <v>5.2446900000000003</v>
      </c>
      <c r="GE25">
        <v>12.0219</v>
      </c>
      <c r="GF25">
        <v>4.9577</v>
      </c>
      <c r="GG25">
        <v>3.3050000000000002</v>
      </c>
      <c r="GH25">
        <v>9999</v>
      </c>
      <c r="GI25">
        <v>9999</v>
      </c>
      <c r="GJ25">
        <v>471.3</v>
      </c>
      <c r="GK25">
        <v>9999</v>
      </c>
      <c r="GL25">
        <v>1.86859</v>
      </c>
      <c r="GM25">
        <v>1.87317</v>
      </c>
      <c r="GN25">
        <v>1.87592</v>
      </c>
      <c r="GO25">
        <v>1.87822</v>
      </c>
      <c r="GP25">
        <v>1.87073</v>
      </c>
      <c r="GQ25">
        <v>1.8724099999999999</v>
      </c>
      <c r="GR25">
        <v>1.8693</v>
      </c>
      <c r="GS25">
        <v>1.87354</v>
      </c>
      <c r="GT25" t="s">
        <v>345</v>
      </c>
      <c r="GU25" t="s">
        <v>19</v>
      </c>
      <c r="GV25" t="s">
        <v>19</v>
      </c>
      <c r="GW25" t="s">
        <v>19</v>
      </c>
      <c r="GX25" t="s">
        <v>346</v>
      </c>
      <c r="GY25" t="s">
        <v>347</v>
      </c>
      <c r="GZ25" t="s">
        <v>348</v>
      </c>
      <c r="HA25" t="s">
        <v>348</v>
      </c>
      <c r="HB25" t="s">
        <v>348</v>
      </c>
      <c r="HC25" t="s">
        <v>348</v>
      </c>
      <c r="HD25">
        <v>0</v>
      </c>
      <c r="HE25">
        <v>100</v>
      </c>
      <c r="HF25">
        <v>100</v>
      </c>
      <c r="HG25">
        <v>1.67</v>
      </c>
      <c r="HH25">
        <v>0.157</v>
      </c>
      <c r="HI25">
        <v>2</v>
      </c>
      <c r="HJ25">
        <v>508.37400000000002</v>
      </c>
      <c r="HK25">
        <v>488.60899999999998</v>
      </c>
      <c r="HL25">
        <v>23.024799999999999</v>
      </c>
      <c r="HM25">
        <v>30.285799999999998</v>
      </c>
      <c r="HN25">
        <v>30</v>
      </c>
      <c r="HO25">
        <v>30.3827</v>
      </c>
      <c r="HP25">
        <v>30.4026</v>
      </c>
      <c r="HQ25">
        <v>36.426000000000002</v>
      </c>
      <c r="HR25">
        <v>46.226999999999997</v>
      </c>
      <c r="HS25">
        <v>0</v>
      </c>
      <c r="HT25">
        <v>23.0198</v>
      </c>
      <c r="HU25">
        <v>800</v>
      </c>
      <c r="HV25">
        <v>14.3636</v>
      </c>
      <c r="HW25">
        <v>101.861</v>
      </c>
      <c r="HX25">
        <v>101.79300000000001</v>
      </c>
    </row>
    <row r="26" spans="1:232" x14ac:dyDescent="0.25">
      <c r="A26">
        <v>12</v>
      </c>
      <c r="B26">
        <v>1566846557.5999999</v>
      </c>
      <c r="C26">
        <v>1277.5</v>
      </c>
      <c r="D26" t="s">
        <v>377</v>
      </c>
      <c r="E26" t="s">
        <v>378</v>
      </c>
      <c r="G26">
        <v>1566846557.5999999</v>
      </c>
      <c r="H26">
        <f t="shared" si="0"/>
        <v>4.1919504338830378E-3</v>
      </c>
      <c r="I26">
        <f t="shared" si="1"/>
        <v>38.268270992482726</v>
      </c>
      <c r="J26">
        <f t="shared" si="2"/>
        <v>949.22</v>
      </c>
      <c r="K26">
        <f t="shared" si="3"/>
        <v>682.2002503839343</v>
      </c>
      <c r="L26">
        <f t="shared" si="4"/>
        <v>67.719031500716724</v>
      </c>
      <c r="M26">
        <f t="shared" si="5"/>
        <v>94.224912765620005</v>
      </c>
      <c r="N26">
        <f t="shared" si="6"/>
        <v>0.26373154183291625</v>
      </c>
      <c r="O26">
        <f t="shared" si="7"/>
        <v>2.2390520018155948</v>
      </c>
      <c r="P26">
        <f t="shared" si="8"/>
        <v>0.24760926196073649</v>
      </c>
      <c r="Q26">
        <f t="shared" si="9"/>
        <v>0.15612211256150388</v>
      </c>
      <c r="R26">
        <f t="shared" si="10"/>
        <v>321.46647126761889</v>
      </c>
      <c r="S26">
        <f t="shared" si="11"/>
        <v>27.82044143411904</v>
      </c>
      <c r="T26">
        <f t="shared" si="12"/>
        <v>26.998100000000001</v>
      </c>
      <c r="U26">
        <f t="shared" si="13"/>
        <v>3.5787603077038557</v>
      </c>
      <c r="V26">
        <f t="shared" si="14"/>
        <v>55.02290213843456</v>
      </c>
      <c r="W26">
        <f t="shared" si="15"/>
        <v>1.9449807981876996</v>
      </c>
      <c r="X26">
        <f t="shared" si="16"/>
        <v>3.5348568007086141</v>
      </c>
      <c r="Y26">
        <f t="shared" si="17"/>
        <v>1.633779509516156</v>
      </c>
      <c r="Z26">
        <f t="shared" si="18"/>
        <v>-184.86501413424196</v>
      </c>
      <c r="AA26">
        <f t="shared" si="19"/>
        <v>-25.349472019595396</v>
      </c>
      <c r="AB26">
        <f t="shared" si="20"/>
        <v>-2.4407057245667483</v>
      </c>
      <c r="AC26">
        <f t="shared" si="21"/>
        <v>108.8112793892148</v>
      </c>
      <c r="AD26">
        <v>-4.0889656952732702E-2</v>
      </c>
      <c r="AE26">
        <v>4.59022220601321E-2</v>
      </c>
      <c r="AF26">
        <v>3.4356663197531798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52189.487849884106</v>
      </c>
      <c r="AL26" t="s">
        <v>342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342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1681.3319941981204</v>
      </c>
      <c r="AX26">
        <f t="shared" si="29"/>
        <v>38.268270992482726</v>
      </c>
      <c r="AY26" t="e">
        <f t="shared" si="30"/>
        <v>#DIV/0!</v>
      </c>
      <c r="AZ26" t="e">
        <f t="shared" si="31"/>
        <v>#DIV/0!</v>
      </c>
      <c r="BA26">
        <f t="shared" si="32"/>
        <v>2.2760686839087992E-2</v>
      </c>
      <c r="BB26" t="e">
        <f t="shared" si="33"/>
        <v>#DIV/0!</v>
      </c>
      <c r="BC26" t="s">
        <v>342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2000.16</v>
      </c>
      <c r="CC26">
        <f t="shared" si="40"/>
        <v>1681.3319941981204</v>
      </c>
      <c r="CD26">
        <f t="shared" si="41"/>
        <v>0.84059874919912425</v>
      </c>
      <c r="CE26">
        <f t="shared" si="42"/>
        <v>0.1911974983982484</v>
      </c>
      <c r="CF26">
        <v>6</v>
      </c>
      <c r="CG26">
        <v>0.5</v>
      </c>
      <c r="CH26" t="s">
        <v>343</v>
      </c>
      <c r="CI26">
        <v>1566846557.5999999</v>
      </c>
      <c r="CJ26">
        <v>949.22</v>
      </c>
      <c r="CK26">
        <v>999.91499999999996</v>
      </c>
      <c r="CL26">
        <v>19.593699999999998</v>
      </c>
      <c r="CM26">
        <v>14.662100000000001</v>
      </c>
      <c r="CN26">
        <v>500.01799999999997</v>
      </c>
      <c r="CO26">
        <v>99.165199999999999</v>
      </c>
      <c r="CP26">
        <v>0.100421</v>
      </c>
      <c r="CQ26">
        <v>26.7881</v>
      </c>
      <c r="CR26">
        <v>26.998100000000001</v>
      </c>
      <c r="CS26">
        <v>999.9</v>
      </c>
      <c r="CT26">
        <v>0</v>
      </c>
      <c r="CU26">
        <v>0</v>
      </c>
      <c r="CV26">
        <v>9943.75</v>
      </c>
      <c r="CW26">
        <v>0</v>
      </c>
      <c r="CX26">
        <v>630.80899999999997</v>
      </c>
      <c r="CY26">
        <v>-50.695099999999996</v>
      </c>
      <c r="CZ26">
        <v>968.19</v>
      </c>
      <c r="DA26">
        <v>1014.79</v>
      </c>
      <c r="DB26">
        <v>4.9316000000000004</v>
      </c>
      <c r="DC26">
        <v>947.05700000000002</v>
      </c>
      <c r="DD26">
        <v>999.91499999999996</v>
      </c>
      <c r="DE26">
        <v>19.431699999999999</v>
      </c>
      <c r="DF26">
        <v>14.662100000000001</v>
      </c>
      <c r="DG26">
        <v>1.9430099999999999</v>
      </c>
      <c r="DH26">
        <v>1.45397</v>
      </c>
      <c r="DI26">
        <v>16.987400000000001</v>
      </c>
      <c r="DJ26">
        <v>12.4925</v>
      </c>
      <c r="DK26">
        <v>2000.16</v>
      </c>
      <c r="DL26">
        <v>0.97999400000000003</v>
      </c>
      <c r="DM26">
        <v>2.0005999999999999E-2</v>
      </c>
      <c r="DN26">
        <v>0</v>
      </c>
      <c r="DO26">
        <v>759.202</v>
      </c>
      <c r="DP26">
        <v>4.9996900000000002</v>
      </c>
      <c r="DQ26">
        <v>16913.2</v>
      </c>
      <c r="DR26">
        <v>16113.6</v>
      </c>
      <c r="DS26">
        <v>47.811999999999998</v>
      </c>
      <c r="DT26">
        <v>48.561999999999998</v>
      </c>
      <c r="DU26">
        <v>48.375</v>
      </c>
      <c r="DV26">
        <v>47.75</v>
      </c>
      <c r="DW26">
        <v>48.811999999999998</v>
      </c>
      <c r="DX26">
        <v>1955.25</v>
      </c>
      <c r="DY26">
        <v>39.92</v>
      </c>
      <c r="DZ26">
        <v>0</v>
      </c>
      <c r="EA26">
        <v>1566846553.0999999</v>
      </c>
      <c r="EB26">
        <v>759.06252941176501</v>
      </c>
      <c r="EC26">
        <v>-0.42352937875535501</v>
      </c>
      <c r="ED26">
        <v>50.931371224047503</v>
      </c>
      <c r="EE26">
        <v>16888.629411764701</v>
      </c>
      <c r="EF26">
        <v>10</v>
      </c>
      <c r="EG26">
        <v>1566846518.5999999</v>
      </c>
      <c r="EH26" t="s">
        <v>379</v>
      </c>
      <c r="EI26">
        <v>72</v>
      </c>
      <c r="EJ26">
        <v>2.1629999999999998</v>
      </c>
      <c r="EK26">
        <v>0.16200000000000001</v>
      </c>
      <c r="EL26">
        <v>1000</v>
      </c>
      <c r="EM26">
        <v>14</v>
      </c>
      <c r="EN26">
        <v>0.06</v>
      </c>
      <c r="EO26">
        <v>0.02</v>
      </c>
      <c r="EP26">
        <v>38.339015837844997</v>
      </c>
      <c r="EQ26">
        <v>-0.22907542975314299</v>
      </c>
      <c r="ER26">
        <v>6.9186054553324494E-2</v>
      </c>
      <c r="ES26">
        <v>1</v>
      </c>
      <c r="ET26">
        <v>0.27055342697533002</v>
      </c>
      <c r="EU26">
        <v>-3.02773252631247E-2</v>
      </c>
      <c r="EV26">
        <v>3.34081270438581E-3</v>
      </c>
      <c r="EW26">
        <v>1</v>
      </c>
      <c r="EX26">
        <v>2</v>
      </c>
      <c r="EY26">
        <v>2</v>
      </c>
      <c r="EZ26" t="s">
        <v>344</v>
      </c>
      <c r="FA26">
        <v>2.9483199999999998</v>
      </c>
      <c r="FB26">
        <v>2.7238699999999998</v>
      </c>
      <c r="FC26">
        <v>0.178283</v>
      </c>
      <c r="FD26">
        <v>0.18684899999999999</v>
      </c>
      <c r="FE26">
        <v>9.5324599999999995E-2</v>
      </c>
      <c r="FF26">
        <v>7.9302300000000006E-2</v>
      </c>
      <c r="FG26">
        <v>21840.400000000001</v>
      </c>
      <c r="FH26">
        <v>19751.400000000001</v>
      </c>
      <c r="FI26">
        <v>24501.200000000001</v>
      </c>
      <c r="FJ26">
        <v>23328</v>
      </c>
      <c r="FK26">
        <v>30151.3</v>
      </c>
      <c r="FL26">
        <v>29900</v>
      </c>
      <c r="FM26">
        <v>34191.300000000003</v>
      </c>
      <c r="FN26">
        <v>33390.800000000003</v>
      </c>
      <c r="FO26">
        <v>1.9758</v>
      </c>
      <c r="FP26">
        <v>1.9581</v>
      </c>
      <c r="FQ26">
        <v>6.2338999999999999E-2</v>
      </c>
      <c r="FR26">
        <v>0</v>
      </c>
      <c r="FS26">
        <v>25.977799999999998</v>
      </c>
      <c r="FT26">
        <v>999.9</v>
      </c>
      <c r="FU26">
        <v>46.637</v>
      </c>
      <c r="FV26">
        <v>34.341999999999999</v>
      </c>
      <c r="FW26">
        <v>25.6114</v>
      </c>
      <c r="FX26">
        <v>54.890599999999999</v>
      </c>
      <c r="FY26">
        <v>40.040100000000002</v>
      </c>
      <c r="FZ26">
        <v>1</v>
      </c>
      <c r="GA26">
        <v>0.22317600000000001</v>
      </c>
      <c r="GB26">
        <v>2.5369299999999999</v>
      </c>
      <c r="GC26">
        <v>20.375800000000002</v>
      </c>
      <c r="GD26">
        <v>5.2426000000000004</v>
      </c>
      <c r="GE26">
        <v>12.023</v>
      </c>
      <c r="GF26">
        <v>4.9577</v>
      </c>
      <c r="GG26">
        <v>3.3050299999999999</v>
      </c>
      <c r="GH26">
        <v>9999</v>
      </c>
      <c r="GI26">
        <v>9999</v>
      </c>
      <c r="GJ26">
        <v>471.3</v>
      </c>
      <c r="GK26">
        <v>9999</v>
      </c>
      <c r="GL26">
        <v>1.86859</v>
      </c>
      <c r="GM26">
        <v>1.87317</v>
      </c>
      <c r="GN26">
        <v>1.8759300000000001</v>
      </c>
      <c r="GO26">
        <v>1.8782099999999999</v>
      </c>
      <c r="GP26">
        <v>1.87073</v>
      </c>
      <c r="GQ26">
        <v>1.8724099999999999</v>
      </c>
      <c r="GR26">
        <v>1.8693200000000001</v>
      </c>
      <c r="GS26">
        <v>1.8734900000000001</v>
      </c>
      <c r="GT26" t="s">
        <v>345</v>
      </c>
      <c r="GU26" t="s">
        <v>19</v>
      </c>
      <c r="GV26" t="s">
        <v>19</v>
      </c>
      <c r="GW26" t="s">
        <v>19</v>
      </c>
      <c r="GX26" t="s">
        <v>346</v>
      </c>
      <c r="GY26" t="s">
        <v>347</v>
      </c>
      <c r="GZ26" t="s">
        <v>348</v>
      </c>
      <c r="HA26" t="s">
        <v>348</v>
      </c>
      <c r="HB26" t="s">
        <v>348</v>
      </c>
      <c r="HC26" t="s">
        <v>348</v>
      </c>
      <c r="HD26">
        <v>0</v>
      </c>
      <c r="HE26">
        <v>100</v>
      </c>
      <c r="HF26">
        <v>100</v>
      </c>
      <c r="HG26">
        <v>2.1629999999999998</v>
      </c>
      <c r="HH26">
        <v>0.16200000000000001</v>
      </c>
      <c r="HI26">
        <v>2</v>
      </c>
      <c r="HJ26">
        <v>508.61500000000001</v>
      </c>
      <c r="HK26">
        <v>489.17500000000001</v>
      </c>
      <c r="HL26">
        <v>23.0989</v>
      </c>
      <c r="HM26">
        <v>30.2361</v>
      </c>
      <c r="HN26">
        <v>29.9999</v>
      </c>
      <c r="HO26">
        <v>30.3413</v>
      </c>
      <c r="HP26">
        <v>30.363299999999999</v>
      </c>
      <c r="HQ26">
        <v>43.673000000000002</v>
      </c>
      <c r="HR26">
        <v>44.891199999999998</v>
      </c>
      <c r="HS26">
        <v>0</v>
      </c>
      <c r="HT26">
        <v>23.1083</v>
      </c>
      <c r="HU26">
        <v>1000</v>
      </c>
      <c r="HV26">
        <v>14.690200000000001</v>
      </c>
      <c r="HW26">
        <v>101.872</v>
      </c>
      <c r="HX26">
        <v>101.804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Sheng</cp:lastModifiedBy>
  <dcterms:created xsi:type="dcterms:W3CDTF">2019-08-25T14:07:18Z</dcterms:created>
  <dcterms:modified xsi:type="dcterms:W3CDTF">2019-08-30T17:07:10Z</dcterms:modified>
</cp:coreProperties>
</file>