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F2B0E658-342D-426E-8518-54FB9CCEF0C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C25" i="1" s="1"/>
  <c r="AW25" i="1" s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O25" i="1"/>
  <c r="CE24" i="1"/>
  <c r="CD24" i="1"/>
  <c r="CB24" i="1"/>
  <c r="CC24" i="1" s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H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J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BI21" i="1"/>
  <c r="BH21" i="1"/>
  <c r="BG21" i="1"/>
  <c r="BF21" i="1"/>
  <c r="BE21" i="1"/>
  <c r="BB21" i="1"/>
  <c r="AZ21" i="1"/>
  <c r="AU21" i="1"/>
  <c r="AO21" i="1"/>
  <c r="AP21" i="1" s="1"/>
  <c r="AK21" i="1"/>
  <c r="AI21" i="1" s="1"/>
  <c r="X21" i="1"/>
  <c r="W21" i="1"/>
  <c r="O21" i="1"/>
  <c r="CE20" i="1"/>
  <c r="CD20" i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CE18" i="1"/>
  <c r="CD18" i="1"/>
  <c r="CB18" i="1"/>
  <c r="CC18" i="1" s="1"/>
  <c r="AW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O18" i="1"/>
  <c r="CE17" i="1"/>
  <c r="CD17" i="1"/>
  <c r="CB17" i="1"/>
  <c r="CC17" i="1" s="1"/>
  <c r="AW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H17" i="1" s="1"/>
  <c r="X17" i="1"/>
  <c r="W17" i="1"/>
  <c r="O17" i="1"/>
  <c r="V23" i="1" l="1"/>
  <c r="V17" i="1"/>
  <c r="V19" i="1"/>
  <c r="V22" i="1"/>
  <c r="AY18" i="1"/>
  <c r="CC23" i="1"/>
  <c r="AY25" i="1"/>
  <c r="I20" i="1"/>
  <c r="AX20" i="1" s="1"/>
  <c r="AJ20" i="1"/>
  <c r="J20" i="1"/>
  <c r="M20" i="1"/>
  <c r="M22" i="1"/>
  <c r="I22" i="1"/>
  <c r="AX22" i="1" s="1"/>
  <c r="CC20" i="1"/>
  <c r="CC21" i="1"/>
  <c r="R21" i="1" s="1"/>
  <c r="AY17" i="1"/>
  <c r="V20" i="1"/>
  <c r="CC22" i="1"/>
  <c r="R22" i="1" s="1"/>
  <c r="V25" i="1"/>
  <c r="V26" i="1"/>
  <c r="V21" i="1"/>
  <c r="CC26" i="1"/>
  <c r="V18" i="1"/>
  <c r="J18" i="1"/>
  <c r="I18" i="1"/>
  <c r="AX18" i="1" s="1"/>
  <c r="BA18" i="1" s="1"/>
  <c r="H18" i="1"/>
  <c r="AJ18" i="1"/>
  <c r="M18" i="1"/>
  <c r="AW20" i="1"/>
  <c r="AY20" i="1" s="1"/>
  <c r="R20" i="1"/>
  <c r="I19" i="1"/>
  <c r="AX19" i="1" s="1"/>
  <c r="BA19" i="1" s="1"/>
  <c r="AJ19" i="1"/>
  <c r="J19" i="1"/>
  <c r="H19" i="1"/>
  <c r="M19" i="1"/>
  <c r="Z24" i="1"/>
  <c r="R23" i="1"/>
  <c r="AW23" i="1"/>
  <c r="AY23" i="1" s="1"/>
  <c r="M25" i="1"/>
  <c r="J25" i="1"/>
  <c r="H25" i="1"/>
  <c r="I25" i="1"/>
  <c r="AX25" i="1" s="1"/>
  <c r="BA25" i="1" s="1"/>
  <c r="AJ25" i="1"/>
  <c r="J26" i="1"/>
  <c r="I26" i="1"/>
  <c r="AX26" i="1" s="1"/>
  <c r="H26" i="1"/>
  <c r="AJ26" i="1"/>
  <c r="M26" i="1"/>
  <c r="Z17" i="1"/>
  <c r="R26" i="1"/>
  <c r="AW26" i="1"/>
  <c r="AY26" i="1" s="1"/>
  <c r="AW24" i="1"/>
  <c r="AY24" i="1" s="1"/>
  <c r="R24" i="1"/>
  <c r="I21" i="1"/>
  <c r="AX21" i="1" s="1"/>
  <c r="H21" i="1"/>
  <c r="AJ21" i="1"/>
  <c r="M21" i="1"/>
  <c r="J21" i="1"/>
  <c r="I17" i="1"/>
  <c r="AX17" i="1" s="1"/>
  <c r="BA17" i="1" s="1"/>
  <c r="H20" i="1"/>
  <c r="AJ22" i="1"/>
  <c r="I24" i="1"/>
  <c r="AX24" i="1" s="1"/>
  <c r="R19" i="1"/>
  <c r="J17" i="1"/>
  <c r="R17" i="1"/>
  <c r="H22" i="1"/>
  <c r="M23" i="1"/>
  <c r="J24" i="1"/>
  <c r="J22" i="1"/>
  <c r="AJ23" i="1"/>
  <c r="M17" i="1"/>
  <c r="R18" i="1"/>
  <c r="H23" i="1"/>
  <c r="M24" i="1"/>
  <c r="R25" i="1"/>
  <c r="I23" i="1"/>
  <c r="AX23" i="1" s="1"/>
  <c r="AJ17" i="1"/>
  <c r="AJ24" i="1"/>
  <c r="AW21" i="1" l="1"/>
  <c r="AY21" i="1" s="1"/>
  <c r="BA23" i="1"/>
  <c r="AW22" i="1"/>
  <c r="AY22" i="1" s="1"/>
  <c r="BA24" i="1"/>
  <c r="BA21" i="1"/>
  <c r="S25" i="1"/>
  <c r="T25" i="1" s="1"/>
  <c r="BA20" i="1"/>
  <c r="Z20" i="1"/>
  <c r="S20" i="1"/>
  <c r="T20" i="1" s="1"/>
  <c r="S18" i="1"/>
  <c r="T18" i="1" s="1"/>
  <c r="Z22" i="1"/>
  <c r="S22" i="1"/>
  <c r="T22" i="1" s="1"/>
  <c r="S17" i="1"/>
  <c r="T17" i="1" s="1"/>
  <c r="S24" i="1"/>
  <c r="T24" i="1" s="1"/>
  <c r="Z23" i="1"/>
  <c r="Z26" i="1"/>
  <c r="Z19" i="1"/>
  <c r="Z18" i="1"/>
  <c r="BA26" i="1"/>
  <c r="S23" i="1"/>
  <c r="T23" i="1" s="1"/>
  <c r="S21" i="1"/>
  <c r="T21" i="1" s="1"/>
  <c r="Z25" i="1"/>
  <c r="S19" i="1"/>
  <c r="T19" i="1" s="1"/>
  <c r="P19" i="1" s="1"/>
  <c r="N19" i="1" s="1"/>
  <c r="Q19" i="1" s="1"/>
  <c r="K19" i="1" s="1"/>
  <c r="L19" i="1" s="1"/>
  <c r="Z21" i="1"/>
  <c r="S26" i="1"/>
  <c r="T26" i="1" s="1"/>
  <c r="P26" i="1" s="1"/>
  <c r="N26" i="1" s="1"/>
  <c r="Q26" i="1" s="1"/>
  <c r="K26" i="1" s="1"/>
  <c r="L26" i="1" s="1"/>
  <c r="BA22" i="1" l="1"/>
  <c r="U26" i="1"/>
  <c r="Y26" i="1" s="1"/>
  <c r="AB26" i="1"/>
  <c r="AA26" i="1"/>
  <c r="AB21" i="1"/>
  <c r="U21" i="1"/>
  <c r="Y21" i="1" s="1"/>
  <c r="AA21" i="1"/>
  <c r="U24" i="1"/>
  <c r="Y24" i="1" s="1"/>
  <c r="AA24" i="1"/>
  <c r="AB24" i="1"/>
  <c r="P24" i="1"/>
  <c r="N24" i="1" s="1"/>
  <c r="Q24" i="1" s="1"/>
  <c r="K24" i="1" s="1"/>
  <c r="L24" i="1" s="1"/>
  <c r="AA23" i="1"/>
  <c r="U23" i="1"/>
  <c r="Y23" i="1" s="1"/>
  <c r="AB23" i="1"/>
  <c r="AC23" i="1" s="1"/>
  <c r="U17" i="1"/>
  <c r="Y17" i="1" s="1"/>
  <c r="AB17" i="1"/>
  <c r="AA17" i="1"/>
  <c r="P17" i="1"/>
  <c r="N17" i="1" s="1"/>
  <c r="Q17" i="1" s="1"/>
  <c r="K17" i="1" s="1"/>
  <c r="L17" i="1" s="1"/>
  <c r="U20" i="1"/>
  <c r="Y20" i="1" s="1"/>
  <c r="AB20" i="1"/>
  <c r="AA20" i="1"/>
  <c r="U22" i="1"/>
  <c r="Y22" i="1" s="1"/>
  <c r="AB22" i="1"/>
  <c r="AA22" i="1"/>
  <c r="AB18" i="1"/>
  <c r="AA18" i="1"/>
  <c r="U18" i="1"/>
  <c r="Y18" i="1" s="1"/>
  <c r="U19" i="1"/>
  <c r="Y19" i="1" s="1"/>
  <c r="AB19" i="1"/>
  <c r="AA19" i="1"/>
  <c r="U25" i="1"/>
  <c r="Y25" i="1" s="1"/>
  <c r="AB25" i="1"/>
  <c r="AA25" i="1"/>
  <c r="P21" i="1"/>
  <c r="N21" i="1" s="1"/>
  <c r="Q21" i="1" s="1"/>
  <c r="K21" i="1" s="1"/>
  <c r="L21" i="1" s="1"/>
  <c r="P25" i="1"/>
  <c r="N25" i="1" s="1"/>
  <c r="Q25" i="1" s="1"/>
  <c r="K25" i="1" s="1"/>
  <c r="L25" i="1" s="1"/>
  <c r="P18" i="1"/>
  <c r="N18" i="1" s="1"/>
  <c r="Q18" i="1" s="1"/>
  <c r="K18" i="1" s="1"/>
  <c r="L18" i="1" s="1"/>
  <c r="P23" i="1"/>
  <c r="N23" i="1" s="1"/>
  <c r="Q23" i="1" s="1"/>
  <c r="K23" i="1" s="1"/>
  <c r="L23" i="1" s="1"/>
  <c r="P22" i="1"/>
  <c r="N22" i="1" s="1"/>
  <c r="Q22" i="1" s="1"/>
  <c r="K22" i="1" s="1"/>
  <c r="L22" i="1" s="1"/>
  <c r="P20" i="1"/>
  <c r="N20" i="1" s="1"/>
  <c r="Q20" i="1" s="1"/>
  <c r="K20" i="1" s="1"/>
  <c r="L20" i="1" s="1"/>
  <c r="AC22" i="1" l="1"/>
  <c r="AC18" i="1"/>
  <c r="AC25" i="1"/>
  <c r="AC17" i="1"/>
  <c r="AC19" i="1"/>
  <c r="AC21" i="1"/>
  <c r="AC20" i="1"/>
  <c r="AC26" i="1"/>
  <c r="AC24" i="1"/>
</calcChain>
</file>

<file path=xl/sharedStrings.xml><?xml version="1.0" encoding="utf-8"?>
<sst xmlns="http://schemas.openxmlformats.org/spreadsheetml/2006/main" count="1764" uniqueCount="387">
  <si>
    <t>File opened</t>
  </si>
  <si>
    <t>2019-08-24 15:06:42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</si>
  <si>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</si>
  <si>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</si>
  <si>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</si>
  <si>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</si>
  <si>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</si>
  <si>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</si>
  <si>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</si>
  <si>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</si>
  <si>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</si>
  <si>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</si>
  <si>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</si>
  <si>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</si>
  <si>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</si>
  <si>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</si>
  <si>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</si>
  <si>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</si>
  <si>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</si>
  <si>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</si>
  <si>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</si>
  <si>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</si>
  <si>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</si>
  <si>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15:06:42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</si>
  <si>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</si>
  <si>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</si>
  <si>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</si>
  <si>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</si>
  <si>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</si>
  <si>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</si>
  <si>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</si>
  <si>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</si>
  <si>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</si>
  <si>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</si>
  <si>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</si>
  <si>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</si>
  <si>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</si>
  <si>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</si>
  <si>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</si>
  <si>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</si>
  <si>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</si>
  <si>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</si>
  <si>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</si>
  <si>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</si>
  <si>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</si>
  <si>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</si>
  <si>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</si>
  <si>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</si>
  <si>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</si>
  <si>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</si>
  <si>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</si>
  <si>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</si>
  <si>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</si>
  <si>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</si>
  <si>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</si>
  <si>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</si>
  <si>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</si>
  <si>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</si>
  <si>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</si>
  <si>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</si>
  <si>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</si>
  <si>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</si>
  <si>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</si>
  <si>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</si>
  <si>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</si>
  <si>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</si>
  <si>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</si>
  <si>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</si>
  <si>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</si>
  <si>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</si>
  <si>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</si>
  <si>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</si>
  <si>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</si>
  <si>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</si>
  <si>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</si>
  <si>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</si>
  <si>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</si>
  <si>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</si>
  <si>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</si>
  <si>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</si>
  <si>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</si>
  <si>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</si>
  <si>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</si>
  <si>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</si>
  <si>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</si>
  <si>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</si>
  <si>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</si>
  <si>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</si>
  <si>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</si>
  <si>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</si>
  <si>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</si>
  <si>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</si>
  <si>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</si>
  <si>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</si>
  <si>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</si>
  <si>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</si>
  <si>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</si>
  <si>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</si>
  <si>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</si>
  <si>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</si>
  <si>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</si>
  <si>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</si>
  <si>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</si>
  <si>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</si>
  <si>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</si>
  <si>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</si>
  <si>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</si>
  <si>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</si>
  <si>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</si>
  <si>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</si>
  <si>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</si>
  <si>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</si>
  <si>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</si>
  <si>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</si>
  <si>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</si>
  <si>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</si>
  <si>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</si>
  <si>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</si>
  <si>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</si>
  <si>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</si>
  <si>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</si>
  <si>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</si>
  <si>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</si>
  <si>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</si>
  <si>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</si>
  <si>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</si>
  <si>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</si>
  <si>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</si>
  <si>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</si>
  <si>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</si>
  <si>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</si>
  <si>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</si>
  <si>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</si>
  <si>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</si>
  <si>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</si>
  <si>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</si>
  <si>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</si>
  <si>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</si>
  <si>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</si>
  <si>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</si>
  <si>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</si>
  <si>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</si>
  <si>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</si>
  <si>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</si>
  <si>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</si>
  <si>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</si>
  <si>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</si>
  <si>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</si>
  <si>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</si>
  <si>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</si>
  <si>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</si>
  <si>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</si>
  <si>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</si>
  <si>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</si>
  <si>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</si>
  <si>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</si>
  <si>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</si>
  <si>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</si>
  <si>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</si>
  <si>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</si>
  <si>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</si>
  <si>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</si>
  <si>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</si>
  <si>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</si>
  <si>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</si>
  <si>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</si>
  <si>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</si>
  <si>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</si>
  <si>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</si>
  <si>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</si>
  <si>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</si>
  <si>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</si>
  <si>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</si>
  <si>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</si>
  <si>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</si>
  <si>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</si>
  <si>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</si>
  <si>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</si>
  <si>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</si>
  <si>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</si>
  <si>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</si>
  <si>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</si>
  <si>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</si>
  <si>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</si>
  <si>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</si>
  <si>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</si>
  <si>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</si>
  <si>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</si>
  <si>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</si>
  <si>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</si>
  <si>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</si>
  <si>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</si>
  <si>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</si>
  <si>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</si>
  <si>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</si>
  <si>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</si>
  <si>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</si>
  <si>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</si>
  <si>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</si>
  <si>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</si>
  <si>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</si>
  <si>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</si>
  <si>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</si>
  <si>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</si>
  <si>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</si>
  <si>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</si>
  <si>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</si>
  <si>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</si>
  <si>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</si>
  <si>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</si>
  <si>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</si>
  <si>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</si>
  <si>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</si>
  <si>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</si>
  <si>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</si>
  <si>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</si>
  <si>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</si>
  <si>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</si>
  <si>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</si>
  <si>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</si>
  <si>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</si>
  <si>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</si>
  <si>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</si>
  <si>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</si>
  <si>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</si>
  <si>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</si>
  <si>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</si>
  <si>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</si>
  <si>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</si>
  <si>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</si>
  <si>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</si>
  <si>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</si>
  <si>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</si>
  <si>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</si>
  <si>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</si>
  <si>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</si>
  <si>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</si>
  <si>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</si>
  <si>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</si>
  <si>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</si>
  <si>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</si>
  <si>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</si>
  <si>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</si>
  <si>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</si>
  <si>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</si>
  <si>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</si>
  <si>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</si>
  <si>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</si>
  <si>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</si>
  <si>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</si>
  <si>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</si>
  <si>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</si>
  <si>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</si>
  <si>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</si>
  <si>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</si>
  <si>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</si>
  <si>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</si>
  <si>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</si>
  <si>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</si>
  <si>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</si>
  <si>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</si>
  <si>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</si>
  <si>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</si>
  <si>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</si>
  <si>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</si>
  <si>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</si>
  <si>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</si>
  <si>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</si>
  <si>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</si>
  <si>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</si>
  <si>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</si>
  <si>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</si>
  <si>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</si>
  <si>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</si>
  <si>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</si>
  <si>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</si>
  <si>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</si>
  <si>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</si>
  <si>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</si>
  <si>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</si>
  <si>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</si>
  <si>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</si>
  <si>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</si>
  <si>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</si>
  <si>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</si>
  <si>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</si>
  <si>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</si>
  <si>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</si>
  <si>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</si>
  <si>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</si>
  <si>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</si>
  <si>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</si>
  <si>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</si>
  <si>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</si>
  <si>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</si>
  <si>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</si>
  <si>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</si>
  <si>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</si>
  <si>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</si>
  <si>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</si>
  <si>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</si>
  <si>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</si>
  <si>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</si>
  <si>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</si>
  <si>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</si>
  <si>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</si>
  <si>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</si>
  <si>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</si>
  <si>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</si>
  <si>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</si>
  <si>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</si>
  <si>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</si>
  <si>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</si>
  <si>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</si>
  <si>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</si>
  <si>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</si>
  <si>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</si>
  <si>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</si>
  <si>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</si>
  <si>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</si>
  <si>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</si>
  <si>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</si>
  <si>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</si>
  <si>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</si>
  <si>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</si>
  <si>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</si>
  <si>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</si>
  <si>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</si>
  <si>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</si>
  <si>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</si>
  <si>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</si>
  <si>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</si>
  <si>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</si>
  <si>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</si>
  <si>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</si>
  <si>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</si>
  <si>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</si>
  <si>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</si>
  <si>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</si>
  <si>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</si>
  <si>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</si>
  <si>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</si>
  <si>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15:12:13</t>
  </si>
  <si>
    <t>15:12:13</t>
  </si>
  <si>
    <t>-</t>
  </si>
  <si>
    <t>0: Broadleaf</t>
  </si>
  <si>
    <t>15:11:09</t>
  </si>
  <si>
    <t>1/2</t>
  </si>
  <si>
    <t>5</t>
  </si>
  <si>
    <t>11111111</t>
  </si>
  <si>
    <t>oooooooo</t>
  </si>
  <si>
    <t>off</t>
  </si>
  <si>
    <t>20190825 15:14:13</t>
  </si>
  <si>
    <t>15:14:13</t>
  </si>
  <si>
    <t>15:13:16</t>
  </si>
  <si>
    <t>20190825 15:16:14</t>
  </si>
  <si>
    <t>15:16:14</t>
  </si>
  <si>
    <t>15:15:25</t>
  </si>
  <si>
    <t>20190825 15:18:14</t>
  </si>
  <si>
    <t>15:18:14</t>
  </si>
  <si>
    <t>15:18:47</t>
  </si>
  <si>
    <t>20190825 15:20:48</t>
  </si>
  <si>
    <t>15:20:48</t>
  </si>
  <si>
    <t>15:20:18</t>
  </si>
  <si>
    <t>0/2</t>
  </si>
  <si>
    <t>20190825 15:22:48</t>
  </si>
  <si>
    <t>15:22:48</t>
  </si>
  <si>
    <t>15:23:23</t>
  </si>
  <si>
    <t>20190825 15:25:00</t>
  </si>
  <si>
    <t>15:25:00</t>
  </si>
  <si>
    <t>15:24:29</t>
  </si>
  <si>
    <t>2/2</t>
  </si>
  <si>
    <t>20190825 15:26:39</t>
  </si>
  <si>
    <t>15:26:39</t>
  </si>
  <si>
    <t>15:26:03</t>
  </si>
  <si>
    <t>20190825 15:27:52</t>
  </si>
  <si>
    <t>15:27:52</t>
  </si>
  <si>
    <t>15:28:15</t>
  </si>
  <si>
    <t>20190825 15:30:02</t>
  </si>
  <si>
    <t>15:30:02</t>
  </si>
  <si>
    <t>15:29:25</t>
  </si>
  <si>
    <t>20190825 15:31:54</t>
  </si>
  <si>
    <t>15:31:54</t>
  </si>
  <si>
    <t>15:31:14</t>
  </si>
  <si>
    <t>20190825 15:33:54</t>
  </si>
  <si>
    <t>15:33:54</t>
  </si>
  <si>
    <t>15:32:54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</si>
</sst>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23.111367447673306</c:v>
                </c:pt>
                <c:pt idx="1">
                  <c:v>18.015617190047553</c:v>
                </c:pt>
                <c:pt idx="2">
                  <c:v>10.686080892122749</c:v>
                </c:pt>
                <c:pt idx="3">
                  <c:v>0.54803402726795403</c:v>
                </c:pt>
                <c:pt idx="4">
                  <c:v>27.43989108808746</c:v>
                </c:pt>
                <c:pt idx="5">
                  <c:v>28.780333965610236</c:v>
                </c:pt>
                <c:pt idx="6">
                  <c:v>30.099492064634898</c:v>
                </c:pt>
                <c:pt idx="7">
                  <c:v>30.601404961289099</c:v>
                </c:pt>
                <c:pt idx="8">
                  <c:v>30.729888697409915</c:v>
                </c:pt>
                <c:pt idx="9">
                  <c:v>30.673949005415221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62.140565859552055</c:v>
                </c:pt>
                <c:pt idx="1">
                  <c:v>43.214804768561962</c:v>
                </c:pt>
                <c:pt idx="2">
                  <c:v>21.427950604963566</c:v>
                </c:pt>
                <c:pt idx="3">
                  <c:v>0.84446958188184817</c:v>
                </c:pt>
                <c:pt idx="4">
                  <c:v>200.43649898740966</c:v>
                </c:pt>
                <c:pt idx="5">
                  <c:v>269.00032881655778</c:v>
                </c:pt>
                <c:pt idx="6">
                  <c:v>329.51913560236363</c:v>
                </c:pt>
                <c:pt idx="7">
                  <c:v>355.33944882708278</c:v>
                </c:pt>
                <c:pt idx="8">
                  <c:v>372.86596623152587</c:v>
                </c:pt>
                <c:pt idx="9">
                  <c:v>437.32972679681956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6-4711-ACF6-EAFC022B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63016"/>
        <c:axId val="418666952"/>
      </c:scatterChart>
      <c:valAx>
        <c:axId val="41866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6952"/>
        <c:crosses val="autoZero"/>
        <c:crossBetween val="midCat"/>
      </c:valAx>
      <c:valAx>
        <c:axId val="41866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6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1</xdr:row>
      <xdr:rowOff>119062</xdr:rowOff>
    </xdr:from>
    <xdr:to>
      <xdr:col>20</xdr:col>
      <xdr:colOff>504825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6D7C3-3CC5-4442-8357-A650976CD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workbookViewId="0">
      <selection activeCell="A17" sqref="A17:XFD17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341</v>
      </c>
      <c r="GJ16" t="s">
        <v>340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2</v>
      </c>
      <c r="B17">
        <v>1566764053.5</v>
      </c>
      <c r="C17">
        <v>120.5</v>
      </c>
      <c r="D17" t="s">
        <v>352</v>
      </c>
      <c r="E17" t="s">
        <v>353</v>
      </c>
      <c r="G17">
        <v>1566764053.5</v>
      </c>
      <c r="H17">
        <f t="shared" ref="H17:H26" si="0">CN17*AI17*(CL17-CM17)/(100*CF17*(1000-AI17*CL17))</f>
        <v>3.0577847725820713E-3</v>
      </c>
      <c r="I17">
        <f t="shared" ref="I17:I26" si="1">CN17*AI17*(CK17-CJ17*(1000-AI17*CM17)/(1000-AI17*CL17))/(100*CF17)</f>
        <v>23.111367447673306</v>
      </c>
      <c r="J17">
        <f t="shared" ref="J17:J26" si="2">CJ17 - IF(AI17&gt;1, I17*CF17*100/(AK17*CV17), 0)</f>
        <v>271.24799999999999</v>
      </c>
      <c r="K17">
        <f t="shared" ref="K17:K26" si="3">((Q17-H17/2)*J17-I17)/(Q17+H17/2)</f>
        <v>62.140565859552055</v>
      </c>
      <c r="L17">
        <f t="shared" ref="L17:L26" si="4">K17*(CO17+CP17)/1000</f>
        <v>6.2019529521760433</v>
      </c>
      <c r="M17">
        <f t="shared" ref="M17:M26" si="5">(CJ17 - IF(AI17&gt;1, I17*CF17*100/(AK17*CV17), 0))*(CO17+CP17)/1000</f>
        <v>27.071966775681599</v>
      </c>
      <c r="N17">
        <f t="shared" ref="N17:N26" si="6">2/((1/P17-1/O17)+SIGN(P17)*SQRT((1/P17-1/O17)*(1/P17-1/O17) + 4*CG17/((CG17+1)*(CG17+1))*(2*1/P17*1/O17-1/O17*1/O17)))</f>
        <v>0.18786666657444848</v>
      </c>
      <c r="O17">
        <f t="shared" ref="O17:O26" si="7">AF17+AE17*CF17+AD17*CF17*CF17</f>
        <v>2.2589502365876157</v>
      </c>
      <c r="P17">
        <f t="shared" ref="P17:P26" si="8">H17*(1000-(1000*0.61365*EXP(17.502*T17/(240.97+T17))/(CO17+CP17)+CL17)/2)/(1000*0.61365*EXP(17.502*T17/(240.97+T17))/(CO17+CP17)-CL17)</f>
        <v>0.1795982589542747</v>
      </c>
      <c r="Q17">
        <f t="shared" ref="Q17:Q26" si="9">1/((CG17+1)/(N17/1.6)+1/(O17/1.37)) + CG17/((CG17+1)/(N17/1.6) + CG17/(O17/1.37))</f>
        <v>0.11296146779663153</v>
      </c>
      <c r="R17">
        <f t="shared" ref="R17:R26" si="10">(CC17*CE17)</f>
        <v>321.43530232326964</v>
      </c>
      <c r="S17">
        <f t="shared" ref="S17:S26" si="11">(CQ17+(R17+2*0.95*0.0000000567*(((CQ17+$B$7)+273)^4-(CQ17+273)^4)-44100*H17)/(1.84*29.3*O17+8*0.95*0.0000000567*(CQ17+273)^3))</f>
        <v>27.936563492957951</v>
      </c>
      <c r="T17">
        <f t="shared" ref="T17:T26" si="12">($C$7*CR17+$D$7*CS17+$E$7*S17)</f>
        <v>27.014099999999999</v>
      </c>
      <c r="U17">
        <f t="shared" ref="U17:U26" si="13">0.61365*EXP(17.502*T17/(240.97+T17))</f>
        <v>3.5821247663276079</v>
      </c>
      <c r="V17">
        <f t="shared" ref="V17:V26" si="14">(W17/X17*100)</f>
        <v>55.404789922599264</v>
      </c>
      <c r="W17">
        <f t="shared" ref="W17:W26" si="15">CL17*(CO17+CP17)/1000</f>
        <v>1.9297938447025196</v>
      </c>
      <c r="X17">
        <f t="shared" ref="X17:X26" si="16">0.61365*EXP(17.502*CQ17/(240.97+CQ17))</f>
        <v>3.4830812415288461</v>
      </c>
      <c r="Y17">
        <f t="shared" ref="Y17:Y26" si="17">(U17-CL17*(CO17+CP17)/1000)</f>
        <v>1.6523309216250883</v>
      </c>
      <c r="Z17">
        <f t="shared" ref="Z17:Z26" si="18">(-H17*44100)</f>
        <v>-134.84830847086934</v>
      </c>
      <c r="AA17">
        <f t="shared" ref="AA17:AA26" si="19">2*29.3*O17*0.92*(CQ17-T17)</f>
        <v>-58.042504688830562</v>
      </c>
      <c r="AB17">
        <f t="shared" ref="AB17:AB26" si="20">2*0.95*0.0000000567*(((CQ17+$B$7)+273)^4-(T17+273)^4)</f>
        <v>-5.5327452695634616</v>
      </c>
      <c r="AC17">
        <f t="shared" ref="AC17:AC26" si="21">R17+AB17+Z17+AA17</f>
        <v>123.01174389400627</v>
      </c>
      <c r="AD17">
        <v>-4.1425135492083397E-2</v>
      </c>
      <c r="AE17">
        <v>4.6503343631049701E-2</v>
      </c>
      <c r="AF17">
        <v>3.4712350525163198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52900.969240970873</v>
      </c>
      <c r="AL17" t="s">
        <v>344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6" si="27">1-AS17/AT17</f>
        <v>#DIV/0!</v>
      </c>
      <c r="AV17">
        <v>0.5</v>
      </c>
      <c r="AW17">
        <f t="shared" ref="AW17:AW26" si="28">CC17</f>
        <v>1681.1492999999998</v>
      </c>
      <c r="AX17">
        <f t="shared" ref="AX17:AX26" si="29">I17</f>
        <v>23.111367447673306</v>
      </c>
      <c r="AY17" t="e">
        <f t="shared" ref="AY17:AY26" si="30">AU17*AV17*AW17</f>
        <v>#DIV/0!</v>
      </c>
      <c r="AZ17" t="e">
        <f t="shared" ref="AZ17:AZ26" si="31">BE17/AT17</f>
        <v>#DIV/0!</v>
      </c>
      <c r="BA17">
        <f t="shared" ref="BA17:BA26" si="32">(AX17-AQ17)/AW17</f>
        <v>1.3747361669587174E-2</v>
      </c>
      <c r="BB17" t="e">
        <f t="shared" ref="BB17:BB26" si="33">(AN17-AT17)/AT17</f>
        <v>#DIV/0!</v>
      </c>
      <c r="BC17" t="s">
        <v>344</v>
      </c>
      <c r="BD17">
        <v>0</v>
      </c>
      <c r="BE17">
        <f t="shared" ref="BE17:BE26" si="34">AT17-BD17</f>
        <v>0</v>
      </c>
      <c r="BF17" t="e">
        <f t="shared" ref="BF17:BF26" si="35">(AT17-AS17)/(AT17-BD17)</f>
        <v>#DIV/0!</v>
      </c>
      <c r="BG17" t="e">
        <f t="shared" ref="BG17:BG26" si="36">(AN17-AT17)/(AN17-BD17)</f>
        <v>#DIV/0!</v>
      </c>
      <c r="BH17" t="e">
        <f t="shared" ref="BH17:BH26" si="37">(AT17-AS17)/(AT17-AM17)</f>
        <v>#DIV/0!</v>
      </c>
      <c r="BI17" t="e">
        <f t="shared" ref="BI17:BI26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6" si="39">$B$11*CW17+$C$11*CX17+$F$11*DK17</f>
        <v>1999.94</v>
      </c>
      <c r="CC17">
        <f t="shared" ref="CC17:CC26" si="40">CB17*CD17</f>
        <v>1681.1492999999998</v>
      </c>
      <c r="CD17">
        <f t="shared" ref="CD17:CD26" si="41">($B$11*$D$9+$C$11*$D$9+$F$11*((DX17+DP17)/MAX(DX17+DP17+DY17, 0.1)*$I$9+DY17/MAX(DX17+DP17+DY17, 0.1)*$J$9))/($B$11+$C$11+$F$11)</f>
        <v>0.84059986799603981</v>
      </c>
      <c r="CE17">
        <f t="shared" ref="CE17:CE26" si="42">($B$11*$K$9+$C$11*$K$9+$F$11*((DX17+DP17)/MAX(DX17+DP17+DY17, 0.1)*$P$9+DY17/MAX(DX17+DP17+DY17, 0.1)*$Q$9))/($B$11+$C$11+$F$11)</f>
        <v>0.19119973599207976</v>
      </c>
      <c r="CF17">
        <v>6</v>
      </c>
      <c r="CG17">
        <v>0.5</v>
      </c>
      <c r="CH17" t="s">
        <v>345</v>
      </c>
      <c r="CI17">
        <v>1566764053.5</v>
      </c>
      <c r="CJ17">
        <v>271.24799999999999</v>
      </c>
      <c r="CK17">
        <v>299.97699999999998</v>
      </c>
      <c r="CL17">
        <v>19.335599999999999</v>
      </c>
      <c r="CM17">
        <v>15.7372</v>
      </c>
      <c r="CN17">
        <v>499.99900000000002</v>
      </c>
      <c r="CO17">
        <v>99.705299999999994</v>
      </c>
      <c r="CP17">
        <v>9.9921700000000002E-2</v>
      </c>
      <c r="CQ17">
        <v>26.537500000000001</v>
      </c>
      <c r="CR17">
        <v>27.014099999999999</v>
      </c>
      <c r="CS17">
        <v>999.9</v>
      </c>
      <c r="CT17">
        <v>0</v>
      </c>
      <c r="CU17">
        <v>0</v>
      </c>
      <c r="CV17">
        <v>10019.4</v>
      </c>
      <c r="CW17">
        <v>0</v>
      </c>
      <c r="CX17">
        <v>1566.44</v>
      </c>
      <c r="CY17">
        <v>-28.728200000000001</v>
      </c>
      <c r="CZ17">
        <v>276.59699999999998</v>
      </c>
      <c r="DA17">
        <v>304.77300000000002</v>
      </c>
      <c r="DB17">
        <v>3.5984500000000001</v>
      </c>
      <c r="DC17">
        <v>270.34100000000001</v>
      </c>
      <c r="DD17">
        <v>299.97699999999998</v>
      </c>
      <c r="DE17">
        <v>19.137599999999999</v>
      </c>
      <c r="DF17">
        <v>15.7372</v>
      </c>
      <c r="DG17">
        <v>1.92787</v>
      </c>
      <c r="DH17">
        <v>1.56908</v>
      </c>
      <c r="DI17">
        <v>16.864000000000001</v>
      </c>
      <c r="DJ17">
        <v>13.6585</v>
      </c>
      <c r="DK17">
        <v>1999.94</v>
      </c>
      <c r="DL17">
        <v>0.98000500000000001</v>
      </c>
      <c r="DM17">
        <v>1.9994999999999999E-2</v>
      </c>
      <c r="DN17">
        <v>0</v>
      </c>
      <c r="DO17">
        <v>2.2745000000000002</v>
      </c>
      <c r="DP17">
        <v>0</v>
      </c>
      <c r="DQ17">
        <v>16891</v>
      </c>
      <c r="DR17">
        <v>16152.2</v>
      </c>
      <c r="DS17">
        <v>45.625</v>
      </c>
      <c r="DT17">
        <v>46.875</v>
      </c>
      <c r="DU17">
        <v>46.311999999999998</v>
      </c>
      <c r="DV17">
        <v>44.936999999999998</v>
      </c>
      <c r="DW17">
        <v>44.561999999999998</v>
      </c>
      <c r="DX17">
        <v>1959.95</v>
      </c>
      <c r="DY17">
        <v>39.99</v>
      </c>
      <c r="DZ17">
        <v>0</v>
      </c>
      <c r="EA17">
        <v>1566764049.4000001</v>
      </c>
      <c r="EB17">
        <v>2.14515294117647</v>
      </c>
      <c r="EC17">
        <v>-0.72482845229916804</v>
      </c>
      <c r="ED17">
        <v>-253.48039080147601</v>
      </c>
      <c r="EE17">
        <v>16865.641176470599</v>
      </c>
      <c r="EF17">
        <v>10</v>
      </c>
      <c r="EG17">
        <v>1566763996.5</v>
      </c>
      <c r="EH17" t="s">
        <v>354</v>
      </c>
      <c r="EI17">
        <v>128</v>
      </c>
      <c r="EJ17">
        <v>0.90700000000000003</v>
      </c>
      <c r="EK17">
        <v>0.19800000000000001</v>
      </c>
      <c r="EL17">
        <v>300</v>
      </c>
      <c r="EM17">
        <v>16</v>
      </c>
      <c r="EN17">
        <v>7.0000000000000007E-2</v>
      </c>
      <c r="EO17">
        <v>0.04</v>
      </c>
      <c r="EP17">
        <v>22.941783782650798</v>
      </c>
      <c r="EQ17">
        <v>1.27383738632685</v>
      </c>
      <c r="ER17">
        <v>0.136132684637264</v>
      </c>
      <c r="ES17">
        <v>0</v>
      </c>
      <c r="ET17">
        <v>0.18405303466560399</v>
      </c>
      <c r="EU17">
        <v>1.2245853305506E-2</v>
      </c>
      <c r="EV17">
        <v>1.58269963782789E-3</v>
      </c>
      <c r="EW17">
        <v>1</v>
      </c>
      <c r="EX17">
        <v>1</v>
      </c>
      <c r="EY17">
        <v>2</v>
      </c>
      <c r="EZ17" t="s">
        <v>347</v>
      </c>
      <c r="FA17">
        <v>2.94773</v>
      </c>
      <c r="FB17">
        <v>2.72403</v>
      </c>
      <c r="FC17">
        <v>7.1017200000000003E-2</v>
      </c>
      <c r="FD17">
        <v>7.8671000000000005E-2</v>
      </c>
      <c r="FE17">
        <v>9.4683699999999996E-2</v>
      </c>
      <c r="FF17">
        <v>8.38642E-2</v>
      </c>
      <c r="FG17">
        <v>24672.3</v>
      </c>
      <c r="FH17">
        <v>22353.9</v>
      </c>
      <c r="FI17">
        <v>24482.7</v>
      </c>
      <c r="FJ17">
        <v>23301.9</v>
      </c>
      <c r="FK17">
        <v>30145</v>
      </c>
      <c r="FL17">
        <v>29714.2</v>
      </c>
      <c r="FM17">
        <v>34160.300000000003</v>
      </c>
      <c r="FN17">
        <v>33349.300000000003</v>
      </c>
      <c r="FO17">
        <v>1.96835</v>
      </c>
      <c r="FP17">
        <v>1.9595</v>
      </c>
      <c r="FQ17">
        <v>6.6362299999999999E-2</v>
      </c>
      <c r="FR17">
        <v>0</v>
      </c>
      <c r="FS17">
        <v>25.927900000000001</v>
      </c>
      <c r="FT17">
        <v>999.9</v>
      </c>
      <c r="FU17">
        <v>43.92</v>
      </c>
      <c r="FV17">
        <v>34.201000000000001</v>
      </c>
      <c r="FW17">
        <v>23.801200000000001</v>
      </c>
      <c r="FX17">
        <v>54.5505</v>
      </c>
      <c r="FY17">
        <v>39.947899999999997</v>
      </c>
      <c r="FZ17">
        <v>1</v>
      </c>
      <c r="GA17">
        <v>0.26612599999999997</v>
      </c>
      <c r="GB17">
        <v>2.70688</v>
      </c>
      <c r="GC17">
        <v>20.3797</v>
      </c>
      <c r="GD17">
        <v>5.2466400000000002</v>
      </c>
      <c r="GE17">
        <v>12.0219</v>
      </c>
      <c r="GF17">
        <v>4.9577</v>
      </c>
      <c r="GG17">
        <v>3.3057799999999999</v>
      </c>
      <c r="GH17">
        <v>9999</v>
      </c>
      <c r="GI17">
        <v>464.3</v>
      </c>
      <c r="GJ17">
        <v>9999</v>
      </c>
      <c r="GK17">
        <v>9999</v>
      </c>
      <c r="GL17">
        <v>1.8686700000000001</v>
      </c>
      <c r="GM17">
        <v>1.8731899999999999</v>
      </c>
      <c r="GN17">
        <v>1.87598</v>
      </c>
      <c r="GO17">
        <v>1.87836</v>
      </c>
      <c r="GP17">
        <v>1.87073</v>
      </c>
      <c r="GQ17">
        <v>1.87249</v>
      </c>
      <c r="GR17">
        <v>1.8693599999999999</v>
      </c>
      <c r="GS17">
        <v>1.8736200000000001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0.90700000000000003</v>
      </c>
      <c r="HH17">
        <v>0.19800000000000001</v>
      </c>
      <c r="HI17">
        <v>2</v>
      </c>
      <c r="HJ17">
        <v>507.80799999999999</v>
      </c>
      <c r="HK17">
        <v>494.18</v>
      </c>
      <c r="HL17">
        <v>22.991900000000001</v>
      </c>
      <c r="HM17">
        <v>30.7332</v>
      </c>
      <c r="HN17">
        <v>30.0001</v>
      </c>
      <c r="HO17">
        <v>30.834800000000001</v>
      </c>
      <c r="HP17">
        <v>30.8553</v>
      </c>
      <c r="HQ17">
        <v>16.552399999999999</v>
      </c>
      <c r="HR17">
        <v>35.741599999999998</v>
      </c>
      <c r="HS17">
        <v>0</v>
      </c>
      <c r="HT17">
        <v>22.992999999999999</v>
      </c>
      <c r="HU17">
        <v>300</v>
      </c>
      <c r="HV17">
        <v>15.684900000000001</v>
      </c>
      <c r="HW17">
        <v>101.786</v>
      </c>
      <c r="HX17">
        <v>101.68300000000001</v>
      </c>
    </row>
    <row r="18" spans="1:232" x14ac:dyDescent="0.25">
      <c r="A18">
        <v>3</v>
      </c>
      <c r="B18">
        <v>1566764174</v>
      </c>
      <c r="C18">
        <v>241</v>
      </c>
      <c r="D18" t="s">
        <v>355</v>
      </c>
      <c r="E18" t="s">
        <v>356</v>
      </c>
      <c r="G18">
        <v>1566764174</v>
      </c>
      <c r="H18">
        <f t="shared" si="0"/>
        <v>3.6943813371041918E-3</v>
      </c>
      <c r="I18">
        <f t="shared" si="1"/>
        <v>18.015617190047553</v>
      </c>
      <c r="J18">
        <f t="shared" si="2"/>
        <v>177.61699999999999</v>
      </c>
      <c r="K18">
        <f t="shared" si="3"/>
        <v>43.214804768561962</v>
      </c>
      <c r="L18">
        <f t="shared" si="4"/>
        <v>4.3129557083935257</v>
      </c>
      <c r="M18">
        <f t="shared" si="5"/>
        <v>17.726662382495</v>
      </c>
      <c r="N18">
        <f t="shared" si="6"/>
        <v>0.22993266699969525</v>
      </c>
      <c r="O18">
        <f t="shared" si="7"/>
        <v>2.2528738595130582</v>
      </c>
      <c r="P18">
        <f t="shared" si="8"/>
        <v>0.21764548359746755</v>
      </c>
      <c r="Q18">
        <f t="shared" si="9"/>
        <v>0.13707763930053807</v>
      </c>
      <c r="R18">
        <f t="shared" si="10"/>
        <v>321.43849430887616</v>
      </c>
      <c r="S18">
        <f t="shared" si="11"/>
        <v>27.710729863606506</v>
      </c>
      <c r="T18">
        <f t="shared" si="12"/>
        <v>27.0001</v>
      </c>
      <c r="U18">
        <f t="shared" si="13"/>
        <v>3.5791807141215184</v>
      </c>
      <c r="V18">
        <f t="shared" si="14"/>
        <v>55.524297700473859</v>
      </c>
      <c r="W18">
        <f t="shared" si="15"/>
        <v>1.9318715611215</v>
      </c>
      <c r="X18">
        <f t="shared" si="16"/>
        <v>3.4793264230787613</v>
      </c>
      <c r="Y18">
        <f t="shared" si="17"/>
        <v>1.6473091530000183</v>
      </c>
      <c r="Z18">
        <f t="shared" si="18"/>
        <v>-162.92221696629485</v>
      </c>
      <c r="AA18">
        <f t="shared" si="19"/>
        <v>-58.408640288715105</v>
      </c>
      <c r="AB18">
        <f t="shared" si="20"/>
        <v>-5.5817608686221867</v>
      </c>
      <c r="AC18">
        <f t="shared" si="21"/>
        <v>94.525876185243987</v>
      </c>
      <c r="AD18">
        <v>-4.1261160493235097E-2</v>
      </c>
      <c r="AE18">
        <v>4.6319267329843698E-2</v>
      </c>
      <c r="AF18">
        <v>3.4603600332904598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52703.273507543396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1681.1660999999999</v>
      </c>
      <c r="AX18">
        <f t="shared" si="29"/>
        <v>18.015617190047553</v>
      </c>
      <c r="AY18" t="e">
        <f t="shared" si="30"/>
        <v>#DIV/0!</v>
      </c>
      <c r="AZ18" t="e">
        <f t="shared" si="31"/>
        <v>#DIV/0!</v>
      </c>
      <c r="BA18">
        <f t="shared" si="32"/>
        <v>1.0716143508989121E-2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1999.96</v>
      </c>
      <c r="CC18">
        <f t="shared" si="40"/>
        <v>1681.1660999999999</v>
      </c>
      <c r="CD18">
        <f t="shared" si="41"/>
        <v>0.84059986199723991</v>
      </c>
      <c r="CE18">
        <f t="shared" si="42"/>
        <v>0.1911997239944799</v>
      </c>
      <c r="CF18">
        <v>6</v>
      </c>
      <c r="CG18">
        <v>0.5</v>
      </c>
      <c r="CH18" t="s">
        <v>345</v>
      </c>
      <c r="CI18">
        <v>1566764174</v>
      </c>
      <c r="CJ18">
        <v>177.61699999999999</v>
      </c>
      <c r="CK18">
        <v>200.02500000000001</v>
      </c>
      <c r="CL18">
        <v>19.3569</v>
      </c>
      <c r="CM18">
        <v>15.0091</v>
      </c>
      <c r="CN18">
        <v>499.959</v>
      </c>
      <c r="CO18">
        <v>99.702699999999993</v>
      </c>
      <c r="CP18">
        <v>0.100035</v>
      </c>
      <c r="CQ18">
        <v>26.519200000000001</v>
      </c>
      <c r="CR18">
        <v>27.0001</v>
      </c>
      <c r="CS18">
        <v>999.9</v>
      </c>
      <c r="CT18">
        <v>0</v>
      </c>
      <c r="CU18">
        <v>0</v>
      </c>
      <c r="CV18">
        <v>9980</v>
      </c>
      <c r="CW18">
        <v>0</v>
      </c>
      <c r="CX18">
        <v>1618.2</v>
      </c>
      <c r="CY18">
        <v>-22.408000000000001</v>
      </c>
      <c r="CZ18">
        <v>181.12299999999999</v>
      </c>
      <c r="DA18">
        <v>203.07300000000001</v>
      </c>
      <c r="DB18">
        <v>4.3477399999999999</v>
      </c>
      <c r="DC18">
        <v>177.00700000000001</v>
      </c>
      <c r="DD18">
        <v>200.02500000000001</v>
      </c>
      <c r="DE18">
        <v>19.167899999999999</v>
      </c>
      <c r="DF18">
        <v>15.0091</v>
      </c>
      <c r="DG18">
        <v>1.9299299999999999</v>
      </c>
      <c r="DH18">
        <v>1.4964500000000001</v>
      </c>
      <c r="DI18">
        <v>16.8809</v>
      </c>
      <c r="DJ18">
        <v>12.932</v>
      </c>
      <c r="DK18">
        <v>1999.96</v>
      </c>
      <c r="DL18">
        <v>0.98000500000000001</v>
      </c>
      <c r="DM18">
        <v>1.9994999999999999E-2</v>
      </c>
      <c r="DN18">
        <v>0</v>
      </c>
      <c r="DO18">
        <v>2.0933999999999999</v>
      </c>
      <c r="DP18">
        <v>0</v>
      </c>
      <c r="DQ18">
        <v>16684.599999999999</v>
      </c>
      <c r="DR18">
        <v>16152.4</v>
      </c>
      <c r="DS18">
        <v>45.75</v>
      </c>
      <c r="DT18">
        <v>47</v>
      </c>
      <c r="DU18">
        <v>46.375</v>
      </c>
      <c r="DV18">
        <v>45.125</v>
      </c>
      <c r="DW18">
        <v>44.625</v>
      </c>
      <c r="DX18">
        <v>1959.97</v>
      </c>
      <c r="DY18">
        <v>39.99</v>
      </c>
      <c r="DZ18">
        <v>0</v>
      </c>
      <c r="EA18">
        <v>1566764170</v>
      </c>
      <c r="EB18">
        <v>2.1012352941176502</v>
      </c>
      <c r="EC18">
        <v>0.473259837789266</v>
      </c>
      <c r="ED18">
        <v>-282.32843137874301</v>
      </c>
      <c r="EE18">
        <v>16694.8352941177</v>
      </c>
      <c r="EF18">
        <v>10</v>
      </c>
      <c r="EG18">
        <v>1566764125.5</v>
      </c>
      <c r="EH18" t="s">
        <v>357</v>
      </c>
      <c r="EI18">
        <v>129</v>
      </c>
      <c r="EJ18">
        <v>0.61</v>
      </c>
      <c r="EK18">
        <v>0.189</v>
      </c>
      <c r="EL18">
        <v>200</v>
      </c>
      <c r="EM18">
        <v>16</v>
      </c>
      <c r="EN18">
        <v>0.05</v>
      </c>
      <c r="EO18">
        <v>0.02</v>
      </c>
      <c r="EP18">
        <v>17.803205421416301</v>
      </c>
      <c r="EQ18">
        <v>1.3524153391175699</v>
      </c>
      <c r="ER18">
        <v>0.145073699070388</v>
      </c>
      <c r="ES18">
        <v>0</v>
      </c>
      <c r="ET18">
        <v>0.22842441412641401</v>
      </c>
      <c r="EU18">
        <v>7.8625116214488203E-3</v>
      </c>
      <c r="EV18">
        <v>9.9239856159510508E-4</v>
      </c>
      <c r="EW18">
        <v>1</v>
      </c>
      <c r="EX18">
        <v>1</v>
      </c>
      <c r="EY18">
        <v>2</v>
      </c>
      <c r="EZ18" t="s">
        <v>347</v>
      </c>
      <c r="FA18">
        <v>2.9476100000000001</v>
      </c>
      <c r="FB18">
        <v>2.7237900000000002</v>
      </c>
      <c r="FC18">
        <v>4.9042599999999999E-2</v>
      </c>
      <c r="FD18">
        <v>5.56696E-2</v>
      </c>
      <c r="FE18">
        <v>9.4784300000000002E-2</v>
      </c>
      <c r="FF18">
        <v>8.1009600000000001E-2</v>
      </c>
      <c r="FG18">
        <v>25253.5</v>
      </c>
      <c r="FH18">
        <v>22909.9</v>
      </c>
      <c r="FI18">
        <v>24480.400000000001</v>
      </c>
      <c r="FJ18">
        <v>23299.9</v>
      </c>
      <c r="FK18">
        <v>30138.9</v>
      </c>
      <c r="FL18">
        <v>29804.3</v>
      </c>
      <c r="FM18">
        <v>34157.300000000003</v>
      </c>
      <c r="FN18">
        <v>33346.6</v>
      </c>
      <c r="FO18">
        <v>1.9680800000000001</v>
      </c>
      <c r="FP18">
        <v>1.9566699999999999</v>
      </c>
      <c r="FQ18">
        <v>5.8628600000000003E-2</v>
      </c>
      <c r="FR18">
        <v>0</v>
      </c>
      <c r="FS18">
        <v>26.040600000000001</v>
      </c>
      <c r="FT18">
        <v>999.9</v>
      </c>
      <c r="FU18">
        <v>43.871000000000002</v>
      </c>
      <c r="FV18">
        <v>34.341999999999999</v>
      </c>
      <c r="FW18">
        <v>23.961600000000001</v>
      </c>
      <c r="FX18">
        <v>55.470500000000001</v>
      </c>
      <c r="FY18">
        <v>39.8718</v>
      </c>
      <c r="FZ18">
        <v>1</v>
      </c>
      <c r="GA18">
        <v>0.26769300000000001</v>
      </c>
      <c r="GB18">
        <v>2.66513</v>
      </c>
      <c r="GC18">
        <v>20.380500000000001</v>
      </c>
      <c r="GD18">
        <v>5.2460399999999998</v>
      </c>
      <c r="GE18">
        <v>12.0221</v>
      </c>
      <c r="GF18">
        <v>4.9577</v>
      </c>
      <c r="GG18">
        <v>3.3057300000000001</v>
      </c>
      <c r="GH18">
        <v>9999</v>
      </c>
      <c r="GI18">
        <v>464.3</v>
      </c>
      <c r="GJ18">
        <v>9999</v>
      </c>
      <c r="GK18">
        <v>9999</v>
      </c>
      <c r="GL18">
        <v>1.8686700000000001</v>
      </c>
      <c r="GM18">
        <v>1.87323</v>
      </c>
      <c r="GN18">
        <v>1.8759699999999999</v>
      </c>
      <c r="GO18">
        <v>1.87835</v>
      </c>
      <c r="GP18">
        <v>1.87073</v>
      </c>
      <c r="GQ18">
        <v>1.87249</v>
      </c>
      <c r="GR18">
        <v>1.8693500000000001</v>
      </c>
      <c r="GS18">
        <v>1.8736200000000001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0.61</v>
      </c>
      <c r="HH18">
        <v>0.189</v>
      </c>
      <c r="HI18">
        <v>2</v>
      </c>
      <c r="HJ18">
        <v>507.791</v>
      </c>
      <c r="HK18">
        <v>492.46800000000002</v>
      </c>
      <c r="HL18">
        <v>23.031600000000001</v>
      </c>
      <c r="HM18">
        <v>30.757300000000001</v>
      </c>
      <c r="HN18">
        <v>30.000399999999999</v>
      </c>
      <c r="HO18">
        <v>30.854900000000001</v>
      </c>
      <c r="HP18">
        <v>30.876000000000001</v>
      </c>
      <c r="HQ18">
        <v>12.114599999999999</v>
      </c>
      <c r="HR18">
        <v>39.598999999999997</v>
      </c>
      <c r="HS18">
        <v>0</v>
      </c>
      <c r="HT18">
        <v>23.029499999999999</v>
      </c>
      <c r="HU18">
        <v>200</v>
      </c>
      <c r="HV18">
        <v>14.887</v>
      </c>
      <c r="HW18">
        <v>101.777</v>
      </c>
      <c r="HX18">
        <v>101.67400000000001</v>
      </c>
    </row>
    <row r="19" spans="1:232" x14ac:dyDescent="0.25">
      <c r="A19">
        <v>4</v>
      </c>
      <c r="B19">
        <v>1566764294.5</v>
      </c>
      <c r="C19">
        <v>361.5</v>
      </c>
      <c r="D19" t="s">
        <v>358</v>
      </c>
      <c r="E19" t="s">
        <v>359</v>
      </c>
      <c r="G19">
        <v>1566764294.5</v>
      </c>
      <c r="H19">
        <f t="shared" si="0"/>
        <v>4.492586767054078E-3</v>
      </c>
      <c r="I19">
        <f t="shared" si="1"/>
        <v>10.686080892122749</v>
      </c>
      <c r="J19">
        <f t="shared" si="2"/>
        <v>86.743300000000005</v>
      </c>
      <c r="K19">
        <f t="shared" si="3"/>
        <v>21.427950604963566</v>
      </c>
      <c r="L19">
        <f t="shared" si="4"/>
        <v>2.138477371305358</v>
      </c>
      <c r="M19">
        <f t="shared" si="5"/>
        <v>8.6568513985366007</v>
      </c>
      <c r="N19">
        <f t="shared" si="6"/>
        <v>0.28371056373878989</v>
      </c>
      <c r="O19">
        <f t="shared" si="7"/>
        <v>2.2498333141740909</v>
      </c>
      <c r="P19">
        <f t="shared" si="8"/>
        <v>0.26522804694245627</v>
      </c>
      <c r="Q19">
        <f t="shared" si="9"/>
        <v>0.16732767041547916</v>
      </c>
      <c r="R19">
        <f t="shared" si="10"/>
        <v>321.46403019373832</v>
      </c>
      <c r="S19">
        <f t="shared" si="11"/>
        <v>27.539993899102932</v>
      </c>
      <c r="T19">
        <f t="shared" si="12"/>
        <v>26.952999999999999</v>
      </c>
      <c r="U19">
        <f t="shared" si="13"/>
        <v>3.5692915816593458</v>
      </c>
      <c r="V19">
        <f t="shared" si="14"/>
        <v>55.036678261684855</v>
      </c>
      <c r="W19">
        <f t="shared" si="15"/>
        <v>1.9253825595354004</v>
      </c>
      <c r="X19">
        <f t="shared" si="16"/>
        <v>3.4983625835496741</v>
      </c>
      <c r="Y19">
        <f t="shared" si="17"/>
        <v>1.6439090221239454</v>
      </c>
      <c r="Z19">
        <f t="shared" si="18"/>
        <v>-198.12307642708484</v>
      </c>
      <c r="AA19">
        <f t="shared" si="19"/>
        <v>-41.385176251836796</v>
      </c>
      <c r="AB19">
        <f t="shared" si="20"/>
        <v>-3.9611766540445577</v>
      </c>
      <c r="AC19">
        <f t="shared" si="21"/>
        <v>77.994600860772138</v>
      </c>
      <c r="AD19">
        <v>-4.1179260050650097E-2</v>
      </c>
      <c r="AE19">
        <v>4.6227326908169102E-2</v>
      </c>
      <c r="AF19">
        <v>3.4549227145484802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52586.509278420606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1681.3004999999998</v>
      </c>
      <c r="AX19">
        <f t="shared" si="29"/>
        <v>10.686080892122749</v>
      </c>
      <c r="AY19" t="e">
        <f t="shared" si="30"/>
        <v>#DIV/0!</v>
      </c>
      <c r="AZ19" t="e">
        <f t="shared" si="31"/>
        <v>#DIV/0!</v>
      </c>
      <c r="BA19">
        <f t="shared" si="32"/>
        <v>6.3558423328386278E-3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2000.12</v>
      </c>
      <c r="CC19">
        <f t="shared" si="40"/>
        <v>1681.3004999999998</v>
      </c>
      <c r="CD19">
        <f t="shared" si="41"/>
        <v>0.84059981401115924</v>
      </c>
      <c r="CE19">
        <f t="shared" si="42"/>
        <v>0.19119962802231866</v>
      </c>
      <c r="CF19">
        <v>6</v>
      </c>
      <c r="CG19">
        <v>0.5</v>
      </c>
      <c r="CH19" t="s">
        <v>345</v>
      </c>
      <c r="CI19">
        <v>1566764294.5</v>
      </c>
      <c r="CJ19">
        <v>86.743300000000005</v>
      </c>
      <c r="CK19">
        <v>100.03400000000001</v>
      </c>
      <c r="CL19">
        <v>19.2927</v>
      </c>
      <c r="CM19">
        <v>14.005699999999999</v>
      </c>
      <c r="CN19">
        <v>500.00900000000001</v>
      </c>
      <c r="CO19">
        <v>99.698400000000007</v>
      </c>
      <c r="CP19">
        <v>0.100102</v>
      </c>
      <c r="CQ19">
        <v>26.611799999999999</v>
      </c>
      <c r="CR19">
        <v>26.952999999999999</v>
      </c>
      <c r="CS19">
        <v>999.9</v>
      </c>
      <c r="CT19">
        <v>0</v>
      </c>
      <c r="CU19">
        <v>0</v>
      </c>
      <c r="CV19">
        <v>9960.6200000000008</v>
      </c>
      <c r="CW19">
        <v>0</v>
      </c>
      <c r="CX19">
        <v>1595.64</v>
      </c>
      <c r="CY19">
        <v>-13.0876</v>
      </c>
      <c r="CZ19">
        <v>88.660399999999996</v>
      </c>
      <c r="DA19">
        <v>101.455</v>
      </c>
      <c r="DB19">
        <v>5.3279899999999998</v>
      </c>
      <c r="DC19">
        <v>86.336299999999994</v>
      </c>
      <c r="DD19">
        <v>100.03400000000001</v>
      </c>
      <c r="DE19">
        <v>19.1447</v>
      </c>
      <c r="DF19">
        <v>14.005699999999999</v>
      </c>
      <c r="DG19">
        <v>1.92754</v>
      </c>
      <c r="DH19">
        <v>1.39635</v>
      </c>
      <c r="DI19">
        <v>16.8613</v>
      </c>
      <c r="DJ19">
        <v>11.878</v>
      </c>
      <c r="DK19">
        <v>2000.12</v>
      </c>
      <c r="DL19">
        <v>0.98000799999999999</v>
      </c>
      <c r="DM19">
        <v>1.9992099999999999E-2</v>
      </c>
      <c r="DN19">
        <v>0</v>
      </c>
      <c r="DO19">
        <v>2.0352000000000001</v>
      </c>
      <c r="DP19">
        <v>0</v>
      </c>
      <c r="DQ19">
        <v>16741.900000000001</v>
      </c>
      <c r="DR19">
        <v>16153.6</v>
      </c>
      <c r="DS19">
        <v>45.875</v>
      </c>
      <c r="DT19">
        <v>47.186999999999998</v>
      </c>
      <c r="DU19">
        <v>46.5</v>
      </c>
      <c r="DV19">
        <v>45.311999999999998</v>
      </c>
      <c r="DW19">
        <v>44.75</v>
      </c>
      <c r="DX19">
        <v>1960.13</v>
      </c>
      <c r="DY19">
        <v>39.99</v>
      </c>
      <c r="DZ19">
        <v>0</v>
      </c>
      <c r="EA19">
        <v>1566764290.5999999</v>
      </c>
      <c r="EB19">
        <v>2.0778058823529402</v>
      </c>
      <c r="EC19">
        <v>-0.52549023150234797</v>
      </c>
      <c r="ED19">
        <v>40.465686579695998</v>
      </c>
      <c r="EE19">
        <v>16746.529411764699</v>
      </c>
      <c r="EF19">
        <v>10</v>
      </c>
      <c r="EG19">
        <v>1566764327</v>
      </c>
      <c r="EH19" t="s">
        <v>360</v>
      </c>
      <c r="EI19">
        <v>130</v>
      </c>
      <c r="EJ19">
        <v>0.40699999999999997</v>
      </c>
      <c r="EK19">
        <v>0.14799999999999999</v>
      </c>
      <c r="EL19">
        <v>100</v>
      </c>
      <c r="EM19">
        <v>14</v>
      </c>
      <c r="EN19">
        <v>0.1</v>
      </c>
      <c r="EO19">
        <v>0.02</v>
      </c>
      <c r="EP19">
        <v>10.3917029854664</v>
      </c>
      <c r="EQ19">
        <v>0.59990426994109403</v>
      </c>
      <c r="ER19">
        <v>6.7541239793268107E-2</v>
      </c>
      <c r="ES19">
        <v>0</v>
      </c>
      <c r="ET19">
        <v>0.28008419035440002</v>
      </c>
      <c r="EU19">
        <v>3.6566095935875599E-2</v>
      </c>
      <c r="EV19">
        <v>4.0381739316996601E-3</v>
      </c>
      <c r="EW19">
        <v>1</v>
      </c>
      <c r="EX19">
        <v>1</v>
      </c>
      <c r="EY19">
        <v>2</v>
      </c>
      <c r="EZ19" t="s">
        <v>347</v>
      </c>
      <c r="FA19">
        <v>2.94767</v>
      </c>
      <c r="FB19">
        <v>2.7237</v>
      </c>
      <c r="FC19">
        <v>2.4929400000000001E-2</v>
      </c>
      <c r="FD19">
        <v>2.9291299999999999E-2</v>
      </c>
      <c r="FE19">
        <v>9.4686199999999998E-2</v>
      </c>
      <c r="FF19">
        <v>7.6983599999999999E-2</v>
      </c>
      <c r="FG19">
        <v>25889.200000000001</v>
      </c>
      <c r="FH19">
        <v>23547.200000000001</v>
      </c>
      <c r="FI19">
        <v>24476.400000000001</v>
      </c>
      <c r="FJ19">
        <v>23297.599999999999</v>
      </c>
      <c r="FK19">
        <v>30137.5</v>
      </c>
      <c r="FL19">
        <v>29931.599999999999</v>
      </c>
      <c r="FM19">
        <v>34152.1</v>
      </c>
      <c r="FN19">
        <v>33342.9</v>
      </c>
      <c r="FO19">
        <v>1.96865</v>
      </c>
      <c r="FP19">
        <v>1.95265</v>
      </c>
      <c r="FQ19">
        <v>5.2489300000000003E-2</v>
      </c>
      <c r="FR19">
        <v>0</v>
      </c>
      <c r="FS19">
        <v>26.094000000000001</v>
      </c>
      <c r="FT19">
        <v>999.9</v>
      </c>
      <c r="FU19">
        <v>43.786000000000001</v>
      </c>
      <c r="FV19">
        <v>34.442</v>
      </c>
      <c r="FW19">
        <v>24.049399999999999</v>
      </c>
      <c r="FX19">
        <v>56.010599999999997</v>
      </c>
      <c r="FY19">
        <v>40</v>
      </c>
      <c r="FZ19">
        <v>1</v>
      </c>
      <c r="GA19">
        <v>0.27169199999999999</v>
      </c>
      <c r="GB19">
        <v>2.2445200000000001</v>
      </c>
      <c r="GC19">
        <v>20.386199999999999</v>
      </c>
      <c r="GD19">
        <v>5.24275</v>
      </c>
      <c r="GE19">
        <v>12.0221</v>
      </c>
      <c r="GF19">
        <v>4.9573499999999999</v>
      </c>
      <c r="GG19">
        <v>3.30525</v>
      </c>
      <c r="GH19">
        <v>9999</v>
      </c>
      <c r="GI19">
        <v>464.4</v>
      </c>
      <c r="GJ19">
        <v>9999</v>
      </c>
      <c r="GK19">
        <v>9999</v>
      </c>
      <c r="GL19">
        <v>1.8686499999999999</v>
      </c>
      <c r="GM19">
        <v>1.8731800000000001</v>
      </c>
      <c r="GN19">
        <v>1.8759399999999999</v>
      </c>
      <c r="GO19">
        <v>1.8783300000000001</v>
      </c>
      <c r="GP19">
        <v>1.87073</v>
      </c>
      <c r="GQ19">
        <v>1.87249</v>
      </c>
      <c r="GR19">
        <v>1.8693500000000001</v>
      </c>
      <c r="GS19">
        <v>1.87361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0.40699999999999997</v>
      </c>
      <c r="HH19">
        <v>0.14799999999999999</v>
      </c>
      <c r="HI19">
        <v>2</v>
      </c>
      <c r="HJ19">
        <v>508.55500000000001</v>
      </c>
      <c r="HK19">
        <v>490.20100000000002</v>
      </c>
      <c r="HL19">
        <v>23.4238</v>
      </c>
      <c r="HM19">
        <v>30.818000000000001</v>
      </c>
      <c r="HN19">
        <v>30.0002</v>
      </c>
      <c r="HO19">
        <v>30.904599999999999</v>
      </c>
      <c r="HP19">
        <v>30.925799999999999</v>
      </c>
      <c r="HQ19">
        <v>7.5409600000000001</v>
      </c>
      <c r="HR19">
        <v>44.201700000000002</v>
      </c>
      <c r="HS19">
        <v>0</v>
      </c>
      <c r="HT19">
        <v>23.477900000000002</v>
      </c>
      <c r="HU19">
        <v>100</v>
      </c>
      <c r="HV19">
        <v>14.0589</v>
      </c>
      <c r="HW19">
        <v>101.761</v>
      </c>
      <c r="HX19">
        <v>101.664</v>
      </c>
    </row>
    <row r="20" spans="1:232" x14ac:dyDescent="0.25">
      <c r="A20">
        <v>5</v>
      </c>
      <c r="B20">
        <v>1566764448</v>
      </c>
      <c r="C20">
        <v>515</v>
      </c>
      <c r="D20" t="s">
        <v>361</v>
      </c>
      <c r="E20" t="s">
        <v>362</v>
      </c>
      <c r="G20">
        <v>1566764448</v>
      </c>
      <c r="H20">
        <f t="shared" si="0"/>
        <v>5.1815177416038652E-3</v>
      </c>
      <c r="I20">
        <f t="shared" si="1"/>
        <v>0.54803402726795403</v>
      </c>
      <c r="J20">
        <f t="shared" si="2"/>
        <v>3.7024300000000001</v>
      </c>
      <c r="K20">
        <f t="shared" si="3"/>
        <v>0.84446958188184817</v>
      </c>
      <c r="L20">
        <f t="shared" si="4"/>
        <v>8.4276298485912712E-2</v>
      </c>
      <c r="M20">
        <f t="shared" si="5"/>
        <v>0.36949477221886995</v>
      </c>
      <c r="N20">
        <f t="shared" si="6"/>
        <v>0.33547006270848212</v>
      </c>
      <c r="O20">
        <f t="shared" si="7"/>
        <v>2.254617175492915</v>
      </c>
      <c r="P20">
        <f t="shared" si="8"/>
        <v>0.31000336531964101</v>
      </c>
      <c r="Q20">
        <f t="shared" si="9"/>
        <v>0.19587883168199166</v>
      </c>
      <c r="R20">
        <f t="shared" si="10"/>
        <v>321.45070053158929</v>
      </c>
      <c r="S20">
        <f t="shared" si="11"/>
        <v>27.417036843361096</v>
      </c>
      <c r="T20">
        <f t="shared" si="12"/>
        <v>27.008299999999998</v>
      </c>
      <c r="U20">
        <f t="shared" si="13"/>
        <v>3.5809048311868734</v>
      </c>
      <c r="V20">
        <f t="shared" si="14"/>
        <v>55.649343542443617</v>
      </c>
      <c r="W20">
        <f t="shared" si="15"/>
        <v>1.9591427313698999</v>
      </c>
      <c r="X20">
        <f t="shared" si="16"/>
        <v>3.520513642493674</v>
      </c>
      <c r="Y20">
        <f t="shared" si="17"/>
        <v>1.6217620998169735</v>
      </c>
      <c r="Z20">
        <f t="shared" si="18"/>
        <v>-228.50493240473045</v>
      </c>
      <c r="AA20">
        <f t="shared" si="19"/>
        <v>-35.164681493084515</v>
      </c>
      <c r="AB20">
        <f t="shared" si="20"/>
        <v>-3.3613725943980279</v>
      </c>
      <c r="AC20">
        <f t="shared" si="21"/>
        <v>54.419714039376316</v>
      </c>
      <c r="AD20">
        <v>-4.1308163878492898E-2</v>
      </c>
      <c r="AE20">
        <v>4.6372032747518201E-2</v>
      </c>
      <c r="AF20">
        <v>3.4634788786335502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52725.59547255194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1681.2329999999999</v>
      </c>
      <c r="AX20">
        <f t="shared" si="29"/>
        <v>0.54803402726795403</v>
      </c>
      <c r="AY20" t="e">
        <f t="shared" si="30"/>
        <v>#DIV/0!</v>
      </c>
      <c r="AZ20" t="e">
        <f t="shared" si="31"/>
        <v>#DIV/0!</v>
      </c>
      <c r="BA20">
        <f t="shared" si="32"/>
        <v>3.2597149072612422E-4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2000.04</v>
      </c>
      <c r="CC20">
        <f t="shared" si="40"/>
        <v>1681.2329999999999</v>
      </c>
      <c r="CD20">
        <f t="shared" si="41"/>
        <v>0.84059968800623985</v>
      </c>
      <c r="CE20">
        <f t="shared" si="42"/>
        <v>0.19119937601247972</v>
      </c>
      <c r="CF20">
        <v>6</v>
      </c>
      <c r="CG20">
        <v>0.5</v>
      </c>
      <c r="CH20" t="s">
        <v>345</v>
      </c>
      <c r="CI20">
        <v>1566764448</v>
      </c>
      <c r="CJ20">
        <v>3.7024300000000001</v>
      </c>
      <c r="CK20">
        <v>4.3831300000000004</v>
      </c>
      <c r="CL20">
        <v>19.6311</v>
      </c>
      <c r="CM20">
        <v>13.535</v>
      </c>
      <c r="CN20">
        <v>499.97199999999998</v>
      </c>
      <c r="CO20">
        <v>99.697599999999994</v>
      </c>
      <c r="CP20">
        <v>0.100309</v>
      </c>
      <c r="CQ20">
        <v>26.719000000000001</v>
      </c>
      <c r="CR20">
        <v>27.008299999999998</v>
      </c>
      <c r="CS20">
        <v>999.9</v>
      </c>
      <c r="CT20">
        <v>0</v>
      </c>
      <c r="CU20">
        <v>0</v>
      </c>
      <c r="CV20">
        <v>9991.8799999999992</v>
      </c>
      <c r="CW20">
        <v>0</v>
      </c>
      <c r="CX20">
        <v>1543.67</v>
      </c>
      <c r="CY20">
        <v>-0.68069999999999997</v>
      </c>
      <c r="CZ20">
        <v>3.77657</v>
      </c>
      <c r="DA20">
        <v>4.4432700000000001</v>
      </c>
      <c r="DB20">
        <v>6.0961400000000001</v>
      </c>
      <c r="DC20">
        <v>3.3014299999999999</v>
      </c>
      <c r="DD20">
        <v>4.3831300000000004</v>
      </c>
      <c r="DE20">
        <v>19.484100000000002</v>
      </c>
      <c r="DF20">
        <v>13.535</v>
      </c>
      <c r="DG20">
        <v>1.9571799999999999</v>
      </c>
      <c r="DH20">
        <v>1.3493999999999999</v>
      </c>
      <c r="DI20">
        <v>17.1021</v>
      </c>
      <c r="DJ20">
        <v>11.3607</v>
      </c>
      <c r="DK20">
        <v>2000.04</v>
      </c>
      <c r="DL20">
        <v>0.98000799999999999</v>
      </c>
      <c r="DM20">
        <v>1.9992099999999999E-2</v>
      </c>
      <c r="DN20">
        <v>0</v>
      </c>
      <c r="DO20">
        <v>1.8401000000000001</v>
      </c>
      <c r="DP20">
        <v>0</v>
      </c>
      <c r="DQ20">
        <v>17198.900000000001</v>
      </c>
      <c r="DR20">
        <v>16153</v>
      </c>
      <c r="DS20">
        <v>46.061999999999998</v>
      </c>
      <c r="DT20">
        <v>47.5</v>
      </c>
      <c r="DU20">
        <v>46.811999999999998</v>
      </c>
      <c r="DV20">
        <v>45.625</v>
      </c>
      <c r="DW20">
        <v>45</v>
      </c>
      <c r="DX20">
        <v>1960.06</v>
      </c>
      <c r="DY20">
        <v>39.979999999999997</v>
      </c>
      <c r="DZ20">
        <v>0</v>
      </c>
      <c r="EA20">
        <v>1566764444.2</v>
      </c>
      <c r="EB20">
        <v>2.0941352941176499</v>
      </c>
      <c r="EC20">
        <v>1.8922793878251001</v>
      </c>
      <c r="ED20">
        <v>-69.607843178485695</v>
      </c>
      <c r="EE20">
        <v>17204.1529411765</v>
      </c>
      <c r="EF20">
        <v>10</v>
      </c>
      <c r="EG20">
        <v>1566764418.5</v>
      </c>
      <c r="EH20" t="s">
        <v>363</v>
      </c>
      <c r="EI20">
        <v>131</v>
      </c>
      <c r="EJ20">
        <v>0.40100000000000002</v>
      </c>
      <c r="EK20">
        <v>0.14699999999999999</v>
      </c>
      <c r="EL20">
        <v>4</v>
      </c>
      <c r="EM20">
        <v>14</v>
      </c>
      <c r="EN20">
        <v>0.32</v>
      </c>
      <c r="EO20">
        <v>0.03</v>
      </c>
      <c r="EP20">
        <v>0.49046670628177702</v>
      </c>
      <c r="EQ20">
        <v>0.65709857793961801</v>
      </c>
      <c r="ER20">
        <v>9.0846561032233195E-2</v>
      </c>
      <c r="ES20">
        <v>0</v>
      </c>
      <c r="ET20">
        <v>0.32616885547653401</v>
      </c>
      <c r="EU20">
        <v>0.16305404150359901</v>
      </c>
      <c r="EV20">
        <v>2.2070040763354799E-2</v>
      </c>
      <c r="EW20">
        <v>0</v>
      </c>
      <c r="EX20">
        <v>0</v>
      </c>
      <c r="EY20">
        <v>2</v>
      </c>
      <c r="EZ20" t="s">
        <v>364</v>
      </c>
      <c r="FA20">
        <v>2.94746</v>
      </c>
      <c r="FB20">
        <v>2.72417</v>
      </c>
      <c r="FC20">
        <v>9.6787399999999997E-4</v>
      </c>
      <c r="FD20">
        <v>1.3126100000000001E-3</v>
      </c>
      <c r="FE20">
        <v>9.5871399999999996E-2</v>
      </c>
      <c r="FF20">
        <v>7.5045200000000006E-2</v>
      </c>
      <c r="FG20">
        <v>26519.200000000001</v>
      </c>
      <c r="FH20">
        <v>24221</v>
      </c>
      <c r="FI20">
        <v>24471.4</v>
      </c>
      <c r="FJ20">
        <v>23293.7</v>
      </c>
      <c r="FK20">
        <v>30090.799999999999</v>
      </c>
      <c r="FL20">
        <v>29989.200000000001</v>
      </c>
      <c r="FM20">
        <v>34144.199999999997</v>
      </c>
      <c r="FN20">
        <v>33337.199999999997</v>
      </c>
      <c r="FO20">
        <v>1.9673</v>
      </c>
      <c r="FP20">
        <v>1.94862</v>
      </c>
      <c r="FQ20">
        <v>4.92632E-2</v>
      </c>
      <c r="FR20">
        <v>0</v>
      </c>
      <c r="FS20">
        <v>26.202200000000001</v>
      </c>
      <c r="FT20">
        <v>999.9</v>
      </c>
      <c r="FU20">
        <v>43.56</v>
      </c>
      <c r="FV20">
        <v>34.634</v>
      </c>
      <c r="FW20">
        <v>24.184699999999999</v>
      </c>
      <c r="FX20">
        <v>55.6706</v>
      </c>
      <c r="FY20">
        <v>40.248399999999997</v>
      </c>
      <c r="FZ20">
        <v>1</v>
      </c>
      <c r="GA20">
        <v>0.28172000000000003</v>
      </c>
      <c r="GB20">
        <v>2.4949300000000001</v>
      </c>
      <c r="GC20">
        <v>20.383099999999999</v>
      </c>
      <c r="GD20">
        <v>5.2424499999999998</v>
      </c>
      <c r="GE20">
        <v>12.0219</v>
      </c>
      <c r="GF20">
        <v>4.9577499999999999</v>
      </c>
      <c r="GG20">
        <v>3.3057500000000002</v>
      </c>
      <c r="GH20">
        <v>9999</v>
      </c>
      <c r="GI20">
        <v>464.4</v>
      </c>
      <c r="GJ20">
        <v>9999</v>
      </c>
      <c r="GK20">
        <v>9999</v>
      </c>
      <c r="GL20">
        <v>1.8687199999999999</v>
      </c>
      <c r="GM20">
        <v>1.87323</v>
      </c>
      <c r="GN20">
        <v>1.87598</v>
      </c>
      <c r="GO20">
        <v>1.87836</v>
      </c>
      <c r="GP20">
        <v>1.8707400000000001</v>
      </c>
      <c r="GQ20">
        <v>1.8724700000000001</v>
      </c>
      <c r="GR20">
        <v>1.8693599999999999</v>
      </c>
      <c r="GS20">
        <v>1.8736299999999999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0.40100000000000002</v>
      </c>
      <c r="HH20">
        <v>0.14699999999999999</v>
      </c>
      <c r="HI20">
        <v>2</v>
      </c>
      <c r="HJ20">
        <v>508.49400000000003</v>
      </c>
      <c r="HK20">
        <v>488.31599999999997</v>
      </c>
      <c r="HL20">
        <v>23.359100000000002</v>
      </c>
      <c r="HM20">
        <v>30.926100000000002</v>
      </c>
      <c r="HN20">
        <v>30.000399999999999</v>
      </c>
      <c r="HO20">
        <v>31.005700000000001</v>
      </c>
      <c r="HP20">
        <v>31.0215</v>
      </c>
      <c r="HQ20">
        <v>0</v>
      </c>
      <c r="HR20">
        <v>46.177599999999998</v>
      </c>
      <c r="HS20">
        <v>0</v>
      </c>
      <c r="HT20">
        <v>23.355399999999999</v>
      </c>
      <c r="HU20">
        <v>0</v>
      </c>
      <c r="HV20">
        <v>13.427300000000001</v>
      </c>
      <c r="HW20">
        <v>101.738</v>
      </c>
      <c r="HX20">
        <v>101.646</v>
      </c>
    </row>
    <row r="21" spans="1:232" x14ac:dyDescent="0.25">
      <c r="A21">
        <v>7</v>
      </c>
      <c r="B21">
        <v>1566764700.5</v>
      </c>
      <c r="C21">
        <v>767.5</v>
      </c>
      <c r="D21" t="s">
        <v>368</v>
      </c>
      <c r="E21" t="s">
        <v>369</v>
      </c>
      <c r="G21">
        <v>1566764700.5</v>
      </c>
      <c r="H21">
        <f t="shared" si="0"/>
        <v>4.6920686414178544E-3</v>
      </c>
      <c r="I21">
        <f t="shared" si="1"/>
        <v>27.43989108808746</v>
      </c>
      <c r="J21">
        <f t="shared" si="2"/>
        <v>365.065</v>
      </c>
      <c r="K21">
        <f t="shared" si="3"/>
        <v>200.43649898740966</v>
      </c>
      <c r="L21">
        <f t="shared" si="4"/>
        <v>20.004194675443038</v>
      </c>
      <c r="M21">
        <f t="shared" si="5"/>
        <v>36.434638232477496</v>
      </c>
      <c r="N21">
        <f t="shared" si="6"/>
        <v>0.29699266972938049</v>
      </c>
      <c r="O21">
        <f t="shared" si="7"/>
        <v>2.2572953827079303</v>
      </c>
      <c r="P21">
        <f t="shared" si="8"/>
        <v>0.2768670100104445</v>
      </c>
      <c r="Q21">
        <f t="shared" si="9"/>
        <v>0.17473631136885759</v>
      </c>
      <c r="R21">
        <f t="shared" si="10"/>
        <v>321.45398168407291</v>
      </c>
      <c r="S21">
        <f t="shared" si="11"/>
        <v>27.620202729385241</v>
      </c>
      <c r="T21">
        <f t="shared" si="12"/>
        <v>27.067799999999998</v>
      </c>
      <c r="U21">
        <f t="shared" si="13"/>
        <v>3.5934369231694903</v>
      </c>
      <c r="V21">
        <f t="shared" si="14"/>
        <v>55.225595323621576</v>
      </c>
      <c r="W21">
        <f t="shared" si="15"/>
        <v>1.9490358240707999</v>
      </c>
      <c r="X21">
        <f t="shared" si="16"/>
        <v>3.5292255568264399</v>
      </c>
      <c r="Y21">
        <f t="shared" si="17"/>
        <v>1.6444010990986904</v>
      </c>
      <c r="Z21">
        <f t="shared" si="18"/>
        <v>-206.92022708652738</v>
      </c>
      <c r="AA21">
        <f t="shared" si="19"/>
        <v>-37.336120700738213</v>
      </c>
      <c r="AB21">
        <f t="shared" si="20"/>
        <v>-3.566515165817997</v>
      </c>
      <c r="AC21">
        <f t="shared" si="21"/>
        <v>73.631118730989357</v>
      </c>
      <c r="AD21">
        <v>-4.1380438294126402E-2</v>
      </c>
      <c r="AE21">
        <v>4.64531671106534E-2</v>
      </c>
      <c r="AF21">
        <v>3.4682721586325602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52806.79322244192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1681.2422999999999</v>
      </c>
      <c r="AX21">
        <f t="shared" si="29"/>
        <v>27.43989108808746</v>
      </c>
      <c r="AY21" t="e">
        <f t="shared" si="30"/>
        <v>#DIV/0!</v>
      </c>
      <c r="AZ21" t="e">
        <f t="shared" si="31"/>
        <v>#DIV/0!</v>
      </c>
      <c r="BA21">
        <f t="shared" si="32"/>
        <v>1.6321199560638856E-2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2000.05</v>
      </c>
      <c r="CC21">
        <f t="shared" si="40"/>
        <v>1681.2422999999999</v>
      </c>
      <c r="CD21">
        <f t="shared" si="41"/>
        <v>0.840600134996625</v>
      </c>
      <c r="CE21">
        <f t="shared" si="42"/>
        <v>0.19120026999325018</v>
      </c>
      <c r="CF21">
        <v>6</v>
      </c>
      <c r="CG21">
        <v>0.5</v>
      </c>
      <c r="CH21" t="s">
        <v>345</v>
      </c>
      <c r="CI21">
        <v>1566764700.5</v>
      </c>
      <c r="CJ21">
        <v>365.065</v>
      </c>
      <c r="CK21">
        <v>400.05200000000002</v>
      </c>
      <c r="CL21">
        <v>19.5288</v>
      </c>
      <c r="CM21">
        <v>14.0077</v>
      </c>
      <c r="CN21">
        <v>499.94799999999998</v>
      </c>
      <c r="CO21">
        <v>99.703199999999995</v>
      </c>
      <c r="CP21">
        <v>9.9953500000000001E-2</v>
      </c>
      <c r="CQ21">
        <v>26.760999999999999</v>
      </c>
      <c r="CR21">
        <v>27.067799999999998</v>
      </c>
      <c r="CS21">
        <v>999.9</v>
      </c>
      <c r="CT21">
        <v>0</v>
      </c>
      <c r="CU21">
        <v>0</v>
      </c>
      <c r="CV21">
        <v>10008.799999999999</v>
      </c>
      <c r="CW21">
        <v>0</v>
      </c>
      <c r="CX21">
        <v>1536.34</v>
      </c>
      <c r="CY21">
        <v>-34.9876</v>
      </c>
      <c r="CZ21">
        <v>372.33600000000001</v>
      </c>
      <c r="DA21">
        <v>405.73599999999999</v>
      </c>
      <c r="DB21">
        <v>5.5210499999999998</v>
      </c>
      <c r="DC21">
        <v>363.62599999999998</v>
      </c>
      <c r="DD21">
        <v>400.05200000000002</v>
      </c>
      <c r="DE21">
        <v>19.384799999999998</v>
      </c>
      <c r="DF21">
        <v>14.0077</v>
      </c>
      <c r="DG21">
        <v>1.9470799999999999</v>
      </c>
      <c r="DH21">
        <v>1.39662</v>
      </c>
      <c r="DI21">
        <v>17.020399999999999</v>
      </c>
      <c r="DJ21">
        <v>11.8809</v>
      </c>
      <c r="DK21">
        <v>2000.05</v>
      </c>
      <c r="DL21">
        <v>0.97999599999999998</v>
      </c>
      <c r="DM21">
        <v>2.00042E-2</v>
      </c>
      <c r="DN21">
        <v>0</v>
      </c>
      <c r="DO21">
        <v>2.2077</v>
      </c>
      <c r="DP21">
        <v>0</v>
      </c>
      <c r="DQ21">
        <v>16220.4</v>
      </c>
      <c r="DR21">
        <v>16153.1</v>
      </c>
      <c r="DS21">
        <v>46.311999999999998</v>
      </c>
      <c r="DT21">
        <v>47.686999999999998</v>
      </c>
      <c r="DU21">
        <v>47</v>
      </c>
      <c r="DV21">
        <v>45.811999999999998</v>
      </c>
      <c r="DW21">
        <v>45.186999999999998</v>
      </c>
      <c r="DX21">
        <v>1960.04</v>
      </c>
      <c r="DY21">
        <v>40.01</v>
      </c>
      <c r="DZ21">
        <v>0</v>
      </c>
      <c r="EA21">
        <v>1566764696.2</v>
      </c>
      <c r="EB21">
        <v>2.1235294117647099</v>
      </c>
      <c r="EC21">
        <v>-0.92764708211723301</v>
      </c>
      <c r="ED21">
        <v>87.205881168714498</v>
      </c>
      <c r="EE21">
        <v>16202.2</v>
      </c>
      <c r="EF21">
        <v>10</v>
      </c>
      <c r="EG21">
        <v>1566764669.5</v>
      </c>
      <c r="EH21" t="s">
        <v>370</v>
      </c>
      <c r="EI21">
        <v>133</v>
      </c>
      <c r="EJ21">
        <v>1.4390000000000001</v>
      </c>
      <c r="EK21">
        <v>0.14399999999999999</v>
      </c>
      <c r="EL21">
        <v>400</v>
      </c>
      <c r="EM21">
        <v>14</v>
      </c>
      <c r="EN21">
        <v>0.04</v>
      </c>
      <c r="EO21">
        <v>0.01</v>
      </c>
      <c r="EP21">
        <v>27.372574791382199</v>
      </c>
      <c r="EQ21">
        <v>0.106254807476658</v>
      </c>
      <c r="ER21">
        <v>2.9946079230425599E-2</v>
      </c>
      <c r="ES21">
        <v>1</v>
      </c>
      <c r="ET21">
        <v>0.29428236514440298</v>
      </c>
      <c r="EU21">
        <v>9.6676878703937194E-2</v>
      </c>
      <c r="EV21">
        <v>1.45322534046842E-2</v>
      </c>
      <c r="EW21">
        <v>1</v>
      </c>
      <c r="EX21">
        <v>2</v>
      </c>
      <c r="EY21">
        <v>2</v>
      </c>
      <c r="EZ21" t="s">
        <v>371</v>
      </c>
      <c r="FA21">
        <v>2.9472200000000002</v>
      </c>
      <c r="FB21">
        <v>2.7239499999999999</v>
      </c>
      <c r="FC21">
        <v>9.03476E-2</v>
      </c>
      <c r="FD21">
        <v>9.8789299999999997E-2</v>
      </c>
      <c r="FE21">
        <v>9.5487900000000001E-2</v>
      </c>
      <c r="FF21">
        <v>7.6947699999999994E-2</v>
      </c>
      <c r="FG21">
        <v>24137.5</v>
      </c>
      <c r="FH21">
        <v>21849.5</v>
      </c>
      <c r="FI21">
        <v>24462.5</v>
      </c>
      <c r="FJ21">
        <v>23285.8</v>
      </c>
      <c r="FK21">
        <v>30094.9</v>
      </c>
      <c r="FL21">
        <v>29918.1</v>
      </c>
      <c r="FM21">
        <v>34133.4</v>
      </c>
      <c r="FN21">
        <v>33325.800000000003</v>
      </c>
      <c r="FO21">
        <v>1.96478</v>
      </c>
      <c r="FP21">
        <v>1.9458200000000001</v>
      </c>
      <c r="FQ21">
        <v>4.64134E-2</v>
      </c>
      <c r="FR21">
        <v>0</v>
      </c>
      <c r="FS21">
        <v>26.308399999999999</v>
      </c>
      <c r="FT21">
        <v>999.9</v>
      </c>
      <c r="FU21">
        <v>42.87</v>
      </c>
      <c r="FV21">
        <v>34.975999999999999</v>
      </c>
      <c r="FW21">
        <v>24.254100000000001</v>
      </c>
      <c r="FX21">
        <v>55.340499999999999</v>
      </c>
      <c r="FY21">
        <v>40.148200000000003</v>
      </c>
      <c r="FZ21">
        <v>1</v>
      </c>
      <c r="GA21">
        <v>0.30071100000000001</v>
      </c>
      <c r="GB21">
        <v>3.7711600000000001</v>
      </c>
      <c r="GC21">
        <v>20.357900000000001</v>
      </c>
      <c r="GD21">
        <v>5.2451400000000001</v>
      </c>
      <c r="GE21">
        <v>12.022399999999999</v>
      </c>
      <c r="GF21">
        <v>4.9577</v>
      </c>
      <c r="GG21">
        <v>3.30585</v>
      </c>
      <c r="GH21">
        <v>9999</v>
      </c>
      <c r="GI21">
        <v>464.5</v>
      </c>
      <c r="GJ21">
        <v>9999</v>
      </c>
      <c r="GK21">
        <v>9999</v>
      </c>
      <c r="GL21">
        <v>1.86863</v>
      </c>
      <c r="GM21">
        <v>1.87317</v>
      </c>
      <c r="GN21">
        <v>1.87592</v>
      </c>
      <c r="GO21">
        <v>1.87832</v>
      </c>
      <c r="GP21">
        <v>1.87073</v>
      </c>
      <c r="GQ21">
        <v>1.8724099999999999</v>
      </c>
      <c r="GR21">
        <v>1.86937</v>
      </c>
      <c r="GS21">
        <v>1.8735299999999999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1.4390000000000001</v>
      </c>
      <c r="HH21">
        <v>0.14399999999999999</v>
      </c>
      <c r="HI21">
        <v>2</v>
      </c>
      <c r="HJ21">
        <v>508.137</v>
      </c>
      <c r="HK21">
        <v>487.76299999999998</v>
      </c>
      <c r="HL21">
        <v>22.674800000000001</v>
      </c>
      <c r="HM21">
        <v>31.089200000000002</v>
      </c>
      <c r="HN21">
        <v>30.000800000000002</v>
      </c>
      <c r="HO21">
        <v>31.1645</v>
      </c>
      <c r="HP21">
        <v>31.1813</v>
      </c>
      <c r="HQ21">
        <v>20.769100000000002</v>
      </c>
      <c r="HR21">
        <v>44.011099999999999</v>
      </c>
      <c r="HS21">
        <v>0</v>
      </c>
      <c r="HT21">
        <v>22.6038</v>
      </c>
      <c r="HU21">
        <v>400</v>
      </c>
      <c r="HV21">
        <v>14.0063</v>
      </c>
      <c r="HW21">
        <v>101.70399999999999</v>
      </c>
      <c r="HX21">
        <v>101.61199999999999</v>
      </c>
    </row>
    <row r="22" spans="1:232" x14ac:dyDescent="0.25">
      <c r="A22">
        <v>8</v>
      </c>
      <c r="B22">
        <v>1566764799.5</v>
      </c>
      <c r="C22">
        <v>866.5</v>
      </c>
      <c r="D22" t="s">
        <v>372</v>
      </c>
      <c r="E22" t="s">
        <v>373</v>
      </c>
      <c r="G22">
        <v>1566764799.5</v>
      </c>
      <c r="H22">
        <f t="shared" si="0"/>
        <v>4.2078247807818114E-3</v>
      </c>
      <c r="I22">
        <f t="shared" si="1"/>
        <v>28.780333965610236</v>
      </c>
      <c r="J22">
        <f t="shared" si="2"/>
        <v>463.20800000000003</v>
      </c>
      <c r="K22">
        <f t="shared" si="3"/>
        <v>269.00032881655778</v>
      </c>
      <c r="L22">
        <f t="shared" si="4"/>
        <v>26.847612357178768</v>
      </c>
      <c r="M22">
        <f t="shared" si="5"/>
        <v>46.230533915907202</v>
      </c>
      <c r="N22">
        <f t="shared" si="6"/>
        <v>0.26363139359453891</v>
      </c>
      <c r="O22">
        <f t="shared" si="7"/>
        <v>2.255500222872675</v>
      </c>
      <c r="P22">
        <f t="shared" si="8"/>
        <v>0.24763078880839526</v>
      </c>
      <c r="Q22">
        <f t="shared" si="9"/>
        <v>0.15612584176613051</v>
      </c>
      <c r="R22">
        <f t="shared" si="10"/>
        <v>321.44543999999996</v>
      </c>
      <c r="S22">
        <f t="shared" si="11"/>
        <v>27.625918218694391</v>
      </c>
      <c r="T22">
        <f t="shared" si="12"/>
        <v>26.990600000000001</v>
      </c>
      <c r="U22">
        <f t="shared" si="13"/>
        <v>3.5771841675203406</v>
      </c>
      <c r="V22">
        <f t="shared" si="14"/>
        <v>55.132317589937408</v>
      </c>
      <c r="W22">
        <f t="shared" si="15"/>
        <v>1.9280354704312002</v>
      </c>
      <c r="X22">
        <f t="shared" si="16"/>
        <v>3.497105789695842</v>
      </c>
      <c r="Y22">
        <f t="shared" si="17"/>
        <v>1.6491486970891405</v>
      </c>
      <c r="Z22">
        <f t="shared" si="18"/>
        <v>-185.56507283247788</v>
      </c>
      <c r="AA22">
        <f t="shared" si="19"/>
        <v>-46.803273433170659</v>
      </c>
      <c r="AB22">
        <f t="shared" si="20"/>
        <v>-4.4692184908139962</v>
      </c>
      <c r="AC22">
        <f t="shared" si="21"/>
        <v>84.607875243537421</v>
      </c>
      <c r="AD22">
        <v>-4.1331985263784801E-2</v>
      </c>
      <c r="AE22">
        <v>4.6398774339376302E-2</v>
      </c>
      <c r="AF22">
        <v>3.4650590463326698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52774.875840056913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1681.1999999999998</v>
      </c>
      <c r="AX22">
        <f t="shared" si="29"/>
        <v>28.780333965610236</v>
      </c>
      <c r="AY22" t="e">
        <f t="shared" si="30"/>
        <v>#DIV/0!</v>
      </c>
      <c r="AZ22" t="e">
        <f t="shared" si="31"/>
        <v>#DIV/0!</v>
      </c>
      <c r="BA22">
        <f t="shared" si="32"/>
        <v>1.7118923367600666E-2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</v>
      </c>
      <c r="CC22">
        <f t="shared" si="40"/>
        <v>1681.1999999999998</v>
      </c>
      <c r="CD22">
        <f t="shared" si="41"/>
        <v>0.8405999999999999</v>
      </c>
      <c r="CE22">
        <f t="shared" si="42"/>
        <v>0.19120000000000001</v>
      </c>
      <c r="CF22">
        <v>6</v>
      </c>
      <c r="CG22">
        <v>0.5</v>
      </c>
      <c r="CH22" t="s">
        <v>345</v>
      </c>
      <c r="CI22">
        <v>1566764799.5</v>
      </c>
      <c r="CJ22">
        <v>463.20800000000003</v>
      </c>
      <c r="CK22">
        <v>500.08</v>
      </c>
      <c r="CL22">
        <v>19.318000000000001</v>
      </c>
      <c r="CM22">
        <v>14.3666</v>
      </c>
      <c r="CN22">
        <v>500.04500000000002</v>
      </c>
      <c r="CO22">
        <v>99.705200000000005</v>
      </c>
      <c r="CP22">
        <v>9.9928400000000001E-2</v>
      </c>
      <c r="CQ22">
        <v>26.605699999999999</v>
      </c>
      <c r="CR22">
        <v>26.990600000000001</v>
      </c>
      <c r="CS22">
        <v>999.9</v>
      </c>
      <c r="CT22">
        <v>0</v>
      </c>
      <c r="CU22">
        <v>0</v>
      </c>
      <c r="CV22">
        <v>9996.8799999999992</v>
      </c>
      <c r="CW22">
        <v>0</v>
      </c>
      <c r="CX22">
        <v>1515.83</v>
      </c>
      <c r="CY22">
        <v>-36.8718</v>
      </c>
      <c r="CZ22">
        <v>472.33300000000003</v>
      </c>
      <c r="DA22">
        <v>507.36900000000003</v>
      </c>
      <c r="DB22">
        <v>4.9513800000000003</v>
      </c>
      <c r="DC22">
        <v>461.54199999999997</v>
      </c>
      <c r="DD22">
        <v>500.08</v>
      </c>
      <c r="DE22">
        <v>19.164000000000001</v>
      </c>
      <c r="DF22">
        <v>14.3666</v>
      </c>
      <c r="DG22">
        <v>1.9260999999999999</v>
      </c>
      <c r="DH22">
        <v>1.43242</v>
      </c>
      <c r="DI22">
        <v>16.849599999999999</v>
      </c>
      <c r="DJ22">
        <v>12.2653</v>
      </c>
      <c r="DK22">
        <v>2000</v>
      </c>
      <c r="DL22">
        <v>0.97999899999999995</v>
      </c>
      <c r="DM22">
        <v>2.00013E-2</v>
      </c>
      <c r="DN22">
        <v>0</v>
      </c>
      <c r="DO22">
        <v>1.8108</v>
      </c>
      <c r="DP22">
        <v>0</v>
      </c>
      <c r="DQ22">
        <v>16200.4</v>
      </c>
      <c r="DR22">
        <v>16152.6</v>
      </c>
      <c r="DS22">
        <v>46.375</v>
      </c>
      <c r="DT22">
        <v>47.686999999999998</v>
      </c>
      <c r="DU22">
        <v>47.061999999999998</v>
      </c>
      <c r="DV22">
        <v>45.875</v>
      </c>
      <c r="DW22">
        <v>45.311999999999998</v>
      </c>
      <c r="DX22">
        <v>1960</v>
      </c>
      <c r="DY22">
        <v>40</v>
      </c>
      <c r="DZ22">
        <v>0</v>
      </c>
      <c r="EA22">
        <v>1566764795.2</v>
      </c>
      <c r="EB22">
        <v>2.0532470588235299</v>
      </c>
      <c r="EC22">
        <v>-8.6887232195299993E-2</v>
      </c>
      <c r="ED22">
        <v>481.81372585865802</v>
      </c>
      <c r="EE22">
        <v>16169.0647058824</v>
      </c>
      <c r="EF22">
        <v>10</v>
      </c>
      <c r="EG22">
        <v>1566764763</v>
      </c>
      <c r="EH22" t="s">
        <v>374</v>
      </c>
      <c r="EI22">
        <v>134</v>
      </c>
      <c r="EJ22">
        <v>1.6659999999999999</v>
      </c>
      <c r="EK22">
        <v>0.154</v>
      </c>
      <c r="EL22">
        <v>500</v>
      </c>
      <c r="EM22">
        <v>14</v>
      </c>
      <c r="EN22">
        <v>0.04</v>
      </c>
      <c r="EO22">
        <v>0.02</v>
      </c>
      <c r="EP22">
        <v>28.758130622946901</v>
      </c>
      <c r="EQ22">
        <v>-0.20943505519959199</v>
      </c>
      <c r="ER22">
        <v>5.5631977216019902E-2</v>
      </c>
      <c r="ES22">
        <v>1</v>
      </c>
      <c r="ET22">
        <v>0.26956725870891801</v>
      </c>
      <c r="EU22">
        <v>-1.12879090075049E-2</v>
      </c>
      <c r="EV22">
        <v>3.27062758883989E-3</v>
      </c>
      <c r="EW22">
        <v>1</v>
      </c>
      <c r="EX22">
        <v>2</v>
      </c>
      <c r="EY22">
        <v>2</v>
      </c>
      <c r="EZ22" t="s">
        <v>371</v>
      </c>
      <c r="FA22">
        <v>2.9474</v>
      </c>
      <c r="FB22">
        <v>2.72384</v>
      </c>
      <c r="FC22">
        <v>0.108515</v>
      </c>
      <c r="FD22">
        <v>0.11680400000000001</v>
      </c>
      <c r="FE22">
        <v>9.4689700000000002E-2</v>
      </c>
      <c r="FF22">
        <v>7.8384800000000004E-2</v>
      </c>
      <c r="FG22">
        <v>23652.5</v>
      </c>
      <c r="FH22">
        <v>21411.3</v>
      </c>
      <c r="FI22">
        <v>24460</v>
      </c>
      <c r="FJ22">
        <v>23284.6</v>
      </c>
      <c r="FK22">
        <v>30118.400000000001</v>
      </c>
      <c r="FL22">
        <v>29870</v>
      </c>
      <c r="FM22">
        <v>34129.5</v>
      </c>
      <c r="FN22">
        <v>33324</v>
      </c>
      <c r="FO22">
        <v>1.9642299999999999</v>
      </c>
      <c r="FP22">
        <v>1.94475</v>
      </c>
      <c r="FQ22">
        <v>4.8499599999999997E-2</v>
      </c>
      <c r="FR22">
        <v>0</v>
      </c>
      <c r="FS22">
        <v>26.196899999999999</v>
      </c>
      <c r="FT22">
        <v>999.9</v>
      </c>
      <c r="FU22">
        <v>42.588999999999999</v>
      </c>
      <c r="FV22">
        <v>35.116999999999997</v>
      </c>
      <c r="FW22">
        <v>24.283100000000001</v>
      </c>
      <c r="FX22">
        <v>55.970500000000001</v>
      </c>
      <c r="FY22">
        <v>39.984000000000002</v>
      </c>
      <c r="FZ22">
        <v>1</v>
      </c>
      <c r="GA22">
        <v>0.30141299999999999</v>
      </c>
      <c r="GB22">
        <v>2.8307699999999998</v>
      </c>
      <c r="GC22">
        <v>20.377700000000001</v>
      </c>
      <c r="GD22">
        <v>5.2436499999999997</v>
      </c>
      <c r="GE22">
        <v>12.0221</v>
      </c>
      <c r="GF22">
        <v>4.9576500000000001</v>
      </c>
      <c r="GG22">
        <v>3.3058200000000002</v>
      </c>
      <c r="GH22">
        <v>9999</v>
      </c>
      <c r="GI22">
        <v>464.5</v>
      </c>
      <c r="GJ22">
        <v>9999</v>
      </c>
      <c r="GK22">
        <v>9999</v>
      </c>
      <c r="GL22">
        <v>1.8686199999999999</v>
      </c>
      <c r="GM22">
        <v>1.8731899999999999</v>
      </c>
      <c r="GN22">
        <v>1.8759399999999999</v>
      </c>
      <c r="GO22">
        <v>1.8783300000000001</v>
      </c>
      <c r="GP22">
        <v>1.87073</v>
      </c>
      <c r="GQ22">
        <v>1.87243</v>
      </c>
      <c r="GR22">
        <v>1.8693599999999999</v>
      </c>
      <c r="GS22">
        <v>1.8735599999999999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1.6659999999999999</v>
      </c>
      <c r="HH22">
        <v>0.154</v>
      </c>
      <c r="HI22">
        <v>2</v>
      </c>
      <c r="HJ22">
        <v>508.25400000000002</v>
      </c>
      <c r="HK22">
        <v>487.53100000000001</v>
      </c>
      <c r="HL22">
        <v>23.021999999999998</v>
      </c>
      <c r="HM22">
        <v>31.155100000000001</v>
      </c>
      <c r="HN22">
        <v>30.0001</v>
      </c>
      <c r="HO22">
        <v>31.223800000000001</v>
      </c>
      <c r="HP22">
        <v>31.240400000000001</v>
      </c>
      <c r="HQ22">
        <v>24.8401</v>
      </c>
      <c r="HR22">
        <v>42.680399999999999</v>
      </c>
      <c r="HS22">
        <v>0</v>
      </c>
      <c r="HT22">
        <v>23.0351</v>
      </c>
      <c r="HU22">
        <v>500</v>
      </c>
      <c r="HV22">
        <v>14.349500000000001</v>
      </c>
      <c r="HW22">
        <v>101.693</v>
      </c>
      <c r="HX22">
        <v>101.607</v>
      </c>
    </row>
    <row r="23" spans="1:232" x14ac:dyDescent="0.25">
      <c r="A23">
        <v>9</v>
      </c>
      <c r="B23">
        <v>1566764872.5999999</v>
      </c>
      <c r="C23">
        <v>939.59999990463302</v>
      </c>
      <c r="D23" t="s">
        <v>375</v>
      </c>
      <c r="E23" t="s">
        <v>376</v>
      </c>
      <c r="G23">
        <v>1566764872.5999999</v>
      </c>
      <c r="H23">
        <f t="shared" si="0"/>
        <v>3.7376121203618841E-3</v>
      </c>
      <c r="I23">
        <f t="shared" si="1"/>
        <v>30.099492064634898</v>
      </c>
      <c r="J23">
        <f t="shared" si="2"/>
        <v>561.39400000000001</v>
      </c>
      <c r="K23">
        <f t="shared" si="3"/>
        <v>329.51913560236363</v>
      </c>
      <c r="L23">
        <f t="shared" si="4"/>
        <v>32.886131885859463</v>
      </c>
      <c r="M23">
        <f t="shared" si="5"/>
        <v>56.027329308755803</v>
      </c>
      <c r="N23">
        <f t="shared" si="6"/>
        <v>0.22973585594492504</v>
      </c>
      <c r="O23">
        <f t="shared" si="7"/>
        <v>2.2614504396961159</v>
      </c>
      <c r="P23">
        <f t="shared" si="8"/>
        <v>0.21751295933752754</v>
      </c>
      <c r="Q23">
        <f t="shared" si="9"/>
        <v>0.13698956121898309</v>
      </c>
      <c r="R23">
        <f t="shared" si="10"/>
        <v>321.4300417921296</v>
      </c>
      <c r="S23">
        <f t="shared" si="11"/>
        <v>27.777371845781744</v>
      </c>
      <c r="T23">
        <f t="shared" si="12"/>
        <v>27.007200000000001</v>
      </c>
      <c r="U23">
        <f t="shared" si="13"/>
        <v>3.5806735050951035</v>
      </c>
      <c r="V23">
        <f t="shared" si="14"/>
        <v>54.705523272671719</v>
      </c>
      <c r="W23">
        <f t="shared" si="15"/>
        <v>1.9129635255405302</v>
      </c>
      <c r="X23">
        <f t="shared" si="16"/>
        <v>3.4968379993472358</v>
      </c>
      <c r="Y23">
        <f t="shared" si="17"/>
        <v>1.6677099795545733</v>
      </c>
      <c r="Z23">
        <f t="shared" si="18"/>
        <v>-164.82869450795909</v>
      </c>
      <c r="AA23">
        <f t="shared" si="19"/>
        <v>-49.109100527052838</v>
      </c>
      <c r="AB23">
        <f t="shared" si="20"/>
        <v>-4.677420343717352</v>
      </c>
      <c r="AC23">
        <f t="shared" si="21"/>
        <v>102.81482641340031</v>
      </c>
      <c r="AD23">
        <v>-4.14927221924822E-2</v>
      </c>
      <c r="AE23">
        <v>4.6579215623167497E-2</v>
      </c>
      <c r="AF23">
        <v>3.4757131448864702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52971.76073149086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1681.1163000000001</v>
      </c>
      <c r="AX23">
        <f t="shared" si="29"/>
        <v>30.099492064634898</v>
      </c>
      <c r="AY23" t="e">
        <f t="shared" si="30"/>
        <v>#DIV/0!</v>
      </c>
      <c r="AZ23" t="e">
        <f t="shared" si="31"/>
        <v>#DIV/0!</v>
      </c>
      <c r="BA23">
        <f t="shared" si="32"/>
        <v>1.790446744501549E-2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1999.9</v>
      </c>
      <c r="CC23">
        <f t="shared" si="40"/>
        <v>1681.1163000000001</v>
      </c>
      <c r="CD23">
        <f t="shared" si="41"/>
        <v>0.8406001800090005</v>
      </c>
      <c r="CE23">
        <f t="shared" si="42"/>
        <v>0.19120036001800089</v>
      </c>
      <c r="CF23">
        <v>6</v>
      </c>
      <c r="CG23">
        <v>0.5</v>
      </c>
      <c r="CH23" t="s">
        <v>345</v>
      </c>
      <c r="CI23">
        <v>1566764872.5999999</v>
      </c>
      <c r="CJ23">
        <v>561.39400000000001</v>
      </c>
      <c r="CK23">
        <v>600.029</v>
      </c>
      <c r="CL23">
        <v>19.167899999999999</v>
      </c>
      <c r="CM23">
        <v>14.769</v>
      </c>
      <c r="CN23">
        <v>500.03</v>
      </c>
      <c r="CO23">
        <v>99.700800000000001</v>
      </c>
      <c r="CP23">
        <v>9.9570699999999998E-2</v>
      </c>
      <c r="CQ23">
        <v>26.604399999999998</v>
      </c>
      <c r="CR23">
        <v>27.007200000000001</v>
      </c>
      <c r="CS23">
        <v>999.9</v>
      </c>
      <c r="CT23">
        <v>0</v>
      </c>
      <c r="CU23">
        <v>0</v>
      </c>
      <c r="CV23">
        <v>10036.200000000001</v>
      </c>
      <c r="CW23">
        <v>0</v>
      </c>
      <c r="CX23">
        <v>1517.47</v>
      </c>
      <c r="CY23">
        <v>-38.454900000000002</v>
      </c>
      <c r="CZ23">
        <v>572.53599999999994</v>
      </c>
      <c r="DA23">
        <v>609.024</v>
      </c>
      <c r="DB23">
        <v>4.3769299999999998</v>
      </c>
      <c r="DC23">
        <v>559.90899999999999</v>
      </c>
      <c r="DD23">
        <v>600.029</v>
      </c>
      <c r="DE23">
        <v>18.991900000000001</v>
      </c>
      <c r="DF23">
        <v>14.769</v>
      </c>
      <c r="DG23">
        <v>1.90886</v>
      </c>
      <c r="DH23">
        <v>1.47248</v>
      </c>
      <c r="DI23">
        <v>16.707999999999998</v>
      </c>
      <c r="DJ23">
        <v>12.6854</v>
      </c>
      <c r="DK23">
        <v>1999.9</v>
      </c>
      <c r="DL23">
        <v>0.97999599999999998</v>
      </c>
      <c r="DM23">
        <v>2.00042E-2</v>
      </c>
      <c r="DN23">
        <v>0</v>
      </c>
      <c r="DO23">
        <v>2.3319000000000001</v>
      </c>
      <c r="DP23">
        <v>0</v>
      </c>
      <c r="DQ23">
        <v>16127.1</v>
      </c>
      <c r="DR23">
        <v>16151.8</v>
      </c>
      <c r="DS23">
        <v>46.436999999999998</v>
      </c>
      <c r="DT23">
        <v>47.625</v>
      </c>
      <c r="DU23">
        <v>47</v>
      </c>
      <c r="DV23">
        <v>45.875</v>
      </c>
      <c r="DW23">
        <v>45.311999999999998</v>
      </c>
      <c r="DX23">
        <v>1959.89</v>
      </c>
      <c r="DY23">
        <v>40.01</v>
      </c>
      <c r="DZ23">
        <v>0</v>
      </c>
      <c r="EA23">
        <v>1566764868.4000001</v>
      </c>
      <c r="EB23">
        <v>2.2072882352941199</v>
      </c>
      <c r="EC23">
        <v>-0.77051467645020899</v>
      </c>
      <c r="ED23">
        <v>-251.10294164191501</v>
      </c>
      <c r="EE23">
        <v>16192.088235294101</v>
      </c>
      <c r="EF23">
        <v>10</v>
      </c>
      <c r="EG23">
        <v>1566764895.5999999</v>
      </c>
      <c r="EH23" t="s">
        <v>377</v>
      </c>
      <c r="EI23">
        <v>135</v>
      </c>
      <c r="EJ23">
        <v>1.4850000000000001</v>
      </c>
      <c r="EK23">
        <v>0.17599999999999999</v>
      </c>
      <c r="EL23">
        <v>600</v>
      </c>
      <c r="EM23">
        <v>15</v>
      </c>
      <c r="EN23">
        <v>0.04</v>
      </c>
      <c r="EO23">
        <v>0.02</v>
      </c>
      <c r="EP23">
        <v>29.870519389253701</v>
      </c>
      <c r="EQ23">
        <v>-0.14391128584312099</v>
      </c>
      <c r="ER23">
        <v>0.14808451632125499</v>
      </c>
      <c r="ES23">
        <v>1</v>
      </c>
      <c r="ET23">
        <v>0.234021639960104</v>
      </c>
      <c r="EU23">
        <v>-2.9639479923927899E-2</v>
      </c>
      <c r="EV23">
        <v>3.2536059608098398E-3</v>
      </c>
      <c r="EW23">
        <v>1</v>
      </c>
      <c r="EX23">
        <v>2</v>
      </c>
      <c r="EY23">
        <v>2</v>
      </c>
      <c r="EZ23" t="s">
        <v>371</v>
      </c>
      <c r="FA23">
        <v>2.9473400000000001</v>
      </c>
      <c r="FB23">
        <v>2.7238000000000002</v>
      </c>
      <c r="FC23">
        <v>0.12501699999999999</v>
      </c>
      <c r="FD23">
        <v>0.133135</v>
      </c>
      <c r="FE23">
        <v>9.4065800000000005E-2</v>
      </c>
      <c r="FF23">
        <v>7.9982800000000007E-2</v>
      </c>
      <c r="FG23">
        <v>23214</v>
      </c>
      <c r="FH23">
        <v>21014</v>
      </c>
      <c r="FI23">
        <v>24459.599999999999</v>
      </c>
      <c r="FJ23">
        <v>23283.4</v>
      </c>
      <c r="FK23">
        <v>30139</v>
      </c>
      <c r="FL23">
        <v>29816.799999999999</v>
      </c>
      <c r="FM23">
        <v>34129.1</v>
      </c>
      <c r="FN23">
        <v>33322.400000000001</v>
      </c>
      <c r="FO23">
        <v>1.9635</v>
      </c>
      <c r="FP23">
        <v>1.9450799999999999</v>
      </c>
      <c r="FQ23">
        <v>5.9239600000000003E-2</v>
      </c>
      <c r="FR23">
        <v>0</v>
      </c>
      <c r="FS23">
        <v>26.037700000000001</v>
      </c>
      <c r="FT23">
        <v>999.9</v>
      </c>
      <c r="FU23">
        <v>42.393999999999998</v>
      </c>
      <c r="FV23">
        <v>35.228000000000002</v>
      </c>
      <c r="FW23">
        <v>24.322900000000001</v>
      </c>
      <c r="FX23">
        <v>54.886000000000003</v>
      </c>
      <c r="FY23">
        <v>39.979999999999997</v>
      </c>
      <c r="FZ23">
        <v>1</v>
      </c>
      <c r="GA23">
        <v>0.30285299999999998</v>
      </c>
      <c r="GB23">
        <v>2.7675000000000001</v>
      </c>
      <c r="GC23">
        <v>20.3781</v>
      </c>
      <c r="GD23">
        <v>5.2445399999999998</v>
      </c>
      <c r="GE23">
        <v>12.0221</v>
      </c>
      <c r="GF23">
        <v>4.9577499999999999</v>
      </c>
      <c r="GG23">
        <v>3.3058200000000002</v>
      </c>
      <c r="GH23">
        <v>9999</v>
      </c>
      <c r="GI23">
        <v>464.5</v>
      </c>
      <c r="GJ23">
        <v>9999</v>
      </c>
      <c r="GK23">
        <v>9999</v>
      </c>
      <c r="GL23">
        <v>1.8686100000000001</v>
      </c>
      <c r="GM23">
        <v>1.8731800000000001</v>
      </c>
      <c r="GN23">
        <v>1.87592</v>
      </c>
      <c r="GO23">
        <v>1.8782799999999999</v>
      </c>
      <c r="GP23">
        <v>1.87073</v>
      </c>
      <c r="GQ23">
        <v>1.8724099999999999</v>
      </c>
      <c r="GR23">
        <v>1.8693500000000001</v>
      </c>
      <c r="GS23">
        <v>1.8734900000000001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1.4850000000000001</v>
      </c>
      <c r="HH23">
        <v>0.17599999999999999</v>
      </c>
      <c r="HI23">
        <v>2</v>
      </c>
      <c r="HJ23">
        <v>507.94400000000002</v>
      </c>
      <c r="HK23">
        <v>487.92200000000003</v>
      </c>
      <c r="HL23">
        <v>23.192399999999999</v>
      </c>
      <c r="HM23">
        <v>31.1676</v>
      </c>
      <c r="HN23">
        <v>30.000699999999998</v>
      </c>
      <c r="HO23">
        <v>31.243200000000002</v>
      </c>
      <c r="HP23">
        <v>31.261900000000001</v>
      </c>
      <c r="HQ23">
        <v>28.808499999999999</v>
      </c>
      <c r="HR23">
        <v>39.665399999999998</v>
      </c>
      <c r="HS23">
        <v>0</v>
      </c>
      <c r="HT23">
        <v>23.214500000000001</v>
      </c>
      <c r="HU23">
        <v>600</v>
      </c>
      <c r="HV23">
        <v>14.931699999999999</v>
      </c>
      <c r="HW23">
        <v>101.69199999999999</v>
      </c>
      <c r="HX23">
        <v>101.601</v>
      </c>
    </row>
    <row r="24" spans="1:232" x14ac:dyDescent="0.25">
      <c r="A24">
        <v>10</v>
      </c>
      <c r="B24">
        <v>1566765002.0999999</v>
      </c>
      <c r="C24">
        <v>1069.0999999046301</v>
      </c>
      <c r="D24" t="s">
        <v>378</v>
      </c>
      <c r="E24" t="s">
        <v>379</v>
      </c>
      <c r="G24">
        <v>1566765002.0999999</v>
      </c>
      <c r="H24">
        <f t="shared" si="0"/>
        <v>2.8787294056140168E-3</v>
      </c>
      <c r="I24">
        <f t="shared" si="1"/>
        <v>30.601404961289099</v>
      </c>
      <c r="J24">
        <f t="shared" si="2"/>
        <v>660.98299999999995</v>
      </c>
      <c r="K24">
        <f t="shared" si="3"/>
        <v>355.33944882708278</v>
      </c>
      <c r="L24">
        <f t="shared" si="4"/>
        <v>35.463365691286832</v>
      </c>
      <c r="M24">
        <f t="shared" si="5"/>
        <v>65.967012449919892</v>
      </c>
      <c r="N24">
        <f t="shared" si="6"/>
        <v>0.17399013170141867</v>
      </c>
      <c r="O24">
        <f t="shared" si="7"/>
        <v>2.2567792154170694</v>
      </c>
      <c r="P24">
        <f t="shared" si="8"/>
        <v>0.16686666467292036</v>
      </c>
      <c r="Q24">
        <f t="shared" si="9"/>
        <v>0.10490737821149348</v>
      </c>
      <c r="R24">
        <f t="shared" si="10"/>
        <v>321.39915620883033</v>
      </c>
      <c r="S24">
        <f t="shared" si="11"/>
        <v>27.952937131202063</v>
      </c>
      <c r="T24">
        <f t="shared" si="12"/>
        <v>27.0275</v>
      </c>
      <c r="U24">
        <f t="shared" si="13"/>
        <v>3.5849446245721364</v>
      </c>
      <c r="V24">
        <f t="shared" si="14"/>
        <v>54.996075727254734</v>
      </c>
      <c r="W24">
        <f t="shared" si="15"/>
        <v>1.9106075088807299</v>
      </c>
      <c r="X24">
        <f t="shared" si="16"/>
        <v>3.4740797113527115</v>
      </c>
      <c r="Y24">
        <f t="shared" si="17"/>
        <v>1.6743371156914064</v>
      </c>
      <c r="Z24">
        <f t="shared" si="18"/>
        <v>-126.95196678757814</v>
      </c>
      <c r="AA24">
        <f t="shared" si="19"/>
        <v>-64.958268138769483</v>
      </c>
      <c r="AB24">
        <f t="shared" si="20"/>
        <v>-6.1969836061485406</v>
      </c>
      <c r="AC24">
        <f t="shared" si="21"/>
        <v>123.29193767633416</v>
      </c>
      <c r="AD24">
        <v>-4.13665028603818E-2</v>
      </c>
      <c r="AE24">
        <v>4.6437523365464098E-2</v>
      </c>
      <c r="AF24">
        <v>3.46734817819803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52836.835462307346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1680.9564000000003</v>
      </c>
      <c r="AX24">
        <f t="shared" si="29"/>
        <v>30.601404961289099</v>
      </c>
      <c r="AY24" t="e">
        <f t="shared" si="30"/>
        <v>#DIV/0!</v>
      </c>
      <c r="AZ24" t="e">
        <f t="shared" si="31"/>
        <v>#DIV/0!</v>
      </c>
      <c r="BA24">
        <f t="shared" si="32"/>
        <v>1.8204758291939693E-2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1999.71</v>
      </c>
      <c r="CC24">
        <f t="shared" si="40"/>
        <v>1680.9564000000003</v>
      </c>
      <c r="CD24">
        <f t="shared" si="41"/>
        <v>0.8406000870126169</v>
      </c>
      <c r="CE24">
        <f t="shared" si="42"/>
        <v>0.19120017402523365</v>
      </c>
      <c r="CF24">
        <v>6</v>
      </c>
      <c r="CG24">
        <v>0.5</v>
      </c>
      <c r="CH24" t="s">
        <v>345</v>
      </c>
      <c r="CI24">
        <v>1566765002.0999999</v>
      </c>
      <c r="CJ24">
        <v>660.98299999999995</v>
      </c>
      <c r="CK24">
        <v>699.99099999999999</v>
      </c>
      <c r="CL24">
        <v>19.144100000000002</v>
      </c>
      <c r="CM24">
        <v>15.7555</v>
      </c>
      <c r="CN24">
        <v>499.96199999999999</v>
      </c>
      <c r="CO24">
        <v>99.701499999999996</v>
      </c>
      <c r="CP24">
        <v>9.98753E-2</v>
      </c>
      <c r="CQ24">
        <v>26.493600000000001</v>
      </c>
      <c r="CR24">
        <v>27.0275</v>
      </c>
      <c r="CS24">
        <v>999.9</v>
      </c>
      <c r="CT24">
        <v>0</v>
      </c>
      <c r="CU24">
        <v>0</v>
      </c>
      <c r="CV24">
        <v>10005.6</v>
      </c>
      <c r="CW24">
        <v>0</v>
      </c>
      <c r="CX24">
        <v>1468.69</v>
      </c>
      <c r="CY24">
        <v>-39.007800000000003</v>
      </c>
      <c r="CZ24">
        <v>673.88400000000001</v>
      </c>
      <c r="DA24">
        <v>711.19600000000003</v>
      </c>
      <c r="DB24">
        <v>3.3885999999999998</v>
      </c>
      <c r="DC24">
        <v>659.34199999999998</v>
      </c>
      <c r="DD24">
        <v>699.99099999999999</v>
      </c>
      <c r="DE24">
        <v>18.952100000000002</v>
      </c>
      <c r="DF24">
        <v>15.7555</v>
      </c>
      <c r="DG24">
        <v>1.90869</v>
      </c>
      <c r="DH24">
        <v>1.57084</v>
      </c>
      <c r="DI24">
        <v>16.706600000000002</v>
      </c>
      <c r="DJ24">
        <v>13.675700000000001</v>
      </c>
      <c r="DK24">
        <v>1999.71</v>
      </c>
      <c r="DL24">
        <v>0.97999599999999998</v>
      </c>
      <c r="DM24">
        <v>2.00042E-2</v>
      </c>
      <c r="DN24">
        <v>0</v>
      </c>
      <c r="DO24">
        <v>1.6491</v>
      </c>
      <c r="DP24">
        <v>0</v>
      </c>
      <c r="DQ24">
        <v>16035.3</v>
      </c>
      <c r="DR24">
        <v>16150.3</v>
      </c>
      <c r="DS24">
        <v>46.375</v>
      </c>
      <c r="DT24">
        <v>47.5</v>
      </c>
      <c r="DU24">
        <v>47</v>
      </c>
      <c r="DV24">
        <v>45.811999999999998</v>
      </c>
      <c r="DW24">
        <v>45.25</v>
      </c>
      <c r="DX24">
        <v>1959.71</v>
      </c>
      <c r="DY24">
        <v>40</v>
      </c>
      <c r="DZ24">
        <v>0</v>
      </c>
      <c r="EA24">
        <v>1566764998</v>
      </c>
      <c r="EB24">
        <v>2.1509235294117701</v>
      </c>
      <c r="EC24">
        <v>-5.0122532936420897E-2</v>
      </c>
      <c r="ED24">
        <v>-59.509804145050602</v>
      </c>
      <c r="EE24">
        <v>16053.0411764706</v>
      </c>
      <c r="EF24">
        <v>10</v>
      </c>
      <c r="EG24">
        <v>1566764965.0999999</v>
      </c>
      <c r="EH24" t="s">
        <v>380</v>
      </c>
      <c r="EI24">
        <v>136</v>
      </c>
      <c r="EJ24">
        <v>1.641</v>
      </c>
      <c r="EK24">
        <v>0.192</v>
      </c>
      <c r="EL24">
        <v>700</v>
      </c>
      <c r="EM24">
        <v>15</v>
      </c>
      <c r="EN24">
        <v>0.11</v>
      </c>
      <c r="EO24">
        <v>0.05</v>
      </c>
      <c r="EP24">
        <v>30.614672943099901</v>
      </c>
      <c r="EQ24">
        <v>-0.173151222384788</v>
      </c>
      <c r="ER24">
        <v>3.7558202099922902E-2</v>
      </c>
      <c r="ES24">
        <v>1</v>
      </c>
      <c r="ET24">
        <v>0.17929771397067601</v>
      </c>
      <c r="EU24">
        <v>-1.94969547667397E-2</v>
      </c>
      <c r="EV24">
        <v>2.48516379788369E-3</v>
      </c>
      <c r="EW24">
        <v>1</v>
      </c>
      <c r="EX24">
        <v>2</v>
      </c>
      <c r="EY24">
        <v>2</v>
      </c>
      <c r="EZ24" t="s">
        <v>371</v>
      </c>
      <c r="FA24">
        <v>2.9471799999999999</v>
      </c>
      <c r="FB24">
        <v>2.7238500000000001</v>
      </c>
      <c r="FC24">
        <v>0.14030699999999999</v>
      </c>
      <c r="FD24">
        <v>0.148169</v>
      </c>
      <c r="FE24">
        <v>9.3920500000000004E-2</v>
      </c>
      <c r="FF24">
        <v>8.3846599999999993E-2</v>
      </c>
      <c r="FG24">
        <v>22808</v>
      </c>
      <c r="FH24">
        <v>20649.599999999999</v>
      </c>
      <c r="FI24">
        <v>24459.5</v>
      </c>
      <c r="FJ24">
        <v>23283.8</v>
      </c>
      <c r="FK24">
        <v>30144.400000000001</v>
      </c>
      <c r="FL24">
        <v>29692.9</v>
      </c>
      <c r="FM24">
        <v>34129.599999999999</v>
      </c>
      <c r="FN24">
        <v>33323.9</v>
      </c>
      <c r="FO24">
        <v>1.96248</v>
      </c>
      <c r="FP24">
        <v>1.9456</v>
      </c>
      <c r="FQ24">
        <v>6.35907E-2</v>
      </c>
      <c r="FR24">
        <v>0</v>
      </c>
      <c r="FS24">
        <v>25.986799999999999</v>
      </c>
      <c r="FT24">
        <v>999.9</v>
      </c>
      <c r="FU24">
        <v>42.021999999999998</v>
      </c>
      <c r="FV24">
        <v>35.399000000000001</v>
      </c>
      <c r="FW24">
        <v>24.3401</v>
      </c>
      <c r="FX24">
        <v>55.686</v>
      </c>
      <c r="FY24">
        <v>40.040100000000002</v>
      </c>
      <c r="FZ24">
        <v>1</v>
      </c>
      <c r="GA24">
        <v>0.30367100000000002</v>
      </c>
      <c r="GB24">
        <v>3.2030599999999998</v>
      </c>
      <c r="GC24">
        <v>20.370799999999999</v>
      </c>
      <c r="GD24">
        <v>5.2460399999999998</v>
      </c>
      <c r="GE24">
        <v>12.0221</v>
      </c>
      <c r="GF24">
        <v>4.9577</v>
      </c>
      <c r="GG24">
        <v>3.3058200000000002</v>
      </c>
      <c r="GH24">
        <v>9999</v>
      </c>
      <c r="GI24">
        <v>464.6</v>
      </c>
      <c r="GJ24">
        <v>9999</v>
      </c>
      <c r="GK24">
        <v>9999</v>
      </c>
      <c r="GL24">
        <v>1.8686199999999999</v>
      </c>
      <c r="GM24">
        <v>1.87317</v>
      </c>
      <c r="GN24">
        <v>1.8759399999999999</v>
      </c>
      <c r="GO24">
        <v>1.87832</v>
      </c>
      <c r="GP24">
        <v>1.87073</v>
      </c>
      <c r="GQ24">
        <v>1.8724099999999999</v>
      </c>
      <c r="GR24">
        <v>1.8693500000000001</v>
      </c>
      <c r="GS24">
        <v>1.87351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1.641</v>
      </c>
      <c r="HH24">
        <v>0.192</v>
      </c>
      <c r="HI24">
        <v>2</v>
      </c>
      <c r="HJ24">
        <v>507.39499999999998</v>
      </c>
      <c r="HK24">
        <v>488.40199999999999</v>
      </c>
      <c r="HL24">
        <v>22.651900000000001</v>
      </c>
      <c r="HM24">
        <v>31.157900000000001</v>
      </c>
      <c r="HN24">
        <v>30.0001</v>
      </c>
      <c r="HO24">
        <v>31.256900000000002</v>
      </c>
      <c r="HP24">
        <v>31.278199999999998</v>
      </c>
      <c r="HQ24">
        <v>32.678800000000003</v>
      </c>
      <c r="HR24">
        <v>35.352899999999998</v>
      </c>
      <c r="HS24">
        <v>0</v>
      </c>
      <c r="HT24">
        <v>22.648900000000001</v>
      </c>
      <c r="HU24">
        <v>700</v>
      </c>
      <c r="HV24">
        <v>15.7637</v>
      </c>
      <c r="HW24">
        <v>101.693</v>
      </c>
      <c r="HX24">
        <v>101.605</v>
      </c>
    </row>
    <row r="25" spans="1:232" x14ac:dyDescent="0.25">
      <c r="A25">
        <v>11</v>
      </c>
      <c r="B25">
        <v>1566765114.0999999</v>
      </c>
      <c r="C25">
        <v>1181.0999999046301</v>
      </c>
      <c r="D25" t="s">
        <v>381</v>
      </c>
      <c r="E25" t="s">
        <v>382</v>
      </c>
      <c r="G25">
        <v>1566765114.0999999</v>
      </c>
      <c r="H25">
        <f t="shared" si="0"/>
        <v>2.273984324611135E-3</v>
      </c>
      <c r="I25">
        <f t="shared" si="1"/>
        <v>30.729888697409915</v>
      </c>
      <c r="J25">
        <f t="shared" si="2"/>
        <v>761.02800000000002</v>
      </c>
      <c r="K25">
        <f t="shared" si="3"/>
        <v>372.86596623152587</v>
      </c>
      <c r="L25">
        <f t="shared" si="4"/>
        <v>37.212294876329693</v>
      </c>
      <c r="M25">
        <f t="shared" si="5"/>
        <v>75.951148428384002</v>
      </c>
      <c r="N25">
        <f t="shared" si="6"/>
        <v>0.13575965986786942</v>
      </c>
      <c r="O25">
        <f t="shared" si="7"/>
        <v>2.2515005940893476</v>
      </c>
      <c r="P25">
        <f t="shared" si="8"/>
        <v>0.13137042510142855</v>
      </c>
      <c r="Q25">
        <f t="shared" si="9"/>
        <v>8.2489049583347657E-2</v>
      </c>
      <c r="R25">
        <f t="shared" si="10"/>
        <v>321.46994161204412</v>
      </c>
      <c r="S25">
        <f t="shared" si="11"/>
        <v>27.998805738696952</v>
      </c>
      <c r="T25">
        <f t="shared" si="12"/>
        <v>27.003299999999999</v>
      </c>
      <c r="U25">
        <f t="shared" si="13"/>
        <v>3.5798534540596498</v>
      </c>
      <c r="V25">
        <f t="shared" si="14"/>
        <v>55.197753429600468</v>
      </c>
      <c r="W25">
        <f t="shared" si="15"/>
        <v>1.8997567578439998</v>
      </c>
      <c r="X25">
        <f t="shared" si="16"/>
        <v>3.4417284034339559</v>
      </c>
      <c r="Y25">
        <f t="shared" si="17"/>
        <v>1.6800966962156501</v>
      </c>
      <c r="Z25">
        <f t="shared" si="18"/>
        <v>-100.28270871535105</v>
      </c>
      <c r="AA25">
        <f t="shared" si="19"/>
        <v>-81.120192089076383</v>
      </c>
      <c r="AB25">
        <f t="shared" si="20"/>
        <v>-7.7498761162966101</v>
      </c>
      <c r="AC25">
        <f t="shared" si="21"/>
        <v>132.3171646913201</v>
      </c>
      <c r="AD25">
        <v>-4.12241576678299E-2</v>
      </c>
      <c r="AE25">
        <v>4.6277728416700699E-2</v>
      </c>
      <c r="AF25">
        <v>3.4579038996310199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52690.27386272615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1681.3262999999999</v>
      </c>
      <c r="AX25">
        <f t="shared" si="29"/>
        <v>30.729888697409915</v>
      </c>
      <c r="AY25" t="e">
        <f t="shared" si="30"/>
        <v>#DIV/0!</v>
      </c>
      <c r="AZ25" t="e">
        <f t="shared" si="31"/>
        <v>#DIV/0!</v>
      </c>
      <c r="BA25">
        <f t="shared" si="32"/>
        <v>1.8277171241186149E-2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2000.15</v>
      </c>
      <c r="CC25">
        <f t="shared" si="40"/>
        <v>1681.3262999999999</v>
      </c>
      <c r="CD25">
        <f t="shared" si="41"/>
        <v>0.84060010499212556</v>
      </c>
      <c r="CE25">
        <f t="shared" si="42"/>
        <v>0.19120020998425119</v>
      </c>
      <c r="CF25">
        <v>6</v>
      </c>
      <c r="CG25">
        <v>0.5</v>
      </c>
      <c r="CH25" t="s">
        <v>345</v>
      </c>
      <c r="CI25">
        <v>1566765114.0999999</v>
      </c>
      <c r="CJ25">
        <v>761.02800000000002</v>
      </c>
      <c r="CK25">
        <v>799.98</v>
      </c>
      <c r="CL25">
        <v>19.035499999999999</v>
      </c>
      <c r="CM25">
        <v>16.358699999999999</v>
      </c>
      <c r="CN25">
        <v>500.00700000000001</v>
      </c>
      <c r="CO25">
        <v>99.700699999999998</v>
      </c>
      <c r="CP25">
        <v>0.10002800000000001</v>
      </c>
      <c r="CQ25">
        <v>26.335000000000001</v>
      </c>
      <c r="CR25">
        <v>27.003299999999999</v>
      </c>
      <c r="CS25">
        <v>999.9</v>
      </c>
      <c r="CT25">
        <v>0</v>
      </c>
      <c r="CU25">
        <v>0</v>
      </c>
      <c r="CV25">
        <v>9971.25</v>
      </c>
      <c r="CW25">
        <v>0</v>
      </c>
      <c r="CX25">
        <v>1448.37</v>
      </c>
      <c r="CY25">
        <v>-38.952199999999998</v>
      </c>
      <c r="CZ25">
        <v>775.79600000000005</v>
      </c>
      <c r="DA25">
        <v>813.28399999999999</v>
      </c>
      <c r="DB25">
        <v>2.6767300000000001</v>
      </c>
      <c r="DC25">
        <v>759.31100000000004</v>
      </c>
      <c r="DD25">
        <v>799.98</v>
      </c>
      <c r="DE25">
        <v>18.825500000000002</v>
      </c>
      <c r="DF25">
        <v>16.358699999999999</v>
      </c>
      <c r="DG25">
        <v>1.89785</v>
      </c>
      <c r="DH25">
        <v>1.6309800000000001</v>
      </c>
      <c r="DI25">
        <v>16.616900000000001</v>
      </c>
      <c r="DJ25">
        <v>14.2546</v>
      </c>
      <c r="DK25">
        <v>2000.15</v>
      </c>
      <c r="DL25">
        <v>0.97999899999999995</v>
      </c>
      <c r="DM25">
        <v>2.00013E-2</v>
      </c>
      <c r="DN25">
        <v>0</v>
      </c>
      <c r="DO25">
        <v>2.1305000000000001</v>
      </c>
      <c r="DP25">
        <v>0</v>
      </c>
      <c r="DQ25">
        <v>15989.5</v>
      </c>
      <c r="DR25">
        <v>16153.8</v>
      </c>
      <c r="DS25">
        <v>46.436999999999998</v>
      </c>
      <c r="DT25">
        <v>47.625</v>
      </c>
      <c r="DU25">
        <v>47</v>
      </c>
      <c r="DV25">
        <v>45.811999999999998</v>
      </c>
      <c r="DW25">
        <v>45.25</v>
      </c>
      <c r="DX25">
        <v>1960.14</v>
      </c>
      <c r="DY25">
        <v>40.01</v>
      </c>
      <c r="DZ25">
        <v>0</v>
      </c>
      <c r="EA25">
        <v>1566765110.2</v>
      </c>
      <c r="EB25">
        <v>2.1550529411764701</v>
      </c>
      <c r="EC25">
        <v>0.53213235170195405</v>
      </c>
      <c r="ED25">
        <v>-113.774508923083</v>
      </c>
      <c r="EE25">
        <v>15987.252941176501</v>
      </c>
      <c r="EF25">
        <v>10</v>
      </c>
      <c r="EG25">
        <v>1566765074.5999999</v>
      </c>
      <c r="EH25" t="s">
        <v>383</v>
      </c>
      <c r="EI25">
        <v>137</v>
      </c>
      <c r="EJ25">
        <v>1.7170000000000001</v>
      </c>
      <c r="EK25">
        <v>0.21</v>
      </c>
      <c r="EL25">
        <v>800</v>
      </c>
      <c r="EM25">
        <v>16</v>
      </c>
      <c r="EN25">
        <v>0.05</v>
      </c>
      <c r="EO25">
        <v>0.04</v>
      </c>
      <c r="EP25">
        <v>30.8374452396544</v>
      </c>
      <c r="EQ25">
        <v>-0.28530599318341898</v>
      </c>
      <c r="ER25">
        <v>6.0443331039923401E-2</v>
      </c>
      <c r="ES25">
        <v>1</v>
      </c>
      <c r="ET25">
        <v>0.13901141171972201</v>
      </c>
      <c r="EU25">
        <v>-1.3678627054082799E-2</v>
      </c>
      <c r="EV25">
        <v>1.5444554529124299E-3</v>
      </c>
      <c r="EW25">
        <v>1</v>
      </c>
      <c r="EX25">
        <v>2</v>
      </c>
      <c r="EY25">
        <v>2</v>
      </c>
      <c r="EZ25" t="s">
        <v>371</v>
      </c>
      <c r="FA25">
        <v>2.9472700000000001</v>
      </c>
      <c r="FB25">
        <v>2.7237</v>
      </c>
      <c r="FC25">
        <v>0.15453500000000001</v>
      </c>
      <c r="FD25">
        <v>0.162132</v>
      </c>
      <c r="FE25">
        <v>9.3459700000000007E-2</v>
      </c>
      <c r="FF25">
        <v>8.6159200000000005E-2</v>
      </c>
      <c r="FG25">
        <v>22429.4</v>
      </c>
      <c r="FH25">
        <v>20310.2</v>
      </c>
      <c r="FI25">
        <v>24458.7</v>
      </c>
      <c r="FJ25">
        <v>23283.3</v>
      </c>
      <c r="FK25">
        <v>30159.200000000001</v>
      </c>
      <c r="FL25">
        <v>29617.599999999999</v>
      </c>
      <c r="FM25">
        <v>34128.699999999997</v>
      </c>
      <c r="FN25">
        <v>33323.5</v>
      </c>
      <c r="FO25">
        <v>1.9621</v>
      </c>
      <c r="FP25">
        <v>1.9456800000000001</v>
      </c>
      <c r="FQ25">
        <v>5.4724500000000002E-2</v>
      </c>
      <c r="FR25">
        <v>0</v>
      </c>
      <c r="FS25">
        <v>26.107700000000001</v>
      </c>
      <c r="FT25">
        <v>999.9</v>
      </c>
      <c r="FU25">
        <v>41.704000000000001</v>
      </c>
      <c r="FV25">
        <v>35.54</v>
      </c>
      <c r="FW25">
        <v>24.343599999999999</v>
      </c>
      <c r="FX25">
        <v>56.246000000000002</v>
      </c>
      <c r="FY25">
        <v>40.024000000000001</v>
      </c>
      <c r="FZ25">
        <v>1</v>
      </c>
      <c r="GA25">
        <v>0.307805</v>
      </c>
      <c r="GB25">
        <v>3.76633</v>
      </c>
      <c r="GC25">
        <v>20.358799999999999</v>
      </c>
      <c r="GD25">
        <v>5.2460399999999998</v>
      </c>
      <c r="GE25">
        <v>12.0228</v>
      </c>
      <c r="GF25">
        <v>4.9576500000000001</v>
      </c>
      <c r="GG25">
        <v>3.30585</v>
      </c>
      <c r="GH25">
        <v>9999</v>
      </c>
      <c r="GI25">
        <v>464.6</v>
      </c>
      <c r="GJ25">
        <v>9999</v>
      </c>
      <c r="GK25">
        <v>9999</v>
      </c>
      <c r="GL25">
        <v>1.8686100000000001</v>
      </c>
      <c r="GM25">
        <v>1.87317</v>
      </c>
      <c r="GN25">
        <v>1.8759399999999999</v>
      </c>
      <c r="GO25">
        <v>1.87829</v>
      </c>
      <c r="GP25">
        <v>1.87073</v>
      </c>
      <c r="GQ25">
        <v>1.8724099999999999</v>
      </c>
      <c r="GR25">
        <v>1.8693500000000001</v>
      </c>
      <c r="GS25">
        <v>1.8734999999999999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1.7170000000000001</v>
      </c>
      <c r="HH25">
        <v>0.21</v>
      </c>
      <c r="HI25">
        <v>2</v>
      </c>
      <c r="HJ25">
        <v>507.34800000000001</v>
      </c>
      <c r="HK25">
        <v>488.65</v>
      </c>
      <c r="HL25">
        <v>22.020800000000001</v>
      </c>
      <c r="HM25">
        <v>31.183900000000001</v>
      </c>
      <c r="HN25">
        <v>30</v>
      </c>
      <c r="HO25">
        <v>31.281400000000001</v>
      </c>
      <c r="HP25">
        <v>31.302700000000002</v>
      </c>
      <c r="HQ25">
        <v>36.452300000000001</v>
      </c>
      <c r="HR25">
        <v>32.7774</v>
      </c>
      <c r="HS25">
        <v>0</v>
      </c>
      <c r="HT25">
        <v>22.017499999999998</v>
      </c>
      <c r="HU25">
        <v>800</v>
      </c>
      <c r="HV25">
        <v>16.328099999999999</v>
      </c>
      <c r="HW25">
        <v>101.69</v>
      </c>
      <c r="HX25">
        <v>101.60299999999999</v>
      </c>
    </row>
    <row r="26" spans="1:232" x14ac:dyDescent="0.25">
      <c r="A26">
        <v>12</v>
      </c>
      <c r="B26">
        <v>1566765234.5999999</v>
      </c>
      <c r="C26">
        <v>1301.5999999046301</v>
      </c>
      <c r="D26" t="s">
        <v>384</v>
      </c>
      <c r="E26" t="s">
        <v>385</v>
      </c>
      <c r="G26">
        <v>1566765234.5999999</v>
      </c>
      <c r="H26">
        <f t="shared" si="0"/>
        <v>1.6952757667582181E-3</v>
      </c>
      <c r="I26">
        <f t="shared" si="1"/>
        <v>30.673949005415221</v>
      </c>
      <c r="J26">
        <f t="shared" si="2"/>
        <v>961.3</v>
      </c>
      <c r="K26">
        <f t="shared" si="3"/>
        <v>437.32972679681956</v>
      </c>
      <c r="L26">
        <f t="shared" si="4"/>
        <v>43.646760995979051</v>
      </c>
      <c r="M26">
        <f t="shared" si="5"/>
        <v>95.940497008400001</v>
      </c>
      <c r="N26">
        <f t="shared" si="6"/>
        <v>9.932278380929524E-2</v>
      </c>
      <c r="O26">
        <f t="shared" si="7"/>
        <v>2.2534459517678056</v>
      </c>
      <c r="P26">
        <f t="shared" si="8"/>
        <v>9.6953284703036283E-2</v>
      </c>
      <c r="Q26">
        <f t="shared" si="9"/>
        <v>6.0803984836586722E-2</v>
      </c>
      <c r="R26">
        <f t="shared" si="10"/>
        <v>321.44863198560012</v>
      </c>
      <c r="S26">
        <f t="shared" si="11"/>
        <v>28.093011500252825</v>
      </c>
      <c r="T26">
        <f t="shared" si="12"/>
        <v>26.965499999999999</v>
      </c>
      <c r="U26">
        <f t="shared" si="13"/>
        <v>3.571913758150786</v>
      </c>
      <c r="V26">
        <f t="shared" si="14"/>
        <v>54.772371428070052</v>
      </c>
      <c r="W26">
        <f t="shared" si="15"/>
        <v>1.8744276047684003</v>
      </c>
      <c r="X26">
        <f t="shared" si="16"/>
        <v>3.4222137108487201</v>
      </c>
      <c r="Y26">
        <f t="shared" si="17"/>
        <v>1.6974861533823857</v>
      </c>
      <c r="Z26">
        <f t="shared" si="18"/>
        <v>-74.761661314037426</v>
      </c>
      <c r="AA26">
        <f t="shared" si="19"/>
        <v>-88.297317160659546</v>
      </c>
      <c r="AB26">
        <f t="shared" si="20"/>
        <v>-8.4226114846645359</v>
      </c>
      <c r="AC26">
        <f t="shared" si="21"/>
        <v>149.96704202623863</v>
      </c>
      <c r="AD26">
        <v>-4.1276581636814497E-2</v>
      </c>
      <c r="AE26">
        <v>4.6336578914477899E-2</v>
      </c>
      <c r="AF26">
        <v>3.4613834172062599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52771.590816628974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1681.2167999999999</v>
      </c>
      <c r="AX26">
        <f t="shared" si="29"/>
        <v>30.673949005415221</v>
      </c>
      <c r="AY26" t="e">
        <f t="shared" si="30"/>
        <v>#DIV/0!</v>
      </c>
      <c r="AZ26" t="e">
        <f t="shared" si="31"/>
        <v>#DIV/0!</v>
      </c>
      <c r="BA26">
        <f t="shared" si="32"/>
        <v>1.8245088322585892E-2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2000.02</v>
      </c>
      <c r="CC26">
        <f t="shared" si="40"/>
        <v>1681.2167999999999</v>
      </c>
      <c r="CD26">
        <f t="shared" si="41"/>
        <v>0.84059999400005991</v>
      </c>
      <c r="CE26">
        <f t="shared" si="42"/>
        <v>0.19119998800012</v>
      </c>
      <c r="CF26">
        <v>6</v>
      </c>
      <c r="CG26">
        <v>0.5</v>
      </c>
      <c r="CH26" t="s">
        <v>345</v>
      </c>
      <c r="CI26">
        <v>1566765234.5999999</v>
      </c>
      <c r="CJ26">
        <v>961.3</v>
      </c>
      <c r="CK26">
        <v>1000.06</v>
      </c>
      <c r="CL26">
        <v>18.781300000000002</v>
      </c>
      <c r="CM26">
        <v>16.785399999999999</v>
      </c>
      <c r="CN26">
        <v>500.05599999999998</v>
      </c>
      <c r="CO26">
        <v>99.702500000000001</v>
      </c>
      <c r="CP26">
        <v>0.100368</v>
      </c>
      <c r="CQ26">
        <v>26.238700000000001</v>
      </c>
      <c r="CR26">
        <v>26.965499999999999</v>
      </c>
      <c r="CS26">
        <v>999.9</v>
      </c>
      <c r="CT26">
        <v>0</v>
      </c>
      <c r="CU26">
        <v>0</v>
      </c>
      <c r="CV26">
        <v>9983.75</v>
      </c>
      <c r="CW26">
        <v>0</v>
      </c>
      <c r="CX26">
        <v>1395.47</v>
      </c>
      <c r="CY26">
        <v>-38.7592</v>
      </c>
      <c r="CZ26">
        <v>979.7</v>
      </c>
      <c r="DA26">
        <v>1017.13</v>
      </c>
      <c r="DB26">
        <v>1.9959899999999999</v>
      </c>
      <c r="DC26">
        <v>959.19399999999996</v>
      </c>
      <c r="DD26">
        <v>1000.06</v>
      </c>
      <c r="DE26">
        <v>18.563300000000002</v>
      </c>
      <c r="DF26">
        <v>16.785399999999999</v>
      </c>
      <c r="DG26">
        <v>1.8725499999999999</v>
      </c>
      <c r="DH26">
        <v>1.67354</v>
      </c>
      <c r="DI26">
        <v>16.405899999999999</v>
      </c>
      <c r="DJ26">
        <v>14.6532</v>
      </c>
      <c r="DK26">
        <v>2000.02</v>
      </c>
      <c r="DL26">
        <v>0.97999899999999995</v>
      </c>
      <c r="DM26">
        <v>2.00013E-2</v>
      </c>
      <c r="DN26">
        <v>0</v>
      </c>
      <c r="DO26">
        <v>1.9857</v>
      </c>
      <c r="DP26">
        <v>0</v>
      </c>
      <c r="DQ26">
        <v>15905.5</v>
      </c>
      <c r="DR26">
        <v>16152.8</v>
      </c>
      <c r="DS26">
        <v>46.436999999999998</v>
      </c>
      <c r="DT26">
        <v>47.625</v>
      </c>
      <c r="DU26">
        <v>47.061999999999998</v>
      </c>
      <c r="DV26">
        <v>45.875</v>
      </c>
      <c r="DW26">
        <v>45.311999999999998</v>
      </c>
      <c r="DX26">
        <v>1960.02</v>
      </c>
      <c r="DY26">
        <v>40</v>
      </c>
      <c r="DZ26">
        <v>0</v>
      </c>
      <c r="EA26">
        <v>1566765230.2</v>
      </c>
      <c r="EB26">
        <v>2.0704176470588198</v>
      </c>
      <c r="EC26">
        <v>-2.23632353945534</v>
      </c>
      <c r="ED26">
        <v>-274.82842959971299</v>
      </c>
      <c r="EE26">
        <v>15923.5411764706</v>
      </c>
      <c r="EF26">
        <v>10</v>
      </c>
      <c r="EG26">
        <v>1566765174.5999999</v>
      </c>
      <c r="EH26" t="s">
        <v>386</v>
      </c>
      <c r="EI26">
        <v>138</v>
      </c>
      <c r="EJ26">
        <v>2.1059999999999999</v>
      </c>
      <c r="EK26">
        <v>0.218</v>
      </c>
      <c r="EL26">
        <v>1000</v>
      </c>
      <c r="EM26">
        <v>16</v>
      </c>
      <c r="EN26">
        <v>0.05</v>
      </c>
      <c r="EO26">
        <v>0.06</v>
      </c>
      <c r="EP26">
        <v>30.736504817255799</v>
      </c>
      <c r="EQ26">
        <v>-0.80600761108163899</v>
      </c>
      <c r="ER26">
        <v>9.5418742516808597E-2</v>
      </c>
      <c r="ES26">
        <v>0</v>
      </c>
      <c r="ET26">
        <v>0.105278671879214</v>
      </c>
      <c r="EU26">
        <v>-2.24282862048635E-2</v>
      </c>
      <c r="EV26">
        <v>2.4111632581907102E-3</v>
      </c>
      <c r="EW26">
        <v>1</v>
      </c>
      <c r="EX26">
        <v>1</v>
      </c>
      <c r="EY26">
        <v>2</v>
      </c>
      <c r="EZ26" t="s">
        <v>347</v>
      </c>
      <c r="FA26">
        <v>2.9473600000000002</v>
      </c>
      <c r="FB26">
        <v>2.7241599999999999</v>
      </c>
      <c r="FC26">
        <v>0.18034600000000001</v>
      </c>
      <c r="FD26">
        <v>0.18756300000000001</v>
      </c>
      <c r="FE26">
        <v>9.2511099999999999E-2</v>
      </c>
      <c r="FF26">
        <v>8.7774900000000003E-2</v>
      </c>
      <c r="FG26">
        <v>21742.5</v>
      </c>
      <c r="FH26">
        <v>19691.3</v>
      </c>
      <c r="FI26">
        <v>24457.4</v>
      </c>
      <c r="FJ26">
        <v>23281.3</v>
      </c>
      <c r="FK26">
        <v>30189.3</v>
      </c>
      <c r="FL26">
        <v>29561.8</v>
      </c>
      <c r="FM26">
        <v>34126.699999999997</v>
      </c>
      <c r="FN26">
        <v>33319.5</v>
      </c>
      <c r="FO26">
        <v>1.9614499999999999</v>
      </c>
      <c r="FP26">
        <v>1.9455</v>
      </c>
      <c r="FQ26">
        <v>6.2644500000000006E-2</v>
      </c>
      <c r="FR26">
        <v>0</v>
      </c>
      <c r="FS26">
        <v>25.940200000000001</v>
      </c>
      <c r="FT26">
        <v>999.9</v>
      </c>
      <c r="FU26">
        <v>41.369</v>
      </c>
      <c r="FV26">
        <v>35.691000000000003</v>
      </c>
      <c r="FW26">
        <v>24.347200000000001</v>
      </c>
      <c r="FX26">
        <v>55.795999999999999</v>
      </c>
      <c r="FY26">
        <v>39.943899999999999</v>
      </c>
      <c r="FZ26">
        <v>1</v>
      </c>
      <c r="GA26">
        <v>0.306085</v>
      </c>
      <c r="GB26">
        <v>2.9166099999999999</v>
      </c>
      <c r="GC26">
        <v>20.3764</v>
      </c>
      <c r="GD26">
        <v>5.2413999999999996</v>
      </c>
      <c r="GE26">
        <v>12.0222</v>
      </c>
      <c r="GF26">
        <v>4.9573499999999999</v>
      </c>
      <c r="GG26">
        <v>3.3059500000000002</v>
      </c>
      <c r="GH26">
        <v>9999</v>
      </c>
      <c r="GI26">
        <v>464.6</v>
      </c>
      <c r="GJ26">
        <v>9999</v>
      </c>
      <c r="GK26">
        <v>9999</v>
      </c>
      <c r="GL26">
        <v>1.8686199999999999</v>
      </c>
      <c r="GM26">
        <v>1.8731800000000001</v>
      </c>
      <c r="GN26">
        <v>1.8759300000000001</v>
      </c>
      <c r="GO26">
        <v>1.8783000000000001</v>
      </c>
      <c r="GP26">
        <v>1.87073</v>
      </c>
      <c r="GQ26">
        <v>1.8724099999999999</v>
      </c>
      <c r="GR26">
        <v>1.8693500000000001</v>
      </c>
      <c r="GS26">
        <v>1.87348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2.1059999999999999</v>
      </c>
      <c r="HH26">
        <v>0.218</v>
      </c>
      <c r="HI26">
        <v>2</v>
      </c>
      <c r="HJ26">
        <v>507.12599999999998</v>
      </c>
      <c r="HK26">
        <v>488.73399999999998</v>
      </c>
      <c r="HL26">
        <v>22.5245</v>
      </c>
      <c r="HM26">
        <v>31.211200000000002</v>
      </c>
      <c r="HN26">
        <v>29.9999</v>
      </c>
      <c r="HO26">
        <v>31.306000000000001</v>
      </c>
      <c r="HP26">
        <v>31.327300000000001</v>
      </c>
      <c r="HQ26">
        <v>43.737499999999997</v>
      </c>
      <c r="HR26">
        <v>30.3949</v>
      </c>
      <c r="HS26">
        <v>0</v>
      </c>
      <c r="HT26">
        <v>22.551200000000001</v>
      </c>
      <c r="HU26">
        <v>1000</v>
      </c>
      <c r="HV26">
        <v>16.9161</v>
      </c>
      <c r="HW26">
        <v>101.684</v>
      </c>
      <c r="HX26">
        <v>101.592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2019-08-24T15:35:36Z</dcterms:created>
  <dcterms:modified xsi:type="dcterms:W3CDTF">2019-08-28T00:24:58Z</dcterms:modified>
</cp:coreProperties>
</file>