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B8E044D-8EF1-402D-8C62-DEEB1533D50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V27" i="1" s="1"/>
  <c r="O27" i="1"/>
  <c r="CE26" i="1"/>
  <c r="CD26" i="1"/>
  <c r="CC26" i="1" s="1"/>
  <c r="AW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H25" i="1" s="1"/>
  <c r="X25" i="1"/>
  <c r="W25" i="1"/>
  <c r="V25" i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AW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CE19" i="1"/>
  <c r="CD19" i="1"/>
  <c r="CB19" i="1"/>
  <c r="CC19" i="1" s="1"/>
  <c r="AW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V19" i="1" s="1"/>
  <c r="O19" i="1"/>
  <c r="CE18" i="1"/>
  <c r="CD18" i="1"/>
  <c r="CB18" i="1"/>
  <c r="CC18" i="1" s="1"/>
  <c r="AW18" i="1" s="1"/>
  <c r="BI18" i="1"/>
  <c r="BH18" i="1"/>
  <c r="BG18" i="1"/>
  <c r="BF18" i="1"/>
  <c r="BE18" i="1"/>
  <c r="AZ18" i="1" s="1"/>
  <c r="BB18" i="1"/>
  <c r="AU18" i="1"/>
  <c r="AP18" i="1"/>
  <c r="AO18" i="1"/>
  <c r="AK18" i="1"/>
  <c r="AI18" i="1" s="1"/>
  <c r="AJ18" i="1" s="1"/>
  <c r="X18" i="1"/>
  <c r="V18" i="1" s="1"/>
  <c r="W18" i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/>
  <c r="O17" i="1"/>
  <c r="M23" i="1" l="1"/>
  <c r="I23" i="1"/>
  <c r="AX23" i="1" s="1"/>
  <c r="I21" i="1"/>
  <c r="AX21" i="1" s="1"/>
  <c r="AJ21" i="1"/>
  <c r="J21" i="1"/>
  <c r="M21" i="1"/>
  <c r="CC21" i="1"/>
  <c r="R21" i="1" s="1"/>
  <c r="CC22" i="1"/>
  <c r="R22" i="1" s="1"/>
  <c r="V21" i="1"/>
  <c r="CC23" i="1"/>
  <c r="V26" i="1"/>
  <c r="AY18" i="1"/>
  <c r="AY20" i="1"/>
  <c r="V22" i="1"/>
  <c r="CC27" i="1"/>
  <c r="AW27" i="1" s="1"/>
  <c r="AY27" i="1" s="1"/>
  <c r="CC25" i="1"/>
  <c r="AW25" i="1" s="1"/>
  <c r="AY25" i="1" s="1"/>
  <c r="AY26" i="1"/>
  <c r="I20" i="1"/>
  <c r="AX20" i="1" s="1"/>
  <c r="BA20" i="1" s="1"/>
  <c r="H20" i="1"/>
  <c r="AJ20" i="1"/>
  <c r="M20" i="1"/>
  <c r="J20" i="1"/>
  <c r="H19" i="1"/>
  <c r="J19" i="1"/>
  <c r="I19" i="1"/>
  <c r="AX19" i="1" s="1"/>
  <c r="BA19" i="1" s="1"/>
  <c r="AJ19" i="1"/>
  <c r="M19" i="1"/>
  <c r="AW23" i="1"/>
  <c r="AY23" i="1" s="1"/>
  <c r="R23" i="1"/>
  <c r="Z25" i="1"/>
  <c r="AY19" i="1"/>
  <c r="R24" i="1"/>
  <c r="AW24" i="1"/>
  <c r="AY24" i="1" s="1"/>
  <c r="M26" i="1"/>
  <c r="J26" i="1"/>
  <c r="H26" i="1"/>
  <c r="I26" i="1"/>
  <c r="AX26" i="1" s="1"/>
  <c r="BA26" i="1" s="1"/>
  <c r="AJ26" i="1"/>
  <c r="J27" i="1"/>
  <c r="I27" i="1"/>
  <c r="AX27" i="1" s="1"/>
  <c r="H27" i="1"/>
  <c r="AJ27" i="1"/>
  <c r="M27" i="1"/>
  <c r="R27" i="1"/>
  <c r="R17" i="1"/>
  <c r="AW17" i="1"/>
  <c r="AY17" i="1" s="1"/>
  <c r="I22" i="1"/>
  <c r="AX22" i="1" s="1"/>
  <c r="H22" i="1"/>
  <c r="AJ22" i="1"/>
  <c r="M22" i="1"/>
  <c r="J22" i="1"/>
  <c r="I17" i="1"/>
  <c r="AX17" i="1" s="1"/>
  <c r="H18" i="1"/>
  <c r="R20" i="1"/>
  <c r="I18" i="1"/>
  <c r="AX18" i="1" s="1"/>
  <c r="BA18" i="1" s="1"/>
  <c r="H21" i="1"/>
  <c r="AJ23" i="1"/>
  <c r="I25" i="1"/>
  <c r="AX25" i="1" s="1"/>
  <c r="M17" i="1"/>
  <c r="J18" i="1"/>
  <c r="R18" i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BA24" i="1" s="1"/>
  <c r="AJ25" i="1"/>
  <c r="AW21" i="1" l="1"/>
  <c r="AY21" i="1" s="1"/>
  <c r="AW22" i="1"/>
  <c r="AY22" i="1" s="1"/>
  <c r="R25" i="1"/>
  <c r="BA27" i="1"/>
  <c r="BA25" i="1"/>
  <c r="Z19" i="1"/>
  <c r="Z21" i="1"/>
  <c r="Z22" i="1"/>
  <c r="S27" i="1"/>
  <c r="T27" i="1" s="1"/>
  <c r="BA23" i="1"/>
  <c r="S22" i="1"/>
  <c r="T22" i="1" s="1"/>
  <c r="P22" i="1" s="1"/>
  <c r="N22" i="1" s="1"/>
  <c r="Q22" i="1" s="1"/>
  <c r="K22" i="1" s="1"/>
  <c r="L22" i="1" s="1"/>
  <c r="Z24" i="1"/>
  <c r="BA21" i="1"/>
  <c r="S26" i="1"/>
  <c r="T26" i="1" s="1"/>
  <c r="P26" i="1" s="1"/>
  <c r="N26" i="1" s="1"/>
  <c r="Q26" i="1" s="1"/>
  <c r="K26" i="1" s="1"/>
  <c r="L26" i="1" s="1"/>
  <c r="S24" i="1"/>
  <c r="T24" i="1" s="1"/>
  <c r="P24" i="1" s="1"/>
  <c r="N24" i="1" s="1"/>
  <c r="Q24" i="1" s="1"/>
  <c r="K24" i="1" s="1"/>
  <c r="L24" i="1" s="1"/>
  <c r="S19" i="1"/>
  <c r="T19" i="1" s="1"/>
  <c r="Z23" i="1"/>
  <c r="S20" i="1"/>
  <c r="T20" i="1" s="1"/>
  <c r="P20" i="1" s="1"/>
  <c r="N20" i="1" s="1"/>
  <c r="Q20" i="1" s="1"/>
  <c r="K20" i="1" s="1"/>
  <c r="L20" i="1" s="1"/>
  <c r="S21" i="1"/>
  <c r="T21" i="1" s="1"/>
  <c r="S18" i="1"/>
  <c r="T18" i="1" s="1"/>
  <c r="P18" i="1" s="1"/>
  <c r="N18" i="1" s="1"/>
  <c r="Q18" i="1" s="1"/>
  <c r="K18" i="1" s="1"/>
  <c r="L18" i="1" s="1"/>
  <c r="Z18" i="1"/>
  <c r="S17" i="1"/>
  <c r="T17" i="1" s="1"/>
  <c r="P17" i="1" s="1"/>
  <c r="N17" i="1" s="1"/>
  <c r="Q17" i="1" s="1"/>
  <c r="K17" i="1" s="1"/>
  <c r="L17" i="1" s="1"/>
  <c r="Z26" i="1"/>
  <c r="Z17" i="1"/>
  <c r="BA17" i="1"/>
  <c r="S25" i="1"/>
  <c r="T25" i="1" s="1"/>
  <c r="Z20" i="1"/>
  <c r="Z27" i="1"/>
  <c r="P27" i="1"/>
  <c r="N27" i="1" s="1"/>
  <c r="Q27" i="1" s="1"/>
  <c r="K27" i="1" s="1"/>
  <c r="L27" i="1" s="1"/>
  <c r="S23" i="1"/>
  <c r="T23" i="1" s="1"/>
  <c r="P23" i="1" s="1"/>
  <c r="N23" i="1" s="1"/>
  <c r="Q23" i="1" s="1"/>
  <c r="K23" i="1" s="1"/>
  <c r="L23" i="1" s="1"/>
  <c r="BA22" i="1" l="1"/>
  <c r="U27" i="1"/>
  <c r="Y27" i="1" s="1"/>
  <c r="AB27" i="1"/>
  <c r="AA27" i="1"/>
  <c r="AA18" i="1"/>
  <c r="U18" i="1"/>
  <c r="Y18" i="1" s="1"/>
  <c r="AB18" i="1"/>
  <c r="AC18" i="1" s="1"/>
  <c r="AB19" i="1"/>
  <c r="AA19" i="1"/>
  <c r="U19" i="1"/>
  <c r="Y19" i="1" s="1"/>
  <c r="U21" i="1"/>
  <c r="Y21" i="1" s="1"/>
  <c r="AB21" i="1"/>
  <c r="AA21" i="1"/>
  <c r="P21" i="1"/>
  <c r="N21" i="1" s="1"/>
  <c r="Q21" i="1" s="1"/>
  <c r="K21" i="1" s="1"/>
  <c r="L21" i="1" s="1"/>
  <c r="AA24" i="1"/>
  <c r="U24" i="1"/>
  <c r="Y24" i="1" s="1"/>
  <c r="AB24" i="1"/>
  <c r="AC24" i="1" s="1"/>
  <c r="U22" i="1"/>
  <c r="Y22" i="1" s="1"/>
  <c r="AB22" i="1"/>
  <c r="AA22" i="1"/>
  <c r="AB20" i="1"/>
  <c r="AC20" i="1" s="1"/>
  <c r="U20" i="1"/>
  <c r="Y20" i="1" s="1"/>
  <c r="AA20" i="1"/>
  <c r="U26" i="1"/>
  <c r="Y26" i="1" s="1"/>
  <c r="AB26" i="1"/>
  <c r="AA26" i="1"/>
  <c r="P19" i="1"/>
  <c r="N19" i="1" s="1"/>
  <c r="Q19" i="1" s="1"/>
  <c r="K19" i="1" s="1"/>
  <c r="L19" i="1" s="1"/>
  <c r="U25" i="1"/>
  <c r="Y25" i="1" s="1"/>
  <c r="AB25" i="1"/>
  <c r="AA25" i="1"/>
  <c r="P25" i="1"/>
  <c r="N25" i="1" s="1"/>
  <c r="Q25" i="1" s="1"/>
  <c r="K25" i="1" s="1"/>
  <c r="L25" i="1" s="1"/>
  <c r="U17" i="1"/>
  <c r="Y17" i="1" s="1"/>
  <c r="AA17" i="1"/>
  <c r="AB17" i="1"/>
  <c r="AC17" i="1" s="1"/>
  <c r="U23" i="1"/>
  <c r="Y23" i="1" s="1"/>
  <c r="AB23" i="1"/>
  <c r="AA23" i="1"/>
  <c r="AC25" i="1" l="1"/>
  <c r="AC23" i="1"/>
  <c r="AC21" i="1"/>
  <c r="AC22" i="1"/>
  <c r="AC26" i="1"/>
  <c r="AC19" i="1"/>
  <c r="AC27" i="1"/>
</calcChain>
</file>

<file path=xl/sharedStrings.xml><?xml version="1.0" encoding="utf-8"?>
<sst xmlns="http://schemas.openxmlformats.org/spreadsheetml/2006/main" count="1989" uniqueCount="409">
  <si>
    <t>File opened</t>
  </si>
  <si>
    <t>2019-08-25 12:08:16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</si>
  <si>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</si>
  <si>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</si>
  <si>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</si>
  <si>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</si>
  <si>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</si>
  <si>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</si>
  <si>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</si>
  <si>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</si>
  <si>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</si>
  <si>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</si>
  <si>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</si>
  <si>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</si>
  <si>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</si>
  <si>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</si>
  <si>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</si>
  <si>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</si>
  <si>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</si>
  <si>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</si>
  <si>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</si>
  <si>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</si>
  <si>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</si>
  <si>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12:08:16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</si>
  <si>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</si>
  <si>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</si>
  <si>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</si>
  <si>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</si>
  <si>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</si>
  <si>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</si>
  <si>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</si>
  <si>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</si>
  <si>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</si>
  <si>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</si>
  <si>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</si>
  <si>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</si>
  <si>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</si>
  <si>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</si>
  <si>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</si>
  <si>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</si>
  <si>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</si>
  <si>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</si>
  <si>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</si>
  <si>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</si>
  <si>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</si>
  <si>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</si>
  <si>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</si>
  <si>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</si>
  <si>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</si>
  <si>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</si>
  <si>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</si>
  <si>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</si>
  <si>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</si>
  <si>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</si>
  <si>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</si>
  <si>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</si>
  <si>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</si>
  <si>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</si>
  <si>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</si>
  <si>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</si>
  <si>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</si>
  <si>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</si>
  <si>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</si>
  <si>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</si>
  <si>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</si>
  <si>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</si>
  <si>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</si>
  <si>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</si>
  <si>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</si>
  <si>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</si>
  <si>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</si>
  <si>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</si>
  <si>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</si>
  <si>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</si>
  <si>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</si>
  <si>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</si>
  <si>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</si>
  <si>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</si>
  <si>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</si>
  <si>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</si>
  <si>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</si>
  <si>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</si>
  <si>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</si>
  <si>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</si>
  <si>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</si>
  <si>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</si>
  <si>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</si>
  <si>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</si>
  <si>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</si>
  <si>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</si>
  <si>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</si>
  <si>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</si>
  <si>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</si>
  <si>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</si>
  <si>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</si>
  <si>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</si>
  <si>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</si>
  <si>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</si>
  <si>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</si>
  <si>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</si>
  <si>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</si>
  <si>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</si>
  <si>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</si>
  <si>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</si>
  <si>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</si>
  <si>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</si>
  <si>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</si>
  <si>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</si>
  <si>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</si>
  <si>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</si>
  <si>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</si>
  <si>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</si>
  <si>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</si>
  <si>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</si>
  <si>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</si>
  <si>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</si>
  <si>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</si>
  <si>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</si>
  <si>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</si>
  <si>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</si>
  <si>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</si>
  <si>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</si>
  <si>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</si>
  <si>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</si>
  <si>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</si>
  <si>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</si>
  <si>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</si>
  <si>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</si>
  <si>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</si>
  <si>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</si>
  <si>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</si>
  <si>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</si>
  <si>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</si>
  <si>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</si>
  <si>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</si>
  <si>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</si>
  <si>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</si>
  <si>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</si>
  <si>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</si>
  <si>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</si>
  <si>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</si>
  <si>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</si>
  <si>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</si>
  <si>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</si>
  <si>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</si>
  <si>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</si>
  <si>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</si>
  <si>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</si>
  <si>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</si>
  <si>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</si>
  <si>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</si>
  <si>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</si>
  <si>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</si>
  <si>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</si>
  <si>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</si>
  <si>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</si>
  <si>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</si>
  <si>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</si>
  <si>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</si>
  <si>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</si>
  <si>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</si>
  <si>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</si>
  <si>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</si>
  <si>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</si>
  <si>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</si>
  <si>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</si>
  <si>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</si>
  <si>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</si>
  <si>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</si>
  <si>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</si>
  <si>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</si>
  <si>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</si>
  <si>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</si>
  <si>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</si>
  <si>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</si>
  <si>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</si>
  <si>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</si>
  <si>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</si>
  <si>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</si>
  <si>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</si>
  <si>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</si>
  <si>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</si>
  <si>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</si>
  <si>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</si>
  <si>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</si>
  <si>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</si>
  <si>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</si>
  <si>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</si>
  <si>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</si>
  <si>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</si>
  <si>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</si>
  <si>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</si>
  <si>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</si>
  <si>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</si>
  <si>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</si>
  <si>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</si>
  <si>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</si>
  <si>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</si>
  <si>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</si>
  <si>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</si>
  <si>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</si>
  <si>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</si>
  <si>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</si>
  <si>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</si>
  <si>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</si>
  <si>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</si>
  <si>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</si>
  <si>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</si>
  <si>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</si>
  <si>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</si>
  <si>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</si>
  <si>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</si>
  <si>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</si>
  <si>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</si>
  <si>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</si>
  <si>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</si>
  <si>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</si>
  <si>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</si>
  <si>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</si>
  <si>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</si>
  <si>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</si>
  <si>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</si>
  <si>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</si>
  <si>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</si>
  <si>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</si>
  <si>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</si>
  <si>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</si>
  <si>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</si>
  <si>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</si>
  <si>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</si>
  <si>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</si>
  <si>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</si>
  <si>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</si>
  <si>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</si>
  <si>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</si>
  <si>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</si>
  <si>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</si>
  <si>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</si>
  <si>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</si>
  <si>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</si>
  <si>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</si>
  <si>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</si>
  <si>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</si>
  <si>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</si>
  <si>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</si>
  <si>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</si>
  <si>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</si>
  <si>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</si>
  <si>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</si>
  <si>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</si>
  <si>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</si>
  <si>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</si>
  <si>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</si>
  <si>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</si>
  <si>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</si>
  <si>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</si>
  <si>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</si>
  <si>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</si>
  <si>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</si>
  <si>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</si>
  <si>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</si>
  <si>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</si>
  <si>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</si>
  <si>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</si>
  <si>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</si>
  <si>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</si>
  <si>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</si>
  <si>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</si>
  <si>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</si>
  <si>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</si>
  <si>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</si>
  <si>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</si>
  <si>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</si>
  <si>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</si>
  <si>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</si>
  <si>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</si>
  <si>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</si>
  <si>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</si>
  <si>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</si>
  <si>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</si>
  <si>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</si>
  <si>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</si>
  <si>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</si>
  <si>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</si>
  <si>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</si>
  <si>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</si>
  <si>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</si>
  <si>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</si>
  <si>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</si>
  <si>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</si>
  <si>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</si>
  <si>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</si>
  <si>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</si>
  <si>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</si>
  <si>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</si>
  <si>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</si>
  <si>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</si>
  <si>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</si>
  <si>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</si>
  <si>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</si>
  <si>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</si>
  <si>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</si>
  <si>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</si>
  <si>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</si>
  <si>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</si>
  <si>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</si>
  <si>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</si>
  <si>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</si>
  <si>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</si>
  <si>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</si>
  <si>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</si>
  <si>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</si>
  <si>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</si>
  <si>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</si>
  <si>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</si>
  <si>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</si>
  <si>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</si>
  <si>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</si>
  <si>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</si>
  <si>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</si>
  <si>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</si>
  <si>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</si>
  <si>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</si>
  <si>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</si>
  <si>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</si>
  <si>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</si>
  <si>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</si>
  <si>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</si>
  <si>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</si>
  <si>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</si>
  <si>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</si>
  <si>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</si>
  <si>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</si>
  <si>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</si>
  <si>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</si>
  <si>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</si>
  <si>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</si>
  <si>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</si>
  <si>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</si>
  <si>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</si>
  <si>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</si>
  <si>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12:13:46</t>
  </si>
  <si>
    <t>12:13:46</t>
  </si>
  <si>
    <t>MPF-1966-20181017-17_38_59</t>
  </si>
  <si>
    <t>DARK-1967-20181017-17_39_01</t>
  </si>
  <si>
    <t>-</t>
  </si>
  <si>
    <t>0: Broadleaf</t>
  </si>
  <si>
    <t>12:13:07</t>
  </si>
  <si>
    <t>2/2</t>
  </si>
  <si>
    <t>5</t>
  </si>
  <si>
    <t>11111111</t>
  </si>
  <si>
    <t>oooooooo</t>
  </si>
  <si>
    <t>off</t>
  </si>
  <si>
    <t>20190826 12:15:22</t>
  </si>
  <si>
    <t>12:15:22</t>
  </si>
  <si>
    <t>MPF-1968-20181017-17_40_36</t>
  </si>
  <si>
    <t>DARK-1969-20181017-17_40_38</t>
  </si>
  <si>
    <t>12:14:47</t>
  </si>
  <si>
    <t>20190826 12:17:23</t>
  </si>
  <si>
    <t>12:17:23</t>
  </si>
  <si>
    <t>MPF-1970-20181017-17_42_36</t>
  </si>
  <si>
    <t>DARK-1971-20181017-17_42_38</t>
  </si>
  <si>
    <t>12:16:25</t>
  </si>
  <si>
    <t>1/2</t>
  </si>
  <si>
    <t>20190826 12:19:23</t>
  </si>
  <si>
    <t>12:19:23</t>
  </si>
  <si>
    <t>MPF-1972-20181017-17_44_37</t>
  </si>
  <si>
    <t>DARK-1973-20181017-17_44_39</t>
  </si>
  <si>
    <t>12:18:32</t>
  </si>
  <si>
    <t>20190826 12:21:07</t>
  </si>
  <si>
    <t>12:21:07</t>
  </si>
  <si>
    <t>MPF-1974-20181017-17_46_21</t>
  </si>
  <si>
    <t>DARK-1975-20181017-17_46_22</t>
  </si>
  <si>
    <t>12:20:35</t>
  </si>
  <si>
    <t>20190826 12:23:08</t>
  </si>
  <si>
    <t>12:23:08</t>
  </si>
  <si>
    <t>MPF-1976-20181017-17_48_21</t>
  </si>
  <si>
    <t>DARK-1977-20181017-17_48_23</t>
  </si>
  <si>
    <t>12:23:39</t>
  </si>
  <si>
    <t>20190826 12:25:21</t>
  </si>
  <si>
    <t>12:25:21</t>
  </si>
  <si>
    <t>MPF-1978-20181017-17_50_34</t>
  </si>
  <si>
    <t>DARK-1979-20181017-17_50_36</t>
  </si>
  <si>
    <t>12:24:48</t>
  </si>
  <si>
    <t>20190826 12:27:06</t>
  </si>
  <si>
    <t>12:27:06</t>
  </si>
  <si>
    <t>MPF-1980-20181017-17_52_20</t>
  </si>
  <si>
    <t>DARK-1981-20181017-17_52_21</t>
  </si>
  <si>
    <t>12:26:33</t>
  </si>
  <si>
    <t>20190826 12:28:44</t>
  </si>
  <si>
    <t>12:28:44</t>
  </si>
  <si>
    <t>MPF-1982-20181017-17_53_57</t>
  </si>
  <si>
    <t>DARK-1983-20181017-17_53_59</t>
  </si>
  <si>
    <t>12:28:10</t>
  </si>
  <si>
    <t>20190826 12:30:33</t>
  </si>
  <si>
    <t>12:30:33</t>
  </si>
  <si>
    <t>MPF-1984-20181017-17_55_46</t>
  </si>
  <si>
    <t>DARK-1985-20181017-17_55_48</t>
  </si>
  <si>
    <t>12:29:58</t>
  </si>
  <si>
    <t>20190826 12:32:12</t>
  </si>
  <si>
    <t>12:32:12</t>
  </si>
  <si>
    <t>MPF-1986-20181017-17_57_26</t>
  </si>
  <si>
    <t>DARK-1987-20181017-17_57_28</t>
  </si>
  <si>
    <t>12:31:37</t>
  </si>
  <si>
    <t>20190826 12:33:48</t>
  </si>
  <si>
    <t>12:33:48</t>
  </si>
  <si>
    <t>MPF-1988-20181017-17_59_02</t>
  </si>
  <si>
    <t>DARK-1989-20181017-17_59_04</t>
  </si>
  <si>
    <t>12:33:14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</si>
</sst>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38.186973136948694</c:v>
                </c:pt>
                <c:pt idx="1">
                  <c:v>30.353819622334388</c:v>
                </c:pt>
                <c:pt idx="2">
                  <c:v>23.870882127612937</c:v>
                </c:pt>
                <c:pt idx="3">
                  <c:v>15.253864860635883</c:v>
                </c:pt>
                <c:pt idx="4">
                  <c:v>0.51052080399667743</c:v>
                </c:pt>
                <c:pt idx="5">
                  <c:v>38.392608201815861</c:v>
                </c:pt>
                <c:pt idx="6">
                  <c:v>40.825104552852864</c:v>
                </c:pt>
                <c:pt idx="7">
                  <c:v>41.52272448849444</c:v>
                </c:pt>
                <c:pt idx="8">
                  <c:v>41.934861667037936</c:v>
                </c:pt>
                <c:pt idx="9">
                  <c:v>41.711947740199676</c:v>
                </c:pt>
                <c:pt idx="10">
                  <c:v>41.797292656578861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97.512040566631526</c:v>
                </c:pt>
                <c:pt idx="1">
                  <c:v>43.66223236211674</c:v>
                </c:pt>
                <c:pt idx="2">
                  <c:v>31.757142264891662</c:v>
                </c:pt>
                <c:pt idx="3">
                  <c:v>17.695788102675728</c:v>
                </c:pt>
                <c:pt idx="4">
                  <c:v>-2.169356942711699</c:v>
                </c:pt>
                <c:pt idx="5">
                  <c:v>182.48957062629961</c:v>
                </c:pt>
                <c:pt idx="6">
                  <c:v>251.19027484232276</c:v>
                </c:pt>
                <c:pt idx="7">
                  <c:v>331.39366303380461</c:v>
                </c:pt>
                <c:pt idx="8">
                  <c:v>404.15399349814703</c:v>
                </c:pt>
                <c:pt idx="9">
                  <c:v>495.15263491138359</c:v>
                </c:pt>
                <c:pt idx="10">
                  <c:v>669.46264745699068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4-4BF1-B944-56557CA2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4944"/>
        <c:axId val="426727896"/>
      </c:scatterChart>
      <c:valAx>
        <c:axId val="426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7896"/>
        <c:crosses val="autoZero"/>
        <c:crossBetween val="midCat"/>
      </c:valAx>
      <c:valAx>
        <c:axId val="4267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7</xdr:row>
      <xdr:rowOff>138112</xdr:rowOff>
    </xdr:from>
    <xdr:to>
      <xdr:col>20</xdr:col>
      <xdr:colOff>114300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12086-B21D-4254-9BB8-3027548F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K12" sqref="K1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1566839626.0999999</v>
      </c>
      <c r="C17">
        <v>0</v>
      </c>
      <c r="D17" t="s">
        <v>341</v>
      </c>
      <c r="E17" t="s">
        <v>342</v>
      </c>
      <c r="G17">
        <v>1566839626.0999999</v>
      </c>
      <c r="H17">
        <f t="shared" ref="H17:H27" si="0">CN17*AI17*(CL17-CM17)/(100*CF17*(1000-AI17*CL17))</f>
        <v>4.4426644387432117E-3</v>
      </c>
      <c r="I17">
        <f t="shared" ref="I17:I27" si="1">CN17*AI17*(CK17-CJ17*(1000-AI17*CM17)/(1000-AI17*CL17))/(100*CF17)</f>
        <v>38.186973136948694</v>
      </c>
      <c r="J17">
        <f t="shared" ref="J17:J27" si="2">CJ17 - IF(AI17&gt;1, I17*CF17*100/(AK17*CV17), 0)</f>
        <v>352.32299999999998</v>
      </c>
      <c r="K17">
        <f t="shared" ref="K17:K27" si="3">((Q17-H17/2)*J17-I17)/(Q17+H17/2)</f>
        <v>97.512040566631526</v>
      </c>
      <c r="L17">
        <f t="shared" ref="L17:L27" si="4">K17*(CO17+CP17)/1000</f>
        <v>9.6925041485310146</v>
      </c>
      <c r="M17">
        <f t="shared" ref="M17:M27" si="5">(CJ17 - IF(AI17&gt;1, I17*CF17*100/(AK17*CV17), 0))*(CO17+CP17)/1000</f>
        <v>35.020210009751999</v>
      </c>
      <c r="N17">
        <f t="shared" ref="N17:N27" si="6">2/((1/P17-1/O17)+SIGN(P17)*SQRT((1/P17-1/O17)*(1/P17-1/O17) + 4*CG17/((CG17+1)*(CG17+1))*(2*1/P17*1/O17-1/O17*1/O17)))</f>
        <v>0.25948917841281027</v>
      </c>
      <c r="O17">
        <f t="shared" ref="O17:O27" si="7">AF17+AE17*CF17+AD17*CF17*CF17</f>
        <v>2.2516246953611043</v>
      </c>
      <c r="P17">
        <f t="shared" ref="P17:P27" si="8">H17*(1000-(1000*0.61365*EXP(17.502*T17/(240.97+T17))/(CO17+CP17)+CL17)/2)/(1000*0.61365*EXP(17.502*T17/(240.97+T17))/(CO17+CP17)-CL17)</f>
        <v>0.24394655974422894</v>
      </c>
      <c r="Q17">
        <f t="shared" ref="Q17:Q27" si="9">1/((CG17+1)/(N17/1.6)+1/(O17/1.37)) + CG17/((CG17+1)/(N17/1.6) + CG17/(O17/1.37))</f>
        <v>0.15378540347362352</v>
      </c>
      <c r="R17">
        <f t="shared" ref="R17:R27" si="10">(CC17*CE17)</f>
        <v>321.44141959747799</v>
      </c>
      <c r="S17">
        <f t="shared" ref="S17:S27" si="11">(CQ17+(R17+2*0.95*0.0000000567*(((CQ17+$B$7)+273)^4-(CQ17+273)^4)-44100*H17)/(1.84*29.3*O17+8*0.95*0.0000000567*(CQ17+273)^3))</f>
        <v>26.792533502474861</v>
      </c>
      <c r="T17">
        <f t="shared" ref="T17:T27" si="12">($C$7*CR17+$D$7*CS17+$E$7*S17)</f>
        <v>27.077400000000001</v>
      </c>
      <c r="U17">
        <f t="shared" ref="U17:U27" si="13">0.61365*EXP(17.502*T17/(240.97+T17))</f>
        <v>3.5954624903252723</v>
      </c>
      <c r="V17">
        <f t="shared" ref="V17:V27" si="14">(W17/X17*100)</f>
        <v>54.865226094490751</v>
      </c>
      <c r="W17">
        <f t="shared" ref="W17:W27" si="15">CL17*(CO17+CP17)/1000</f>
        <v>1.8347086065968004</v>
      </c>
      <c r="X17">
        <f t="shared" ref="X17:X27" si="16">0.61365*EXP(17.502*CQ17/(240.97+CQ17))</f>
        <v>3.3440281526171116</v>
      </c>
      <c r="Y17">
        <f t="shared" ref="Y17:Y27" si="17">(U17-CL17*(CO17+CP17)/1000)</f>
        <v>1.760753883728472</v>
      </c>
      <c r="Z17">
        <f t="shared" ref="Z17:Z27" si="18">(-H17*44100)</f>
        <v>-195.92150174857565</v>
      </c>
      <c r="AA17">
        <f t="shared" ref="AA17:AA27" si="19">2*29.3*O17*0.92*(CQ17-T17)</f>
        <v>-149.2363626545131</v>
      </c>
      <c r="AB17">
        <f t="shared" ref="AB17:AB27" si="20">2*0.95*0.0000000567*(((CQ17+$B$7)+273)^4-(T17+273)^4)</f>
        <v>-14.227215100592677</v>
      </c>
      <c r="AC17">
        <f t="shared" ref="AC17:AC27" si="21">R17+AB17+Z17+AA17</f>
        <v>-37.943659906203436</v>
      </c>
      <c r="AD17">
        <v>-4.12275007530312E-2</v>
      </c>
      <c r="AE17">
        <v>4.6281481322709601E-2</v>
      </c>
      <c r="AF17">
        <v>3.4581258345339698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52771.554840841622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947.85394117647104</v>
      </c>
      <c r="AT17">
        <v>1238.6199999999999</v>
      </c>
      <c r="AU17">
        <f t="shared" ref="AU17:AU27" si="27">1-AS17/AT17</f>
        <v>0.2347500111604276</v>
      </c>
      <c r="AV17">
        <v>0.5</v>
      </c>
      <c r="AW17">
        <f t="shared" ref="AW17:AW27" si="28">CC17</f>
        <v>1681.205400424933</v>
      </c>
      <c r="AX17">
        <f t="shared" ref="AX17:AX27" si="29">I17</f>
        <v>38.186973136948694</v>
      </c>
      <c r="AY17">
        <f t="shared" ref="AY17:AY27" si="30">AU17*AV17*AW17</f>
        <v>197.33149325636208</v>
      </c>
      <c r="AZ17">
        <f t="shared" ref="AZ17:AZ27" si="31">BE17/AT17</f>
        <v>0.45557152314672772</v>
      </c>
      <c r="BA17">
        <f t="shared" ref="BA17:BA27" si="32">(AX17-AQ17)/AW17</f>
        <v>2.3363387606780819E-2</v>
      </c>
      <c r="BB17">
        <f t="shared" ref="BB17:BB27" si="33">(AN17-AT17)/AT17</f>
        <v>1.3636062714956971</v>
      </c>
      <c r="BC17" t="s">
        <v>344</v>
      </c>
      <c r="BD17">
        <v>674.34</v>
      </c>
      <c r="BE17">
        <f t="shared" ref="BE17:BE27" si="34">AT17-BD17</f>
        <v>564.27999999999986</v>
      </c>
      <c r="BF17">
        <f t="shared" ref="BF17:BF27" si="35">(AT17-AS17)/(AT17-BD17)</f>
        <v>0.51528684132616598</v>
      </c>
      <c r="BG17">
        <f t="shared" ref="BG17:BG27" si="36">(AN17-AT17)/(AN17-BD17)</f>
        <v>0.74957284302369453</v>
      </c>
      <c r="BH17">
        <f t="shared" ref="BH17:BH27" si="37">(AT17-AS17)/(AT17-AM17)</f>
        <v>0.42889384427833199</v>
      </c>
      <c r="BI17">
        <f t="shared" ref="BI17:BI27" si="38">(AN17-AT17)/(AN17-AM17)</f>
        <v>0.71357710694499821</v>
      </c>
      <c r="BJ17">
        <v>1966</v>
      </c>
      <c r="BK17">
        <v>300</v>
      </c>
      <c r="BL17">
        <v>300</v>
      </c>
      <c r="BM17">
        <v>300</v>
      </c>
      <c r="BN17">
        <v>10178.799999999999</v>
      </c>
      <c r="BO17">
        <v>1164.76</v>
      </c>
      <c r="BP17">
        <v>-6.7829300000000004E-3</v>
      </c>
      <c r="BQ17">
        <v>2.0457800000000002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2000.01</v>
      </c>
      <c r="CC17">
        <f t="shared" ref="CC17:CC27" si="40">CB17*CD17</f>
        <v>1681.205400424933</v>
      </c>
      <c r="CD17">
        <f t="shared" ref="CD17:CD27" si="41">($B$11*$D$9+$C$11*$D$9+$F$11*((DX17+DP17)/MAX(DX17+DP17+DY17, 0.1)*$I$9+DY17/MAX(DX17+DP17+DY17, 0.1)*$J$9))/($B$11+$C$11+$F$11)</f>
        <v>0.84059849721998037</v>
      </c>
      <c r="CE17">
        <f t="shared" ref="CE17:CE27" si="42">($B$11*$K$9+$C$11*$K$9+$F$11*((DX17+DP17)/MAX(DX17+DP17+DY17, 0.1)*$P$9+DY17/MAX(DX17+DP17+DY17, 0.1)*$Q$9))/($B$11+$C$11+$F$11)</f>
        <v>0.1911969944399608</v>
      </c>
      <c r="CF17">
        <v>6</v>
      </c>
      <c r="CG17">
        <v>0.5</v>
      </c>
      <c r="CH17" t="s">
        <v>346</v>
      </c>
      <c r="CI17">
        <v>1566839626.0999999</v>
      </c>
      <c r="CJ17">
        <v>352.32299999999998</v>
      </c>
      <c r="CK17">
        <v>400.02300000000002</v>
      </c>
      <c r="CL17">
        <v>18.458200000000001</v>
      </c>
      <c r="CM17">
        <v>13.2257</v>
      </c>
      <c r="CN17">
        <v>500.02800000000002</v>
      </c>
      <c r="CO17">
        <v>99.298000000000002</v>
      </c>
      <c r="CP17">
        <v>0.100024</v>
      </c>
      <c r="CQ17">
        <v>25.847999999999999</v>
      </c>
      <c r="CR17">
        <v>27.077400000000001</v>
      </c>
      <c r="CS17">
        <v>999.9</v>
      </c>
      <c r="CT17">
        <v>0</v>
      </c>
      <c r="CU17">
        <v>0</v>
      </c>
      <c r="CV17">
        <v>10012.5</v>
      </c>
      <c r="CW17">
        <v>0</v>
      </c>
      <c r="CX17">
        <v>1241.18</v>
      </c>
      <c r="CY17">
        <v>-47.699399999999997</v>
      </c>
      <c r="CZ17">
        <v>358.94900000000001</v>
      </c>
      <c r="DA17">
        <v>405.38400000000001</v>
      </c>
      <c r="DB17">
        <v>5.2324599999999997</v>
      </c>
      <c r="DC17">
        <v>355.95400000000001</v>
      </c>
      <c r="DD17">
        <v>400.02300000000002</v>
      </c>
      <c r="DE17">
        <v>18.691199999999998</v>
      </c>
      <c r="DF17">
        <v>13.2257</v>
      </c>
      <c r="DG17">
        <v>1.8328599999999999</v>
      </c>
      <c r="DH17">
        <v>1.3132900000000001</v>
      </c>
      <c r="DI17">
        <v>16.069900000000001</v>
      </c>
      <c r="DJ17">
        <v>10.9518</v>
      </c>
      <c r="DK17">
        <v>2000.01</v>
      </c>
      <c r="DL17">
        <v>0.98000200000000004</v>
      </c>
      <c r="DM17">
        <v>1.9997899999999999E-2</v>
      </c>
      <c r="DN17">
        <v>0</v>
      </c>
      <c r="DO17">
        <v>944.58600000000001</v>
      </c>
      <c r="DP17">
        <v>4.9992900000000002</v>
      </c>
      <c r="DQ17">
        <v>22436.799999999999</v>
      </c>
      <c r="DR17">
        <v>17314.5</v>
      </c>
      <c r="DS17">
        <v>48.686999999999998</v>
      </c>
      <c r="DT17">
        <v>49.375</v>
      </c>
      <c r="DU17">
        <v>49.375</v>
      </c>
      <c r="DV17">
        <v>48.811999999999998</v>
      </c>
      <c r="DW17">
        <v>50.311999999999998</v>
      </c>
      <c r="DX17">
        <v>1955.11</v>
      </c>
      <c r="DY17">
        <v>39.9</v>
      </c>
      <c r="DZ17">
        <v>0</v>
      </c>
      <c r="EA17">
        <v>431.5</v>
      </c>
      <c r="EB17">
        <v>947.85394117647104</v>
      </c>
      <c r="EC17">
        <v>-39.341666652925497</v>
      </c>
      <c r="ED17">
        <v>447.42646597339501</v>
      </c>
      <c r="EE17">
        <v>22462.476470588201</v>
      </c>
      <c r="EF17">
        <v>10</v>
      </c>
      <c r="EG17">
        <v>1566839587.0999999</v>
      </c>
      <c r="EH17" t="s">
        <v>347</v>
      </c>
      <c r="EI17">
        <v>50</v>
      </c>
      <c r="EJ17">
        <v>-3.6309999999999998</v>
      </c>
      <c r="EK17">
        <v>-0.23300000000000001</v>
      </c>
      <c r="EL17">
        <v>400</v>
      </c>
      <c r="EM17">
        <v>13</v>
      </c>
      <c r="EN17">
        <v>7.0000000000000007E-2</v>
      </c>
      <c r="EO17">
        <v>0.03</v>
      </c>
      <c r="EP17">
        <v>38.262296053066997</v>
      </c>
      <c r="EQ17">
        <v>-0.22290693005002499</v>
      </c>
      <c r="ER17">
        <v>4.8764109323605899E-2</v>
      </c>
      <c r="ES17">
        <v>1</v>
      </c>
      <c r="ET17">
        <v>0.27073353195227401</v>
      </c>
      <c r="EU17">
        <v>-7.4889569708264797E-2</v>
      </c>
      <c r="EV17">
        <v>7.6442527116680403E-3</v>
      </c>
      <c r="EW17">
        <v>1</v>
      </c>
      <c r="EX17">
        <v>2</v>
      </c>
      <c r="EY17">
        <v>2</v>
      </c>
      <c r="EZ17" t="s">
        <v>348</v>
      </c>
      <c r="FA17">
        <v>2.9328099999999999</v>
      </c>
      <c r="FB17">
        <v>2.6375700000000002</v>
      </c>
      <c r="FC17">
        <v>8.1673200000000001E-2</v>
      </c>
      <c r="FD17">
        <v>9.0818700000000002E-2</v>
      </c>
      <c r="FE17">
        <v>9.01671E-2</v>
      </c>
      <c r="FF17">
        <v>7.08289E-2</v>
      </c>
      <c r="FG17">
        <v>32641.4</v>
      </c>
      <c r="FH17">
        <v>28338.400000000001</v>
      </c>
      <c r="FI17">
        <v>30916.7</v>
      </c>
      <c r="FJ17">
        <v>27331.3</v>
      </c>
      <c r="FK17">
        <v>39431.300000000003</v>
      </c>
      <c r="FL17">
        <v>38385.699999999997</v>
      </c>
      <c r="FM17">
        <v>43372.7</v>
      </c>
      <c r="FN17">
        <v>42189.3</v>
      </c>
      <c r="FO17">
        <v>1.9802</v>
      </c>
      <c r="FP17">
        <v>1.87287</v>
      </c>
      <c r="FQ17">
        <v>6.8657099999999999E-2</v>
      </c>
      <c r="FR17">
        <v>0</v>
      </c>
      <c r="FS17">
        <v>25.953700000000001</v>
      </c>
      <c r="FT17">
        <v>999.9</v>
      </c>
      <c r="FU17">
        <v>49.152000000000001</v>
      </c>
      <c r="FV17">
        <v>32.116</v>
      </c>
      <c r="FW17">
        <v>23.7926</v>
      </c>
      <c r="FX17">
        <v>59.258400000000002</v>
      </c>
      <c r="FY17">
        <v>39.579300000000003</v>
      </c>
      <c r="FZ17">
        <v>1</v>
      </c>
      <c r="GA17">
        <v>0.25873000000000002</v>
      </c>
      <c r="GB17">
        <v>4.2275799999999997</v>
      </c>
      <c r="GC17">
        <v>20.309100000000001</v>
      </c>
      <c r="GD17">
        <v>5.2400500000000001</v>
      </c>
      <c r="GE17">
        <v>12.0642</v>
      </c>
      <c r="GF17">
        <v>4.9713000000000003</v>
      </c>
      <c r="GG17">
        <v>3.2900299999999998</v>
      </c>
      <c r="GH17">
        <v>460.2</v>
      </c>
      <c r="GI17">
        <v>9999</v>
      </c>
      <c r="GJ17">
        <v>9999</v>
      </c>
      <c r="GK17">
        <v>9999</v>
      </c>
      <c r="GL17">
        <v>1.8869199999999999</v>
      </c>
      <c r="GM17">
        <v>1.88297</v>
      </c>
      <c r="GN17">
        <v>1.8815200000000001</v>
      </c>
      <c r="GO17">
        <v>1.8822300000000001</v>
      </c>
      <c r="GP17">
        <v>1.8775900000000001</v>
      </c>
      <c r="GQ17">
        <v>1.8794500000000001</v>
      </c>
      <c r="GR17">
        <v>1.8788199999999999</v>
      </c>
      <c r="GS17">
        <v>1.88591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-3.6309999999999998</v>
      </c>
      <c r="HH17">
        <v>-0.23300000000000001</v>
      </c>
      <c r="HI17">
        <v>2</v>
      </c>
      <c r="HJ17">
        <v>524.22199999999998</v>
      </c>
      <c r="HK17">
        <v>513.87</v>
      </c>
      <c r="HL17">
        <v>21.016100000000002</v>
      </c>
      <c r="HM17">
        <v>30.634499999999999</v>
      </c>
      <c r="HN17">
        <v>30.000599999999999</v>
      </c>
      <c r="HO17">
        <v>30.606400000000001</v>
      </c>
      <c r="HP17">
        <v>30.6524</v>
      </c>
      <c r="HQ17">
        <v>19.383299999999998</v>
      </c>
      <c r="HR17">
        <v>48.679499999999997</v>
      </c>
      <c r="HS17">
        <v>0</v>
      </c>
      <c r="HT17">
        <v>20.948799999999999</v>
      </c>
      <c r="HU17">
        <v>400</v>
      </c>
      <c r="HV17">
        <v>13.2989</v>
      </c>
      <c r="HW17">
        <v>100.31399999999999</v>
      </c>
      <c r="HX17">
        <v>101.623</v>
      </c>
    </row>
    <row r="18" spans="1:232" x14ac:dyDescent="0.25">
      <c r="A18">
        <v>2</v>
      </c>
      <c r="B18">
        <v>1566839722.5999999</v>
      </c>
      <c r="C18">
        <v>96.5</v>
      </c>
      <c r="D18" t="s">
        <v>353</v>
      </c>
      <c r="E18" t="s">
        <v>354</v>
      </c>
      <c r="G18">
        <v>1566839722.5999999</v>
      </c>
      <c r="H18">
        <f t="shared" si="0"/>
        <v>4.0808236619920314E-3</v>
      </c>
      <c r="I18">
        <f t="shared" si="1"/>
        <v>30.353819622334388</v>
      </c>
      <c r="J18">
        <f t="shared" si="2"/>
        <v>262.35599999999999</v>
      </c>
      <c r="K18">
        <f t="shared" si="3"/>
        <v>43.66223236211674</v>
      </c>
      <c r="L18">
        <f t="shared" si="4"/>
        <v>4.3400007036863304</v>
      </c>
      <c r="M18">
        <f t="shared" si="5"/>
        <v>26.078035020587997</v>
      </c>
      <c r="N18">
        <f t="shared" si="6"/>
        <v>0.23798624356352702</v>
      </c>
      <c r="O18">
        <f t="shared" si="7"/>
        <v>2.2529757095030138</v>
      </c>
      <c r="P18">
        <f t="shared" si="8"/>
        <v>0.22485020909691025</v>
      </c>
      <c r="Q18">
        <f t="shared" si="9"/>
        <v>0.14165114616087637</v>
      </c>
      <c r="R18">
        <f t="shared" si="10"/>
        <v>321.47277773589894</v>
      </c>
      <c r="S18">
        <f t="shared" si="11"/>
        <v>26.581668979845031</v>
      </c>
      <c r="T18">
        <f t="shared" si="12"/>
        <v>27.020900000000001</v>
      </c>
      <c r="U18">
        <f t="shared" si="13"/>
        <v>3.5835554971053014</v>
      </c>
      <c r="V18">
        <f t="shared" si="14"/>
        <v>55.768279728830706</v>
      </c>
      <c r="W18">
        <f t="shared" si="15"/>
        <v>1.8286611248732998</v>
      </c>
      <c r="X18">
        <f t="shared" si="16"/>
        <v>3.2790344865666192</v>
      </c>
      <c r="Y18">
        <f t="shared" si="17"/>
        <v>1.7548943722320016</v>
      </c>
      <c r="Z18">
        <f t="shared" si="18"/>
        <v>-179.96432349384858</v>
      </c>
      <c r="AA18">
        <f t="shared" si="19"/>
        <v>-182.65519689660272</v>
      </c>
      <c r="AB18">
        <f t="shared" si="20"/>
        <v>-17.368994213336826</v>
      </c>
      <c r="AC18">
        <f t="shared" si="21"/>
        <v>-58.51573686788916</v>
      </c>
      <c r="AD18">
        <v>-4.1263905670316903E-2</v>
      </c>
      <c r="AE18">
        <v>4.6322349031608701E-2</v>
      </c>
      <c r="AF18">
        <v>3.4605422194447701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52874.805600438289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891.00876470588196</v>
      </c>
      <c r="AT18">
        <v>1117.07</v>
      </c>
      <c r="AU18">
        <f t="shared" si="27"/>
        <v>0.20236980251382453</v>
      </c>
      <c r="AV18">
        <v>0.5</v>
      </c>
      <c r="AW18">
        <f t="shared" si="28"/>
        <v>1681.3731004247838</v>
      </c>
      <c r="AX18">
        <f t="shared" si="29"/>
        <v>30.353819622334388</v>
      </c>
      <c r="AY18">
        <f t="shared" si="30"/>
        <v>170.12957114251017</v>
      </c>
      <c r="AZ18">
        <f t="shared" si="31"/>
        <v>0.39575854691290602</v>
      </c>
      <c r="BA18">
        <f t="shared" si="32"/>
        <v>1.8702273691771406E-2</v>
      </c>
      <c r="BB18">
        <f t="shared" si="33"/>
        <v>1.620793683475521</v>
      </c>
      <c r="BC18" t="s">
        <v>356</v>
      </c>
      <c r="BD18">
        <v>674.98</v>
      </c>
      <c r="BE18">
        <f t="shared" si="34"/>
        <v>442.08999999999992</v>
      </c>
      <c r="BF18">
        <f t="shared" si="35"/>
        <v>0.51134663822777715</v>
      </c>
      <c r="BG18">
        <f t="shared" si="36"/>
        <v>0.80374495589599715</v>
      </c>
      <c r="BH18">
        <f t="shared" si="37"/>
        <v>0.40629695412688899</v>
      </c>
      <c r="BI18">
        <f t="shared" si="38"/>
        <v>0.7649304585629263</v>
      </c>
      <c r="BJ18">
        <v>1968</v>
      </c>
      <c r="BK18">
        <v>300</v>
      </c>
      <c r="BL18">
        <v>300</v>
      </c>
      <c r="BM18">
        <v>300</v>
      </c>
      <c r="BN18">
        <v>10177.299999999999</v>
      </c>
      <c r="BO18">
        <v>1055.51</v>
      </c>
      <c r="BP18">
        <v>-6.7817900000000002E-3</v>
      </c>
      <c r="BQ18">
        <v>2.7345000000000002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2000.21</v>
      </c>
      <c r="CC18">
        <f t="shared" si="40"/>
        <v>1681.3731004247838</v>
      </c>
      <c r="CD18">
        <f t="shared" si="41"/>
        <v>0.84059828739221576</v>
      </c>
      <c r="CE18">
        <f t="shared" si="42"/>
        <v>0.19119657478443169</v>
      </c>
      <c r="CF18">
        <v>6</v>
      </c>
      <c r="CG18">
        <v>0.5</v>
      </c>
      <c r="CH18" t="s">
        <v>346</v>
      </c>
      <c r="CI18">
        <v>1566839722.5999999</v>
      </c>
      <c r="CJ18">
        <v>262.35599999999999</v>
      </c>
      <c r="CK18">
        <v>300.06299999999999</v>
      </c>
      <c r="CL18">
        <v>18.397099999999998</v>
      </c>
      <c r="CM18">
        <v>13.5905</v>
      </c>
      <c r="CN18">
        <v>500.03100000000001</v>
      </c>
      <c r="CO18">
        <v>99.299400000000006</v>
      </c>
      <c r="CP18">
        <v>0.100023</v>
      </c>
      <c r="CQ18">
        <v>25.517099999999999</v>
      </c>
      <c r="CR18">
        <v>27.020900000000001</v>
      </c>
      <c r="CS18">
        <v>999.9</v>
      </c>
      <c r="CT18">
        <v>0</v>
      </c>
      <c r="CU18">
        <v>0</v>
      </c>
      <c r="CV18">
        <v>10021.200000000001</v>
      </c>
      <c r="CW18">
        <v>0</v>
      </c>
      <c r="CX18">
        <v>733.34500000000003</v>
      </c>
      <c r="CY18">
        <v>-37.707700000000003</v>
      </c>
      <c r="CZ18">
        <v>267.27300000000002</v>
      </c>
      <c r="DA18">
        <v>304.197</v>
      </c>
      <c r="DB18">
        <v>4.80661</v>
      </c>
      <c r="DC18">
        <v>265.77699999999999</v>
      </c>
      <c r="DD18">
        <v>300.06299999999999</v>
      </c>
      <c r="DE18">
        <v>18.6251</v>
      </c>
      <c r="DF18">
        <v>13.5905</v>
      </c>
      <c r="DG18">
        <v>1.8268200000000001</v>
      </c>
      <c r="DH18">
        <v>1.3495299999999999</v>
      </c>
      <c r="DI18">
        <v>16.0182</v>
      </c>
      <c r="DJ18">
        <v>11.3621</v>
      </c>
      <c r="DK18">
        <v>2000.21</v>
      </c>
      <c r="DL18">
        <v>0.98000799999999999</v>
      </c>
      <c r="DM18">
        <v>1.99924E-2</v>
      </c>
      <c r="DN18">
        <v>0</v>
      </c>
      <c r="DO18">
        <v>889.61</v>
      </c>
      <c r="DP18">
        <v>4.9992900000000002</v>
      </c>
      <c r="DQ18">
        <v>20244.900000000001</v>
      </c>
      <c r="DR18">
        <v>17316.3</v>
      </c>
      <c r="DS18">
        <v>48.625</v>
      </c>
      <c r="DT18">
        <v>49.311999999999998</v>
      </c>
      <c r="DU18">
        <v>49.25</v>
      </c>
      <c r="DV18">
        <v>48.75</v>
      </c>
      <c r="DW18">
        <v>50.186999999999998</v>
      </c>
      <c r="DX18">
        <v>1955.32</v>
      </c>
      <c r="DY18">
        <v>39.89</v>
      </c>
      <c r="DZ18">
        <v>0</v>
      </c>
      <c r="EA18">
        <v>96</v>
      </c>
      <c r="EB18">
        <v>891.00876470588196</v>
      </c>
      <c r="EC18">
        <v>-21.667401904034701</v>
      </c>
      <c r="ED18">
        <v>-1255.3431344253499</v>
      </c>
      <c r="EE18">
        <v>20335.076470588199</v>
      </c>
      <c r="EF18">
        <v>10</v>
      </c>
      <c r="EG18">
        <v>1566839687.5999999</v>
      </c>
      <c r="EH18" t="s">
        <v>357</v>
      </c>
      <c r="EI18">
        <v>51</v>
      </c>
      <c r="EJ18">
        <v>-3.4209999999999998</v>
      </c>
      <c r="EK18">
        <v>-0.22800000000000001</v>
      </c>
      <c r="EL18">
        <v>300</v>
      </c>
      <c r="EM18">
        <v>13</v>
      </c>
      <c r="EN18">
        <v>0.09</v>
      </c>
      <c r="EO18">
        <v>0.02</v>
      </c>
      <c r="EP18">
        <v>30.246645518949201</v>
      </c>
      <c r="EQ18">
        <v>-0.129933235039909</v>
      </c>
      <c r="ER18">
        <v>7.2939406613586902E-2</v>
      </c>
      <c r="ES18">
        <v>1</v>
      </c>
      <c r="ET18">
        <v>0.238761296759924</v>
      </c>
      <c r="EU18">
        <v>-3.2578992875650801E-3</v>
      </c>
      <c r="EV18">
        <v>2.47585673811872E-3</v>
      </c>
      <c r="EW18">
        <v>1</v>
      </c>
      <c r="EX18">
        <v>2</v>
      </c>
      <c r="EY18">
        <v>2</v>
      </c>
      <c r="EZ18" t="s">
        <v>348</v>
      </c>
      <c r="FA18">
        <v>2.9328699999999999</v>
      </c>
      <c r="FB18">
        <v>2.6375700000000002</v>
      </c>
      <c r="FC18">
        <v>6.4391199999999996E-2</v>
      </c>
      <c r="FD18">
        <v>7.2334800000000005E-2</v>
      </c>
      <c r="FE18">
        <v>8.9938699999999996E-2</v>
      </c>
      <c r="FF18">
        <v>7.2282399999999997E-2</v>
      </c>
      <c r="FG18">
        <v>33256.800000000003</v>
      </c>
      <c r="FH18">
        <v>28915.599999999999</v>
      </c>
      <c r="FI18">
        <v>30917.8</v>
      </c>
      <c r="FJ18">
        <v>27332.3</v>
      </c>
      <c r="FK18">
        <v>39440.6</v>
      </c>
      <c r="FL18">
        <v>38324.9</v>
      </c>
      <c r="FM18">
        <v>43374.2</v>
      </c>
      <c r="FN18">
        <v>42190.7</v>
      </c>
      <c r="FO18">
        <v>1.97997</v>
      </c>
      <c r="FP18">
        <v>1.8726700000000001</v>
      </c>
      <c r="FQ18">
        <v>7.4394000000000002E-2</v>
      </c>
      <c r="FR18">
        <v>0</v>
      </c>
      <c r="FS18">
        <v>25.8032</v>
      </c>
      <c r="FT18">
        <v>999.9</v>
      </c>
      <c r="FU18">
        <v>49.078000000000003</v>
      </c>
      <c r="FV18">
        <v>32.176000000000002</v>
      </c>
      <c r="FW18">
        <v>23.835000000000001</v>
      </c>
      <c r="FX18">
        <v>60.098399999999998</v>
      </c>
      <c r="FY18">
        <v>39.627400000000002</v>
      </c>
      <c r="FZ18">
        <v>1</v>
      </c>
      <c r="GA18">
        <v>0.25976900000000003</v>
      </c>
      <c r="GB18">
        <v>5.0810599999999999</v>
      </c>
      <c r="GC18">
        <v>20.285399999999999</v>
      </c>
      <c r="GD18">
        <v>5.24125</v>
      </c>
      <c r="GE18">
        <v>12.067</v>
      </c>
      <c r="GF18">
        <v>4.9716500000000003</v>
      </c>
      <c r="GG18">
        <v>3.2900800000000001</v>
      </c>
      <c r="GH18">
        <v>460.2</v>
      </c>
      <c r="GI18">
        <v>9999</v>
      </c>
      <c r="GJ18">
        <v>9999</v>
      </c>
      <c r="GK18">
        <v>9999</v>
      </c>
      <c r="GL18">
        <v>1.8869100000000001</v>
      </c>
      <c r="GM18">
        <v>1.88293</v>
      </c>
      <c r="GN18">
        <v>1.8814900000000001</v>
      </c>
      <c r="GO18">
        <v>1.8822000000000001</v>
      </c>
      <c r="GP18">
        <v>1.8775900000000001</v>
      </c>
      <c r="GQ18">
        <v>1.8794299999999999</v>
      </c>
      <c r="GR18">
        <v>1.8788199999999999</v>
      </c>
      <c r="GS18">
        <v>1.88584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-3.4209999999999998</v>
      </c>
      <c r="HH18">
        <v>-0.22800000000000001</v>
      </c>
      <c r="HI18">
        <v>2</v>
      </c>
      <c r="HJ18">
        <v>524.00300000000004</v>
      </c>
      <c r="HK18">
        <v>513.66300000000001</v>
      </c>
      <c r="HL18">
        <v>19.8599</v>
      </c>
      <c r="HM18">
        <v>30.595300000000002</v>
      </c>
      <c r="HN18">
        <v>29.9999</v>
      </c>
      <c r="HO18">
        <v>30.597300000000001</v>
      </c>
      <c r="HP18">
        <v>30.6448</v>
      </c>
      <c r="HQ18">
        <v>15.476100000000001</v>
      </c>
      <c r="HR18">
        <v>47.638800000000003</v>
      </c>
      <c r="HS18">
        <v>0</v>
      </c>
      <c r="HT18">
        <v>19.835999999999999</v>
      </c>
      <c r="HU18">
        <v>300</v>
      </c>
      <c r="HV18">
        <v>13.4482</v>
      </c>
      <c r="HW18">
        <v>100.31699999999999</v>
      </c>
      <c r="HX18">
        <v>101.626</v>
      </c>
    </row>
    <row r="19" spans="1:232" x14ac:dyDescent="0.25">
      <c r="A19">
        <v>3</v>
      </c>
      <c r="B19">
        <v>1566839843.0999999</v>
      </c>
      <c r="C19">
        <v>217</v>
      </c>
      <c r="D19" t="s">
        <v>358</v>
      </c>
      <c r="E19" t="s">
        <v>359</v>
      </c>
      <c r="G19">
        <v>1566839843.0999999</v>
      </c>
      <c r="H19">
        <f t="shared" si="0"/>
        <v>4.8926979376448451E-3</v>
      </c>
      <c r="I19">
        <f t="shared" si="1"/>
        <v>23.870882127612937</v>
      </c>
      <c r="J19">
        <f t="shared" si="2"/>
        <v>170.39400000000001</v>
      </c>
      <c r="K19">
        <f t="shared" si="3"/>
        <v>31.757142264891662</v>
      </c>
      <c r="L19">
        <f t="shared" si="4"/>
        <v>3.1566228170309238</v>
      </c>
      <c r="M19">
        <f t="shared" si="5"/>
        <v>16.936964409414003</v>
      </c>
      <c r="N19">
        <f t="shared" si="6"/>
        <v>0.29887441283435656</v>
      </c>
      <c r="O19">
        <f t="shared" si="7"/>
        <v>2.251071417917105</v>
      </c>
      <c r="P19">
        <f t="shared" si="8"/>
        <v>0.27845009165041479</v>
      </c>
      <c r="Q19">
        <f t="shared" si="9"/>
        <v>0.17574990348233088</v>
      </c>
      <c r="R19">
        <f t="shared" si="10"/>
        <v>321.46160578604122</v>
      </c>
      <c r="S19">
        <f t="shared" si="11"/>
        <v>26.582861790699639</v>
      </c>
      <c r="T19">
        <f t="shared" si="12"/>
        <v>26.8386</v>
      </c>
      <c r="U19">
        <f t="shared" si="13"/>
        <v>3.5453713784832002</v>
      </c>
      <c r="V19">
        <f t="shared" si="14"/>
        <v>55.407319737642013</v>
      </c>
      <c r="W19">
        <f t="shared" si="15"/>
        <v>1.8461841875784999</v>
      </c>
      <c r="X19">
        <f t="shared" si="16"/>
        <v>3.3320221882601904</v>
      </c>
      <c r="Y19">
        <f t="shared" si="17"/>
        <v>1.6991871909047003</v>
      </c>
      <c r="Z19">
        <f t="shared" si="18"/>
        <v>-215.76797905013768</v>
      </c>
      <c r="AA19">
        <f t="shared" si="19"/>
        <v>-127.58551808785204</v>
      </c>
      <c r="AB19">
        <f t="shared" si="20"/>
        <v>-12.147899127444507</v>
      </c>
      <c r="AC19">
        <f t="shared" si="21"/>
        <v>-34.039790479393034</v>
      </c>
      <c r="AD19">
        <v>-4.1212597650635098E-2</v>
      </c>
      <c r="AE19">
        <v>4.6264751284686503E-2</v>
      </c>
      <c r="AF19">
        <v>3.45713642563185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52763.997735542973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869.98611764705902</v>
      </c>
      <c r="AT19">
        <v>1039.54</v>
      </c>
      <c r="AU19">
        <f t="shared" si="27"/>
        <v>0.16310472165856138</v>
      </c>
      <c r="AV19">
        <v>0.5</v>
      </c>
      <c r="AW19">
        <f t="shared" si="28"/>
        <v>1681.3143004247988</v>
      </c>
      <c r="AX19">
        <f t="shared" si="29"/>
        <v>23.870882127612937</v>
      </c>
      <c r="AY19">
        <f t="shared" si="30"/>
        <v>137.11515049567282</v>
      </c>
      <c r="AZ19">
        <f t="shared" si="31"/>
        <v>0.35698482020893851</v>
      </c>
      <c r="BA19">
        <f t="shared" si="32"/>
        <v>1.4847052928234832E-2</v>
      </c>
      <c r="BB19">
        <f t="shared" si="33"/>
        <v>1.8162552667526024</v>
      </c>
      <c r="BC19" t="s">
        <v>361</v>
      </c>
      <c r="BD19">
        <v>668.44</v>
      </c>
      <c r="BE19">
        <f t="shared" si="34"/>
        <v>371.09999999999991</v>
      </c>
      <c r="BF19">
        <f t="shared" si="35"/>
        <v>0.4568953984180571</v>
      </c>
      <c r="BG19">
        <f t="shared" si="36"/>
        <v>0.83573613318165529</v>
      </c>
      <c r="BH19">
        <f t="shared" si="37"/>
        <v>0.35407514596428502</v>
      </c>
      <c r="BI19">
        <f t="shared" si="38"/>
        <v>0.79768591188203752</v>
      </c>
      <c r="BJ19">
        <v>1970</v>
      </c>
      <c r="BK19">
        <v>300</v>
      </c>
      <c r="BL19">
        <v>300</v>
      </c>
      <c r="BM19">
        <v>300</v>
      </c>
      <c r="BN19">
        <v>10177.9</v>
      </c>
      <c r="BO19">
        <v>996.26599999999996</v>
      </c>
      <c r="BP19">
        <v>-6.7820700000000003E-3</v>
      </c>
      <c r="BQ19">
        <v>2.5978400000000001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2000.14</v>
      </c>
      <c r="CC19">
        <f t="shared" si="40"/>
        <v>1681.3143004247988</v>
      </c>
      <c r="CD19">
        <f t="shared" si="41"/>
        <v>0.84059830833081617</v>
      </c>
      <c r="CE19">
        <f t="shared" si="42"/>
        <v>0.19119661666163257</v>
      </c>
      <c r="CF19">
        <v>6</v>
      </c>
      <c r="CG19">
        <v>0.5</v>
      </c>
      <c r="CH19" t="s">
        <v>346</v>
      </c>
      <c r="CI19">
        <v>1566839843.0999999</v>
      </c>
      <c r="CJ19">
        <v>170.39400000000001</v>
      </c>
      <c r="CK19">
        <v>200.03800000000001</v>
      </c>
      <c r="CL19">
        <v>18.573499999999999</v>
      </c>
      <c r="CM19">
        <v>12.8116</v>
      </c>
      <c r="CN19">
        <v>500.02499999999998</v>
      </c>
      <c r="CO19">
        <v>99.2988</v>
      </c>
      <c r="CP19">
        <v>0.10003099999999999</v>
      </c>
      <c r="CQ19">
        <v>25.787299999999998</v>
      </c>
      <c r="CR19">
        <v>26.8386</v>
      </c>
      <c r="CS19">
        <v>999.9</v>
      </c>
      <c r="CT19">
        <v>0</v>
      </c>
      <c r="CU19">
        <v>0</v>
      </c>
      <c r="CV19">
        <v>10008.799999999999</v>
      </c>
      <c r="CW19">
        <v>0</v>
      </c>
      <c r="CX19">
        <v>864.3</v>
      </c>
      <c r="CY19">
        <v>-29.643899999999999</v>
      </c>
      <c r="CZ19">
        <v>173.619</v>
      </c>
      <c r="DA19">
        <v>202.63399999999999</v>
      </c>
      <c r="DB19">
        <v>5.76187</v>
      </c>
      <c r="DC19">
        <v>173.84700000000001</v>
      </c>
      <c r="DD19">
        <v>200.03800000000001</v>
      </c>
      <c r="DE19">
        <v>18.8005</v>
      </c>
      <c r="DF19">
        <v>12.8116</v>
      </c>
      <c r="DG19">
        <v>1.84433</v>
      </c>
      <c r="DH19">
        <v>1.2721800000000001</v>
      </c>
      <c r="DI19">
        <v>16.1676</v>
      </c>
      <c r="DJ19">
        <v>10.4741</v>
      </c>
      <c r="DK19">
        <v>2000.14</v>
      </c>
      <c r="DL19">
        <v>0.98000500000000001</v>
      </c>
      <c r="DM19">
        <v>1.9995200000000001E-2</v>
      </c>
      <c r="DN19">
        <v>0</v>
      </c>
      <c r="DO19">
        <v>869.23299999999995</v>
      </c>
      <c r="DP19">
        <v>4.9992900000000002</v>
      </c>
      <c r="DQ19">
        <v>20068.400000000001</v>
      </c>
      <c r="DR19">
        <v>17315.7</v>
      </c>
      <c r="DS19">
        <v>48.5</v>
      </c>
      <c r="DT19">
        <v>49.125</v>
      </c>
      <c r="DU19">
        <v>49.125</v>
      </c>
      <c r="DV19">
        <v>48.936999999999998</v>
      </c>
      <c r="DW19">
        <v>49.936999999999998</v>
      </c>
      <c r="DX19">
        <v>1955.25</v>
      </c>
      <c r="DY19">
        <v>39.89</v>
      </c>
      <c r="DZ19">
        <v>0</v>
      </c>
      <c r="EA19">
        <v>120.09999990463299</v>
      </c>
      <c r="EB19">
        <v>869.98611764705902</v>
      </c>
      <c r="EC19">
        <v>-13.995098067912799</v>
      </c>
      <c r="ED19">
        <v>-401.568628584549</v>
      </c>
      <c r="EE19">
        <v>20122.0647058824</v>
      </c>
      <c r="EF19">
        <v>10</v>
      </c>
      <c r="EG19">
        <v>1566839785.0999999</v>
      </c>
      <c r="EH19" t="s">
        <v>362</v>
      </c>
      <c r="EI19">
        <v>52</v>
      </c>
      <c r="EJ19">
        <v>-3.4529999999999998</v>
      </c>
      <c r="EK19">
        <v>-0.22700000000000001</v>
      </c>
      <c r="EL19">
        <v>200</v>
      </c>
      <c r="EM19">
        <v>13</v>
      </c>
      <c r="EN19">
        <v>0.05</v>
      </c>
      <c r="EO19">
        <v>0.02</v>
      </c>
      <c r="EP19">
        <v>23.2470900449879</v>
      </c>
      <c r="EQ19">
        <v>3.3368671604550002</v>
      </c>
      <c r="ER19">
        <v>0.33852893703688502</v>
      </c>
      <c r="ES19">
        <v>0</v>
      </c>
      <c r="ET19">
        <v>0.288548580051873</v>
      </c>
      <c r="EU19">
        <v>6.9228573647663105E-2</v>
      </c>
      <c r="EV19">
        <v>7.2137733715050903E-3</v>
      </c>
      <c r="EW19">
        <v>1</v>
      </c>
      <c r="EX19">
        <v>1</v>
      </c>
      <c r="EY19">
        <v>2</v>
      </c>
      <c r="EZ19" t="s">
        <v>363</v>
      </c>
      <c r="FA19">
        <v>2.9329999999999998</v>
      </c>
      <c r="FB19">
        <v>2.6375799999999998</v>
      </c>
      <c r="FC19">
        <v>4.4505200000000002E-2</v>
      </c>
      <c r="FD19">
        <v>5.13242E-2</v>
      </c>
      <c r="FE19">
        <v>9.0564000000000006E-2</v>
      </c>
      <c r="FF19">
        <v>6.9174200000000005E-2</v>
      </c>
      <c r="FG19">
        <v>33971.5</v>
      </c>
      <c r="FH19">
        <v>29575.1</v>
      </c>
      <c r="FI19">
        <v>30924.9</v>
      </c>
      <c r="FJ19">
        <v>27336.5</v>
      </c>
      <c r="FK19">
        <v>39419.9</v>
      </c>
      <c r="FL19">
        <v>38457.4</v>
      </c>
      <c r="FM19">
        <v>43384</v>
      </c>
      <c r="FN19">
        <v>42197.1</v>
      </c>
      <c r="FO19">
        <v>1.9816199999999999</v>
      </c>
      <c r="FP19">
        <v>1.8721699999999999</v>
      </c>
      <c r="FQ19">
        <v>8.3502400000000004E-2</v>
      </c>
      <c r="FR19">
        <v>0</v>
      </c>
      <c r="FS19">
        <v>25.4711</v>
      </c>
      <c r="FT19">
        <v>999.9</v>
      </c>
      <c r="FU19">
        <v>49.029000000000003</v>
      </c>
      <c r="FV19">
        <v>32.247</v>
      </c>
      <c r="FW19">
        <v>23.9084</v>
      </c>
      <c r="FX19">
        <v>59.278399999999998</v>
      </c>
      <c r="FY19">
        <v>39.743600000000001</v>
      </c>
      <c r="FZ19">
        <v>1</v>
      </c>
      <c r="GA19">
        <v>0.242421</v>
      </c>
      <c r="GB19">
        <v>1.83514</v>
      </c>
      <c r="GC19">
        <v>20.353200000000001</v>
      </c>
      <c r="GD19">
        <v>5.2379600000000002</v>
      </c>
      <c r="GE19">
        <v>12.0639</v>
      </c>
      <c r="GF19">
        <v>4.9706000000000001</v>
      </c>
      <c r="GG19">
        <v>3.2900499999999999</v>
      </c>
      <c r="GH19">
        <v>460.3</v>
      </c>
      <c r="GI19">
        <v>9999</v>
      </c>
      <c r="GJ19">
        <v>9999</v>
      </c>
      <c r="GK19">
        <v>9999</v>
      </c>
      <c r="GL19">
        <v>1.887</v>
      </c>
      <c r="GM19">
        <v>1.88306</v>
      </c>
      <c r="GN19">
        <v>1.8815599999999999</v>
      </c>
      <c r="GO19">
        <v>1.88229</v>
      </c>
      <c r="GP19">
        <v>1.8776200000000001</v>
      </c>
      <c r="GQ19">
        <v>1.8795299999999999</v>
      </c>
      <c r="GR19">
        <v>1.8788899999999999</v>
      </c>
      <c r="GS19">
        <v>1.8859399999999999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-3.4529999999999998</v>
      </c>
      <c r="HH19">
        <v>-0.22700000000000001</v>
      </c>
      <c r="HI19">
        <v>2</v>
      </c>
      <c r="HJ19">
        <v>524.63900000000001</v>
      </c>
      <c r="HK19">
        <v>512.86599999999999</v>
      </c>
      <c r="HL19">
        <v>22.3337</v>
      </c>
      <c r="HM19">
        <v>30.501100000000001</v>
      </c>
      <c r="HN19">
        <v>29.999300000000002</v>
      </c>
      <c r="HO19">
        <v>30.544699999999999</v>
      </c>
      <c r="HP19">
        <v>30.593599999999999</v>
      </c>
      <c r="HQ19">
        <v>11.424099999999999</v>
      </c>
      <c r="HR19">
        <v>50.534100000000002</v>
      </c>
      <c r="HS19">
        <v>0</v>
      </c>
      <c r="HT19">
        <v>22.461099999999998</v>
      </c>
      <c r="HU19">
        <v>200</v>
      </c>
      <c r="HV19">
        <v>12.6524</v>
      </c>
      <c r="HW19">
        <v>100.34</v>
      </c>
      <c r="HX19">
        <v>101.642</v>
      </c>
    </row>
    <row r="20" spans="1:232" x14ac:dyDescent="0.25">
      <c r="A20">
        <v>4</v>
      </c>
      <c r="B20">
        <v>1566839963.5999999</v>
      </c>
      <c r="C20">
        <v>337.5</v>
      </c>
      <c r="D20" t="s">
        <v>364</v>
      </c>
      <c r="E20" t="s">
        <v>365</v>
      </c>
      <c r="G20">
        <v>1566839963.5999999</v>
      </c>
      <c r="H20">
        <f t="shared" si="0"/>
        <v>6.4677364490806329E-3</v>
      </c>
      <c r="I20">
        <f t="shared" si="1"/>
        <v>15.253864860635883</v>
      </c>
      <c r="J20">
        <f t="shared" si="2"/>
        <v>81.064800000000005</v>
      </c>
      <c r="K20">
        <f t="shared" si="3"/>
        <v>17.695788102675728</v>
      </c>
      <c r="L20">
        <f t="shared" si="4"/>
        <v>1.758852871072792</v>
      </c>
      <c r="M20">
        <f t="shared" si="5"/>
        <v>8.0573442333083989</v>
      </c>
      <c r="N20">
        <f t="shared" si="6"/>
        <v>0.42842505508822459</v>
      </c>
      <c r="O20">
        <f t="shared" si="7"/>
        <v>2.2601518653434214</v>
      </c>
      <c r="P20">
        <f t="shared" si="8"/>
        <v>0.38789381424259212</v>
      </c>
      <c r="Q20">
        <f t="shared" si="9"/>
        <v>0.24575487485225583</v>
      </c>
      <c r="R20">
        <f t="shared" si="10"/>
        <v>321.43502441975215</v>
      </c>
      <c r="S20">
        <f t="shared" si="11"/>
        <v>26.796864093270965</v>
      </c>
      <c r="T20">
        <f t="shared" si="12"/>
        <v>26.869</v>
      </c>
      <c r="U20">
        <f t="shared" si="13"/>
        <v>3.5517141027442585</v>
      </c>
      <c r="V20">
        <f t="shared" si="14"/>
        <v>55.743196703890064</v>
      </c>
      <c r="W20">
        <f t="shared" si="15"/>
        <v>1.9402081097081998</v>
      </c>
      <c r="X20">
        <f t="shared" si="16"/>
        <v>3.4806186663722527</v>
      </c>
      <c r="Y20">
        <f t="shared" si="17"/>
        <v>1.6115059930360587</v>
      </c>
      <c r="Z20">
        <f t="shared" si="18"/>
        <v>-285.22717740445592</v>
      </c>
      <c r="AA20">
        <f t="shared" si="19"/>
        <v>-41.855237079669379</v>
      </c>
      <c r="AB20">
        <f t="shared" si="20"/>
        <v>-3.9844814467645855</v>
      </c>
      <c r="AC20">
        <f t="shared" si="21"/>
        <v>-9.6318715111377031</v>
      </c>
      <c r="AD20">
        <v>-4.14576099565779E-2</v>
      </c>
      <c r="AE20">
        <v>4.6539799062364197E-2</v>
      </c>
      <c r="AF20">
        <v>3.47338702940604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52933.64340532264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877.60017647058805</v>
      </c>
      <c r="AT20">
        <v>992.66800000000001</v>
      </c>
      <c r="AU20">
        <f t="shared" si="27"/>
        <v>0.11591773234295044</v>
      </c>
      <c r="AV20">
        <v>0.5</v>
      </c>
      <c r="AW20">
        <f t="shared" si="28"/>
        <v>1681.1717944398774</v>
      </c>
      <c r="AX20">
        <f t="shared" si="29"/>
        <v>15.253864860635883</v>
      </c>
      <c r="AY20">
        <f t="shared" si="30"/>
        <v>97.438811045199699</v>
      </c>
      <c r="AZ20">
        <f t="shared" si="31"/>
        <v>0.31120979018161155</v>
      </c>
      <c r="BA20">
        <f t="shared" si="32"/>
        <v>9.7227095972508629E-3</v>
      </c>
      <c r="BB20">
        <f t="shared" si="33"/>
        <v>1.9492337820902861</v>
      </c>
      <c r="BC20" t="s">
        <v>367</v>
      </c>
      <c r="BD20">
        <v>683.74</v>
      </c>
      <c r="BE20">
        <f t="shared" si="34"/>
        <v>308.928</v>
      </c>
      <c r="BF20">
        <f t="shared" si="35"/>
        <v>0.37247456860307887</v>
      </c>
      <c r="BG20">
        <f t="shared" si="36"/>
        <v>0.86232357489515887</v>
      </c>
      <c r="BH20">
        <f t="shared" si="37"/>
        <v>0.26636556277034501</v>
      </c>
      <c r="BI20">
        <f t="shared" si="38"/>
        <v>0.81748874443683417</v>
      </c>
      <c r="BJ20">
        <v>1972</v>
      </c>
      <c r="BK20">
        <v>300</v>
      </c>
      <c r="BL20">
        <v>300</v>
      </c>
      <c r="BM20">
        <v>300</v>
      </c>
      <c r="BN20">
        <v>10178.4</v>
      </c>
      <c r="BO20">
        <v>965.12599999999998</v>
      </c>
      <c r="BP20">
        <v>-6.7821799999999996E-3</v>
      </c>
      <c r="BQ20">
        <v>1.32568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1999.97</v>
      </c>
      <c r="CC20">
        <f t="shared" si="40"/>
        <v>1681.1717944398774</v>
      </c>
      <c r="CD20">
        <f t="shared" si="41"/>
        <v>0.84059850619753163</v>
      </c>
      <c r="CE20">
        <f t="shared" si="42"/>
        <v>0.19119701239506334</v>
      </c>
      <c r="CF20">
        <v>6</v>
      </c>
      <c r="CG20">
        <v>0.5</v>
      </c>
      <c r="CH20" t="s">
        <v>346</v>
      </c>
      <c r="CI20">
        <v>1566839963.5999999</v>
      </c>
      <c r="CJ20">
        <v>81.064800000000005</v>
      </c>
      <c r="CK20">
        <v>99.999399999999994</v>
      </c>
      <c r="CL20">
        <v>19.520399999999999</v>
      </c>
      <c r="CM20">
        <v>11.910299999999999</v>
      </c>
      <c r="CN20">
        <v>499.97899999999998</v>
      </c>
      <c r="CO20">
        <v>99.293899999999994</v>
      </c>
      <c r="CP20">
        <v>9.9970500000000004E-2</v>
      </c>
      <c r="CQ20">
        <v>26.525500000000001</v>
      </c>
      <c r="CR20">
        <v>26.869</v>
      </c>
      <c r="CS20">
        <v>999.9</v>
      </c>
      <c r="CT20">
        <v>0</v>
      </c>
      <c r="CU20">
        <v>0</v>
      </c>
      <c r="CV20">
        <v>10068.799999999999</v>
      </c>
      <c r="CW20">
        <v>0</v>
      </c>
      <c r="CX20">
        <v>601.97900000000004</v>
      </c>
      <c r="CY20">
        <v>-18.9346</v>
      </c>
      <c r="CZ20">
        <v>82.678700000000006</v>
      </c>
      <c r="DA20">
        <v>101.205</v>
      </c>
      <c r="DB20">
        <v>7.6100700000000003</v>
      </c>
      <c r="DC20">
        <v>84.518799999999999</v>
      </c>
      <c r="DD20">
        <v>99.999399999999994</v>
      </c>
      <c r="DE20">
        <v>19.7514</v>
      </c>
      <c r="DF20">
        <v>11.910299999999999</v>
      </c>
      <c r="DG20">
        <v>1.9382600000000001</v>
      </c>
      <c r="DH20">
        <v>1.18262</v>
      </c>
      <c r="DI20">
        <v>16.948799999999999</v>
      </c>
      <c r="DJ20">
        <v>9.3846000000000007</v>
      </c>
      <c r="DK20">
        <v>1999.97</v>
      </c>
      <c r="DL20">
        <v>0.98000200000000004</v>
      </c>
      <c r="DM20">
        <v>1.9997899999999999E-2</v>
      </c>
      <c r="DN20">
        <v>0</v>
      </c>
      <c r="DO20">
        <v>877.20399999999995</v>
      </c>
      <c r="DP20">
        <v>4.9992900000000002</v>
      </c>
      <c r="DQ20">
        <v>19803.3</v>
      </c>
      <c r="DR20">
        <v>17314.099999999999</v>
      </c>
      <c r="DS20">
        <v>48.311999999999998</v>
      </c>
      <c r="DT20">
        <v>48.811999999999998</v>
      </c>
      <c r="DU20">
        <v>48.936999999999998</v>
      </c>
      <c r="DV20">
        <v>48.311999999999998</v>
      </c>
      <c r="DW20">
        <v>50</v>
      </c>
      <c r="DX20">
        <v>1955.08</v>
      </c>
      <c r="DY20">
        <v>39.9</v>
      </c>
      <c r="DZ20">
        <v>0</v>
      </c>
      <c r="EA20">
        <v>120.10000014305101</v>
      </c>
      <c r="EB20">
        <v>877.60017647058805</v>
      </c>
      <c r="EC20">
        <v>-8.9343136650434207</v>
      </c>
      <c r="ED20">
        <v>205.51470577602501</v>
      </c>
      <c r="EE20">
        <v>19781.4294117647</v>
      </c>
      <c r="EF20">
        <v>10</v>
      </c>
      <c r="EG20">
        <v>1566839912.5999999</v>
      </c>
      <c r="EH20" t="s">
        <v>368</v>
      </c>
      <c r="EI20">
        <v>53</v>
      </c>
      <c r="EJ20">
        <v>-3.4540000000000002</v>
      </c>
      <c r="EK20">
        <v>-0.23100000000000001</v>
      </c>
      <c r="EL20">
        <v>100</v>
      </c>
      <c r="EM20">
        <v>13</v>
      </c>
      <c r="EN20">
        <v>0.1</v>
      </c>
      <c r="EO20">
        <v>0.02</v>
      </c>
      <c r="EP20">
        <v>14.997650381704799</v>
      </c>
      <c r="EQ20">
        <v>1.8419174446844</v>
      </c>
      <c r="ER20">
        <v>0.19039547997869999</v>
      </c>
      <c r="ES20">
        <v>0</v>
      </c>
      <c r="ET20">
        <v>0.41372014729479401</v>
      </c>
      <c r="EU20">
        <v>8.3466392655060104E-2</v>
      </c>
      <c r="EV20">
        <v>8.4403446802258902E-3</v>
      </c>
      <c r="EW20">
        <v>1</v>
      </c>
      <c r="EX20">
        <v>1</v>
      </c>
      <c r="EY20">
        <v>2</v>
      </c>
      <c r="EZ20" t="s">
        <v>363</v>
      </c>
      <c r="FA20">
        <v>2.9331</v>
      </c>
      <c r="FB20">
        <v>2.6375199999999999</v>
      </c>
      <c r="FC20">
        <v>2.2655499999999999E-2</v>
      </c>
      <c r="FD20">
        <v>2.72155E-2</v>
      </c>
      <c r="FE20">
        <v>9.3877100000000005E-2</v>
      </c>
      <c r="FF20">
        <v>6.5492300000000003E-2</v>
      </c>
      <c r="FG20">
        <v>34758.300000000003</v>
      </c>
      <c r="FH20">
        <v>30333.599999999999</v>
      </c>
      <c r="FI20">
        <v>30933.5</v>
      </c>
      <c r="FJ20">
        <v>27342.5</v>
      </c>
      <c r="FK20">
        <v>39283.699999999997</v>
      </c>
      <c r="FL20">
        <v>38615.599999999999</v>
      </c>
      <c r="FM20">
        <v>43395.9</v>
      </c>
      <c r="FN20">
        <v>42206</v>
      </c>
      <c r="FO20">
        <v>1.9837</v>
      </c>
      <c r="FP20">
        <v>1.8729</v>
      </c>
      <c r="FQ20">
        <v>8.4340600000000002E-2</v>
      </c>
      <c r="FR20">
        <v>0</v>
      </c>
      <c r="FS20">
        <v>25.4878</v>
      </c>
      <c r="FT20">
        <v>999.9</v>
      </c>
      <c r="FU20">
        <v>48.932000000000002</v>
      </c>
      <c r="FV20">
        <v>32.286999999999999</v>
      </c>
      <c r="FW20">
        <v>23.917400000000001</v>
      </c>
      <c r="FX20">
        <v>58.888399999999997</v>
      </c>
      <c r="FY20">
        <v>39.751600000000003</v>
      </c>
      <c r="FZ20">
        <v>1</v>
      </c>
      <c r="GA20">
        <v>0.229876</v>
      </c>
      <c r="GB20">
        <v>1.4811000000000001</v>
      </c>
      <c r="GC20">
        <v>20.3567</v>
      </c>
      <c r="GD20">
        <v>5.2409499999999998</v>
      </c>
      <c r="GE20">
        <v>12.0639</v>
      </c>
      <c r="GF20">
        <v>4.9717500000000001</v>
      </c>
      <c r="GG20">
        <v>3.2900800000000001</v>
      </c>
      <c r="GH20">
        <v>460.3</v>
      </c>
      <c r="GI20">
        <v>9999</v>
      </c>
      <c r="GJ20">
        <v>9999</v>
      </c>
      <c r="GK20">
        <v>9999</v>
      </c>
      <c r="GL20">
        <v>1.88703</v>
      </c>
      <c r="GM20">
        <v>1.88306</v>
      </c>
      <c r="GN20">
        <v>1.8815599999999999</v>
      </c>
      <c r="GO20">
        <v>1.88229</v>
      </c>
      <c r="GP20">
        <v>1.87761</v>
      </c>
      <c r="GQ20">
        <v>1.8794900000000001</v>
      </c>
      <c r="GR20">
        <v>1.8788899999999999</v>
      </c>
      <c r="GS20">
        <v>1.8859300000000001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-3.4540000000000002</v>
      </c>
      <c r="HH20">
        <v>-0.23100000000000001</v>
      </c>
      <c r="HI20">
        <v>2</v>
      </c>
      <c r="HJ20">
        <v>525.13699999999994</v>
      </c>
      <c r="HK20">
        <v>512.51300000000003</v>
      </c>
      <c r="HL20">
        <v>23.329599999999999</v>
      </c>
      <c r="HM20">
        <v>30.339500000000001</v>
      </c>
      <c r="HN20">
        <v>29.999400000000001</v>
      </c>
      <c r="HO20">
        <v>30.441700000000001</v>
      </c>
      <c r="HP20">
        <v>30.493400000000001</v>
      </c>
      <c r="HQ20">
        <v>7.24641</v>
      </c>
      <c r="HR20">
        <v>53.368699999999997</v>
      </c>
      <c r="HS20">
        <v>0</v>
      </c>
      <c r="HT20">
        <v>23.4023</v>
      </c>
      <c r="HU20">
        <v>100</v>
      </c>
      <c r="HV20">
        <v>11.7653</v>
      </c>
      <c r="HW20">
        <v>100.36799999999999</v>
      </c>
      <c r="HX20">
        <v>101.664</v>
      </c>
    </row>
    <row r="21" spans="1:232" x14ac:dyDescent="0.25">
      <c r="A21">
        <v>5</v>
      </c>
      <c r="B21">
        <v>1566840067.5999999</v>
      </c>
      <c r="C21">
        <v>441.5</v>
      </c>
      <c r="D21" t="s">
        <v>369</v>
      </c>
      <c r="E21" t="s">
        <v>370</v>
      </c>
      <c r="G21">
        <v>1566840067.5999999</v>
      </c>
      <c r="H21">
        <f t="shared" si="0"/>
        <v>7.1854265613129024E-3</v>
      </c>
      <c r="I21">
        <f t="shared" si="1"/>
        <v>0.51052080399667743</v>
      </c>
      <c r="J21">
        <f t="shared" si="2"/>
        <v>-0.340084</v>
      </c>
      <c r="K21">
        <f t="shared" si="3"/>
        <v>-2.169356942711699</v>
      </c>
      <c r="L21">
        <f t="shared" si="4"/>
        <v>-0.21561890285050028</v>
      </c>
      <c r="M21">
        <f t="shared" si="5"/>
        <v>-3.3801970304319195E-2</v>
      </c>
      <c r="N21">
        <f t="shared" si="6"/>
        <v>0.4831670473898807</v>
      </c>
      <c r="O21">
        <f t="shared" si="7"/>
        <v>2.2475337273289675</v>
      </c>
      <c r="P21">
        <f t="shared" si="8"/>
        <v>0.43202024542763928</v>
      </c>
      <c r="Q21">
        <f t="shared" si="9"/>
        <v>0.27415542562573908</v>
      </c>
      <c r="R21">
        <f t="shared" si="10"/>
        <v>321.45737952580203</v>
      </c>
      <c r="S21">
        <f t="shared" si="11"/>
        <v>26.928490659842893</v>
      </c>
      <c r="T21">
        <f t="shared" si="12"/>
        <v>27.102499999999999</v>
      </c>
      <c r="U21">
        <f t="shared" si="13"/>
        <v>3.6007632146344069</v>
      </c>
      <c r="V21">
        <f t="shared" si="14"/>
        <v>56.064282467716573</v>
      </c>
      <c r="W21">
        <f t="shared" si="15"/>
        <v>1.9941715317413002</v>
      </c>
      <c r="X21">
        <f t="shared" si="16"/>
        <v>3.5569375794465961</v>
      </c>
      <c r="Y21">
        <f t="shared" si="17"/>
        <v>1.6065916828931066</v>
      </c>
      <c r="Z21">
        <f t="shared" si="18"/>
        <v>-316.87731135389902</v>
      </c>
      <c r="AA21">
        <f t="shared" si="19"/>
        <v>-25.263744487167912</v>
      </c>
      <c r="AB21">
        <f t="shared" si="20"/>
        <v>-2.4258219805618531</v>
      </c>
      <c r="AC21">
        <f t="shared" si="21"/>
        <v>-23.109498295826768</v>
      </c>
      <c r="AD21">
        <v>-4.1117384576884797E-2</v>
      </c>
      <c r="AE21">
        <v>4.6157866268278301E-2</v>
      </c>
      <c r="AF21">
        <v>3.4508123744871502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52452.660594805195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918.243352941176</v>
      </c>
      <c r="AT21">
        <v>963.19500000000005</v>
      </c>
      <c r="AU21">
        <f t="shared" si="27"/>
        <v>4.6669311052096485E-2</v>
      </c>
      <c r="AV21">
        <v>0.5</v>
      </c>
      <c r="AW21">
        <f t="shared" si="28"/>
        <v>1681.2894004249117</v>
      </c>
      <c r="AX21">
        <f t="shared" si="29"/>
        <v>0.51052080399667743</v>
      </c>
      <c r="AY21">
        <f t="shared" si="30"/>
        <v>39.232308998511499</v>
      </c>
      <c r="AZ21">
        <f t="shared" si="31"/>
        <v>0.24956005793219441</v>
      </c>
      <c r="BA21">
        <f t="shared" si="32"/>
        <v>9.5295972447332602E-4</v>
      </c>
      <c r="BB21">
        <f t="shared" si="33"/>
        <v>2.0394779873234392</v>
      </c>
      <c r="BC21" t="s">
        <v>372</v>
      </c>
      <c r="BD21">
        <v>722.82</v>
      </c>
      <c r="BE21">
        <f t="shared" si="34"/>
        <v>240.375</v>
      </c>
      <c r="BF21">
        <f t="shared" si="35"/>
        <v>0.18700633201798877</v>
      </c>
      <c r="BG21">
        <f t="shared" si="36"/>
        <v>0.89097601132080606</v>
      </c>
      <c r="BH21">
        <f t="shared" si="37"/>
        <v>0.11167580641036538</v>
      </c>
      <c r="BI21">
        <f t="shared" si="38"/>
        <v>0.82994071755271392</v>
      </c>
      <c r="BJ21">
        <v>1974</v>
      </c>
      <c r="BK21">
        <v>300</v>
      </c>
      <c r="BL21">
        <v>300</v>
      </c>
      <c r="BM21">
        <v>300</v>
      </c>
      <c r="BN21">
        <v>10178.700000000001</v>
      </c>
      <c r="BO21">
        <v>947.66399999999999</v>
      </c>
      <c r="BP21">
        <v>-6.78211E-3</v>
      </c>
      <c r="BQ21">
        <v>-1.8310500000000001E-3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2000.11</v>
      </c>
      <c r="CC21">
        <f t="shared" si="40"/>
        <v>1681.2894004249117</v>
      </c>
      <c r="CD21">
        <f t="shared" si="41"/>
        <v>0.84059846729675458</v>
      </c>
      <c r="CE21">
        <f t="shared" si="42"/>
        <v>0.19119693459350914</v>
      </c>
      <c r="CF21">
        <v>6</v>
      </c>
      <c r="CG21">
        <v>0.5</v>
      </c>
      <c r="CH21" t="s">
        <v>346</v>
      </c>
      <c r="CI21">
        <v>1566840067.5999999</v>
      </c>
      <c r="CJ21">
        <v>-0.340084</v>
      </c>
      <c r="CK21">
        <v>0.26962199999999997</v>
      </c>
      <c r="CL21">
        <v>20.063500000000001</v>
      </c>
      <c r="CM21">
        <v>11.613799999999999</v>
      </c>
      <c r="CN21">
        <v>499.98899999999998</v>
      </c>
      <c r="CO21">
        <v>99.293099999999995</v>
      </c>
      <c r="CP21">
        <v>9.9903800000000001E-2</v>
      </c>
      <c r="CQ21">
        <v>26.893999999999998</v>
      </c>
      <c r="CR21">
        <v>27.102499999999999</v>
      </c>
      <c r="CS21">
        <v>999.9</v>
      </c>
      <c r="CT21">
        <v>0</v>
      </c>
      <c r="CU21">
        <v>0</v>
      </c>
      <c r="CV21">
        <v>9986.25</v>
      </c>
      <c r="CW21">
        <v>0</v>
      </c>
      <c r="CX21">
        <v>938.39599999999996</v>
      </c>
      <c r="CY21">
        <v>-0.60970599999999997</v>
      </c>
      <c r="CZ21">
        <v>-0.34704699999999999</v>
      </c>
      <c r="DA21">
        <v>0.27278999999999998</v>
      </c>
      <c r="DB21">
        <v>8.4496300000000009</v>
      </c>
      <c r="DC21">
        <v>2.42292</v>
      </c>
      <c r="DD21">
        <v>0.26962199999999997</v>
      </c>
      <c r="DE21">
        <v>20.305499999999999</v>
      </c>
      <c r="DF21">
        <v>11.613799999999999</v>
      </c>
      <c r="DG21">
        <v>1.9921599999999999</v>
      </c>
      <c r="DH21">
        <v>1.15317</v>
      </c>
      <c r="DI21">
        <v>17.382200000000001</v>
      </c>
      <c r="DJ21">
        <v>9.0103799999999996</v>
      </c>
      <c r="DK21">
        <v>2000.11</v>
      </c>
      <c r="DL21">
        <v>0.98000200000000004</v>
      </c>
      <c r="DM21">
        <v>1.9997899999999999E-2</v>
      </c>
      <c r="DN21">
        <v>0</v>
      </c>
      <c r="DO21">
        <v>918.27800000000002</v>
      </c>
      <c r="DP21">
        <v>4.9992900000000002</v>
      </c>
      <c r="DQ21">
        <v>21045.3</v>
      </c>
      <c r="DR21">
        <v>17315.400000000001</v>
      </c>
      <c r="DS21">
        <v>48.25</v>
      </c>
      <c r="DT21">
        <v>48.625</v>
      </c>
      <c r="DU21">
        <v>48.811999999999998</v>
      </c>
      <c r="DV21">
        <v>48.25</v>
      </c>
      <c r="DW21">
        <v>50</v>
      </c>
      <c r="DX21">
        <v>1955.21</v>
      </c>
      <c r="DY21">
        <v>39.9</v>
      </c>
      <c r="DZ21">
        <v>0</v>
      </c>
      <c r="EA21">
        <v>103.90000009536701</v>
      </c>
      <c r="EB21">
        <v>918.243352941176</v>
      </c>
      <c r="EC21">
        <v>2.0301470068123102</v>
      </c>
      <c r="ED21">
        <v>694.87744402698104</v>
      </c>
      <c r="EE21">
        <v>20965.988235294099</v>
      </c>
      <c r="EF21">
        <v>10</v>
      </c>
      <c r="EG21">
        <v>1566840035.5999999</v>
      </c>
      <c r="EH21" t="s">
        <v>373</v>
      </c>
      <c r="EI21">
        <v>54</v>
      </c>
      <c r="EJ21">
        <v>-2.7629999999999999</v>
      </c>
      <c r="EK21">
        <v>-0.24199999999999999</v>
      </c>
      <c r="EL21">
        <v>0</v>
      </c>
      <c r="EM21">
        <v>12</v>
      </c>
      <c r="EN21">
        <v>0.41</v>
      </c>
      <c r="EO21">
        <v>0.01</v>
      </c>
      <c r="EP21">
        <v>0.54261910841385697</v>
      </c>
      <c r="EQ21">
        <v>-9.72629171061766E-2</v>
      </c>
      <c r="ER21">
        <v>2.4561934483843001E-2</v>
      </c>
      <c r="ES21">
        <v>1</v>
      </c>
      <c r="ET21">
        <v>0.48481425771059</v>
      </c>
      <c r="EU21">
        <v>5.1990652482112598E-2</v>
      </c>
      <c r="EV21">
        <v>1.3330484632340199E-2</v>
      </c>
      <c r="EW21">
        <v>1</v>
      </c>
      <c r="EX21">
        <v>2</v>
      </c>
      <c r="EY21">
        <v>2</v>
      </c>
      <c r="EZ21" t="s">
        <v>348</v>
      </c>
      <c r="FA21">
        <v>2.9333300000000002</v>
      </c>
      <c r="FB21">
        <v>2.6374499999999999</v>
      </c>
      <c r="FC21">
        <v>6.6521199999999999E-4</v>
      </c>
      <c r="FD21">
        <v>7.6466199999999996E-5</v>
      </c>
      <c r="FE21">
        <v>9.5792100000000005E-2</v>
      </c>
      <c r="FF21">
        <v>6.4270999999999995E-2</v>
      </c>
      <c r="FG21">
        <v>35550.9</v>
      </c>
      <c r="FH21">
        <v>31185.9</v>
      </c>
      <c r="FI21">
        <v>30942.7</v>
      </c>
      <c r="FJ21">
        <v>27347.8</v>
      </c>
      <c r="FK21">
        <v>39208.400000000001</v>
      </c>
      <c r="FL21">
        <v>38670.400000000001</v>
      </c>
      <c r="FM21">
        <v>43408</v>
      </c>
      <c r="FN21">
        <v>42213.4</v>
      </c>
      <c r="FO21">
        <v>1.9859500000000001</v>
      </c>
      <c r="FP21">
        <v>1.8733200000000001</v>
      </c>
      <c r="FQ21">
        <v>8.66503E-2</v>
      </c>
      <c r="FR21">
        <v>0</v>
      </c>
      <c r="FS21">
        <v>25.684100000000001</v>
      </c>
      <c r="FT21">
        <v>999.9</v>
      </c>
      <c r="FU21">
        <v>48.81</v>
      </c>
      <c r="FV21">
        <v>32.326999999999998</v>
      </c>
      <c r="FW21">
        <v>23.9117</v>
      </c>
      <c r="FX21">
        <v>58.2684</v>
      </c>
      <c r="FY21">
        <v>39.923900000000003</v>
      </c>
      <c r="FZ21">
        <v>1</v>
      </c>
      <c r="GA21">
        <v>0.22301599999999999</v>
      </c>
      <c r="GB21">
        <v>3.1830099999999999</v>
      </c>
      <c r="GC21">
        <v>20.3308</v>
      </c>
      <c r="GD21">
        <v>5.2400500000000001</v>
      </c>
      <c r="GE21">
        <v>12.0639</v>
      </c>
      <c r="GF21">
        <v>4.9701500000000003</v>
      </c>
      <c r="GG21">
        <v>3.2901500000000001</v>
      </c>
      <c r="GH21">
        <v>460.3</v>
      </c>
      <c r="GI21">
        <v>9999</v>
      </c>
      <c r="GJ21">
        <v>9999</v>
      </c>
      <c r="GK21">
        <v>9999</v>
      </c>
      <c r="GL21">
        <v>1.8870499999999999</v>
      </c>
      <c r="GM21">
        <v>1.8830899999999999</v>
      </c>
      <c r="GN21">
        <v>1.8815599999999999</v>
      </c>
      <c r="GO21">
        <v>1.88232</v>
      </c>
      <c r="GP21">
        <v>1.8776999999999999</v>
      </c>
      <c r="GQ21">
        <v>1.87957</v>
      </c>
      <c r="GR21">
        <v>1.87896</v>
      </c>
      <c r="GS21">
        <v>1.8859900000000001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-2.7629999999999999</v>
      </c>
      <c r="HH21">
        <v>-0.24199999999999999</v>
      </c>
      <c r="HI21">
        <v>2</v>
      </c>
      <c r="HJ21">
        <v>525.71900000000005</v>
      </c>
      <c r="HK21">
        <v>511.9</v>
      </c>
      <c r="HL21">
        <v>22.9724</v>
      </c>
      <c r="HM21">
        <v>30.2012</v>
      </c>
      <c r="HN21">
        <v>30.0001</v>
      </c>
      <c r="HO21">
        <v>30.3355</v>
      </c>
      <c r="HP21">
        <v>30.387599999999999</v>
      </c>
      <c r="HQ21">
        <v>0</v>
      </c>
      <c r="HR21">
        <v>53.853000000000002</v>
      </c>
      <c r="HS21">
        <v>0</v>
      </c>
      <c r="HT21">
        <v>22.945599999999999</v>
      </c>
      <c r="HU21">
        <v>0</v>
      </c>
      <c r="HV21">
        <v>11.5184</v>
      </c>
      <c r="HW21">
        <v>100.39700000000001</v>
      </c>
      <c r="HX21">
        <v>101.682</v>
      </c>
    </row>
    <row r="22" spans="1:232" x14ac:dyDescent="0.25">
      <c r="A22">
        <v>7</v>
      </c>
      <c r="B22">
        <v>1566840321.0999999</v>
      </c>
      <c r="C22">
        <v>695</v>
      </c>
      <c r="D22" t="s">
        <v>379</v>
      </c>
      <c r="E22" t="s">
        <v>380</v>
      </c>
      <c r="G22">
        <v>1566840321.0999999</v>
      </c>
      <c r="H22">
        <f t="shared" si="0"/>
        <v>6.4310599669375381E-3</v>
      </c>
      <c r="I22">
        <f t="shared" si="1"/>
        <v>38.392608201815861</v>
      </c>
      <c r="J22">
        <f t="shared" si="2"/>
        <v>351.33</v>
      </c>
      <c r="K22">
        <f t="shared" si="3"/>
        <v>182.48957062629961</v>
      </c>
      <c r="L22">
        <f t="shared" si="4"/>
        <v>18.137109186544144</v>
      </c>
      <c r="M22">
        <f t="shared" si="5"/>
        <v>34.917669807866993</v>
      </c>
      <c r="N22">
        <f t="shared" si="6"/>
        <v>0.41317897917586399</v>
      </c>
      <c r="O22">
        <f t="shared" si="7"/>
        <v>2.2429410593162618</v>
      </c>
      <c r="P22">
        <f t="shared" si="8"/>
        <v>0.37508323896862239</v>
      </c>
      <c r="Q22">
        <f t="shared" si="9"/>
        <v>0.23755637903616231</v>
      </c>
      <c r="R22">
        <f t="shared" si="10"/>
        <v>321.41428771934363</v>
      </c>
      <c r="S22">
        <f t="shared" si="11"/>
        <v>26.766025999876948</v>
      </c>
      <c r="T22">
        <f t="shared" si="12"/>
        <v>27.013999999999999</v>
      </c>
      <c r="U22">
        <f t="shared" si="13"/>
        <v>3.5821037298899427</v>
      </c>
      <c r="V22">
        <f t="shared" si="14"/>
        <v>55.459929359001713</v>
      </c>
      <c r="W22">
        <f t="shared" si="15"/>
        <v>1.9252573282928702</v>
      </c>
      <c r="X22">
        <f t="shared" si="16"/>
        <v>3.4714384791771851</v>
      </c>
      <c r="Y22">
        <f t="shared" si="17"/>
        <v>1.6568464015970725</v>
      </c>
      <c r="Z22">
        <f t="shared" si="18"/>
        <v>-283.60974454194542</v>
      </c>
      <c r="AA22">
        <f t="shared" si="19"/>
        <v>-64.487403093311499</v>
      </c>
      <c r="AB22">
        <f t="shared" si="20"/>
        <v>-6.1892016892259889</v>
      </c>
      <c r="AC22">
        <f t="shared" si="21"/>
        <v>-32.872061605139251</v>
      </c>
      <c r="AD22">
        <v>-4.0993979242912801E-2</v>
      </c>
      <c r="AE22">
        <v>4.6019332969993797E-2</v>
      </c>
      <c r="AF22">
        <v>3.4426083142411601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52373.603918955989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837.96364705882399</v>
      </c>
      <c r="AT22">
        <v>1107.44</v>
      </c>
      <c r="AU22">
        <f t="shared" si="27"/>
        <v>0.24333268885102222</v>
      </c>
      <c r="AV22">
        <v>0.5</v>
      </c>
      <c r="AW22">
        <f t="shared" si="28"/>
        <v>1681.0626004249691</v>
      </c>
      <c r="AX22">
        <f t="shared" si="29"/>
        <v>38.392608201815861</v>
      </c>
      <c r="AY22">
        <f t="shared" si="30"/>
        <v>204.52874134414964</v>
      </c>
      <c r="AZ22">
        <f t="shared" si="31"/>
        <v>0.43298056779599797</v>
      </c>
      <c r="BA22">
        <f t="shared" si="32"/>
        <v>2.3487696693523779E-2</v>
      </c>
      <c r="BB22">
        <f t="shared" si="33"/>
        <v>1.6435833995521203</v>
      </c>
      <c r="BC22" t="s">
        <v>382</v>
      </c>
      <c r="BD22">
        <v>627.94000000000005</v>
      </c>
      <c r="BE22">
        <f t="shared" si="34"/>
        <v>479.5</v>
      </c>
      <c r="BF22">
        <f t="shared" si="35"/>
        <v>0.56199447954364146</v>
      </c>
      <c r="BG22">
        <f t="shared" si="36"/>
        <v>0.79149182273978436</v>
      </c>
      <c r="BH22">
        <f t="shared" si="37"/>
        <v>0.49285668946389305</v>
      </c>
      <c r="BI22">
        <f t="shared" si="38"/>
        <v>0.76899901287045935</v>
      </c>
      <c r="BJ22">
        <v>1978</v>
      </c>
      <c r="BK22">
        <v>300</v>
      </c>
      <c r="BL22">
        <v>300</v>
      </c>
      <c r="BM22">
        <v>300</v>
      </c>
      <c r="BN22">
        <v>10180.1</v>
      </c>
      <c r="BO22">
        <v>1026.49</v>
      </c>
      <c r="BP22">
        <v>-6.7837499999999998E-3</v>
      </c>
      <c r="BQ22">
        <v>-2.6639400000000002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1999.84</v>
      </c>
      <c r="CC22">
        <f t="shared" si="40"/>
        <v>1681.0626004249691</v>
      </c>
      <c r="CD22">
        <f t="shared" si="41"/>
        <v>0.84059854809633228</v>
      </c>
      <c r="CE22">
        <f t="shared" si="42"/>
        <v>0.19119709619266456</v>
      </c>
      <c r="CF22">
        <v>6</v>
      </c>
      <c r="CG22">
        <v>0.5</v>
      </c>
      <c r="CH22" t="s">
        <v>346</v>
      </c>
      <c r="CI22">
        <v>1566840321.0999999</v>
      </c>
      <c r="CJ22">
        <v>351.33</v>
      </c>
      <c r="CK22">
        <v>400.11</v>
      </c>
      <c r="CL22">
        <v>19.371300000000002</v>
      </c>
      <c r="CM22">
        <v>11.803900000000001</v>
      </c>
      <c r="CN22">
        <v>500.02499999999998</v>
      </c>
      <c r="CO22">
        <v>99.287099999999995</v>
      </c>
      <c r="CP22">
        <v>9.9999900000000003E-2</v>
      </c>
      <c r="CQ22">
        <v>26.480699999999999</v>
      </c>
      <c r="CR22">
        <v>27.013999999999999</v>
      </c>
      <c r="CS22">
        <v>999.9</v>
      </c>
      <c r="CT22">
        <v>0</v>
      </c>
      <c r="CU22">
        <v>0</v>
      </c>
      <c r="CV22">
        <v>9956.8799999999992</v>
      </c>
      <c r="CW22">
        <v>0</v>
      </c>
      <c r="CX22">
        <v>1716.11</v>
      </c>
      <c r="CY22">
        <v>-48.780099999999997</v>
      </c>
      <c r="CZ22">
        <v>358.27</v>
      </c>
      <c r="DA22">
        <v>404.88900000000001</v>
      </c>
      <c r="DB22">
        <v>7.56731</v>
      </c>
      <c r="DC22">
        <v>354.74099999999999</v>
      </c>
      <c r="DD22">
        <v>400.11</v>
      </c>
      <c r="DE22">
        <v>19.6083</v>
      </c>
      <c r="DF22">
        <v>11.803900000000001</v>
      </c>
      <c r="DG22">
        <v>1.9233100000000001</v>
      </c>
      <c r="DH22">
        <v>1.17198</v>
      </c>
      <c r="DI22">
        <v>16.826799999999999</v>
      </c>
      <c r="DJ22">
        <v>9.2502899999999997</v>
      </c>
      <c r="DK22">
        <v>1999.84</v>
      </c>
      <c r="DL22">
        <v>0.97999700000000001</v>
      </c>
      <c r="DM22">
        <v>2.00035E-2</v>
      </c>
      <c r="DN22">
        <v>0</v>
      </c>
      <c r="DO22">
        <v>838.07799999999997</v>
      </c>
      <c r="DP22">
        <v>4.9992900000000002</v>
      </c>
      <c r="DQ22">
        <v>21252.7</v>
      </c>
      <c r="DR22">
        <v>17313</v>
      </c>
      <c r="DS22">
        <v>48.061999999999998</v>
      </c>
      <c r="DT22">
        <v>48.5</v>
      </c>
      <c r="DU22">
        <v>48.625</v>
      </c>
      <c r="DV22">
        <v>48.061999999999998</v>
      </c>
      <c r="DW22">
        <v>49.811999999999998</v>
      </c>
      <c r="DX22">
        <v>1954.94</v>
      </c>
      <c r="DY22">
        <v>39.9</v>
      </c>
      <c r="DZ22">
        <v>0</v>
      </c>
      <c r="EA22">
        <v>132.700000047684</v>
      </c>
      <c r="EB22">
        <v>837.96364705882399</v>
      </c>
      <c r="EC22">
        <v>-1.9210784375262699</v>
      </c>
      <c r="ED22">
        <v>7074.5833238147998</v>
      </c>
      <c r="EE22">
        <v>20679.788235294101</v>
      </c>
      <c r="EF22">
        <v>10</v>
      </c>
      <c r="EG22">
        <v>1566840288.0999999</v>
      </c>
      <c r="EH22" t="s">
        <v>383</v>
      </c>
      <c r="EI22">
        <v>56</v>
      </c>
      <c r="EJ22">
        <v>-3.411</v>
      </c>
      <c r="EK22">
        <v>-0.23699999999999999</v>
      </c>
      <c r="EL22">
        <v>400</v>
      </c>
      <c r="EM22">
        <v>12</v>
      </c>
      <c r="EN22">
        <v>0.06</v>
      </c>
      <c r="EO22">
        <v>0.01</v>
      </c>
      <c r="EP22">
        <v>38.180850688892299</v>
      </c>
      <c r="EQ22">
        <v>0.13651770339655001</v>
      </c>
      <c r="ER22">
        <v>0.158998738725662</v>
      </c>
      <c r="ES22">
        <v>1</v>
      </c>
      <c r="ET22">
        <v>0.42178862516035498</v>
      </c>
      <c r="EU22">
        <v>-8.6374066794496305E-3</v>
      </c>
      <c r="EV22">
        <v>8.7255434875746201E-3</v>
      </c>
      <c r="EW22">
        <v>1</v>
      </c>
      <c r="EX22">
        <v>2</v>
      </c>
      <c r="EY22">
        <v>2</v>
      </c>
      <c r="EZ22" t="s">
        <v>348</v>
      </c>
      <c r="FA22">
        <v>2.9336600000000002</v>
      </c>
      <c r="FB22">
        <v>2.6375500000000001</v>
      </c>
      <c r="FC22">
        <v>8.1549099999999999E-2</v>
      </c>
      <c r="FD22">
        <v>9.0915899999999994E-2</v>
      </c>
      <c r="FE22">
        <v>9.3445200000000006E-2</v>
      </c>
      <c r="FF22">
        <v>6.5092700000000003E-2</v>
      </c>
      <c r="FG22">
        <v>32689.8</v>
      </c>
      <c r="FH22">
        <v>28362.9</v>
      </c>
      <c r="FI22">
        <v>30956.7</v>
      </c>
      <c r="FJ22">
        <v>27355.5</v>
      </c>
      <c r="FK22">
        <v>39337.300000000003</v>
      </c>
      <c r="FL22">
        <v>38656.300000000003</v>
      </c>
      <c r="FM22">
        <v>43426.3</v>
      </c>
      <c r="FN22">
        <v>42224.3</v>
      </c>
      <c r="FO22">
        <v>1.98773</v>
      </c>
      <c r="FP22">
        <v>1.87643</v>
      </c>
      <c r="FQ22">
        <v>6.0219300000000003E-2</v>
      </c>
      <c r="FR22">
        <v>0</v>
      </c>
      <c r="FS22">
        <v>26.028500000000001</v>
      </c>
      <c r="FT22">
        <v>999.9</v>
      </c>
      <c r="FU22">
        <v>48.517000000000003</v>
      </c>
      <c r="FV22">
        <v>32.427999999999997</v>
      </c>
      <c r="FW22">
        <v>23.9039</v>
      </c>
      <c r="FX22">
        <v>58.128399999999999</v>
      </c>
      <c r="FY22">
        <v>39.7316</v>
      </c>
      <c r="FZ22">
        <v>1</v>
      </c>
      <c r="GA22">
        <v>0.208958</v>
      </c>
      <c r="GB22">
        <v>3.1089899999999999</v>
      </c>
      <c r="GC22">
        <v>20.335000000000001</v>
      </c>
      <c r="GD22">
        <v>5.2386999999999997</v>
      </c>
      <c r="GE22">
        <v>12.0639</v>
      </c>
      <c r="GF22">
        <v>4.9712500000000004</v>
      </c>
      <c r="GG22">
        <v>3.2901500000000001</v>
      </c>
      <c r="GH22">
        <v>460.4</v>
      </c>
      <c r="GI22">
        <v>9999</v>
      </c>
      <c r="GJ22">
        <v>9999</v>
      </c>
      <c r="GK22">
        <v>9999</v>
      </c>
      <c r="GL22">
        <v>1.887</v>
      </c>
      <c r="GM22">
        <v>1.8830899999999999</v>
      </c>
      <c r="GN22">
        <v>1.8815599999999999</v>
      </c>
      <c r="GO22">
        <v>1.88232</v>
      </c>
      <c r="GP22">
        <v>1.87761</v>
      </c>
      <c r="GQ22">
        <v>1.8794900000000001</v>
      </c>
      <c r="GR22">
        <v>1.87887</v>
      </c>
      <c r="GS22">
        <v>1.8859699999999999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-3.411</v>
      </c>
      <c r="HH22">
        <v>-0.23699999999999999</v>
      </c>
      <c r="HI22">
        <v>2</v>
      </c>
      <c r="HJ22">
        <v>525.27700000000004</v>
      </c>
      <c r="HK22">
        <v>512.45399999999995</v>
      </c>
      <c r="HL22">
        <v>22.233799999999999</v>
      </c>
      <c r="HM22">
        <v>30.037800000000001</v>
      </c>
      <c r="HN22">
        <v>30.000699999999998</v>
      </c>
      <c r="HO22">
        <v>30.142499999999998</v>
      </c>
      <c r="HP22">
        <v>30.199000000000002</v>
      </c>
      <c r="HQ22">
        <v>19.393599999999999</v>
      </c>
      <c r="HR22">
        <v>53.509700000000002</v>
      </c>
      <c r="HS22">
        <v>0</v>
      </c>
      <c r="HT22">
        <v>22.187000000000001</v>
      </c>
      <c r="HU22">
        <v>400</v>
      </c>
      <c r="HV22">
        <v>11.8117</v>
      </c>
      <c r="HW22">
        <v>100.44</v>
      </c>
      <c r="HX22">
        <v>101.709</v>
      </c>
    </row>
    <row r="23" spans="1:232" x14ac:dyDescent="0.25">
      <c r="A23">
        <v>8</v>
      </c>
      <c r="B23">
        <v>1566840426.5999999</v>
      </c>
      <c r="C23">
        <v>800.5</v>
      </c>
      <c r="D23" t="s">
        <v>384</v>
      </c>
      <c r="E23" t="s">
        <v>385</v>
      </c>
      <c r="G23">
        <v>1566840426.5999999</v>
      </c>
      <c r="H23">
        <f t="shared" si="0"/>
        <v>5.9643360594411896E-3</v>
      </c>
      <c r="I23">
        <f t="shared" si="1"/>
        <v>40.825104552852864</v>
      </c>
      <c r="J23">
        <f t="shared" si="2"/>
        <v>447.82299999999998</v>
      </c>
      <c r="K23">
        <f t="shared" si="3"/>
        <v>251.19027484232276</v>
      </c>
      <c r="L23">
        <f t="shared" si="4"/>
        <v>24.964250065441036</v>
      </c>
      <c r="M23">
        <f t="shared" si="5"/>
        <v>44.506362215152002</v>
      </c>
      <c r="N23">
        <f t="shared" si="6"/>
        <v>0.37680101754101869</v>
      </c>
      <c r="O23">
        <f t="shared" si="7"/>
        <v>2.2502592642185428</v>
      </c>
      <c r="P23">
        <f t="shared" si="8"/>
        <v>0.34493514712434997</v>
      </c>
      <c r="Q23">
        <f t="shared" si="9"/>
        <v>0.21822247318715243</v>
      </c>
      <c r="R23">
        <f t="shared" si="10"/>
        <v>321.41588371217443</v>
      </c>
      <c r="S23">
        <f t="shared" si="11"/>
        <v>26.891285280162698</v>
      </c>
      <c r="T23">
        <f t="shared" si="12"/>
        <v>27.068200000000001</v>
      </c>
      <c r="U23">
        <f t="shared" si="13"/>
        <v>3.5935213019094716</v>
      </c>
      <c r="V23">
        <f t="shared" si="14"/>
        <v>55.481816204316722</v>
      </c>
      <c r="W23">
        <f t="shared" si="15"/>
        <v>1.9227490277807999</v>
      </c>
      <c r="X23">
        <f t="shared" si="16"/>
        <v>3.4655481008410134</v>
      </c>
      <c r="Y23">
        <f t="shared" si="17"/>
        <v>1.6707722741286717</v>
      </c>
      <c r="Z23">
        <f t="shared" si="18"/>
        <v>-263.02722022135646</v>
      </c>
      <c r="AA23">
        <f t="shared" si="19"/>
        <v>-74.767036904006929</v>
      </c>
      <c r="AB23">
        <f t="shared" si="20"/>
        <v>-7.1533674701823493</v>
      </c>
      <c r="AC23">
        <f t="shared" si="21"/>
        <v>-23.531740883371285</v>
      </c>
      <c r="AD23">
        <v>-4.1190727453373703E-2</v>
      </c>
      <c r="AE23">
        <v>4.6240200072326001E-2</v>
      </c>
      <c r="AF23">
        <v>3.4556842521060398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52619.77595353347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839.29670588235297</v>
      </c>
      <c r="AT23">
        <v>1135.02</v>
      </c>
      <c r="AU23">
        <f t="shared" si="27"/>
        <v>0.26054456671921822</v>
      </c>
      <c r="AV23">
        <v>0.5</v>
      </c>
      <c r="AW23">
        <f t="shared" si="28"/>
        <v>1681.0710004249668</v>
      </c>
      <c r="AX23">
        <f t="shared" si="29"/>
        <v>40.825104552852864</v>
      </c>
      <c r="AY23">
        <f t="shared" si="30"/>
        <v>218.99695771498284</v>
      </c>
      <c r="AZ23">
        <f t="shared" si="31"/>
        <v>0.44154288030166866</v>
      </c>
      <c r="BA23">
        <f t="shared" si="32"/>
        <v>2.4934571366735058E-2</v>
      </c>
      <c r="BB23">
        <f t="shared" si="33"/>
        <v>1.5793466194428294</v>
      </c>
      <c r="BC23" t="s">
        <v>387</v>
      </c>
      <c r="BD23">
        <v>633.86</v>
      </c>
      <c r="BE23">
        <f t="shared" si="34"/>
        <v>501.15999999999997</v>
      </c>
      <c r="BF23">
        <f t="shared" si="35"/>
        <v>0.59007760818430643</v>
      </c>
      <c r="BG23">
        <f t="shared" si="36"/>
        <v>0.78151062670299731</v>
      </c>
      <c r="BH23">
        <f t="shared" si="37"/>
        <v>0.51488869656948821</v>
      </c>
      <c r="BI23">
        <f t="shared" si="38"/>
        <v>0.75734680852967406</v>
      </c>
      <c r="BJ23">
        <v>1980</v>
      </c>
      <c r="BK23">
        <v>300</v>
      </c>
      <c r="BL23">
        <v>300</v>
      </c>
      <c r="BM23">
        <v>300</v>
      </c>
      <c r="BN23">
        <v>10179.799999999999</v>
      </c>
      <c r="BO23">
        <v>1047.3800000000001</v>
      </c>
      <c r="BP23">
        <v>-6.7837000000000001E-3</v>
      </c>
      <c r="BQ23">
        <v>-2.7686799999999998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1999.85</v>
      </c>
      <c r="CC23">
        <f t="shared" si="40"/>
        <v>1681.0710004249668</v>
      </c>
      <c r="CD23">
        <f t="shared" si="41"/>
        <v>0.84059854510336618</v>
      </c>
      <c r="CE23">
        <f t="shared" si="42"/>
        <v>0.19119709020673251</v>
      </c>
      <c r="CF23">
        <v>6</v>
      </c>
      <c r="CG23">
        <v>0.5</v>
      </c>
      <c r="CH23" t="s">
        <v>346</v>
      </c>
      <c r="CI23">
        <v>1566840426.5999999</v>
      </c>
      <c r="CJ23">
        <v>447.82299999999998</v>
      </c>
      <c r="CK23">
        <v>500.02100000000002</v>
      </c>
      <c r="CL23">
        <v>19.346699999999998</v>
      </c>
      <c r="CM23">
        <v>12.3276</v>
      </c>
      <c r="CN23">
        <v>499.97399999999999</v>
      </c>
      <c r="CO23">
        <v>99.283799999999999</v>
      </c>
      <c r="CP23">
        <v>0.100024</v>
      </c>
      <c r="CQ23">
        <v>26.451899999999998</v>
      </c>
      <c r="CR23">
        <v>27.068200000000001</v>
      </c>
      <c r="CS23">
        <v>999.9</v>
      </c>
      <c r="CT23">
        <v>0</v>
      </c>
      <c r="CU23">
        <v>0</v>
      </c>
      <c r="CV23">
        <v>10005</v>
      </c>
      <c r="CW23">
        <v>0</v>
      </c>
      <c r="CX23">
        <v>1009.2</v>
      </c>
      <c r="CY23">
        <v>-52.198</v>
      </c>
      <c r="CZ23">
        <v>456.65699999999998</v>
      </c>
      <c r="DA23">
        <v>506.262</v>
      </c>
      <c r="DB23">
        <v>7.0190999999999999</v>
      </c>
      <c r="DC23">
        <v>451.80900000000003</v>
      </c>
      <c r="DD23">
        <v>500.02100000000002</v>
      </c>
      <c r="DE23">
        <v>19.585699999999999</v>
      </c>
      <c r="DF23">
        <v>12.3276</v>
      </c>
      <c r="DG23">
        <v>1.9208099999999999</v>
      </c>
      <c r="DH23">
        <v>1.22393</v>
      </c>
      <c r="DI23">
        <v>16.8063</v>
      </c>
      <c r="DJ23">
        <v>9.8958700000000004</v>
      </c>
      <c r="DK23">
        <v>1999.85</v>
      </c>
      <c r="DL23">
        <v>0.97999899999999995</v>
      </c>
      <c r="DM23">
        <v>2.00007E-2</v>
      </c>
      <c r="DN23">
        <v>0</v>
      </c>
      <c r="DO23">
        <v>839.46400000000006</v>
      </c>
      <c r="DP23">
        <v>4.9992900000000002</v>
      </c>
      <c r="DQ23">
        <v>19528.599999999999</v>
      </c>
      <c r="DR23">
        <v>17313.099999999999</v>
      </c>
      <c r="DS23">
        <v>48.125</v>
      </c>
      <c r="DT23">
        <v>48.875</v>
      </c>
      <c r="DU23">
        <v>48.75</v>
      </c>
      <c r="DV23">
        <v>48.561999999999998</v>
      </c>
      <c r="DW23">
        <v>49.75</v>
      </c>
      <c r="DX23">
        <v>1954.95</v>
      </c>
      <c r="DY23">
        <v>39.9</v>
      </c>
      <c r="DZ23">
        <v>0</v>
      </c>
      <c r="EA23">
        <v>104.90000009536701</v>
      </c>
      <c r="EB23">
        <v>839.29670588235297</v>
      </c>
      <c r="EC23">
        <v>4.3487745173379304</v>
      </c>
      <c r="ED23">
        <v>-1023.21078030125</v>
      </c>
      <c r="EE23">
        <v>19576.970588235301</v>
      </c>
      <c r="EF23">
        <v>10</v>
      </c>
      <c r="EG23">
        <v>1566840393.0999999</v>
      </c>
      <c r="EH23" t="s">
        <v>388</v>
      </c>
      <c r="EI23">
        <v>57</v>
      </c>
      <c r="EJ23">
        <v>-3.9860000000000002</v>
      </c>
      <c r="EK23">
        <v>-0.23899999999999999</v>
      </c>
      <c r="EL23">
        <v>500</v>
      </c>
      <c r="EM23">
        <v>12</v>
      </c>
      <c r="EN23">
        <v>0.05</v>
      </c>
      <c r="EO23">
        <v>0.01</v>
      </c>
      <c r="EP23">
        <v>40.704693038026797</v>
      </c>
      <c r="EQ23">
        <v>-0.26175233667893</v>
      </c>
      <c r="ER23">
        <v>0.195093931354935</v>
      </c>
      <c r="ES23">
        <v>1</v>
      </c>
      <c r="ET23">
        <v>0.38595684856581097</v>
      </c>
      <c r="EU23">
        <v>-2.63120538367221E-2</v>
      </c>
      <c r="EV23">
        <v>6.5398794224069403E-3</v>
      </c>
      <c r="EW23">
        <v>1</v>
      </c>
      <c r="EX23">
        <v>2</v>
      </c>
      <c r="EY23">
        <v>2</v>
      </c>
      <c r="EZ23" t="s">
        <v>348</v>
      </c>
      <c r="FA23">
        <v>2.9335300000000002</v>
      </c>
      <c r="FB23">
        <v>2.6375700000000002</v>
      </c>
      <c r="FC23">
        <v>9.8225499999999993E-2</v>
      </c>
      <c r="FD23">
        <v>0.107456</v>
      </c>
      <c r="FE23">
        <v>9.3370900000000007E-2</v>
      </c>
      <c r="FF23">
        <v>6.7262600000000006E-2</v>
      </c>
      <c r="FG23">
        <v>32096.5</v>
      </c>
      <c r="FH23">
        <v>27846.799999999999</v>
      </c>
      <c r="FI23">
        <v>30956.9</v>
      </c>
      <c r="FJ23">
        <v>27355.4</v>
      </c>
      <c r="FK23">
        <v>39343.1</v>
      </c>
      <c r="FL23">
        <v>38568.199999999997</v>
      </c>
      <c r="FM23">
        <v>43426.9</v>
      </c>
      <c r="FN23">
        <v>42224.2</v>
      </c>
      <c r="FO23">
        <v>1.98743</v>
      </c>
      <c r="FP23">
        <v>1.87687</v>
      </c>
      <c r="FQ23">
        <v>5.4061400000000003E-2</v>
      </c>
      <c r="FR23">
        <v>0</v>
      </c>
      <c r="FS23">
        <v>26.183599999999998</v>
      </c>
      <c r="FT23">
        <v>999.9</v>
      </c>
      <c r="FU23">
        <v>48.37</v>
      </c>
      <c r="FV23">
        <v>32.468000000000004</v>
      </c>
      <c r="FW23">
        <v>23.885400000000001</v>
      </c>
      <c r="FX23">
        <v>57.858400000000003</v>
      </c>
      <c r="FY23">
        <v>39.727600000000002</v>
      </c>
      <c r="FZ23">
        <v>1</v>
      </c>
      <c r="GA23">
        <v>0.211949</v>
      </c>
      <c r="GB23">
        <v>3.9165000000000001</v>
      </c>
      <c r="GC23">
        <v>20.3169</v>
      </c>
      <c r="GD23">
        <v>5.24125</v>
      </c>
      <c r="GE23">
        <v>12.064</v>
      </c>
      <c r="GF23">
        <v>4.9718499999999999</v>
      </c>
      <c r="GG23">
        <v>3.2901500000000001</v>
      </c>
      <c r="GH23">
        <v>460.4</v>
      </c>
      <c r="GI23">
        <v>9999</v>
      </c>
      <c r="GJ23">
        <v>9999</v>
      </c>
      <c r="GK23">
        <v>9999</v>
      </c>
      <c r="GL23">
        <v>1.8870199999999999</v>
      </c>
      <c r="GM23">
        <v>1.88306</v>
      </c>
      <c r="GN23">
        <v>1.8815599999999999</v>
      </c>
      <c r="GO23">
        <v>1.88232</v>
      </c>
      <c r="GP23">
        <v>1.87761</v>
      </c>
      <c r="GQ23">
        <v>1.8794900000000001</v>
      </c>
      <c r="GR23">
        <v>1.8789</v>
      </c>
      <c r="GS23">
        <v>1.88595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-3.9860000000000002</v>
      </c>
      <c r="HH23">
        <v>-0.23899999999999999</v>
      </c>
      <c r="HI23">
        <v>2</v>
      </c>
      <c r="HJ23">
        <v>524.85400000000004</v>
      </c>
      <c r="HK23">
        <v>512.53</v>
      </c>
      <c r="HL23">
        <v>21.6797</v>
      </c>
      <c r="HM23">
        <v>30.032599999999999</v>
      </c>
      <c r="HN23">
        <v>30.000499999999999</v>
      </c>
      <c r="HO23">
        <v>30.114599999999999</v>
      </c>
      <c r="HP23">
        <v>30.171199999999999</v>
      </c>
      <c r="HQ23">
        <v>23.1724</v>
      </c>
      <c r="HR23">
        <v>51.540300000000002</v>
      </c>
      <c r="HS23">
        <v>0</v>
      </c>
      <c r="HT23">
        <v>21.605499999999999</v>
      </c>
      <c r="HU23">
        <v>500</v>
      </c>
      <c r="HV23">
        <v>12.2919</v>
      </c>
      <c r="HW23">
        <v>100.441</v>
      </c>
      <c r="HX23">
        <v>101.709</v>
      </c>
    </row>
    <row r="24" spans="1:232" x14ac:dyDescent="0.25">
      <c r="A24">
        <v>9</v>
      </c>
      <c r="B24">
        <v>1566840524.0999999</v>
      </c>
      <c r="C24">
        <v>898</v>
      </c>
      <c r="D24" t="s">
        <v>389</v>
      </c>
      <c r="E24" t="s">
        <v>390</v>
      </c>
      <c r="G24">
        <v>1566840524.0999999</v>
      </c>
      <c r="H24">
        <f t="shared" si="0"/>
        <v>5.6273754089383949E-3</v>
      </c>
      <c r="I24">
        <f t="shared" si="1"/>
        <v>41.52272448849444</v>
      </c>
      <c r="J24">
        <f t="shared" si="2"/>
        <v>546.44899999999996</v>
      </c>
      <c r="K24">
        <f t="shared" si="3"/>
        <v>331.39366303380461</v>
      </c>
      <c r="L24">
        <f t="shared" si="4"/>
        <v>32.933637448762738</v>
      </c>
      <c r="M24">
        <f t="shared" si="5"/>
        <v>54.305665007249004</v>
      </c>
      <c r="N24">
        <f t="shared" si="6"/>
        <v>0.35142698803180217</v>
      </c>
      <c r="O24">
        <f t="shared" si="7"/>
        <v>2.255442866449445</v>
      </c>
      <c r="P24">
        <f t="shared" si="8"/>
        <v>0.32359697762909062</v>
      </c>
      <c r="Q24">
        <f t="shared" si="9"/>
        <v>0.20456455634414872</v>
      </c>
      <c r="R24">
        <f t="shared" si="10"/>
        <v>321.44939956163904</v>
      </c>
      <c r="S24">
        <f t="shared" si="11"/>
        <v>26.858672912964515</v>
      </c>
      <c r="T24">
        <f t="shared" si="12"/>
        <v>27.0152</v>
      </c>
      <c r="U24">
        <f t="shared" si="13"/>
        <v>3.5823561742594561</v>
      </c>
      <c r="V24">
        <f t="shared" si="14"/>
        <v>55.345145586868384</v>
      </c>
      <c r="W24">
        <f t="shared" si="15"/>
        <v>1.9018297074571</v>
      </c>
      <c r="X24">
        <f t="shared" si="16"/>
        <v>3.4363080759667253</v>
      </c>
      <c r="Y24">
        <f t="shared" si="17"/>
        <v>1.6805264668023561</v>
      </c>
      <c r="Z24">
        <f t="shared" si="18"/>
        <v>-248.16725553418323</v>
      </c>
      <c r="AA24">
        <f t="shared" si="19"/>
        <v>-85.955813578346408</v>
      </c>
      <c r="AB24">
        <f t="shared" si="20"/>
        <v>-8.1968912139437595</v>
      </c>
      <c r="AC24">
        <f t="shared" si="21"/>
        <v>-20.87056076483438</v>
      </c>
      <c r="AD24">
        <v>-4.1330437739687302E-2</v>
      </c>
      <c r="AE24">
        <v>4.63970371080063E-2</v>
      </c>
      <c r="AF24">
        <v>3.46495640243015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52816.075489415503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840.68170588235296</v>
      </c>
      <c r="AT24">
        <v>1143.6099999999999</v>
      </c>
      <c r="AU24">
        <f t="shared" si="27"/>
        <v>0.2648877625393683</v>
      </c>
      <c r="AV24">
        <v>0.5</v>
      </c>
      <c r="AW24">
        <f t="shared" si="28"/>
        <v>1681.2474004249223</v>
      </c>
      <c r="AX24">
        <f t="shared" si="29"/>
        <v>41.52272448849444</v>
      </c>
      <c r="AY24">
        <f t="shared" si="30"/>
        <v>222.67093108684352</v>
      </c>
      <c r="AZ24">
        <f t="shared" si="31"/>
        <v>0.4498299245372111</v>
      </c>
      <c r="BA24">
        <f t="shared" si="32"/>
        <v>2.5346897046512103E-2</v>
      </c>
      <c r="BB24">
        <f t="shared" si="33"/>
        <v>1.5599723682024469</v>
      </c>
      <c r="BC24" t="s">
        <v>392</v>
      </c>
      <c r="BD24">
        <v>629.17999999999995</v>
      </c>
      <c r="BE24">
        <f t="shared" si="34"/>
        <v>514.42999999999995</v>
      </c>
      <c r="BF24">
        <f t="shared" si="35"/>
        <v>0.58886203004810567</v>
      </c>
      <c r="BG24">
        <f t="shared" si="36"/>
        <v>0.77618200249735692</v>
      </c>
      <c r="BH24">
        <f t="shared" si="37"/>
        <v>0.51966128752315843</v>
      </c>
      <c r="BI24">
        <f t="shared" si="38"/>
        <v>0.75371764118785589</v>
      </c>
      <c r="BJ24">
        <v>1982</v>
      </c>
      <c r="BK24">
        <v>300</v>
      </c>
      <c r="BL24">
        <v>300</v>
      </c>
      <c r="BM24">
        <v>300</v>
      </c>
      <c r="BN24">
        <v>10179.4</v>
      </c>
      <c r="BO24">
        <v>1055.0999999999999</v>
      </c>
      <c r="BP24">
        <v>-6.7835899999999999E-3</v>
      </c>
      <c r="BQ24">
        <v>-2.6637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2000.06</v>
      </c>
      <c r="CC24">
        <f t="shared" si="40"/>
        <v>1681.2474004249223</v>
      </c>
      <c r="CD24">
        <f t="shared" si="41"/>
        <v>0.84059848225799338</v>
      </c>
      <c r="CE24">
        <f t="shared" si="42"/>
        <v>0.19119696451598689</v>
      </c>
      <c r="CF24">
        <v>6</v>
      </c>
      <c r="CG24">
        <v>0.5</v>
      </c>
      <c r="CH24" t="s">
        <v>346</v>
      </c>
      <c r="CI24">
        <v>1566840524.0999999</v>
      </c>
      <c r="CJ24">
        <v>546.44899999999996</v>
      </c>
      <c r="CK24">
        <v>599.96699999999998</v>
      </c>
      <c r="CL24">
        <v>19.1371</v>
      </c>
      <c r="CM24">
        <v>12.513400000000001</v>
      </c>
      <c r="CN24">
        <v>499.99400000000003</v>
      </c>
      <c r="CO24">
        <v>99.279200000000003</v>
      </c>
      <c r="CP24">
        <v>0.10000100000000001</v>
      </c>
      <c r="CQ24">
        <v>26.308299999999999</v>
      </c>
      <c r="CR24">
        <v>27.0152</v>
      </c>
      <c r="CS24">
        <v>999.9</v>
      </c>
      <c r="CT24">
        <v>0</v>
      </c>
      <c r="CU24">
        <v>0</v>
      </c>
      <c r="CV24">
        <v>10039.4</v>
      </c>
      <c r="CW24">
        <v>0</v>
      </c>
      <c r="CX24">
        <v>1013.16</v>
      </c>
      <c r="CY24">
        <v>-53.518599999999999</v>
      </c>
      <c r="CZ24">
        <v>557.11</v>
      </c>
      <c r="DA24">
        <v>607.57000000000005</v>
      </c>
      <c r="DB24">
        <v>6.6237199999999996</v>
      </c>
      <c r="DC24">
        <v>550.87699999999995</v>
      </c>
      <c r="DD24">
        <v>599.96699999999998</v>
      </c>
      <c r="DE24">
        <v>19.376100000000001</v>
      </c>
      <c r="DF24">
        <v>12.513400000000001</v>
      </c>
      <c r="DG24">
        <v>1.8999200000000001</v>
      </c>
      <c r="DH24">
        <v>1.2423200000000001</v>
      </c>
      <c r="DI24">
        <v>16.634</v>
      </c>
      <c r="DJ24">
        <v>10.118600000000001</v>
      </c>
      <c r="DK24">
        <v>2000.06</v>
      </c>
      <c r="DL24">
        <v>0.98000200000000004</v>
      </c>
      <c r="DM24">
        <v>1.9997899999999999E-2</v>
      </c>
      <c r="DN24">
        <v>0</v>
      </c>
      <c r="DO24">
        <v>840.56</v>
      </c>
      <c r="DP24">
        <v>4.9992900000000002</v>
      </c>
      <c r="DQ24">
        <v>19760</v>
      </c>
      <c r="DR24">
        <v>17315</v>
      </c>
      <c r="DS24">
        <v>48.061999999999998</v>
      </c>
      <c r="DT24">
        <v>48.75</v>
      </c>
      <c r="DU24">
        <v>48.625</v>
      </c>
      <c r="DV24">
        <v>48.436999999999998</v>
      </c>
      <c r="DW24">
        <v>49.75</v>
      </c>
      <c r="DX24">
        <v>1955.16</v>
      </c>
      <c r="DY24">
        <v>39.9</v>
      </c>
      <c r="DZ24">
        <v>0</v>
      </c>
      <c r="EA24">
        <v>97.100000143051105</v>
      </c>
      <c r="EB24">
        <v>840.68170588235296</v>
      </c>
      <c r="EC24">
        <v>0.54583335568173696</v>
      </c>
      <c r="ED24">
        <v>1035.6617615146399</v>
      </c>
      <c r="EE24">
        <v>19678.3882352941</v>
      </c>
      <c r="EF24">
        <v>10</v>
      </c>
      <c r="EG24">
        <v>1566840490.0999999</v>
      </c>
      <c r="EH24" t="s">
        <v>393</v>
      </c>
      <c r="EI24">
        <v>58</v>
      </c>
      <c r="EJ24">
        <v>-4.4279999999999999</v>
      </c>
      <c r="EK24">
        <v>-0.23899999999999999</v>
      </c>
      <c r="EL24">
        <v>600</v>
      </c>
      <c r="EM24">
        <v>12</v>
      </c>
      <c r="EN24">
        <v>0.05</v>
      </c>
      <c r="EO24">
        <v>0.02</v>
      </c>
      <c r="EP24">
        <v>41.465111226979097</v>
      </c>
      <c r="EQ24">
        <v>2.1666458121805902E-2</v>
      </c>
      <c r="ER24">
        <v>8.7386993550561606E-2</v>
      </c>
      <c r="ES24">
        <v>1</v>
      </c>
      <c r="ET24">
        <v>0.35864997339991</v>
      </c>
      <c r="EU24">
        <v>-2.7666880123736699E-2</v>
      </c>
      <c r="EV24">
        <v>4.0791846392874004E-3</v>
      </c>
      <c r="EW24">
        <v>1</v>
      </c>
      <c r="EX24">
        <v>2</v>
      </c>
      <c r="EY24">
        <v>2</v>
      </c>
      <c r="EZ24" t="s">
        <v>348</v>
      </c>
      <c r="FA24">
        <v>2.9335900000000001</v>
      </c>
      <c r="FB24">
        <v>2.6375500000000001</v>
      </c>
      <c r="FC24">
        <v>0.11358</v>
      </c>
      <c r="FD24">
        <v>0.122463</v>
      </c>
      <c r="FE24">
        <v>9.2647400000000005E-2</v>
      </c>
      <c r="FF24">
        <v>6.8024000000000001E-2</v>
      </c>
      <c r="FG24">
        <v>31550.799999999999</v>
      </c>
      <c r="FH24">
        <v>27379</v>
      </c>
      <c r="FI24">
        <v>30957.8</v>
      </c>
      <c r="FJ24">
        <v>27355.8</v>
      </c>
      <c r="FK24">
        <v>39378.199999999997</v>
      </c>
      <c r="FL24">
        <v>38538.699999999997</v>
      </c>
      <c r="FM24">
        <v>43428.7</v>
      </c>
      <c r="FN24">
        <v>42224.7</v>
      </c>
      <c r="FO24">
        <v>1.98715</v>
      </c>
      <c r="FP24">
        <v>1.8775200000000001</v>
      </c>
      <c r="FQ24">
        <v>5.89825E-2</v>
      </c>
      <c r="FR24">
        <v>0</v>
      </c>
      <c r="FS24">
        <v>26.049800000000001</v>
      </c>
      <c r="FT24">
        <v>999.9</v>
      </c>
      <c r="FU24">
        <v>48.223999999999997</v>
      </c>
      <c r="FV24">
        <v>32.509</v>
      </c>
      <c r="FW24">
        <v>23.869599999999998</v>
      </c>
      <c r="FX24">
        <v>59.128399999999999</v>
      </c>
      <c r="FY24">
        <v>39.819699999999997</v>
      </c>
      <c r="FZ24">
        <v>1</v>
      </c>
      <c r="GA24">
        <v>0.20873</v>
      </c>
      <c r="GB24">
        <v>3.2644899999999999</v>
      </c>
      <c r="GC24">
        <v>20.332000000000001</v>
      </c>
      <c r="GD24">
        <v>5.2404999999999999</v>
      </c>
      <c r="GE24">
        <v>12.0639</v>
      </c>
      <c r="GF24">
        <v>4.9707499999999998</v>
      </c>
      <c r="GG24">
        <v>3.2901500000000001</v>
      </c>
      <c r="GH24">
        <v>460.5</v>
      </c>
      <c r="GI24">
        <v>9999</v>
      </c>
      <c r="GJ24">
        <v>9999</v>
      </c>
      <c r="GK24">
        <v>9999</v>
      </c>
      <c r="GL24">
        <v>1.8870400000000001</v>
      </c>
      <c r="GM24">
        <v>1.88307</v>
      </c>
      <c r="GN24">
        <v>1.8815599999999999</v>
      </c>
      <c r="GO24">
        <v>1.8823000000000001</v>
      </c>
      <c r="GP24">
        <v>1.87761</v>
      </c>
      <c r="GQ24">
        <v>1.8795200000000001</v>
      </c>
      <c r="GR24">
        <v>1.8789</v>
      </c>
      <c r="GS24">
        <v>1.88598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-4.4279999999999999</v>
      </c>
      <c r="HH24">
        <v>-0.23899999999999999</v>
      </c>
      <c r="HI24">
        <v>2</v>
      </c>
      <c r="HJ24">
        <v>524.49800000000005</v>
      </c>
      <c r="HK24">
        <v>512.78599999999994</v>
      </c>
      <c r="HL24">
        <v>21.9026</v>
      </c>
      <c r="HM24">
        <v>30.0274</v>
      </c>
      <c r="HN24">
        <v>30.0001</v>
      </c>
      <c r="HO24">
        <v>30.093</v>
      </c>
      <c r="HP24">
        <v>30.1479</v>
      </c>
      <c r="HQ24">
        <v>26.8459</v>
      </c>
      <c r="HR24">
        <v>50.932499999999997</v>
      </c>
      <c r="HS24">
        <v>0</v>
      </c>
      <c r="HT24">
        <v>21.8811</v>
      </c>
      <c r="HU24">
        <v>600</v>
      </c>
      <c r="HV24">
        <v>12.5603</v>
      </c>
      <c r="HW24">
        <v>100.44499999999999</v>
      </c>
      <c r="HX24">
        <v>101.71</v>
      </c>
    </row>
    <row r="25" spans="1:232" x14ac:dyDescent="0.25">
      <c r="A25">
        <v>10</v>
      </c>
      <c r="B25">
        <v>1566840633.0999999</v>
      </c>
      <c r="C25">
        <v>1007</v>
      </c>
      <c r="D25" t="s">
        <v>394</v>
      </c>
      <c r="E25" t="s">
        <v>395</v>
      </c>
      <c r="G25">
        <v>1566840633.0999999</v>
      </c>
      <c r="H25">
        <f t="shared" si="0"/>
        <v>5.2141716686625698E-3</v>
      </c>
      <c r="I25">
        <f t="shared" si="1"/>
        <v>41.934861667037936</v>
      </c>
      <c r="J25">
        <f t="shared" si="2"/>
        <v>645.66800000000001</v>
      </c>
      <c r="K25">
        <f t="shared" si="3"/>
        <v>404.15399349814703</v>
      </c>
      <c r="L25">
        <f t="shared" si="4"/>
        <v>40.164738799430218</v>
      </c>
      <c r="M25">
        <f t="shared" si="5"/>
        <v>64.166349926885999</v>
      </c>
      <c r="N25">
        <f t="shared" si="6"/>
        <v>0.31554721688172649</v>
      </c>
      <c r="O25">
        <f t="shared" si="7"/>
        <v>2.2547806577072014</v>
      </c>
      <c r="P25">
        <f t="shared" si="8"/>
        <v>0.29290766859421208</v>
      </c>
      <c r="Q25">
        <f t="shared" si="9"/>
        <v>0.18496582604832751</v>
      </c>
      <c r="R25">
        <f t="shared" si="10"/>
        <v>321.4334396333187</v>
      </c>
      <c r="S25">
        <f t="shared" si="11"/>
        <v>26.877163497985581</v>
      </c>
      <c r="T25">
        <f t="shared" si="12"/>
        <v>27.134699999999999</v>
      </c>
      <c r="U25">
        <f t="shared" si="13"/>
        <v>3.6075733346750463</v>
      </c>
      <c r="V25">
        <f t="shared" si="14"/>
        <v>55.310444523471745</v>
      </c>
      <c r="W25">
        <f t="shared" si="15"/>
        <v>1.8873812102681997</v>
      </c>
      <c r="X25">
        <f t="shared" si="16"/>
        <v>3.412341423991383</v>
      </c>
      <c r="Y25">
        <f t="shared" si="17"/>
        <v>1.7201921244068465</v>
      </c>
      <c r="Z25">
        <f t="shared" si="18"/>
        <v>-229.94497058801932</v>
      </c>
      <c r="AA25">
        <f t="shared" si="19"/>
        <v>-114.86179342982136</v>
      </c>
      <c r="AB25">
        <f t="shared" si="20"/>
        <v>-10.956697913570226</v>
      </c>
      <c r="AC25">
        <f t="shared" si="21"/>
        <v>-34.330022298092203</v>
      </c>
      <c r="AD25">
        <v>-4.13125733899233E-2</v>
      </c>
      <c r="AE25">
        <v>4.6376982810393298E-2</v>
      </c>
      <c r="AF25">
        <v>3.4637714028820801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52815.123467603386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840.32605882352902</v>
      </c>
      <c r="AT25">
        <v>1149.93</v>
      </c>
      <c r="AU25">
        <f t="shared" si="27"/>
        <v>0.26923720676603879</v>
      </c>
      <c r="AV25">
        <v>0.5</v>
      </c>
      <c r="AW25">
        <f t="shared" si="28"/>
        <v>1681.1634004249436</v>
      </c>
      <c r="AX25">
        <f t="shared" si="29"/>
        <v>41.934861667037936</v>
      </c>
      <c r="AY25">
        <f t="shared" si="30"/>
        <v>226.31586902385371</v>
      </c>
      <c r="AZ25">
        <f t="shared" si="31"/>
        <v>0.45102745384501669</v>
      </c>
      <c r="BA25">
        <f t="shared" si="32"/>
        <v>2.5593313497042816E-2</v>
      </c>
      <c r="BB25">
        <f t="shared" si="33"/>
        <v>1.545902794083118</v>
      </c>
      <c r="BC25" t="s">
        <v>397</v>
      </c>
      <c r="BD25">
        <v>631.28</v>
      </c>
      <c r="BE25">
        <f t="shared" si="34"/>
        <v>518.65000000000009</v>
      </c>
      <c r="BF25">
        <f t="shared" si="35"/>
        <v>0.59694194770359776</v>
      </c>
      <c r="BG25">
        <f t="shared" si="36"/>
        <v>0.77413960537030835</v>
      </c>
      <c r="BH25">
        <f t="shared" si="37"/>
        <v>0.52541667831316219</v>
      </c>
      <c r="BI25">
        <f t="shared" si="38"/>
        <v>0.75104752039620382</v>
      </c>
      <c r="BJ25">
        <v>1984</v>
      </c>
      <c r="BK25">
        <v>300</v>
      </c>
      <c r="BL25">
        <v>300</v>
      </c>
      <c r="BM25">
        <v>300</v>
      </c>
      <c r="BN25">
        <v>10179.5</v>
      </c>
      <c r="BO25">
        <v>1058.8699999999999</v>
      </c>
      <c r="BP25">
        <v>-6.7834999999999996E-3</v>
      </c>
      <c r="BQ25">
        <v>-2.80322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1999.96</v>
      </c>
      <c r="CC25">
        <f t="shared" si="40"/>
        <v>1681.1634004249436</v>
      </c>
      <c r="CD25">
        <f t="shared" si="41"/>
        <v>0.84059851218271542</v>
      </c>
      <c r="CE25">
        <f t="shared" si="42"/>
        <v>0.19119702436543096</v>
      </c>
      <c r="CF25">
        <v>6</v>
      </c>
      <c r="CG25">
        <v>0.5</v>
      </c>
      <c r="CH25" t="s">
        <v>346</v>
      </c>
      <c r="CI25">
        <v>1566840633.0999999</v>
      </c>
      <c r="CJ25">
        <v>645.66800000000001</v>
      </c>
      <c r="CK25">
        <v>700.03</v>
      </c>
      <c r="CL25">
        <v>18.991599999999998</v>
      </c>
      <c r="CM25">
        <v>12.853400000000001</v>
      </c>
      <c r="CN25">
        <v>499.99799999999999</v>
      </c>
      <c r="CO25">
        <v>99.279799999999994</v>
      </c>
      <c r="CP25">
        <v>9.9989499999999995E-2</v>
      </c>
      <c r="CQ25">
        <v>26.189800000000002</v>
      </c>
      <c r="CR25">
        <v>27.134699999999999</v>
      </c>
      <c r="CS25">
        <v>999.9</v>
      </c>
      <c r="CT25">
        <v>0</v>
      </c>
      <c r="CU25">
        <v>0</v>
      </c>
      <c r="CV25">
        <v>10035</v>
      </c>
      <c r="CW25">
        <v>0</v>
      </c>
      <c r="CX25">
        <v>1817.87</v>
      </c>
      <c r="CY25">
        <v>-54.362400000000001</v>
      </c>
      <c r="CZ25">
        <v>658.16800000000001</v>
      </c>
      <c r="DA25">
        <v>709.14499999999998</v>
      </c>
      <c r="DB25">
        <v>6.1382899999999996</v>
      </c>
      <c r="DC25">
        <v>650.48500000000001</v>
      </c>
      <c r="DD25">
        <v>700.03</v>
      </c>
      <c r="DE25">
        <v>19.227599999999999</v>
      </c>
      <c r="DF25">
        <v>12.853400000000001</v>
      </c>
      <c r="DG25">
        <v>1.8854900000000001</v>
      </c>
      <c r="DH25">
        <v>1.2760800000000001</v>
      </c>
      <c r="DI25">
        <v>16.514099999999999</v>
      </c>
      <c r="DJ25">
        <v>10.52</v>
      </c>
      <c r="DK25">
        <v>1999.96</v>
      </c>
      <c r="DL25">
        <v>0.97999899999999995</v>
      </c>
      <c r="DM25">
        <v>2.00007E-2</v>
      </c>
      <c r="DN25">
        <v>0</v>
      </c>
      <c r="DO25">
        <v>840.43899999999996</v>
      </c>
      <c r="DP25">
        <v>4.9992900000000002</v>
      </c>
      <c r="DQ25">
        <v>21257.3</v>
      </c>
      <c r="DR25">
        <v>17314.099999999999</v>
      </c>
      <c r="DS25">
        <v>48.061999999999998</v>
      </c>
      <c r="DT25">
        <v>48.75</v>
      </c>
      <c r="DU25">
        <v>48.75</v>
      </c>
      <c r="DV25">
        <v>48.25</v>
      </c>
      <c r="DW25">
        <v>49.811999999999998</v>
      </c>
      <c r="DX25">
        <v>1955.06</v>
      </c>
      <c r="DY25">
        <v>39.9</v>
      </c>
      <c r="DZ25">
        <v>0</v>
      </c>
      <c r="EA25">
        <v>108.59999990463299</v>
      </c>
      <c r="EB25">
        <v>840.32605882352902</v>
      </c>
      <c r="EC25">
        <v>2.1022058909960801</v>
      </c>
      <c r="ED25">
        <v>-2562.9411841360402</v>
      </c>
      <c r="EE25">
        <v>21633.576470588199</v>
      </c>
      <c r="EF25">
        <v>10</v>
      </c>
      <c r="EG25">
        <v>1566840598.0999999</v>
      </c>
      <c r="EH25" t="s">
        <v>398</v>
      </c>
      <c r="EI25">
        <v>59</v>
      </c>
      <c r="EJ25">
        <v>-4.8170000000000002</v>
      </c>
      <c r="EK25">
        <v>-0.23599999999999999</v>
      </c>
      <c r="EL25">
        <v>700</v>
      </c>
      <c r="EM25">
        <v>13</v>
      </c>
      <c r="EN25">
        <v>0.08</v>
      </c>
      <c r="EO25">
        <v>0.01</v>
      </c>
      <c r="EP25">
        <v>41.826758861480599</v>
      </c>
      <c r="EQ25">
        <v>1.418972675949E-2</v>
      </c>
      <c r="ER25">
        <v>0.106725815149433</v>
      </c>
      <c r="ES25">
        <v>1</v>
      </c>
      <c r="ET25">
        <v>0.32302379738932802</v>
      </c>
      <c r="EU25">
        <v>-2.86438701125682E-2</v>
      </c>
      <c r="EV25">
        <v>3.6270968323337599E-3</v>
      </c>
      <c r="EW25">
        <v>1</v>
      </c>
      <c r="EX25">
        <v>2</v>
      </c>
      <c r="EY25">
        <v>2</v>
      </c>
      <c r="EZ25" t="s">
        <v>348</v>
      </c>
      <c r="FA25">
        <v>2.9336099999999998</v>
      </c>
      <c r="FB25">
        <v>2.63754</v>
      </c>
      <c r="FC25">
        <v>0.127689</v>
      </c>
      <c r="FD25">
        <v>0.136269</v>
      </c>
      <c r="FE25">
        <v>9.2136899999999994E-2</v>
      </c>
      <c r="FF25">
        <v>6.9409100000000001E-2</v>
      </c>
      <c r="FG25">
        <v>31048.2</v>
      </c>
      <c r="FH25">
        <v>26947.8</v>
      </c>
      <c r="FI25">
        <v>30957.4</v>
      </c>
      <c r="FJ25">
        <v>27355.3</v>
      </c>
      <c r="FK25">
        <v>39401.699999999997</v>
      </c>
      <c r="FL25">
        <v>38482.1</v>
      </c>
      <c r="FM25">
        <v>43428.2</v>
      </c>
      <c r="FN25">
        <v>42223.9</v>
      </c>
      <c r="FO25">
        <v>1.9858</v>
      </c>
      <c r="FP25">
        <v>1.8783000000000001</v>
      </c>
      <c r="FQ25">
        <v>6.5416100000000005E-2</v>
      </c>
      <c r="FR25">
        <v>0</v>
      </c>
      <c r="FS25">
        <v>26.0642</v>
      </c>
      <c r="FT25">
        <v>999.9</v>
      </c>
      <c r="FU25">
        <v>48.052999999999997</v>
      </c>
      <c r="FV25">
        <v>32.529000000000003</v>
      </c>
      <c r="FW25">
        <v>23.813600000000001</v>
      </c>
      <c r="FX25">
        <v>57.678400000000003</v>
      </c>
      <c r="FY25">
        <v>39.767600000000002</v>
      </c>
      <c r="FZ25">
        <v>1</v>
      </c>
      <c r="GA25">
        <v>0.213227</v>
      </c>
      <c r="GB25">
        <v>4.4914399999999999</v>
      </c>
      <c r="GC25">
        <v>20.302399999999999</v>
      </c>
      <c r="GD25">
        <v>5.2401999999999997</v>
      </c>
      <c r="GE25">
        <v>12.0642</v>
      </c>
      <c r="GF25">
        <v>4.9716500000000003</v>
      </c>
      <c r="GG25">
        <v>3.2902</v>
      </c>
      <c r="GH25">
        <v>460.5</v>
      </c>
      <c r="GI25">
        <v>9999</v>
      </c>
      <c r="GJ25">
        <v>9999</v>
      </c>
      <c r="GK25">
        <v>9999</v>
      </c>
      <c r="GL25">
        <v>1.8870100000000001</v>
      </c>
      <c r="GM25">
        <v>1.8830800000000001</v>
      </c>
      <c r="GN25">
        <v>1.8815599999999999</v>
      </c>
      <c r="GO25">
        <v>1.88229</v>
      </c>
      <c r="GP25">
        <v>1.8776200000000001</v>
      </c>
      <c r="GQ25">
        <v>1.8794900000000001</v>
      </c>
      <c r="GR25">
        <v>1.87887</v>
      </c>
      <c r="GS25">
        <v>1.8859399999999999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-4.8170000000000002</v>
      </c>
      <c r="HH25">
        <v>-0.23599999999999999</v>
      </c>
      <c r="HI25">
        <v>2</v>
      </c>
      <c r="HJ25">
        <v>523.50199999999995</v>
      </c>
      <c r="HK25">
        <v>513.17700000000002</v>
      </c>
      <c r="HL25">
        <v>21.0581</v>
      </c>
      <c r="HM25">
        <v>30.019600000000001</v>
      </c>
      <c r="HN25">
        <v>30.001000000000001</v>
      </c>
      <c r="HO25">
        <v>30.077400000000001</v>
      </c>
      <c r="HP25">
        <v>30.129799999999999</v>
      </c>
      <c r="HQ25">
        <v>30.436900000000001</v>
      </c>
      <c r="HR25">
        <v>49.821899999999999</v>
      </c>
      <c r="HS25">
        <v>0</v>
      </c>
      <c r="HT25">
        <v>20.895399999999999</v>
      </c>
      <c r="HU25">
        <v>700</v>
      </c>
      <c r="HV25">
        <v>12.8675</v>
      </c>
      <c r="HW25">
        <v>100.444</v>
      </c>
      <c r="HX25">
        <v>101.708</v>
      </c>
    </row>
    <row r="26" spans="1:232" x14ac:dyDescent="0.25">
      <c r="A26">
        <v>11</v>
      </c>
      <c r="B26">
        <v>1566840732.5999999</v>
      </c>
      <c r="C26">
        <v>1106.5</v>
      </c>
      <c r="D26" t="s">
        <v>399</v>
      </c>
      <c r="E26" t="s">
        <v>400</v>
      </c>
      <c r="G26">
        <v>1566840732.5999999</v>
      </c>
      <c r="H26">
        <f t="shared" si="0"/>
        <v>5.0485973709573327E-3</v>
      </c>
      <c r="I26">
        <f t="shared" si="1"/>
        <v>41.711947740199676</v>
      </c>
      <c r="J26">
        <f t="shared" si="2"/>
        <v>745.41700000000003</v>
      </c>
      <c r="K26">
        <f t="shared" si="3"/>
        <v>495.15263491138359</v>
      </c>
      <c r="L26">
        <f t="shared" si="4"/>
        <v>49.207774200011023</v>
      </c>
      <c r="M26">
        <f t="shared" si="5"/>
        <v>74.078796788417009</v>
      </c>
      <c r="N26">
        <f t="shared" si="6"/>
        <v>0.30508106218254449</v>
      </c>
      <c r="O26">
        <f t="shared" si="7"/>
        <v>2.2518972815895864</v>
      </c>
      <c r="P26">
        <f t="shared" si="8"/>
        <v>0.28383917926420693</v>
      </c>
      <c r="Q26">
        <f t="shared" si="9"/>
        <v>0.17918458356215647</v>
      </c>
      <c r="R26">
        <f t="shared" si="10"/>
        <v>321.43982360464599</v>
      </c>
      <c r="S26">
        <f t="shared" si="11"/>
        <v>26.543690555461485</v>
      </c>
      <c r="T26">
        <f t="shared" si="12"/>
        <v>26.991700000000002</v>
      </c>
      <c r="U26">
        <f t="shared" si="13"/>
        <v>3.5774152968215445</v>
      </c>
      <c r="V26">
        <f t="shared" si="14"/>
        <v>55.72255729470578</v>
      </c>
      <c r="W26">
        <f t="shared" si="15"/>
        <v>1.8581189953972999</v>
      </c>
      <c r="X26">
        <f t="shared" si="16"/>
        <v>3.3345903088583491</v>
      </c>
      <c r="Y26">
        <f t="shared" si="17"/>
        <v>1.7192963014242446</v>
      </c>
      <c r="Z26">
        <f t="shared" si="18"/>
        <v>-222.64314405921837</v>
      </c>
      <c r="AA26">
        <f t="shared" si="19"/>
        <v>-144.64106663236205</v>
      </c>
      <c r="AB26">
        <f t="shared" si="20"/>
        <v>-13.778246413997495</v>
      </c>
      <c r="AC26">
        <f t="shared" si="21"/>
        <v>-59.622633500931954</v>
      </c>
      <c r="AD26">
        <v>-4.1234844366119301E-2</v>
      </c>
      <c r="AE26">
        <v>4.6289725171736802E-2</v>
      </c>
      <c r="AF26">
        <v>3.4586133277394602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52788.57668366882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840.35294117647095</v>
      </c>
      <c r="AT26">
        <v>1150.1099999999999</v>
      </c>
      <c r="AU26">
        <f t="shared" si="27"/>
        <v>0.2693282023663206</v>
      </c>
      <c r="AV26">
        <v>0.5</v>
      </c>
      <c r="AW26">
        <f t="shared" si="28"/>
        <v>1681.1970004249351</v>
      </c>
      <c r="AX26">
        <f t="shared" si="29"/>
        <v>41.711947740199676</v>
      </c>
      <c r="AY26">
        <f t="shared" si="30"/>
        <v>226.39688297404905</v>
      </c>
      <c r="AZ26">
        <f t="shared" si="31"/>
        <v>0.4525914912486631</v>
      </c>
      <c r="BA26">
        <f t="shared" si="32"/>
        <v>2.5460209606115707E-2</v>
      </c>
      <c r="BB26">
        <f t="shared" si="33"/>
        <v>1.5455043430628379</v>
      </c>
      <c r="BC26" t="s">
        <v>402</v>
      </c>
      <c r="BD26">
        <v>629.58000000000004</v>
      </c>
      <c r="BE26">
        <f t="shared" si="34"/>
        <v>520.52999999999986</v>
      </c>
      <c r="BF26">
        <f t="shared" si="35"/>
        <v>0.5950801276074944</v>
      </c>
      <c r="BG26">
        <f t="shared" si="36"/>
        <v>0.77348859675461157</v>
      </c>
      <c r="BH26">
        <f t="shared" si="37"/>
        <v>0.52551599839526963</v>
      </c>
      <c r="BI26">
        <f t="shared" si="38"/>
        <v>0.75097147265213782</v>
      </c>
      <c r="BJ26">
        <v>1986</v>
      </c>
      <c r="BK26">
        <v>300</v>
      </c>
      <c r="BL26">
        <v>300</v>
      </c>
      <c r="BM26">
        <v>300</v>
      </c>
      <c r="BN26">
        <v>10179</v>
      </c>
      <c r="BO26">
        <v>1058.4000000000001</v>
      </c>
      <c r="BP26">
        <v>-6.7832700000000001E-3</v>
      </c>
      <c r="BQ26">
        <v>-1.7312000000000001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</v>
      </c>
      <c r="CC26">
        <f t="shared" si="40"/>
        <v>1681.1970004249351</v>
      </c>
      <c r="CD26">
        <f t="shared" si="41"/>
        <v>0.84059850021246751</v>
      </c>
      <c r="CE26">
        <f t="shared" si="42"/>
        <v>0.19119700042493512</v>
      </c>
      <c r="CF26">
        <v>6</v>
      </c>
      <c r="CG26">
        <v>0.5</v>
      </c>
      <c r="CH26" t="s">
        <v>346</v>
      </c>
      <c r="CI26">
        <v>1566840732.5999999</v>
      </c>
      <c r="CJ26">
        <v>745.41700000000003</v>
      </c>
      <c r="CK26">
        <v>799.98599999999999</v>
      </c>
      <c r="CL26">
        <v>18.697299999999998</v>
      </c>
      <c r="CM26">
        <v>12.7524</v>
      </c>
      <c r="CN26">
        <v>500.012</v>
      </c>
      <c r="CO26">
        <v>99.278999999999996</v>
      </c>
      <c r="CP26">
        <v>0.10000100000000001</v>
      </c>
      <c r="CQ26">
        <v>25.8003</v>
      </c>
      <c r="CR26">
        <v>26.991700000000002</v>
      </c>
      <c r="CS26">
        <v>999.9</v>
      </c>
      <c r="CT26">
        <v>0</v>
      </c>
      <c r="CU26">
        <v>0</v>
      </c>
      <c r="CV26">
        <v>10016.200000000001</v>
      </c>
      <c r="CW26">
        <v>0</v>
      </c>
      <c r="CX26">
        <v>1226.3</v>
      </c>
      <c r="CY26">
        <v>-54.569499999999998</v>
      </c>
      <c r="CZ26">
        <v>759.61900000000003</v>
      </c>
      <c r="DA26">
        <v>810.32</v>
      </c>
      <c r="DB26">
        <v>5.94489</v>
      </c>
      <c r="DC26">
        <v>750.81899999999996</v>
      </c>
      <c r="DD26">
        <v>799.98599999999999</v>
      </c>
      <c r="DE26">
        <v>18.930299999999999</v>
      </c>
      <c r="DF26">
        <v>12.7524</v>
      </c>
      <c r="DG26">
        <v>1.85625</v>
      </c>
      <c r="DH26">
        <v>1.2660499999999999</v>
      </c>
      <c r="DI26">
        <v>16.268699999999999</v>
      </c>
      <c r="DJ26">
        <v>10.4017</v>
      </c>
      <c r="DK26">
        <v>2000</v>
      </c>
      <c r="DL26">
        <v>0.98000200000000004</v>
      </c>
      <c r="DM26">
        <v>1.9997899999999999E-2</v>
      </c>
      <c r="DN26">
        <v>0</v>
      </c>
      <c r="DO26">
        <v>840.31899999999996</v>
      </c>
      <c r="DP26">
        <v>4.9992900000000002</v>
      </c>
      <c r="DQ26">
        <v>20099.400000000001</v>
      </c>
      <c r="DR26">
        <v>17314.400000000001</v>
      </c>
      <c r="DS26">
        <v>48.25</v>
      </c>
      <c r="DT26">
        <v>49.061999999999998</v>
      </c>
      <c r="DU26">
        <v>48.875</v>
      </c>
      <c r="DV26">
        <v>48.5</v>
      </c>
      <c r="DW26">
        <v>49.936999999999998</v>
      </c>
      <c r="DX26">
        <v>1955.1</v>
      </c>
      <c r="DY26">
        <v>39.9</v>
      </c>
      <c r="DZ26">
        <v>0</v>
      </c>
      <c r="EA26">
        <v>99</v>
      </c>
      <c r="EB26">
        <v>840.35294117647095</v>
      </c>
      <c r="EC26">
        <v>-0.149509761012972</v>
      </c>
      <c r="ED26">
        <v>-4590.7107866410697</v>
      </c>
      <c r="EE26">
        <v>20407.023529411799</v>
      </c>
      <c r="EF26">
        <v>10</v>
      </c>
      <c r="EG26">
        <v>1566840697.0999999</v>
      </c>
      <c r="EH26" t="s">
        <v>403</v>
      </c>
      <c r="EI26">
        <v>60</v>
      </c>
      <c r="EJ26">
        <v>-5.4020000000000001</v>
      </c>
      <c r="EK26">
        <v>-0.23300000000000001</v>
      </c>
      <c r="EL26">
        <v>800</v>
      </c>
      <c r="EM26">
        <v>13</v>
      </c>
      <c r="EN26">
        <v>0.04</v>
      </c>
      <c r="EO26">
        <v>0.01</v>
      </c>
      <c r="EP26">
        <v>41.725501854731903</v>
      </c>
      <c r="EQ26">
        <v>-0.193008378944199</v>
      </c>
      <c r="ER26">
        <v>0.107959171815196</v>
      </c>
      <c r="ES26">
        <v>1</v>
      </c>
      <c r="ET26">
        <v>0.313279520259651</v>
      </c>
      <c r="EU26">
        <v>-2.9336013603160301E-2</v>
      </c>
      <c r="EV26">
        <v>3.8439534494518501E-3</v>
      </c>
      <c r="EW26">
        <v>1</v>
      </c>
      <c r="EX26">
        <v>2</v>
      </c>
      <c r="EY26">
        <v>2</v>
      </c>
      <c r="EZ26" t="s">
        <v>348</v>
      </c>
      <c r="FA26">
        <v>2.9335100000000001</v>
      </c>
      <c r="FB26">
        <v>2.6375500000000001</v>
      </c>
      <c r="FC26">
        <v>0.140789</v>
      </c>
      <c r="FD26">
        <v>0.14902899999999999</v>
      </c>
      <c r="FE26">
        <v>9.1090199999999996E-2</v>
      </c>
      <c r="FF26">
        <v>6.8990899999999994E-2</v>
      </c>
      <c r="FG26">
        <v>30576.2</v>
      </c>
      <c r="FH26">
        <v>26545.200000000001</v>
      </c>
      <c r="FI26">
        <v>30952</v>
      </c>
      <c r="FJ26">
        <v>27351.200000000001</v>
      </c>
      <c r="FK26">
        <v>39443.1</v>
      </c>
      <c r="FL26">
        <v>38495.199999999997</v>
      </c>
      <c r="FM26">
        <v>43421.8</v>
      </c>
      <c r="FN26">
        <v>42218</v>
      </c>
      <c r="FO26">
        <v>1.9850300000000001</v>
      </c>
      <c r="FP26">
        <v>1.87703</v>
      </c>
      <c r="FQ26">
        <v>3.8716899999999999E-2</v>
      </c>
      <c r="FR26">
        <v>0</v>
      </c>
      <c r="FS26">
        <v>26.3582</v>
      </c>
      <c r="FT26">
        <v>999.9</v>
      </c>
      <c r="FU26">
        <v>47.930999999999997</v>
      </c>
      <c r="FV26">
        <v>32.569000000000003</v>
      </c>
      <c r="FW26">
        <v>23.806100000000001</v>
      </c>
      <c r="FX26">
        <v>59.388399999999997</v>
      </c>
      <c r="FY26">
        <v>39.8277</v>
      </c>
      <c r="FZ26">
        <v>1</v>
      </c>
      <c r="GA26">
        <v>0.22034000000000001</v>
      </c>
      <c r="GB26">
        <v>4.5621400000000003</v>
      </c>
      <c r="GC26">
        <v>20.302499999999998</v>
      </c>
      <c r="GD26">
        <v>5.2354099999999999</v>
      </c>
      <c r="GE26">
        <v>12.066000000000001</v>
      </c>
      <c r="GF26">
        <v>4.9710000000000001</v>
      </c>
      <c r="GG26">
        <v>3.29013</v>
      </c>
      <c r="GH26">
        <v>460.5</v>
      </c>
      <c r="GI26">
        <v>9999</v>
      </c>
      <c r="GJ26">
        <v>9999</v>
      </c>
      <c r="GK26">
        <v>9999</v>
      </c>
      <c r="GL26">
        <v>1.88697</v>
      </c>
      <c r="GM26">
        <v>1.88306</v>
      </c>
      <c r="GN26">
        <v>1.8815599999999999</v>
      </c>
      <c r="GO26">
        <v>1.8822700000000001</v>
      </c>
      <c r="GP26">
        <v>1.8775900000000001</v>
      </c>
      <c r="GQ26">
        <v>1.87944</v>
      </c>
      <c r="GR26">
        <v>1.8788499999999999</v>
      </c>
      <c r="GS26">
        <v>1.88591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-5.4020000000000001</v>
      </c>
      <c r="HH26">
        <v>-0.23300000000000001</v>
      </c>
      <c r="HI26">
        <v>2</v>
      </c>
      <c r="HJ26">
        <v>523.41099999999994</v>
      </c>
      <c r="HK26">
        <v>512.72299999999996</v>
      </c>
      <c r="HL26">
        <v>20.2026</v>
      </c>
      <c r="HM26">
        <v>30.1128</v>
      </c>
      <c r="HN26">
        <v>30.0002</v>
      </c>
      <c r="HO26">
        <v>30.126999999999999</v>
      </c>
      <c r="HP26">
        <v>30.1813</v>
      </c>
      <c r="HQ26">
        <v>33.931699999999999</v>
      </c>
      <c r="HR26">
        <v>50.174700000000001</v>
      </c>
      <c r="HS26">
        <v>0</v>
      </c>
      <c r="HT26">
        <v>20.220700000000001</v>
      </c>
      <c r="HU26">
        <v>800</v>
      </c>
      <c r="HV26">
        <v>12.6785</v>
      </c>
      <c r="HW26">
        <v>100.428</v>
      </c>
      <c r="HX26">
        <v>101.694</v>
      </c>
    </row>
    <row r="27" spans="1:232" x14ac:dyDescent="0.25">
      <c r="A27">
        <v>12</v>
      </c>
      <c r="B27">
        <v>1566840828.5999999</v>
      </c>
      <c r="C27">
        <v>1202.5</v>
      </c>
      <c r="D27" t="s">
        <v>404</v>
      </c>
      <c r="E27" t="s">
        <v>405</v>
      </c>
      <c r="G27">
        <v>1566840828.5999999</v>
      </c>
      <c r="H27">
        <f t="shared" si="0"/>
        <v>4.7325848466692362E-3</v>
      </c>
      <c r="I27">
        <f t="shared" si="1"/>
        <v>41.797292656578861</v>
      </c>
      <c r="J27">
        <f t="shared" si="2"/>
        <v>944.71500000000003</v>
      </c>
      <c r="K27">
        <f t="shared" si="3"/>
        <v>669.46264745699068</v>
      </c>
      <c r="L27">
        <f t="shared" si="4"/>
        <v>66.529575796280938</v>
      </c>
      <c r="M27">
        <f t="shared" si="5"/>
        <v>93.883487655555001</v>
      </c>
      <c r="N27">
        <f t="shared" si="6"/>
        <v>0.28083979868450992</v>
      </c>
      <c r="O27">
        <f t="shared" si="7"/>
        <v>2.2495810694015925</v>
      </c>
      <c r="P27">
        <f t="shared" si="8"/>
        <v>0.26271472080452524</v>
      </c>
      <c r="Q27">
        <f t="shared" si="9"/>
        <v>0.16572758987244113</v>
      </c>
      <c r="R27">
        <f t="shared" si="10"/>
        <v>321.42489795081923</v>
      </c>
      <c r="S27">
        <f t="shared" si="11"/>
        <v>26.658231124280125</v>
      </c>
      <c r="T27">
        <f t="shared" si="12"/>
        <v>27.0563</v>
      </c>
      <c r="U27">
        <f t="shared" si="13"/>
        <v>3.5910117738855778</v>
      </c>
      <c r="V27">
        <f t="shared" si="14"/>
        <v>55.443929584055226</v>
      </c>
      <c r="W27">
        <f t="shared" si="15"/>
        <v>1.8498142182780002</v>
      </c>
      <c r="X27">
        <f t="shared" si="16"/>
        <v>3.3363692511614049</v>
      </c>
      <c r="Y27">
        <f t="shared" si="17"/>
        <v>1.7411975556075776</v>
      </c>
      <c r="Z27">
        <f t="shared" si="18"/>
        <v>-208.70699173811332</v>
      </c>
      <c r="AA27">
        <f t="shared" si="19"/>
        <v>-151.23543002313261</v>
      </c>
      <c r="AB27">
        <f t="shared" si="20"/>
        <v>-14.426570484647693</v>
      </c>
      <c r="AC27">
        <f t="shared" si="21"/>
        <v>-52.944094295074393</v>
      </c>
      <c r="AD27">
        <v>-4.1172470056589E-2</v>
      </c>
      <c r="AE27">
        <v>4.62197045449994E-2</v>
      </c>
      <c r="AF27">
        <v>3.4544717641688001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52710.383190059052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838.89552941176498</v>
      </c>
      <c r="AT27">
        <v>1150.33</v>
      </c>
      <c r="AU27">
        <f t="shared" si="27"/>
        <v>0.27073489397671535</v>
      </c>
      <c r="AV27">
        <v>0.5</v>
      </c>
      <c r="AW27">
        <f t="shared" si="28"/>
        <v>1681.1211004248478</v>
      </c>
      <c r="AX27">
        <f t="shared" si="29"/>
        <v>41.797292656578861</v>
      </c>
      <c r="AY27">
        <f t="shared" si="30"/>
        <v>227.56907144277011</v>
      </c>
      <c r="AZ27">
        <f t="shared" si="31"/>
        <v>0.45751219215355593</v>
      </c>
      <c r="BA27">
        <f t="shared" si="32"/>
        <v>2.55121257627022E-2</v>
      </c>
      <c r="BB27">
        <f t="shared" si="33"/>
        <v>1.5450175167125957</v>
      </c>
      <c r="BC27" t="s">
        <v>407</v>
      </c>
      <c r="BD27">
        <v>624.04</v>
      </c>
      <c r="BE27">
        <f t="shared" si="34"/>
        <v>526.29</v>
      </c>
      <c r="BF27">
        <f t="shared" si="35"/>
        <v>0.59175449008766068</v>
      </c>
      <c r="BG27">
        <f t="shared" si="36"/>
        <v>0.77153288157077926</v>
      </c>
      <c r="BH27">
        <f t="shared" si="37"/>
        <v>0.52816466682362073</v>
      </c>
      <c r="BI27">
        <f t="shared" si="38"/>
        <v>0.75087852540939037</v>
      </c>
      <c r="BJ27">
        <v>1988</v>
      </c>
      <c r="BK27">
        <v>300</v>
      </c>
      <c r="BL27">
        <v>300</v>
      </c>
      <c r="BM27">
        <v>300</v>
      </c>
      <c r="BN27">
        <v>10178.5</v>
      </c>
      <c r="BO27">
        <v>1057.22</v>
      </c>
      <c r="BP27">
        <v>-6.7828599999999999E-3</v>
      </c>
      <c r="BQ27">
        <v>-2.3139599999999998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1999.91</v>
      </c>
      <c r="CC27">
        <f t="shared" si="40"/>
        <v>1681.1211004248478</v>
      </c>
      <c r="CD27">
        <f t="shared" si="41"/>
        <v>0.84059837713939511</v>
      </c>
      <c r="CE27">
        <f t="shared" si="42"/>
        <v>0.19119675427879032</v>
      </c>
      <c r="CF27">
        <v>6</v>
      </c>
      <c r="CG27">
        <v>0.5</v>
      </c>
      <c r="CH27" t="s">
        <v>346</v>
      </c>
      <c r="CI27">
        <v>1566840828.5999999</v>
      </c>
      <c r="CJ27">
        <v>944.71500000000003</v>
      </c>
      <c r="CK27">
        <v>1000.23</v>
      </c>
      <c r="CL27">
        <v>18.614000000000001</v>
      </c>
      <c r="CM27">
        <v>13.0413</v>
      </c>
      <c r="CN27">
        <v>500.06200000000001</v>
      </c>
      <c r="CO27">
        <v>99.277500000000003</v>
      </c>
      <c r="CP27">
        <v>0.100077</v>
      </c>
      <c r="CQ27">
        <v>25.8093</v>
      </c>
      <c r="CR27">
        <v>27.0563</v>
      </c>
      <c r="CS27">
        <v>999.9</v>
      </c>
      <c r="CT27">
        <v>0</v>
      </c>
      <c r="CU27">
        <v>0</v>
      </c>
      <c r="CV27">
        <v>10001.200000000001</v>
      </c>
      <c r="CW27">
        <v>0</v>
      </c>
      <c r="CX27">
        <v>1275.1600000000001</v>
      </c>
      <c r="CY27">
        <v>-55.509900000000002</v>
      </c>
      <c r="CZ27">
        <v>962.63400000000001</v>
      </c>
      <c r="DA27">
        <v>1013.44</v>
      </c>
      <c r="DB27">
        <v>5.5726399999999998</v>
      </c>
      <c r="DC27">
        <v>950.82100000000003</v>
      </c>
      <c r="DD27">
        <v>1000.23</v>
      </c>
      <c r="DE27">
        <v>18.850000000000001</v>
      </c>
      <c r="DF27">
        <v>13.0413</v>
      </c>
      <c r="DG27">
        <v>1.84795</v>
      </c>
      <c r="DH27">
        <v>1.29471</v>
      </c>
      <c r="DI27">
        <v>16.198399999999999</v>
      </c>
      <c r="DJ27">
        <v>10.7376</v>
      </c>
      <c r="DK27">
        <v>1999.91</v>
      </c>
      <c r="DL27">
        <v>0.98000200000000004</v>
      </c>
      <c r="DM27">
        <v>1.9997899999999999E-2</v>
      </c>
      <c r="DN27">
        <v>0</v>
      </c>
      <c r="DO27">
        <v>838.76300000000003</v>
      </c>
      <c r="DP27">
        <v>4.9992900000000002</v>
      </c>
      <c r="DQ27">
        <v>20260.400000000001</v>
      </c>
      <c r="DR27">
        <v>17313.7</v>
      </c>
      <c r="DS27">
        <v>48.436999999999998</v>
      </c>
      <c r="DT27">
        <v>49.311999999999998</v>
      </c>
      <c r="DU27">
        <v>49</v>
      </c>
      <c r="DV27">
        <v>48.686999999999998</v>
      </c>
      <c r="DW27">
        <v>50</v>
      </c>
      <c r="DX27">
        <v>1955.02</v>
      </c>
      <c r="DY27">
        <v>39.89</v>
      </c>
      <c r="DZ27">
        <v>0</v>
      </c>
      <c r="EA27">
        <v>95.5</v>
      </c>
      <c r="EB27">
        <v>838.89552941176498</v>
      </c>
      <c r="EC27">
        <v>-0.77352943017866505</v>
      </c>
      <c r="ED27">
        <v>193.13725308356501</v>
      </c>
      <c r="EE27">
        <v>20233.211764705899</v>
      </c>
      <c r="EF27">
        <v>10</v>
      </c>
      <c r="EG27">
        <v>1566840794.0999999</v>
      </c>
      <c r="EH27" t="s">
        <v>408</v>
      </c>
      <c r="EI27">
        <v>61</v>
      </c>
      <c r="EJ27">
        <v>-6.1059999999999999</v>
      </c>
      <c r="EK27">
        <v>-0.23599999999999999</v>
      </c>
      <c r="EL27">
        <v>1000</v>
      </c>
      <c r="EM27">
        <v>13</v>
      </c>
      <c r="EN27">
        <v>0.05</v>
      </c>
      <c r="EO27">
        <v>0.02</v>
      </c>
      <c r="EP27">
        <v>41.451429696341997</v>
      </c>
      <c r="EQ27">
        <v>-0.18605209590732</v>
      </c>
      <c r="ER27">
        <v>0.168226162761619</v>
      </c>
      <c r="ES27">
        <v>1</v>
      </c>
      <c r="ET27">
        <v>0.28608805369088802</v>
      </c>
      <c r="EU27">
        <v>-9.7079275057957402E-3</v>
      </c>
      <c r="EV27">
        <v>3.7458616811469701E-3</v>
      </c>
      <c r="EW27">
        <v>1</v>
      </c>
      <c r="EX27">
        <v>2</v>
      </c>
      <c r="EY27">
        <v>2</v>
      </c>
      <c r="EZ27" t="s">
        <v>348</v>
      </c>
      <c r="FA27">
        <v>2.9334699999999998</v>
      </c>
      <c r="FB27">
        <v>2.6376300000000001</v>
      </c>
      <c r="FC27">
        <v>0.164384</v>
      </c>
      <c r="FD27">
        <v>0.17222499999999999</v>
      </c>
      <c r="FE27">
        <v>9.0789999999999996E-2</v>
      </c>
      <c r="FF27">
        <v>7.0142800000000005E-2</v>
      </c>
      <c r="FG27">
        <v>29728.3</v>
      </c>
      <c r="FH27">
        <v>25816.9</v>
      </c>
      <c r="FI27">
        <v>30944.3</v>
      </c>
      <c r="FJ27">
        <v>27347</v>
      </c>
      <c r="FK27">
        <v>39449.599999999999</v>
      </c>
      <c r="FL27">
        <v>38444.400000000001</v>
      </c>
      <c r="FM27">
        <v>43411.4</v>
      </c>
      <c r="FN27">
        <v>42212.1</v>
      </c>
      <c r="FO27">
        <v>1.9837499999999999</v>
      </c>
      <c r="FP27">
        <v>1.8756299999999999</v>
      </c>
      <c r="FQ27">
        <v>4.3485299999999998E-2</v>
      </c>
      <c r="FR27">
        <v>0</v>
      </c>
      <c r="FS27">
        <v>26.344799999999999</v>
      </c>
      <c r="FT27">
        <v>999.9</v>
      </c>
      <c r="FU27">
        <v>47.856999999999999</v>
      </c>
      <c r="FV27">
        <v>32.609000000000002</v>
      </c>
      <c r="FW27">
        <v>23.823499999999999</v>
      </c>
      <c r="FX27">
        <v>59.118400000000001</v>
      </c>
      <c r="FY27">
        <v>39.791699999999999</v>
      </c>
      <c r="FZ27">
        <v>1</v>
      </c>
      <c r="GA27">
        <v>0.229126</v>
      </c>
      <c r="GB27">
        <v>4.3405399999999998</v>
      </c>
      <c r="GC27">
        <v>20.307300000000001</v>
      </c>
      <c r="GD27">
        <v>5.2370599999999996</v>
      </c>
      <c r="GE27">
        <v>12.064</v>
      </c>
      <c r="GF27">
        <v>4.9699</v>
      </c>
      <c r="GG27">
        <v>3.2902</v>
      </c>
      <c r="GH27">
        <v>460.5</v>
      </c>
      <c r="GI27">
        <v>9999</v>
      </c>
      <c r="GJ27">
        <v>9999</v>
      </c>
      <c r="GK27">
        <v>9999</v>
      </c>
      <c r="GL27">
        <v>1.887</v>
      </c>
      <c r="GM27">
        <v>1.88303</v>
      </c>
      <c r="GN27">
        <v>1.8815599999999999</v>
      </c>
      <c r="GO27">
        <v>1.8823099999999999</v>
      </c>
      <c r="GP27">
        <v>1.8776200000000001</v>
      </c>
      <c r="GQ27">
        <v>1.8795200000000001</v>
      </c>
      <c r="GR27">
        <v>1.87887</v>
      </c>
      <c r="GS27">
        <v>1.88592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-6.1059999999999999</v>
      </c>
      <c r="HH27">
        <v>-0.23599999999999999</v>
      </c>
      <c r="HI27">
        <v>2</v>
      </c>
      <c r="HJ27">
        <v>523.26900000000001</v>
      </c>
      <c r="HK27">
        <v>512.42499999999995</v>
      </c>
      <c r="HL27">
        <v>20.634599999999999</v>
      </c>
      <c r="HM27">
        <v>30.234200000000001</v>
      </c>
      <c r="HN27">
        <v>30.000499999999999</v>
      </c>
      <c r="HO27">
        <v>30.209900000000001</v>
      </c>
      <c r="HP27">
        <v>30.260899999999999</v>
      </c>
      <c r="HQ27">
        <v>40.703200000000002</v>
      </c>
      <c r="HR27">
        <v>49.6479</v>
      </c>
      <c r="HS27">
        <v>0</v>
      </c>
      <c r="HT27">
        <v>20.599900000000002</v>
      </c>
      <c r="HU27">
        <v>1000</v>
      </c>
      <c r="HV27">
        <v>12.9308</v>
      </c>
      <c r="HW27">
        <v>100.40300000000001</v>
      </c>
      <c r="HX27">
        <v>101.679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2019-08-25T12:38:52Z</dcterms:created>
  <dcterms:modified xsi:type="dcterms:W3CDTF">2019-08-27T23:38:16Z</dcterms:modified>
</cp:coreProperties>
</file>