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149D5F5D-BE86-478A-91EB-7359C6CA3CF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C27" i="1" s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P26" i="1"/>
  <c r="AO26" i="1"/>
  <c r="AK26" i="1"/>
  <c r="AI26" i="1" s="1"/>
  <c r="M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V25" i="1" s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M23" i="1" s="1"/>
  <c r="X23" i="1"/>
  <c r="W23" i="1"/>
  <c r="V23" i="1" s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V19" i="1" s="1"/>
  <c r="O19" i="1"/>
  <c r="CE18" i="1"/>
  <c r="CD18" i="1"/>
  <c r="CB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V22" i="1" l="1"/>
  <c r="V21" i="1"/>
  <c r="CC17" i="1"/>
  <c r="CC21" i="1"/>
  <c r="CC25" i="1"/>
  <c r="R20" i="1"/>
  <c r="CC18" i="1"/>
  <c r="CC19" i="1"/>
  <c r="AW19" i="1" s="1"/>
  <c r="AY19" i="1" s="1"/>
  <c r="J17" i="1"/>
  <c r="I17" i="1"/>
  <c r="AX17" i="1" s="1"/>
  <c r="J24" i="1"/>
  <c r="I24" i="1"/>
  <c r="AX24" i="1" s="1"/>
  <c r="H18" i="1"/>
  <c r="I18" i="1"/>
  <c r="AX18" i="1" s="1"/>
  <c r="H25" i="1"/>
  <c r="I25" i="1"/>
  <c r="AX25" i="1" s="1"/>
  <c r="CC24" i="1"/>
  <c r="AW24" i="1" s="1"/>
  <c r="V27" i="1"/>
  <c r="AJ23" i="1"/>
  <c r="I23" i="1"/>
  <c r="AX23" i="1" s="1"/>
  <c r="CC23" i="1"/>
  <c r="R24" i="1"/>
  <c r="Z25" i="1"/>
  <c r="I22" i="1"/>
  <c r="AX22" i="1" s="1"/>
  <c r="H22" i="1"/>
  <c r="AJ22" i="1"/>
  <c r="M22" i="1"/>
  <c r="J22" i="1"/>
  <c r="J21" i="1"/>
  <c r="I21" i="1"/>
  <c r="AX21" i="1" s="1"/>
  <c r="H21" i="1"/>
  <c r="AJ21" i="1"/>
  <c r="M21" i="1"/>
  <c r="J20" i="1"/>
  <c r="I20" i="1"/>
  <c r="AX20" i="1" s="1"/>
  <c r="H20" i="1"/>
  <c r="AJ20" i="1"/>
  <c r="M20" i="1"/>
  <c r="AW18" i="1"/>
  <c r="AY18" i="1" s="1"/>
  <c r="R18" i="1"/>
  <c r="AW22" i="1"/>
  <c r="AY22" i="1" s="1"/>
  <c r="R22" i="1"/>
  <c r="AW25" i="1"/>
  <c r="AY25" i="1" s="1"/>
  <c r="R25" i="1"/>
  <c r="J27" i="1"/>
  <c r="I27" i="1"/>
  <c r="AX27" i="1" s="1"/>
  <c r="H27" i="1"/>
  <c r="AJ27" i="1"/>
  <c r="M27" i="1"/>
  <c r="Z18" i="1"/>
  <c r="AW21" i="1"/>
  <c r="AY21" i="1" s="1"/>
  <c r="R21" i="1"/>
  <c r="AW17" i="1"/>
  <c r="BA17" i="1" s="1"/>
  <c r="R17" i="1"/>
  <c r="AY17" i="1"/>
  <c r="AW26" i="1"/>
  <c r="AY26" i="1" s="1"/>
  <c r="R26" i="1"/>
  <c r="R27" i="1"/>
  <c r="AW27" i="1"/>
  <c r="AY27" i="1" s="1"/>
  <c r="AW23" i="1"/>
  <c r="AY23" i="1" s="1"/>
  <c r="R23" i="1"/>
  <c r="M17" i="1"/>
  <c r="J18" i="1"/>
  <c r="AJ19" i="1"/>
  <c r="AW20" i="1"/>
  <c r="AY20" i="1" s="1"/>
  <c r="H23" i="1"/>
  <c r="M24" i="1"/>
  <c r="J25" i="1"/>
  <c r="AJ26" i="1"/>
  <c r="H26" i="1"/>
  <c r="AJ17" i="1"/>
  <c r="I19" i="1"/>
  <c r="AX19" i="1" s="1"/>
  <c r="J23" i="1"/>
  <c r="AJ24" i="1"/>
  <c r="I26" i="1"/>
  <c r="AX26" i="1" s="1"/>
  <c r="BA26" i="1" s="1"/>
  <c r="H19" i="1"/>
  <c r="H17" i="1"/>
  <c r="M18" i="1"/>
  <c r="J19" i="1"/>
  <c r="H24" i="1"/>
  <c r="M25" i="1"/>
  <c r="J26" i="1"/>
  <c r="AJ18" i="1"/>
  <c r="AJ25" i="1"/>
  <c r="AY24" i="1" l="1"/>
  <c r="BA24" i="1"/>
  <c r="BA23" i="1"/>
  <c r="R19" i="1"/>
  <c r="S19" i="1" s="1"/>
  <c r="T19" i="1" s="1"/>
  <c r="P19" i="1" s="1"/>
  <c r="N19" i="1" s="1"/>
  <c r="Q19" i="1" s="1"/>
  <c r="K19" i="1" s="1"/>
  <c r="L19" i="1" s="1"/>
  <c r="BA19" i="1"/>
  <c r="BA21" i="1"/>
  <c r="Z23" i="1"/>
  <c r="S25" i="1"/>
  <c r="T25" i="1" s="1"/>
  <c r="S24" i="1"/>
  <c r="T24" i="1" s="1"/>
  <c r="P24" i="1" s="1"/>
  <c r="N24" i="1" s="1"/>
  <c r="Q24" i="1" s="1"/>
  <c r="K24" i="1" s="1"/>
  <c r="L24" i="1" s="1"/>
  <c r="Z17" i="1"/>
  <c r="Z20" i="1"/>
  <c r="Z26" i="1"/>
  <c r="S17" i="1"/>
  <c r="T17" i="1" s="1"/>
  <c r="BA25" i="1"/>
  <c r="BA20" i="1"/>
  <c r="S27" i="1"/>
  <c r="T27" i="1" s="1"/>
  <c r="S22" i="1"/>
  <c r="T22" i="1" s="1"/>
  <c r="Z21" i="1"/>
  <c r="Z22" i="1"/>
  <c r="Z19" i="1"/>
  <c r="S21" i="1"/>
  <c r="T21" i="1" s="1"/>
  <c r="BA22" i="1"/>
  <c r="Z24" i="1"/>
  <c r="S23" i="1"/>
  <c r="T23" i="1" s="1"/>
  <c r="P23" i="1" s="1"/>
  <c r="N23" i="1" s="1"/>
  <c r="Q23" i="1" s="1"/>
  <c r="K23" i="1" s="1"/>
  <c r="L23" i="1" s="1"/>
  <c r="S26" i="1"/>
  <c r="T26" i="1" s="1"/>
  <c r="P26" i="1" s="1"/>
  <c r="N26" i="1" s="1"/>
  <c r="Q26" i="1" s="1"/>
  <c r="K26" i="1" s="1"/>
  <c r="L26" i="1" s="1"/>
  <c r="Z27" i="1"/>
  <c r="S18" i="1"/>
  <c r="T18" i="1" s="1"/>
  <c r="S20" i="1"/>
  <c r="T20" i="1" s="1"/>
  <c r="P20" i="1" s="1"/>
  <c r="N20" i="1" s="1"/>
  <c r="Q20" i="1" s="1"/>
  <c r="K20" i="1" s="1"/>
  <c r="L20" i="1" s="1"/>
  <c r="BA27" i="1"/>
  <c r="BA18" i="1"/>
  <c r="U22" i="1" l="1"/>
  <c r="Y22" i="1" s="1"/>
  <c r="AB22" i="1"/>
  <c r="AA22" i="1"/>
  <c r="AA17" i="1"/>
  <c r="AB17" i="1"/>
  <c r="U17" i="1"/>
  <c r="Y17" i="1" s="1"/>
  <c r="AA24" i="1"/>
  <c r="U24" i="1"/>
  <c r="Y24" i="1" s="1"/>
  <c r="AB24" i="1"/>
  <c r="U18" i="1"/>
  <c r="Y18" i="1" s="1"/>
  <c r="AA18" i="1"/>
  <c r="AB18" i="1"/>
  <c r="P18" i="1"/>
  <c r="N18" i="1" s="1"/>
  <c r="Q18" i="1" s="1"/>
  <c r="K18" i="1" s="1"/>
  <c r="L18" i="1" s="1"/>
  <c r="U25" i="1"/>
  <c r="Y25" i="1" s="1"/>
  <c r="AB25" i="1"/>
  <c r="P25" i="1"/>
  <c r="N25" i="1" s="1"/>
  <c r="Q25" i="1" s="1"/>
  <c r="K25" i="1" s="1"/>
  <c r="L25" i="1" s="1"/>
  <c r="AA25" i="1"/>
  <c r="U27" i="1"/>
  <c r="Y27" i="1" s="1"/>
  <c r="AB27" i="1"/>
  <c r="AA27" i="1"/>
  <c r="P27" i="1"/>
  <c r="N27" i="1" s="1"/>
  <c r="Q27" i="1" s="1"/>
  <c r="K27" i="1" s="1"/>
  <c r="L27" i="1" s="1"/>
  <c r="U26" i="1"/>
  <c r="Y26" i="1" s="1"/>
  <c r="AB26" i="1"/>
  <c r="AA26" i="1"/>
  <c r="AB21" i="1"/>
  <c r="U21" i="1"/>
  <c r="Y21" i="1" s="1"/>
  <c r="AA21" i="1"/>
  <c r="P22" i="1"/>
  <c r="N22" i="1" s="1"/>
  <c r="Q22" i="1" s="1"/>
  <c r="K22" i="1" s="1"/>
  <c r="L22" i="1" s="1"/>
  <c r="U19" i="1"/>
  <c r="Y19" i="1" s="1"/>
  <c r="AB19" i="1"/>
  <c r="AA19" i="1"/>
  <c r="P21" i="1"/>
  <c r="N21" i="1" s="1"/>
  <c r="Q21" i="1" s="1"/>
  <c r="K21" i="1" s="1"/>
  <c r="L21" i="1" s="1"/>
  <c r="P17" i="1"/>
  <c r="N17" i="1" s="1"/>
  <c r="Q17" i="1" s="1"/>
  <c r="K17" i="1" s="1"/>
  <c r="L17" i="1" s="1"/>
  <c r="U20" i="1"/>
  <c r="Y20" i="1" s="1"/>
  <c r="AA20" i="1"/>
  <c r="AB20" i="1"/>
  <c r="AC20" i="1" s="1"/>
  <c r="U23" i="1"/>
  <c r="Y23" i="1" s="1"/>
  <c r="AB23" i="1"/>
  <c r="AC23" i="1" s="1"/>
  <c r="AA23" i="1"/>
  <c r="AC17" i="1" l="1"/>
  <c r="AC27" i="1"/>
  <c r="AC24" i="1"/>
  <c r="AC25" i="1"/>
  <c r="AC19" i="1"/>
  <c r="AC21" i="1"/>
  <c r="AC18" i="1"/>
  <c r="AC26" i="1"/>
  <c r="AC22" i="1"/>
</calcChain>
</file>

<file path=xl/sharedStrings.xml><?xml version="1.0" encoding="utf-8"?>
<sst xmlns="http://schemas.openxmlformats.org/spreadsheetml/2006/main" count="3037" uniqueCount="414">
  <si>
    <t>File opened</t>
  </si>
  <si>
    <t>2019-08-24 10:47:52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</si>
  <si>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</si>
  <si>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</si>
  <si>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</si>
  <si>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</si>
  <si>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</si>
  <si>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</si>
  <si>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</si>
  <si>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</si>
  <si>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</si>
  <si>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</si>
  <si>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</si>
  <si>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</si>
  <si>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</si>
  <si>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</si>
  <si>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</si>
  <si>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</si>
  <si>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</si>
  <si>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</si>
  <si>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</si>
  <si>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</si>
  <si>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</si>
  <si>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10:47:52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</si>
  <si>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</si>
  <si>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</si>
  <si>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</si>
  <si>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</si>
  <si>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</si>
  <si>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</si>
  <si>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</si>
  <si>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</si>
  <si>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</si>
  <si>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</si>
  <si>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</si>
  <si>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</si>
  <si>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</si>
  <si>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</si>
  <si>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</si>
  <si>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</si>
  <si>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</si>
  <si>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</si>
  <si>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</si>
  <si>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</si>
  <si>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</si>
  <si>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</si>
  <si>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</si>
  <si>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</si>
  <si>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</si>
  <si>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</si>
  <si>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</si>
  <si>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</si>
  <si>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</si>
  <si>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</si>
  <si>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</si>
  <si>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</si>
  <si>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</si>
  <si>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</si>
  <si>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</si>
  <si>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</si>
  <si>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</si>
  <si>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</si>
  <si>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</si>
  <si>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</si>
  <si>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</si>
  <si>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</si>
  <si>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</si>
  <si>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</si>
  <si>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</si>
  <si>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</si>
  <si>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</si>
  <si>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</si>
  <si>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</si>
  <si>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</si>
  <si>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</si>
  <si>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</si>
  <si>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</si>
  <si>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</si>
  <si>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</si>
  <si>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</si>
  <si>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</si>
  <si>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</si>
  <si>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</si>
  <si>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</si>
  <si>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</si>
  <si>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</si>
  <si>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</si>
  <si>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</si>
  <si>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</si>
  <si>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</si>
  <si>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</si>
  <si>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</si>
  <si>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</si>
  <si>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</si>
  <si>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</si>
  <si>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</si>
  <si>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</si>
  <si>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</si>
  <si>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</si>
  <si>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</si>
  <si>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</si>
  <si>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</si>
  <si>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</si>
  <si>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</si>
  <si>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</si>
  <si>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</si>
  <si>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</si>
  <si>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</si>
  <si>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</si>
  <si>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</si>
  <si>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</si>
  <si>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</si>
  <si>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</si>
  <si>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</si>
  <si>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</si>
  <si>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</si>
  <si>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</si>
  <si>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</si>
  <si>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</si>
  <si>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</si>
  <si>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</si>
  <si>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</si>
  <si>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</si>
  <si>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</si>
  <si>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</si>
  <si>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</si>
  <si>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</si>
  <si>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</si>
  <si>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</si>
  <si>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</si>
  <si>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</si>
  <si>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</si>
  <si>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</si>
  <si>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</si>
  <si>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</si>
  <si>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</si>
  <si>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</si>
  <si>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</si>
  <si>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</si>
  <si>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</si>
  <si>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</si>
  <si>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</si>
  <si>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</si>
  <si>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</si>
  <si>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</si>
  <si>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</si>
  <si>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</si>
  <si>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</si>
  <si>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</si>
  <si>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</si>
  <si>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</si>
  <si>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</si>
  <si>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</si>
  <si>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</si>
  <si>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</si>
  <si>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</si>
  <si>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</si>
  <si>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</si>
  <si>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</si>
  <si>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</si>
  <si>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</si>
  <si>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</si>
  <si>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</si>
  <si>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</si>
  <si>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</si>
  <si>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</si>
  <si>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</si>
  <si>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</si>
  <si>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</si>
  <si>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</si>
  <si>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</si>
  <si>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</si>
  <si>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</si>
  <si>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</si>
  <si>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</si>
  <si>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</si>
  <si>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</si>
  <si>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</si>
  <si>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</si>
  <si>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</si>
  <si>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</si>
  <si>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</si>
  <si>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</si>
  <si>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</si>
  <si>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</si>
  <si>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</si>
  <si>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</si>
  <si>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</si>
  <si>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</si>
  <si>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</si>
  <si>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</si>
  <si>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</si>
  <si>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</si>
  <si>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</si>
  <si>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</si>
  <si>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</si>
  <si>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</si>
  <si>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</si>
  <si>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</si>
  <si>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</si>
  <si>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</si>
  <si>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</si>
  <si>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</si>
  <si>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</si>
  <si>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</si>
  <si>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</si>
  <si>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</si>
  <si>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</si>
  <si>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</si>
  <si>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</si>
  <si>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</si>
  <si>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</si>
  <si>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</si>
  <si>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</si>
  <si>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</si>
  <si>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</si>
  <si>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</si>
  <si>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</si>
  <si>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</si>
  <si>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</si>
  <si>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</si>
  <si>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</si>
  <si>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</si>
  <si>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</si>
  <si>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</si>
  <si>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</si>
  <si>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</si>
  <si>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</si>
  <si>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</si>
  <si>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</si>
  <si>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</si>
  <si>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</si>
  <si>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</si>
  <si>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</si>
  <si>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</si>
  <si>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</si>
  <si>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</si>
  <si>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</si>
  <si>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</si>
  <si>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</si>
  <si>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</si>
  <si>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</si>
  <si>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</si>
  <si>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</si>
  <si>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</si>
  <si>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</si>
  <si>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</si>
  <si>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</si>
  <si>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</si>
  <si>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</si>
  <si>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</si>
  <si>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</si>
  <si>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</si>
  <si>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</si>
  <si>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</si>
  <si>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</si>
  <si>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</si>
  <si>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</si>
  <si>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</si>
  <si>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</si>
  <si>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</si>
  <si>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</si>
  <si>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</si>
  <si>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</si>
  <si>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</si>
  <si>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</si>
  <si>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</si>
  <si>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</si>
  <si>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</si>
  <si>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</si>
  <si>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</si>
  <si>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</si>
  <si>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</si>
  <si>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</si>
  <si>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</si>
  <si>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</si>
  <si>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</si>
  <si>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</si>
  <si>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</si>
  <si>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</si>
  <si>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</si>
  <si>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</si>
  <si>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</si>
  <si>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</si>
  <si>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</si>
  <si>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</si>
  <si>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</si>
  <si>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</si>
  <si>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</si>
  <si>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</si>
  <si>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</si>
  <si>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</si>
  <si>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</si>
  <si>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</si>
  <si>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</si>
  <si>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</si>
  <si>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</si>
  <si>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</si>
  <si>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</si>
  <si>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</si>
  <si>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</si>
  <si>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</si>
  <si>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</si>
  <si>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</si>
  <si>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</si>
  <si>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</si>
  <si>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</si>
  <si>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</si>
  <si>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</si>
  <si>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</si>
  <si>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</si>
  <si>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</si>
  <si>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</si>
  <si>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</si>
  <si>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</si>
  <si>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</si>
  <si>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</si>
  <si>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</si>
  <si>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</si>
  <si>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</si>
  <si>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</si>
  <si>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</si>
  <si>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</si>
  <si>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</si>
  <si>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</si>
  <si>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</si>
  <si>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</si>
  <si>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</si>
  <si>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</si>
  <si>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</si>
  <si>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</si>
  <si>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</si>
  <si>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</si>
  <si>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</si>
  <si>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</si>
  <si>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</si>
  <si>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</si>
  <si>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</si>
  <si>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</si>
  <si>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</si>
  <si>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</si>
  <si>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10:51:08</t>
  </si>
  <si>
    <t>10:51:08</t>
  </si>
  <si>
    <t>MPF-1602-20181017-16_04_27</t>
  </si>
  <si>
    <t>DARK-1603-20181017-16_04_29</t>
  </si>
  <si>
    <t>-</t>
  </si>
  <si>
    <t>0: Broadleaf</t>
  </si>
  <si>
    <t>10:50:26</t>
  </si>
  <si>
    <t>2/2</t>
  </si>
  <si>
    <t>5</t>
  </si>
  <si>
    <t>11111111</t>
  </si>
  <si>
    <t>oooooooo</t>
  </si>
  <si>
    <t>off</t>
  </si>
  <si>
    <t>20190825 10:52:46</t>
  </si>
  <si>
    <t>10:52:46</t>
  </si>
  <si>
    <t>MPF-1604-20181017-16_06_06</t>
  </si>
  <si>
    <t>DARK-1605-20181017-16_06_08</t>
  </si>
  <si>
    <t>10:52:15</t>
  </si>
  <si>
    <t>20190825 10:54:21</t>
  </si>
  <si>
    <t>10:54:21</t>
  </si>
  <si>
    <t>MPF-1606-20181017-16_07_40</t>
  </si>
  <si>
    <t>DARK-1607-20181017-16_07_42</t>
  </si>
  <si>
    <t>10:53:50</t>
  </si>
  <si>
    <t>20190825 10:56:21</t>
  </si>
  <si>
    <t>10:56:21</t>
  </si>
  <si>
    <t>MPF-1608-20181017-16_09_41</t>
  </si>
  <si>
    <t>DARK-1609-20181017-16_09_43</t>
  </si>
  <si>
    <t>10:55:27</t>
  </si>
  <si>
    <t>1/2</t>
  </si>
  <si>
    <t>20190825 10:58:01</t>
  </si>
  <si>
    <t>10:58:01</t>
  </si>
  <si>
    <t>MPF-1610-20181017-16_11_20</t>
  </si>
  <si>
    <t>DARK-1611-20181017-16_11_22</t>
  </si>
  <si>
    <t>10:57:29</t>
  </si>
  <si>
    <t>20190825 11:00:01</t>
  </si>
  <si>
    <t>11:00:01</t>
  </si>
  <si>
    <t>MPF-1612-20181017-16_13_21</t>
  </si>
  <si>
    <t>DARK-1613-20181017-16_13_23</t>
  </si>
  <si>
    <t>11:00:42</t>
  </si>
  <si>
    <t>20190825 11:02:23</t>
  </si>
  <si>
    <t>11:02:23</t>
  </si>
  <si>
    <t>MPF-1614-20181017-16_15_42</t>
  </si>
  <si>
    <t>DARK-1615-20181017-16_15_44</t>
  </si>
  <si>
    <t>11:01:48</t>
  </si>
  <si>
    <t>20190825 11:04:23</t>
  </si>
  <si>
    <t>11:04:23</t>
  </si>
  <si>
    <t>MPF-1616-20181017-16_17_43</t>
  </si>
  <si>
    <t>DARK-1617-20181017-16_17_45</t>
  </si>
  <si>
    <t>11:03:32</t>
  </si>
  <si>
    <t>20190825 11:06:15</t>
  </si>
  <si>
    <t>11:06:15</t>
  </si>
  <si>
    <t>MPF-1618-20181017-16_19_34</t>
  </si>
  <si>
    <t>DARK-1619-20181017-16_19_36</t>
  </si>
  <si>
    <t>11:05:37</t>
  </si>
  <si>
    <t>20190825 11:08:03</t>
  </si>
  <si>
    <t>11:08:03</t>
  </si>
  <si>
    <t>MPF-1620-20181017-16_21_22</t>
  </si>
  <si>
    <t>DARK-1621-20181017-16_21_24</t>
  </si>
  <si>
    <t>11:07:28</t>
  </si>
  <si>
    <t>20190825 11:09:45</t>
  </si>
  <si>
    <t>11:09:45</t>
  </si>
  <si>
    <t>MPF-1622-20181017-16_23_05</t>
  </si>
  <si>
    <t>DARK-1623-20181017-16_23_07</t>
  </si>
  <si>
    <t>11:09:07</t>
  </si>
  <si>
    <t>20190825 11:11:20</t>
  </si>
  <si>
    <t>11:11:20</t>
  </si>
  <si>
    <t>MPF-1624-20181017-16_24_40</t>
  </si>
  <si>
    <t>DARK-1625-20181017-16_24_42</t>
  </si>
  <si>
    <t>11:10:47</t>
  </si>
  <si>
    <t>20190825 11:13:12</t>
  </si>
  <si>
    <t>11:13:12</t>
  </si>
  <si>
    <t>MPF-1626-20181017-16_26_32</t>
  </si>
  <si>
    <t>DARK-1627-20181017-16_26_34</t>
  </si>
  <si>
    <t>11:12:32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</si>
</sst>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33.769012481857636</c:v>
                </c:pt>
                <c:pt idx="1">
                  <c:v>23.913391796279811</c:v>
                </c:pt>
                <c:pt idx="2">
                  <c:v>15.234184764898286</c:v>
                </c:pt>
                <c:pt idx="3">
                  <c:v>0.61501601901157044</c:v>
                </c:pt>
                <c:pt idx="4">
                  <c:v>39.125059234571417</c:v>
                </c:pt>
                <c:pt idx="5">
                  <c:v>40.369328843656483</c:v>
                </c:pt>
                <c:pt idx="6">
                  <c:v>40.353369878493858</c:v>
                </c:pt>
                <c:pt idx="7">
                  <c:v>40.467722888334507</c:v>
                </c:pt>
                <c:pt idx="8">
                  <c:v>40.612879769193867</c:v>
                </c:pt>
                <c:pt idx="9">
                  <c:v>40.298702919277154</c:v>
                </c:pt>
                <c:pt idx="10">
                  <c:v>39.795318140243168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50.116513530158841</c:v>
                </c:pt>
                <c:pt idx="1">
                  <c:v>27.832580433376638</c:v>
                </c:pt>
                <c:pt idx="2">
                  <c:v>16.119420493395733</c:v>
                </c:pt>
                <c:pt idx="3">
                  <c:v>-2.0397759764142029</c:v>
                </c:pt>
                <c:pt idx="4">
                  <c:v>179.74857083341743</c:v>
                </c:pt>
                <c:pt idx="5">
                  <c:v>240.58226612787996</c:v>
                </c:pt>
                <c:pt idx="6">
                  <c:v>322.39341835129147</c:v>
                </c:pt>
                <c:pt idx="7">
                  <c:v>393.77889640301419</c:v>
                </c:pt>
                <c:pt idx="8">
                  <c:v>454.78568884076003</c:v>
                </c:pt>
                <c:pt idx="9">
                  <c:v>614.49990059970696</c:v>
                </c:pt>
                <c:pt idx="10">
                  <c:v>759.40114825414662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9-4EEE-A356-853105CB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21520"/>
        <c:axId val="323721848"/>
      </c:scatterChart>
      <c:valAx>
        <c:axId val="3237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1848"/>
        <c:crosses val="autoZero"/>
        <c:crossBetween val="midCat"/>
      </c:valAx>
      <c:valAx>
        <c:axId val="3237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10</xdr:row>
      <xdr:rowOff>71437</xdr:rowOff>
    </xdr:from>
    <xdr:to>
      <xdr:col>23</xdr:col>
      <xdr:colOff>142875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64010-17C7-43C0-8AA6-120FA49F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17" sqref="A17:XFD17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2</v>
      </c>
      <c r="B17">
        <v>1566748366.5999999</v>
      </c>
      <c r="C17">
        <v>98.599999904632597</v>
      </c>
      <c r="D17" t="s">
        <v>353</v>
      </c>
      <c r="E17" t="s">
        <v>354</v>
      </c>
      <c r="G17">
        <v>1566748366.5999999</v>
      </c>
      <c r="H17">
        <f t="shared" ref="H17:H27" si="0">CN17*AI17*(CL17-CM17)/(100*CF17*(1000-AI17*CL17))</f>
        <v>4.5713929850331831E-3</v>
      </c>
      <c r="I17">
        <f t="shared" ref="I17:I27" si="1">CN17*AI17*(CK17-CJ17*(1000-AI17*CM17)/(1000-AI17*CL17))/(100*CF17)</f>
        <v>33.769012481857636</v>
      </c>
      <c r="J17">
        <f t="shared" ref="J17:J27" si="2">CJ17 - IF(AI17&gt;1, I17*CF17*100/(AK17*CV17), 0)</f>
        <v>258.12299999999999</v>
      </c>
      <c r="K17">
        <f t="shared" ref="K17:K27" si="3">((Q17-H17/2)*J17-I17)/(Q17+H17/2)</f>
        <v>50.116513530158841</v>
      </c>
      <c r="L17">
        <f t="shared" ref="L17:L27" si="4">K17*(CO17+CP17)/1000</f>
        <v>5.0119865823748873</v>
      </c>
      <c r="M17">
        <f t="shared" ref="M17:M27" si="5">(CJ17 - IF(AI17&gt;1, I17*CF17*100/(AK17*CV17), 0))*(CO17+CP17)/1000</f>
        <v>25.814026584746998</v>
      </c>
      <c r="N17">
        <f t="shared" ref="N17:N27" si="6">2/((1/P17-1/O17)+SIGN(P17)*SQRT((1/P17-1/O17)*(1/P17-1/O17) + 4*CG17/((CG17+1)*(CG17+1))*(2*1/P17*1/O17-1/O17*1/O17)))</f>
        <v>0.28077464821581449</v>
      </c>
      <c r="O17">
        <f t="shared" ref="O17:O27" si="7">AF17+AE17*CF17+AD17*CF17*CF17</f>
        <v>2.2598375472779626</v>
      </c>
      <c r="P17">
        <f t="shared" ref="P17:P27" si="8">H17*(1000-(1000*0.61365*EXP(17.502*T17/(240.97+T17))/(CO17+CP17)+CL17)/2)/(1000*0.61365*EXP(17.502*T17/(240.97+T17))/(CO17+CP17)-CL17)</f>
        <v>0.26273424670206413</v>
      </c>
      <c r="Q17">
        <f t="shared" ref="Q17:Q27" si="9">1/((CG17+1)/(N17/1.6)+1/(O17/1.37)) + CG17/((CG17+1)/(N17/1.6) + CG17/(O17/1.37))</f>
        <v>0.16573307420288963</v>
      </c>
      <c r="R17">
        <f t="shared" ref="R17:R27" si="10">(CC17*CE17)</f>
        <v>321.44198131596414</v>
      </c>
      <c r="S17">
        <f t="shared" ref="S17:S27" si="11">(CQ17+(R17+2*0.95*0.0000000567*(((CQ17+$B$7)+273)^4-(CQ17+273)^4)-44100*H17)/(1.84*29.3*O17+8*0.95*0.0000000567*(CQ17+273)^3))</f>
        <v>27.055783437640429</v>
      </c>
      <c r="T17">
        <f t="shared" ref="T17:T27" si="12">($C$7*CR17+$D$7*CS17+$E$7*S17)</f>
        <v>27.000900000000001</v>
      </c>
      <c r="U17">
        <f t="shared" ref="U17:U27" si="13">0.61365*EXP(17.502*T17/(240.97+T17))</f>
        <v>3.5793488887591089</v>
      </c>
      <c r="V17">
        <f t="shared" ref="V17:V27" si="14">(W17/X17*100)</f>
        <v>55.401690062236163</v>
      </c>
      <c r="W17">
        <f t="shared" ref="W17:W27" si="15">CL17*(CO17+CP17)/1000</f>
        <v>1.8868562033696998</v>
      </c>
      <c r="X17">
        <f t="shared" ref="X17:X27" si="16">0.61365*EXP(17.502*CQ17/(240.97+CQ17))</f>
        <v>3.4057737250435447</v>
      </c>
      <c r="Y17">
        <f t="shared" ref="Y17:Y27" si="17">(U17-CL17*(CO17+CP17)/1000)</f>
        <v>1.6924926853894091</v>
      </c>
      <c r="Z17">
        <f t="shared" ref="Z17:Z27" si="18">(-H17*44100)</f>
        <v>-201.59843063996337</v>
      </c>
      <c r="AA17">
        <f t="shared" ref="AA17:AA27" si="19">2*29.3*O17*0.92*(CQ17-T17)</f>
        <v>-102.78996369187458</v>
      </c>
      <c r="AB17">
        <f t="shared" ref="AB17:AB27" si="20">2*0.95*0.0000000567*(((CQ17+$B$7)+273)^4-(T17+273)^4)</f>
        <v>-9.7750700689075991</v>
      </c>
      <c r="AC17">
        <f t="shared" ref="AC17:AC27" si="21">R17+AB17+Z17+AA17</f>
        <v>7.2785169152185887</v>
      </c>
      <c r="AD17">
        <v>-4.1449113867450899E-2</v>
      </c>
      <c r="AE17">
        <v>4.6530261458020798E-2</v>
      </c>
      <c r="AF17">
        <v>3.4728240777580699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53002.016897094974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355</v>
      </c>
      <c r="AS17">
        <v>784.50770588235298</v>
      </c>
      <c r="AT17">
        <v>1032.05</v>
      </c>
      <c r="AU17">
        <f t="shared" ref="AU17:AU27" si="27">1-AS17/AT17</f>
        <v>0.2398549431884569</v>
      </c>
      <c r="AV17">
        <v>0.5</v>
      </c>
      <c r="AW17">
        <f t="shared" ref="AW17:AW27" si="28">CC17</f>
        <v>1681.2057004250396</v>
      </c>
      <c r="AX17">
        <f t="shared" ref="AX17:AX27" si="29">I17</f>
        <v>33.769012481857636</v>
      </c>
      <c r="AY17">
        <f t="shared" ref="AY17:AY27" si="30">AU17*AV17*AW17</f>
        <v>201.62274888177888</v>
      </c>
      <c r="AZ17">
        <f t="shared" ref="AZ17:AZ27" si="31">BE17/AT17</f>
        <v>0.40297466208032556</v>
      </c>
      <c r="BA17">
        <f t="shared" ref="BA17:BA27" si="32">(AX17-AQ17)/AW17</f>
        <v>2.0735530906679882E-2</v>
      </c>
      <c r="BB17">
        <f t="shared" ref="BB17:BB27" si="33">(AN17-AT17)/AT17</f>
        <v>1.8366939586260358</v>
      </c>
      <c r="BC17" t="s">
        <v>356</v>
      </c>
      <c r="BD17">
        <v>616.16</v>
      </c>
      <c r="BE17">
        <f t="shared" ref="BE17:BE27" si="34">AT17-BD17</f>
        <v>415.89</v>
      </c>
      <c r="BF17">
        <f t="shared" ref="BF17:BF27" si="35">(AT17-AS17)/(AT17-BD17)</f>
        <v>0.59521097914748367</v>
      </c>
      <c r="BG17">
        <f t="shared" ref="BG17:BG27" si="36">(AN17-AT17)/(AN17-BD17)</f>
        <v>0.82007397953665451</v>
      </c>
      <c r="BH17">
        <f t="shared" ref="BH17:BH27" si="37">(AT17-AS17)/(AT17-AM17)</f>
        <v>0.52515037387562735</v>
      </c>
      <c r="BI17">
        <f t="shared" ref="BI17:BI27" si="38">(AN17-AT17)/(AN17-AM17)</f>
        <v>0.80085034301011893</v>
      </c>
      <c r="BJ17">
        <v>1604</v>
      </c>
      <c r="BK17">
        <v>300</v>
      </c>
      <c r="BL17">
        <v>300</v>
      </c>
      <c r="BM17">
        <v>300</v>
      </c>
      <c r="BN17">
        <v>10194.9</v>
      </c>
      <c r="BO17">
        <v>951.59799999999996</v>
      </c>
      <c r="BP17">
        <v>-6.7937700000000002E-3</v>
      </c>
      <c r="BQ17">
        <v>-3.4549599999999998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2000.01</v>
      </c>
      <c r="CC17">
        <f t="shared" ref="CC17:CC27" si="40">CB17*CD17</f>
        <v>1681.2057004250396</v>
      </c>
      <c r="CD17">
        <f t="shared" ref="CD17:CD27" si="41">($B$11*$D$9+$C$11*$D$9+$F$11*((DX17+DP17)/MAX(DX17+DP17+DY17, 0.1)*$I$9+DY17/MAX(DX17+DP17+DY17, 0.1)*$J$9))/($B$11+$C$11+$F$11)</f>
        <v>0.84059864721928368</v>
      </c>
      <c r="CE17">
        <f t="shared" ref="CE17:CE27" si="42">($B$11*$K$9+$C$11*$K$9+$F$11*((DX17+DP17)/MAX(DX17+DP17+DY17, 0.1)*$P$9+DY17/MAX(DX17+DP17+DY17, 0.1)*$Q$9))/($B$11+$C$11+$F$11)</f>
        <v>0.19119729443856734</v>
      </c>
      <c r="CF17">
        <v>6</v>
      </c>
      <c r="CG17">
        <v>0.5</v>
      </c>
      <c r="CH17" t="s">
        <v>346</v>
      </c>
      <c r="CI17">
        <v>1566748366.5999999</v>
      </c>
      <c r="CJ17">
        <v>258.12299999999999</v>
      </c>
      <c r="CK17">
        <v>300.05500000000001</v>
      </c>
      <c r="CL17">
        <v>18.8673</v>
      </c>
      <c r="CM17">
        <v>13.486000000000001</v>
      </c>
      <c r="CN17">
        <v>500.08100000000002</v>
      </c>
      <c r="CO17">
        <v>99.906599999999997</v>
      </c>
      <c r="CP17">
        <v>0.100089</v>
      </c>
      <c r="CQ17">
        <v>26.1572</v>
      </c>
      <c r="CR17">
        <v>27.000900000000001</v>
      </c>
      <c r="CS17">
        <v>999.9</v>
      </c>
      <c r="CT17">
        <v>0</v>
      </c>
      <c r="CU17">
        <v>0</v>
      </c>
      <c r="CV17">
        <v>10005</v>
      </c>
      <c r="CW17">
        <v>0</v>
      </c>
      <c r="CX17">
        <v>695.303</v>
      </c>
      <c r="CY17">
        <v>-41.931699999999999</v>
      </c>
      <c r="CZ17">
        <v>263.08699999999999</v>
      </c>
      <c r="DA17">
        <v>304.15699999999998</v>
      </c>
      <c r="DB17">
        <v>5.3812899999999999</v>
      </c>
      <c r="DC17">
        <v>261.399</v>
      </c>
      <c r="DD17">
        <v>300.05500000000001</v>
      </c>
      <c r="DE17">
        <v>19.0943</v>
      </c>
      <c r="DF17">
        <v>13.486000000000001</v>
      </c>
      <c r="DG17">
        <v>1.88497</v>
      </c>
      <c r="DH17">
        <v>1.34734</v>
      </c>
      <c r="DI17">
        <v>16.509799999999998</v>
      </c>
      <c r="DJ17">
        <v>11.3376</v>
      </c>
      <c r="DK17">
        <v>2000.01</v>
      </c>
      <c r="DL17">
        <v>0.97999499999999995</v>
      </c>
      <c r="DM17">
        <v>2.0005200000000001E-2</v>
      </c>
      <c r="DN17">
        <v>0</v>
      </c>
      <c r="DO17">
        <v>783.66700000000003</v>
      </c>
      <c r="DP17">
        <v>4.9992900000000002</v>
      </c>
      <c r="DQ17">
        <v>18513.900000000001</v>
      </c>
      <c r="DR17">
        <v>17314.400000000001</v>
      </c>
      <c r="DS17">
        <v>45.25</v>
      </c>
      <c r="DT17">
        <v>45.311999999999998</v>
      </c>
      <c r="DU17">
        <v>45.625</v>
      </c>
      <c r="DV17">
        <v>45.436999999999998</v>
      </c>
      <c r="DW17">
        <v>47</v>
      </c>
      <c r="DX17">
        <v>1955.1</v>
      </c>
      <c r="DY17">
        <v>39.909999999999997</v>
      </c>
      <c r="DZ17">
        <v>0</v>
      </c>
      <c r="EA17">
        <v>97.799999952316298</v>
      </c>
      <c r="EB17">
        <v>784.50770588235298</v>
      </c>
      <c r="EC17">
        <v>-2.1014705596912702</v>
      </c>
      <c r="ED17">
        <v>1605.1960811776501</v>
      </c>
      <c r="EE17">
        <v>18408.5470588235</v>
      </c>
      <c r="EF17">
        <v>10</v>
      </c>
      <c r="EG17">
        <v>1566748335</v>
      </c>
      <c r="EH17" t="s">
        <v>357</v>
      </c>
      <c r="EI17">
        <v>15</v>
      </c>
      <c r="EJ17">
        <v>-3.2759999999999998</v>
      </c>
      <c r="EK17">
        <v>-0.22700000000000001</v>
      </c>
      <c r="EL17">
        <v>300</v>
      </c>
      <c r="EM17">
        <v>13</v>
      </c>
      <c r="EN17">
        <v>0.05</v>
      </c>
      <c r="EO17">
        <v>0.01</v>
      </c>
      <c r="EP17">
        <v>33.654209817428999</v>
      </c>
      <c r="EQ17">
        <v>-9.2210057129911996E-2</v>
      </c>
      <c r="ER17">
        <v>5.5695659694646203E-2</v>
      </c>
      <c r="ES17">
        <v>1</v>
      </c>
      <c r="ET17">
        <v>0.28260955494816398</v>
      </c>
      <c r="EU17">
        <v>1.93831002138742E-2</v>
      </c>
      <c r="EV17">
        <v>5.0602571920154403E-3</v>
      </c>
      <c r="EW17">
        <v>1</v>
      </c>
      <c r="EX17">
        <v>2</v>
      </c>
      <c r="EY17">
        <v>2</v>
      </c>
      <c r="EZ17" t="s">
        <v>348</v>
      </c>
      <c r="FA17">
        <v>2.9373</v>
      </c>
      <c r="FB17">
        <v>2.6376400000000002</v>
      </c>
      <c r="FC17">
        <v>6.4429399999999998E-2</v>
      </c>
      <c r="FD17">
        <v>7.33708E-2</v>
      </c>
      <c r="FE17">
        <v>9.2808399999999999E-2</v>
      </c>
      <c r="FF17">
        <v>7.2848700000000002E-2</v>
      </c>
      <c r="FG17">
        <v>33440</v>
      </c>
      <c r="FH17">
        <v>29005.8</v>
      </c>
      <c r="FI17">
        <v>31080.9</v>
      </c>
      <c r="FJ17">
        <v>27436</v>
      </c>
      <c r="FK17">
        <v>39517.800000000003</v>
      </c>
      <c r="FL17">
        <v>38438.5</v>
      </c>
      <c r="FM17">
        <v>43595.9</v>
      </c>
      <c r="FN17">
        <v>42334.5</v>
      </c>
      <c r="FO17">
        <v>2.0103200000000001</v>
      </c>
      <c r="FP17">
        <v>1.9477199999999999</v>
      </c>
      <c r="FQ17">
        <v>0.13492999999999999</v>
      </c>
      <c r="FR17">
        <v>0</v>
      </c>
      <c r="FS17">
        <v>24.790299999999998</v>
      </c>
      <c r="FT17">
        <v>999.9</v>
      </c>
      <c r="FU17">
        <v>52.35</v>
      </c>
      <c r="FV17">
        <v>28.742000000000001</v>
      </c>
      <c r="FW17">
        <v>20.762499999999999</v>
      </c>
      <c r="FX17">
        <v>59.233699999999999</v>
      </c>
      <c r="FY17">
        <v>40.713099999999997</v>
      </c>
      <c r="FZ17">
        <v>1</v>
      </c>
      <c r="GA17">
        <v>2.6986799999999998E-2</v>
      </c>
      <c r="GB17">
        <v>1.26685</v>
      </c>
      <c r="GC17">
        <v>20.358599999999999</v>
      </c>
      <c r="GD17">
        <v>5.2397499999999999</v>
      </c>
      <c r="GE17">
        <v>12.0639</v>
      </c>
      <c r="GF17">
        <v>4.9713000000000003</v>
      </c>
      <c r="GG17">
        <v>3.29</v>
      </c>
      <c r="GH17">
        <v>9999</v>
      </c>
      <c r="GI17">
        <v>9999</v>
      </c>
      <c r="GJ17">
        <v>9999</v>
      </c>
      <c r="GK17">
        <v>449.8</v>
      </c>
      <c r="GL17">
        <v>1.8869499999999999</v>
      </c>
      <c r="GM17">
        <v>1.8829499999999999</v>
      </c>
      <c r="GN17">
        <v>1.8815</v>
      </c>
      <c r="GO17">
        <v>1.88218</v>
      </c>
      <c r="GP17">
        <v>1.8775900000000001</v>
      </c>
      <c r="GQ17">
        <v>1.8794299999999999</v>
      </c>
      <c r="GR17">
        <v>1.8788100000000001</v>
      </c>
      <c r="GS17">
        <v>1.8858900000000001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-3.2759999999999998</v>
      </c>
      <c r="HH17">
        <v>-0.22700000000000001</v>
      </c>
      <c r="HI17">
        <v>2</v>
      </c>
      <c r="HJ17">
        <v>518.15</v>
      </c>
      <c r="HK17">
        <v>539.87300000000005</v>
      </c>
      <c r="HL17">
        <v>23.364799999999999</v>
      </c>
      <c r="HM17">
        <v>27.553999999999998</v>
      </c>
      <c r="HN17">
        <v>30.0001</v>
      </c>
      <c r="HO17">
        <v>27.572199999999999</v>
      </c>
      <c r="HP17">
        <v>27.617899999999999</v>
      </c>
      <c r="HQ17">
        <v>15.4191</v>
      </c>
      <c r="HR17">
        <v>40.715800000000002</v>
      </c>
      <c r="HS17">
        <v>0</v>
      </c>
      <c r="HT17">
        <v>23.3657</v>
      </c>
      <c r="HU17">
        <v>300</v>
      </c>
      <c r="HV17">
        <v>13.435700000000001</v>
      </c>
      <c r="HW17">
        <v>100.837</v>
      </c>
      <c r="HX17">
        <v>101.988</v>
      </c>
    </row>
    <row r="18" spans="1:232" x14ac:dyDescent="0.25">
      <c r="A18">
        <v>3</v>
      </c>
      <c r="B18">
        <v>1566748461.0999999</v>
      </c>
      <c r="C18">
        <v>193.09999990463299</v>
      </c>
      <c r="D18" t="s">
        <v>358</v>
      </c>
      <c r="E18" t="s">
        <v>359</v>
      </c>
      <c r="G18">
        <v>1566748461.0999999</v>
      </c>
      <c r="H18">
        <f t="shared" si="0"/>
        <v>4.680223899515462E-3</v>
      </c>
      <c r="I18">
        <f t="shared" si="1"/>
        <v>23.913391796279811</v>
      </c>
      <c r="J18">
        <f t="shared" si="2"/>
        <v>170.346</v>
      </c>
      <c r="K18">
        <f t="shared" si="3"/>
        <v>27.832580433376638</v>
      </c>
      <c r="L18">
        <f t="shared" si="4"/>
        <v>2.7834168838741973</v>
      </c>
      <c r="M18">
        <f t="shared" si="5"/>
        <v>17.035572164622</v>
      </c>
      <c r="N18">
        <f t="shared" si="6"/>
        <v>0.2903966365554238</v>
      </c>
      <c r="O18">
        <f t="shared" si="7"/>
        <v>2.2513791502507656</v>
      </c>
      <c r="P18">
        <f t="shared" si="8"/>
        <v>0.27107687333739411</v>
      </c>
      <c r="Q18">
        <f t="shared" si="9"/>
        <v>0.17105162401314736</v>
      </c>
      <c r="R18">
        <f t="shared" si="10"/>
        <v>321.42761738051092</v>
      </c>
      <c r="S18">
        <f t="shared" si="11"/>
        <v>27.174234420401383</v>
      </c>
      <c r="T18">
        <f t="shared" si="12"/>
        <v>27.045300000000001</v>
      </c>
      <c r="U18">
        <f t="shared" si="13"/>
        <v>3.5886934028388571</v>
      </c>
      <c r="V18">
        <f t="shared" si="14"/>
        <v>55.56723350115761</v>
      </c>
      <c r="W18">
        <f t="shared" si="15"/>
        <v>1.9095289705994001</v>
      </c>
      <c r="X18">
        <f t="shared" si="16"/>
        <v>3.4364297991542436</v>
      </c>
      <c r="Y18">
        <f t="shared" si="17"/>
        <v>1.679164432239457</v>
      </c>
      <c r="Z18">
        <f t="shared" si="18"/>
        <v>-206.39787396863187</v>
      </c>
      <c r="AA18">
        <f t="shared" si="19"/>
        <v>-89.381546163862296</v>
      </c>
      <c r="AB18">
        <f t="shared" si="20"/>
        <v>-8.540273098453051</v>
      </c>
      <c r="AC18">
        <f t="shared" si="21"/>
        <v>17.107924149563715</v>
      </c>
      <c r="AD18">
        <v>-4.1220886331130198E-2</v>
      </c>
      <c r="AE18">
        <v>4.6274056054670498E-2</v>
      </c>
      <c r="AF18">
        <v>3.4576867218434302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52695.174770903875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360</v>
      </c>
      <c r="AS18">
        <v>781.779</v>
      </c>
      <c r="AT18">
        <v>957.76800000000003</v>
      </c>
      <c r="AU18">
        <f t="shared" si="27"/>
        <v>0.18374909163805853</v>
      </c>
      <c r="AV18">
        <v>0.5</v>
      </c>
      <c r="AW18">
        <f t="shared" si="28"/>
        <v>1681.1301004250586</v>
      </c>
      <c r="AX18">
        <f t="shared" si="29"/>
        <v>23.913391796279811</v>
      </c>
      <c r="AY18">
        <f t="shared" si="30"/>
        <v>154.45306443925131</v>
      </c>
      <c r="AZ18">
        <f t="shared" si="31"/>
        <v>0.34305593839009024</v>
      </c>
      <c r="BA18">
        <f t="shared" si="32"/>
        <v>1.4873966071840411E-2</v>
      </c>
      <c r="BB18">
        <f t="shared" si="33"/>
        <v>2.0567005788458164</v>
      </c>
      <c r="BC18" t="s">
        <v>361</v>
      </c>
      <c r="BD18">
        <v>629.20000000000005</v>
      </c>
      <c r="BE18">
        <f t="shared" si="34"/>
        <v>328.56799999999998</v>
      </c>
      <c r="BF18">
        <f t="shared" si="35"/>
        <v>0.53562428477514556</v>
      </c>
      <c r="BG18">
        <f t="shared" si="36"/>
        <v>0.85704552277443979</v>
      </c>
      <c r="BH18">
        <f t="shared" si="37"/>
        <v>0.44319439288498169</v>
      </c>
      <c r="BI18">
        <f t="shared" si="38"/>
        <v>0.83223355703630508</v>
      </c>
      <c r="BJ18">
        <v>1606</v>
      </c>
      <c r="BK18">
        <v>300</v>
      </c>
      <c r="BL18">
        <v>300</v>
      </c>
      <c r="BM18">
        <v>300</v>
      </c>
      <c r="BN18">
        <v>10194.6</v>
      </c>
      <c r="BO18">
        <v>903.20799999999997</v>
      </c>
      <c r="BP18">
        <v>-6.7931800000000002E-3</v>
      </c>
      <c r="BQ18">
        <v>-0.41833500000000001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1999.92</v>
      </c>
      <c r="CC18">
        <f t="shared" si="40"/>
        <v>1681.1301004250586</v>
      </c>
      <c r="CD18">
        <f t="shared" si="41"/>
        <v>0.84059867415949563</v>
      </c>
      <c r="CE18">
        <f t="shared" si="42"/>
        <v>0.19119734831899141</v>
      </c>
      <c r="CF18">
        <v>6</v>
      </c>
      <c r="CG18">
        <v>0.5</v>
      </c>
      <c r="CH18" t="s">
        <v>346</v>
      </c>
      <c r="CI18">
        <v>1566748461.0999999</v>
      </c>
      <c r="CJ18">
        <v>170.346</v>
      </c>
      <c r="CK18">
        <v>199.99700000000001</v>
      </c>
      <c r="CL18">
        <v>19.094200000000001</v>
      </c>
      <c r="CM18">
        <v>13.5855</v>
      </c>
      <c r="CN18">
        <v>500.03</v>
      </c>
      <c r="CO18">
        <v>99.905699999999996</v>
      </c>
      <c r="CP18">
        <v>0.100007</v>
      </c>
      <c r="CQ18">
        <v>26.308900000000001</v>
      </c>
      <c r="CR18">
        <v>27.045300000000001</v>
      </c>
      <c r="CS18">
        <v>999.9</v>
      </c>
      <c r="CT18">
        <v>0</v>
      </c>
      <c r="CU18">
        <v>0</v>
      </c>
      <c r="CV18">
        <v>9950</v>
      </c>
      <c r="CW18">
        <v>0</v>
      </c>
      <c r="CX18">
        <v>393.14600000000002</v>
      </c>
      <c r="CY18">
        <v>-29.651299999999999</v>
      </c>
      <c r="CZ18">
        <v>173.66200000000001</v>
      </c>
      <c r="DA18">
        <v>202.75200000000001</v>
      </c>
      <c r="DB18">
        <v>5.5087799999999998</v>
      </c>
      <c r="DC18">
        <v>173.63399999999999</v>
      </c>
      <c r="DD18">
        <v>199.99700000000001</v>
      </c>
      <c r="DE18">
        <v>19.3232</v>
      </c>
      <c r="DF18">
        <v>13.5855</v>
      </c>
      <c r="DG18">
        <v>1.9076200000000001</v>
      </c>
      <c r="DH18">
        <v>1.3572599999999999</v>
      </c>
      <c r="DI18">
        <v>16.697700000000001</v>
      </c>
      <c r="DJ18">
        <v>11.448399999999999</v>
      </c>
      <c r="DK18">
        <v>1999.92</v>
      </c>
      <c r="DL18">
        <v>0.97999499999999995</v>
      </c>
      <c r="DM18">
        <v>2.0005200000000001E-2</v>
      </c>
      <c r="DN18">
        <v>0</v>
      </c>
      <c r="DO18">
        <v>781.46400000000006</v>
      </c>
      <c r="DP18">
        <v>4.9992900000000002</v>
      </c>
      <c r="DQ18">
        <v>17953.2</v>
      </c>
      <c r="DR18">
        <v>17313.7</v>
      </c>
      <c r="DS18">
        <v>45.311999999999998</v>
      </c>
      <c r="DT18">
        <v>45.061999999999998</v>
      </c>
      <c r="DU18">
        <v>45.625</v>
      </c>
      <c r="DV18">
        <v>44.686999999999998</v>
      </c>
      <c r="DW18">
        <v>47.061999999999998</v>
      </c>
      <c r="DX18">
        <v>1955.01</v>
      </c>
      <c r="DY18">
        <v>39.909999999999997</v>
      </c>
      <c r="DZ18">
        <v>0</v>
      </c>
      <c r="EA18">
        <v>94</v>
      </c>
      <c r="EB18">
        <v>781.779</v>
      </c>
      <c r="EC18">
        <v>-4.3039215842161003</v>
      </c>
      <c r="ED18">
        <v>4095.4656769482899</v>
      </c>
      <c r="EE18">
        <v>17745.417647058799</v>
      </c>
      <c r="EF18">
        <v>10</v>
      </c>
      <c r="EG18">
        <v>1566748430.5999999</v>
      </c>
      <c r="EH18" t="s">
        <v>362</v>
      </c>
      <c r="EI18">
        <v>16</v>
      </c>
      <c r="EJ18">
        <v>-3.2879999999999998</v>
      </c>
      <c r="EK18">
        <v>-0.22900000000000001</v>
      </c>
      <c r="EL18">
        <v>200</v>
      </c>
      <c r="EM18">
        <v>13</v>
      </c>
      <c r="EN18">
        <v>0.06</v>
      </c>
      <c r="EO18">
        <v>0.02</v>
      </c>
      <c r="EP18">
        <v>23.801322400377099</v>
      </c>
      <c r="EQ18">
        <v>7.98231801057563E-2</v>
      </c>
      <c r="ER18">
        <v>5.0207434315329501E-2</v>
      </c>
      <c r="ES18">
        <v>1</v>
      </c>
      <c r="ET18">
        <v>0.28412901060847101</v>
      </c>
      <c r="EU18">
        <v>9.6146182090242394E-2</v>
      </c>
      <c r="EV18">
        <v>1.15615924654387E-2</v>
      </c>
      <c r="EW18">
        <v>1</v>
      </c>
      <c r="EX18">
        <v>2</v>
      </c>
      <c r="EY18">
        <v>2</v>
      </c>
      <c r="EZ18" t="s">
        <v>348</v>
      </c>
      <c r="FA18">
        <v>2.9371700000000001</v>
      </c>
      <c r="FB18">
        <v>2.6375600000000001</v>
      </c>
      <c r="FC18">
        <v>4.51253E-2</v>
      </c>
      <c r="FD18">
        <v>5.2076900000000002E-2</v>
      </c>
      <c r="FE18">
        <v>9.3609700000000004E-2</v>
      </c>
      <c r="FF18">
        <v>7.3246199999999997E-2</v>
      </c>
      <c r="FG18">
        <v>34130.9</v>
      </c>
      <c r="FH18">
        <v>29671.599999999999</v>
      </c>
      <c r="FI18">
        <v>31081.599999999999</v>
      </c>
      <c r="FJ18">
        <v>27435.3</v>
      </c>
      <c r="FK18">
        <v>39481</v>
      </c>
      <c r="FL18">
        <v>38419.599999999999</v>
      </c>
      <c r="FM18">
        <v>43596.6</v>
      </c>
      <c r="FN18">
        <v>42334.400000000001</v>
      </c>
      <c r="FO18">
        <v>2.0104299999999999</v>
      </c>
      <c r="FP18">
        <v>1.9470799999999999</v>
      </c>
      <c r="FQ18">
        <v>0.15826899999999999</v>
      </c>
      <c r="FR18">
        <v>0</v>
      </c>
      <c r="FS18">
        <v>24.451699999999999</v>
      </c>
      <c r="FT18">
        <v>999.9</v>
      </c>
      <c r="FU18">
        <v>52.228000000000002</v>
      </c>
      <c r="FV18">
        <v>28.782</v>
      </c>
      <c r="FW18">
        <v>20.760100000000001</v>
      </c>
      <c r="FX18">
        <v>59.813699999999997</v>
      </c>
      <c r="FY18">
        <v>40.628999999999998</v>
      </c>
      <c r="FZ18">
        <v>1</v>
      </c>
      <c r="GA18">
        <v>2.7578800000000001E-2</v>
      </c>
      <c r="GB18">
        <v>1.40747</v>
      </c>
      <c r="GC18">
        <v>20.357199999999999</v>
      </c>
      <c r="GD18">
        <v>5.2391500000000004</v>
      </c>
      <c r="GE18">
        <v>12.0639</v>
      </c>
      <c r="GF18">
        <v>4.9714</v>
      </c>
      <c r="GG18">
        <v>3.29</v>
      </c>
      <c r="GH18">
        <v>9999</v>
      </c>
      <c r="GI18">
        <v>9999</v>
      </c>
      <c r="GJ18">
        <v>9999</v>
      </c>
      <c r="GK18">
        <v>449.8</v>
      </c>
      <c r="GL18">
        <v>1.8869800000000001</v>
      </c>
      <c r="GM18">
        <v>1.8829499999999999</v>
      </c>
      <c r="GN18">
        <v>1.88148</v>
      </c>
      <c r="GO18">
        <v>1.88218</v>
      </c>
      <c r="GP18">
        <v>1.8775900000000001</v>
      </c>
      <c r="GQ18">
        <v>1.8794299999999999</v>
      </c>
      <c r="GR18">
        <v>1.8788100000000001</v>
      </c>
      <c r="GS18">
        <v>1.88585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-3.2879999999999998</v>
      </c>
      <c r="HH18">
        <v>-0.22900000000000001</v>
      </c>
      <c r="HI18">
        <v>2</v>
      </c>
      <c r="HJ18">
        <v>518.27800000000002</v>
      </c>
      <c r="HK18">
        <v>539.44500000000005</v>
      </c>
      <c r="HL18">
        <v>23.603300000000001</v>
      </c>
      <c r="HM18">
        <v>27.552600000000002</v>
      </c>
      <c r="HN18">
        <v>30</v>
      </c>
      <c r="HO18">
        <v>27.579899999999999</v>
      </c>
      <c r="HP18">
        <v>27.622499999999999</v>
      </c>
      <c r="HQ18">
        <v>11.3965</v>
      </c>
      <c r="HR18">
        <v>40.552100000000003</v>
      </c>
      <c r="HS18">
        <v>0</v>
      </c>
      <c r="HT18">
        <v>23.588899999999999</v>
      </c>
      <c r="HU18">
        <v>200</v>
      </c>
      <c r="HV18">
        <v>13.5015</v>
      </c>
      <c r="HW18">
        <v>100.839</v>
      </c>
      <c r="HX18">
        <v>101.98699999999999</v>
      </c>
    </row>
    <row r="19" spans="1:232" x14ac:dyDescent="0.25">
      <c r="A19">
        <v>4</v>
      </c>
      <c r="B19">
        <v>1566748581.5999999</v>
      </c>
      <c r="C19">
        <v>313.59999990463302</v>
      </c>
      <c r="D19" t="s">
        <v>363</v>
      </c>
      <c r="E19" t="s">
        <v>364</v>
      </c>
      <c r="G19">
        <v>1566748581.5999999</v>
      </c>
      <c r="H19">
        <f t="shared" si="0"/>
        <v>6.0783581067893134E-3</v>
      </c>
      <c r="I19">
        <f t="shared" si="1"/>
        <v>15.234184764898286</v>
      </c>
      <c r="J19">
        <f t="shared" si="2"/>
        <v>81.179699999999997</v>
      </c>
      <c r="K19">
        <f t="shared" si="3"/>
        <v>16.119420493395733</v>
      </c>
      <c r="L19">
        <f t="shared" si="4"/>
        <v>1.6121153975875593</v>
      </c>
      <c r="M19">
        <f t="shared" si="5"/>
        <v>8.1188430064938011</v>
      </c>
      <c r="N19">
        <f t="shared" si="6"/>
        <v>0.41502653598591022</v>
      </c>
      <c r="O19">
        <f t="shared" si="7"/>
        <v>2.2626717362199429</v>
      </c>
      <c r="P19">
        <f t="shared" si="8"/>
        <v>0.37690839960336975</v>
      </c>
      <c r="Q19">
        <f t="shared" si="9"/>
        <v>0.23870008446918983</v>
      </c>
      <c r="R19">
        <f t="shared" si="10"/>
        <v>321.45211899158062</v>
      </c>
      <c r="S19">
        <f t="shared" si="11"/>
        <v>26.805321340735965</v>
      </c>
      <c r="T19">
        <f t="shared" si="12"/>
        <v>26.651499999999999</v>
      </c>
      <c r="U19">
        <f t="shared" si="13"/>
        <v>3.5065516844718352</v>
      </c>
      <c r="V19">
        <f t="shared" si="14"/>
        <v>56.063238187023842</v>
      </c>
      <c r="W19">
        <f t="shared" si="15"/>
        <v>1.9375883458452001</v>
      </c>
      <c r="X19">
        <f t="shared" si="16"/>
        <v>3.4560764031886873</v>
      </c>
      <c r="Y19">
        <f t="shared" si="17"/>
        <v>1.5689633386266351</v>
      </c>
      <c r="Z19">
        <f t="shared" si="18"/>
        <v>-268.05559250940871</v>
      </c>
      <c r="AA19">
        <f t="shared" si="19"/>
        <v>-30.008349026199873</v>
      </c>
      <c r="AB19">
        <f t="shared" si="20"/>
        <v>-2.8486971845485822</v>
      </c>
      <c r="AC19">
        <f t="shared" si="21"/>
        <v>20.539480271423436</v>
      </c>
      <c r="AD19">
        <v>-4.1525761787610797E-2</v>
      </c>
      <c r="AE19">
        <v>4.6616305463126902E-2</v>
      </c>
      <c r="AF19">
        <v>3.4779013277951698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53052.040304925358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365</v>
      </c>
      <c r="AS19">
        <v>799.90541176470595</v>
      </c>
      <c r="AT19">
        <v>913.81500000000005</v>
      </c>
      <c r="AU19">
        <f t="shared" si="27"/>
        <v>0.12465278884160813</v>
      </c>
      <c r="AV19">
        <v>0.5</v>
      </c>
      <c r="AW19">
        <f t="shared" si="28"/>
        <v>1681.2564004251333</v>
      </c>
      <c r="AX19">
        <f t="shared" si="29"/>
        <v>15.234184764898286</v>
      </c>
      <c r="AY19">
        <f t="shared" si="30"/>
        <v>104.78664953539815</v>
      </c>
      <c r="AZ19">
        <f t="shared" si="31"/>
        <v>0.29449615075261404</v>
      </c>
      <c r="BA19">
        <f t="shared" si="32"/>
        <v>9.7105147320552618E-3</v>
      </c>
      <c r="BB19">
        <f t="shared" si="33"/>
        <v>2.2037228541882108</v>
      </c>
      <c r="BC19" t="s">
        <v>366</v>
      </c>
      <c r="BD19">
        <v>644.70000000000005</v>
      </c>
      <c r="BE19">
        <f t="shared" si="34"/>
        <v>269.11500000000001</v>
      </c>
      <c r="BF19">
        <f t="shared" si="35"/>
        <v>0.42327476445123502</v>
      </c>
      <c r="BG19">
        <f t="shared" si="36"/>
        <v>0.88211756048201651</v>
      </c>
      <c r="BH19">
        <f t="shared" si="37"/>
        <v>0.32256292929048935</v>
      </c>
      <c r="BI19">
        <f t="shared" si="38"/>
        <v>0.85080314867483076</v>
      </c>
      <c r="BJ19">
        <v>1608</v>
      </c>
      <c r="BK19">
        <v>300</v>
      </c>
      <c r="BL19">
        <v>300</v>
      </c>
      <c r="BM19">
        <v>300</v>
      </c>
      <c r="BN19">
        <v>10194.799999999999</v>
      </c>
      <c r="BO19">
        <v>884.36400000000003</v>
      </c>
      <c r="BP19">
        <v>-6.7922599999999996E-3</v>
      </c>
      <c r="BQ19">
        <v>2.1738300000000002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2000.07</v>
      </c>
      <c r="CC19">
        <f t="shared" si="40"/>
        <v>1681.2564004251333</v>
      </c>
      <c r="CD19">
        <f t="shared" si="41"/>
        <v>0.84059877925529269</v>
      </c>
      <c r="CE19">
        <f t="shared" si="42"/>
        <v>0.1911975585105854</v>
      </c>
      <c r="CF19">
        <v>6</v>
      </c>
      <c r="CG19">
        <v>0.5</v>
      </c>
      <c r="CH19" t="s">
        <v>346</v>
      </c>
      <c r="CI19">
        <v>1566748581.5999999</v>
      </c>
      <c r="CJ19">
        <v>81.179699999999997</v>
      </c>
      <c r="CK19">
        <v>100.047</v>
      </c>
      <c r="CL19">
        <v>19.373799999999999</v>
      </c>
      <c r="CM19">
        <v>12.2233</v>
      </c>
      <c r="CN19">
        <v>500.15499999999997</v>
      </c>
      <c r="CO19">
        <v>99.910600000000002</v>
      </c>
      <c r="CP19">
        <v>0.10015400000000001</v>
      </c>
      <c r="CQ19">
        <v>26.4055</v>
      </c>
      <c r="CR19">
        <v>26.651499999999999</v>
      </c>
      <c r="CS19">
        <v>999.9</v>
      </c>
      <c r="CT19">
        <v>0</v>
      </c>
      <c r="CU19">
        <v>0</v>
      </c>
      <c r="CV19">
        <v>10023.1</v>
      </c>
      <c r="CW19">
        <v>0</v>
      </c>
      <c r="CX19">
        <v>488.39800000000002</v>
      </c>
      <c r="CY19">
        <v>-18.8672</v>
      </c>
      <c r="CZ19">
        <v>82.783600000000007</v>
      </c>
      <c r="DA19">
        <v>101.285</v>
      </c>
      <c r="DB19">
        <v>7.1504799999999999</v>
      </c>
      <c r="DC19">
        <v>84.577699999999993</v>
      </c>
      <c r="DD19">
        <v>100.047</v>
      </c>
      <c r="DE19">
        <v>19.601800000000001</v>
      </c>
      <c r="DF19">
        <v>12.2233</v>
      </c>
      <c r="DG19">
        <v>1.93564</v>
      </c>
      <c r="DH19">
        <v>1.22123</v>
      </c>
      <c r="DI19">
        <v>16.927499999999998</v>
      </c>
      <c r="DJ19">
        <v>9.8629499999999997</v>
      </c>
      <c r="DK19">
        <v>2000.07</v>
      </c>
      <c r="DL19">
        <v>0.97999199999999997</v>
      </c>
      <c r="DM19">
        <v>2.0007899999999999E-2</v>
      </c>
      <c r="DN19">
        <v>0</v>
      </c>
      <c r="DO19">
        <v>799.69299999999998</v>
      </c>
      <c r="DP19">
        <v>4.9992900000000002</v>
      </c>
      <c r="DQ19">
        <v>18279.5</v>
      </c>
      <c r="DR19">
        <v>17315</v>
      </c>
      <c r="DS19">
        <v>45.311999999999998</v>
      </c>
      <c r="DT19">
        <v>45.311999999999998</v>
      </c>
      <c r="DU19">
        <v>45.625</v>
      </c>
      <c r="DV19">
        <v>45.311999999999998</v>
      </c>
      <c r="DW19">
        <v>47.186999999999998</v>
      </c>
      <c r="DX19">
        <v>1955.15</v>
      </c>
      <c r="DY19">
        <v>39.92</v>
      </c>
      <c r="DZ19">
        <v>0</v>
      </c>
      <c r="EA19">
        <v>120.09999990463299</v>
      </c>
      <c r="EB19">
        <v>799.90541176470595</v>
      </c>
      <c r="EC19">
        <v>1.2874999855056299</v>
      </c>
      <c r="ED19">
        <v>-983.99509770891405</v>
      </c>
      <c r="EE19">
        <v>18351.082352941201</v>
      </c>
      <c r="EF19">
        <v>10</v>
      </c>
      <c r="EG19">
        <v>1566748527.0999999</v>
      </c>
      <c r="EH19" t="s">
        <v>367</v>
      </c>
      <c r="EI19">
        <v>17</v>
      </c>
      <c r="EJ19">
        <v>-3.3980000000000001</v>
      </c>
      <c r="EK19">
        <v>-0.22800000000000001</v>
      </c>
      <c r="EL19">
        <v>100</v>
      </c>
      <c r="EM19">
        <v>13</v>
      </c>
      <c r="EN19">
        <v>0.16</v>
      </c>
      <c r="EO19">
        <v>0.01</v>
      </c>
      <c r="EP19">
        <v>14.873299315516601</v>
      </c>
      <c r="EQ19">
        <v>2.0499813461699898</v>
      </c>
      <c r="ER19">
        <v>0.204093027993277</v>
      </c>
      <c r="ES19">
        <v>0</v>
      </c>
      <c r="ET19">
        <v>0.39936719106281099</v>
      </c>
      <c r="EU19">
        <v>9.6063370830319905E-2</v>
      </c>
      <c r="EV19">
        <v>9.2522054086254298E-3</v>
      </c>
      <c r="EW19">
        <v>1</v>
      </c>
      <c r="EX19">
        <v>1</v>
      </c>
      <c r="EY19">
        <v>2</v>
      </c>
      <c r="EZ19" t="s">
        <v>368</v>
      </c>
      <c r="FA19">
        <v>2.9375300000000002</v>
      </c>
      <c r="FB19">
        <v>2.6377000000000002</v>
      </c>
      <c r="FC19">
        <v>2.30216E-2</v>
      </c>
      <c r="FD19">
        <v>2.76455E-2</v>
      </c>
      <c r="FE19">
        <v>9.4590300000000002E-2</v>
      </c>
      <c r="FF19">
        <v>6.7685800000000004E-2</v>
      </c>
      <c r="FG19">
        <v>34923.800000000003</v>
      </c>
      <c r="FH19">
        <v>30438.5</v>
      </c>
      <c r="FI19">
        <v>31084</v>
      </c>
      <c r="FJ19">
        <v>27437</v>
      </c>
      <c r="FK19">
        <v>39438.6</v>
      </c>
      <c r="FL19">
        <v>38650.699999999997</v>
      </c>
      <c r="FM19">
        <v>43600.3</v>
      </c>
      <c r="FN19">
        <v>42337.2</v>
      </c>
      <c r="FO19">
        <v>2.01308</v>
      </c>
      <c r="FP19">
        <v>1.9451499999999999</v>
      </c>
      <c r="FQ19">
        <v>0.13808200000000001</v>
      </c>
      <c r="FR19">
        <v>0</v>
      </c>
      <c r="FS19">
        <v>24.387799999999999</v>
      </c>
      <c r="FT19">
        <v>999.9</v>
      </c>
      <c r="FU19">
        <v>52.106000000000002</v>
      </c>
      <c r="FV19">
        <v>28.832000000000001</v>
      </c>
      <c r="FW19">
        <v>20.7728</v>
      </c>
      <c r="FX19">
        <v>59.3337</v>
      </c>
      <c r="FY19">
        <v>40.621000000000002</v>
      </c>
      <c r="FZ19">
        <v>1</v>
      </c>
      <c r="GA19">
        <v>2.37576E-2</v>
      </c>
      <c r="GB19">
        <v>-0.67321399999999998</v>
      </c>
      <c r="GC19">
        <v>20.361699999999999</v>
      </c>
      <c r="GD19">
        <v>5.2396000000000003</v>
      </c>
      <c r="GE19">
        <v>12.0639</v>
      </c>
      <c r="GF19">
        <v>4.9711499999999997</v>
      </c>
      <c r="GG19">
        <v>3.29</v>
      </c>
      <c r="GH19">
        <v>9999</v>
      </c>
      <c r="GI19">
        <v>9999</v>
      </c>
      <c r="GJ19">
        <v>9999</v>
      </c>
      <c r="GK19">
        <v>449.9</v>
      </c>
      <c r="GL19">
        <v>1.8869899999999999</v>
      </c>
      <c r="GM19">
        <v>1.8829400000000001</v>
      </c>
      <c r="GN19">
        <v>1.88151</v>
      </c>
      <c r="GO19">
        <v>1.8822000000000001</v>
      </c>
      <c r="GP19">
        <v>1.8775900000000001</v>
      </c>
      <c r="GQ19">
        <v>1.8794299999999999</v>
      </c>
      <c r="GR19">
        <v>1.8788100000000001</v>
      </c>
      <c r="GS19">
        <v>1.8858600000000001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-3.3980000000000001</v>
      </c>
      <c r="HH19">
        <v>-0.22800000000000001</v>
      </c>
      <c r="HI19">
        <v>2</v>
      </c>
      <c r="HJ19">
        <v>519.83900000000006</v>
      </c>
      <c r="HK19">
        <v>537.93799999999999</v>
      </c>
      <c r="HL19">
        <v>24.6709</v>
      </c>
      <c r="HM19">
        <v>27.530100000000001</v>
      </c>
      <c r="HN19">
        <v>29.9999</v>
      </c>
      <c r="HO19">
        <v>27.567599999999999</v>
      </c>
      <c r="HP19">
        <v>27.610900000000001</v>
      </c>
      <c r="HQ19">
        <v>7.2242600000000001</v>
      </c>
      <c r="HR19">
        <v>46.401600000000002</v>
      </c>
      <c r="HS19">
        <v>0</v>
      </c>
      <c r="HT19">
        <v>24.866199999999999</v>
      </c>
      <c r="HU19">
        <v>100</v>
      </c>
      <c r="HV19">
        <v>12.0542</v>
      </c>
      <c r="HW19">
        <v>100.84699999999999</v>
      </c>
      <c r="HX19">
        <v>101.994</v>
      </c>
    </row>
    <row r="20" spans="1:232" x14ac:dyDescent="0.25">
      <c r="A20">
        <v>5</v>
      </c>
      <c r="B20">
        <v>1566748681.0999999</v>
      </c>
      <c r="C20">
        <v>413.09999990463302</v>
      </c>
      <c r="D20" t="s">
        <v>369</v>
      </c>
      <c r="E20" t="s">
        <v>370</v>
      </c>
      <c r="G20">
        <v>1566748681.0999999</v>
      </c>
      <c r="H20">
        <f t="shared" si="0"/>
        <v>6.9859019229425671E-3</v>
      </c>
      <c r="I20">
        <f t="shared" si="1"/>
        <v>0.61501601901157044</v>
      </c>
      <c r="J20">
        <f t="shared" si="2"/>
        <v>0.15756899999999999</v>
      </c>
      <c r="K20">
        <f t="shared" si="3"/>
        <v>-2.0397759764142029</v>
      </c>
      <c r="L20">
        <f t="shared" si="4"/>
        <v>-0.20401347464913663</v>
      </c>
      <c r="M20">
        <f t="shared" si="5"/>
        <v>1.5759671433870297E-2</v>
      </c>
      <c r="N20">
        <f t="shared" si="6"/>
        <v>0.48813974752432215</v>
      </c>
      <c r="O20">
        <f t="shared" si="7"/>
        <v>2.2636518291372059</v>
      </c>
      <c r="P20">
        <f t="shared" si="8"/>
        <v>0.43632460046402294</v>
      </c>
      <c r="Q20">
        <f t="shared" si="9"/>
        <v>0.27689851565161078</v>
      </c>
      <c r="R20">
        <f t="shared" si="10"/>
        <v>321.44254303463021</v>
      </c>
      <c r="S20">
        <f t="shared" si="11"/>
        <v>27.63073119052429</v>
      </c>
      <c r="T20">
        <f t="shared" si="12"/>
        <v>27.120999999999999</v>
      </c>
      <c r="U20">
        <f t="shared" si="13"/>
        <v>3.6046744884067095</v>
      </c>
      <c r="V20">
        <f t="shared" si="14"/>
        <v>55.48266783871636</v>
      </c>
      <c r="W20">
        <f t="shared" si="15"/>
        <v>2.0485702535122696</v>
      </c>
      <c r="X20">
        <f t="shared" si="16"/>
        <v>3.6922706375030452</v>
      </c>
      <c r="Y20">
        <f t="shared" si="17"/>
        <v>1.5561042348944398</v>
      </c>
      <c r="Z20">
        <f t="shared" si="18"/>
        <v>-308.07827480176724</v>
      </c>
      <c r="AA20">
        <f t="shared" si="19"/>
        <v>50.011171339620063</v>
      </c>
      <c r="AB20">
        <f t="shared" si="20"/>
        <v>4.7835153182867289</v>
      </c>
      <c r="AC20">
        <f t="shared" si="21"/>
        <v>68.158954890769763</v>
      </c>
      <c r="AD20">
        <v>-4.1552287979743002E-2</v>
      </c>
      <c r="AE20">
        <v>4.6646083437617301E-2</v>
      </c>
      <c r="AF20">
        <v>3.47965769578225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52885.908041592105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371</v>
      </c>
      <c r="AS20">
        <v>840.58805882352897</v>
      </c>
      <c r="AT20">
        <v>886.45799999999997</v>
      </c>
      <c r="AU20">
        <f t="shared" si="27"/>
        <v>5.1745193992801641E-2</v>
      </c>
      <c r="AV20">
        <v>0.5</v>
      </c>
      <c r="AW20">
        <f t="shared" si="28"/>
        <v>1681.2060004251459</v>
      </c>
      <c r="AX20">
        <f t="shared" si="29"/>
        <v>0.61501601901157044</v>
      </c>
      <c r="AY20">
        <f t="shared" si="30"/>
        <v>43.497165316930669</v>
      </c>
      <c r="AZ20">
        <f t="shared" si="31"/>
        <v>0.23813649377635485</v>
      </c>
      <c r="BA20">
        <f t="shared" si="32"/>
        <v>1.0151619125628557E-3</v>
      </c>
      <c r="BB20">
        <f t="shared" si="33"/>
        <v>2.3025930162511932</v>
      </c>
      <c r="BC20" t="s">
        <v>372</v>
      </c>
      <c r="BD20">
        <v>675.36</v>
      </c>
      <c r="BE20">
        <f t="shared" si="34"/>
        <v>211.09799999999996</v>
      </c>
      <c r="BF20">
        <f t="shared" si="35"/>
        <v>0.217292163717662</v>
      </c>
      <c r="BG20">
        <f t="shared" si="36"/>
        <v>0.90627239427239425</v>
      </c>
      <c r="BH20">
        <f t="shared" si="37"/>
        <v>0.14079944445006312</v>
      </c>
      <c r="BI20">
        <f t="shared" si="38"/>
        <v>0.86236113831046768</v>
      </c>
      <c r="BJ20">
        <v>1610</v>
      </c>
      <c r="BK20">
        <v>300</v>
      </c>
      <c r="BL20">
        <v>300</v>
      </c>
      <c r="BM20">
        <v>300</v>
      </c>
      <c r="BN20">
        <v>10196.4</v>
      </c>
      <c r="BO20">
        <v>870.59199999999998</v>
      </c>
      <c r="BP20">
        <v>-6.7935499999999998E-3</v>
      </c>
      <c r="BQ20">
        <v>-0.966248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2000.01</v>
      </c>
      <c r="CC20">
        <f t="shared" si="40"/>
        <v>1681.2060004251459</v>
      </c>
      <c r="CD20">
        <f t="shared" si="41"/>
        <v>0.84059879721858688</v>
      </c>
      <c r="CE20">
        <f t="shared" si="42"/>
        <v>0.19119759443717385</v>
      </c>
      <c r="CF20">
        <v>6</v>
      </c>
      <c r="CG20">
        <v>0.5</v>
      </c>
      <c r="CH20" t="s">
        <v>346</v>
      </c>
      <c r="CI20">
        <v>1566748681.0999999</v>
      </c>
      <c r="CJ20">
        <v>0.15756899999999999</v>
      </c>
      <c r="CK20">
        <v>0.89688400000000001</v>
      </c>
      <c r="CL20">
        <v>20.482099999999999</v>
      </c>
      <c r="CM20">
        <v>12.271000000000001</v>
      </c>
      <c r="CN20">
        <v>500.017</v>
      </c>
      <c r="CO20">
        <v>99.917599999999993</v>
      </c>
      <c r="CP20">
        <v>9.99887E-2</v>
      </c>
      <c r="CQ20">
        <v>27.530799999999999</v>
      </c>
      <c r="CR20">
        <v>27.120999999999999</v>
      </c>
      <c r="CS20">
        <v>999.9</v>
      </c>
      <c r="CT20">
        <v>0</v>
      </c>
      <c r="CU20">
        <v>0</v>
      </c>
      <c r="CV20">
        <v>10028.799999999999</v>
      </c>
      <c r="CW20">
        <v>0</v>
      </c>
      <c r="CX20">
        <v>308.81900000000002</v>
      </c>
      <c r="CY20">
        <v>-0.73931500000000006</v>
      </c>
      <c r="CZ20">
        <v>0.16086400000000001</v>
      </c>
      <c r="DA20">
        <v>0.90802700000000003</v>
      </c>
      <c r="DB20">
        <v>8.2111499999999999</v>
      </c>
      <c r="DC20">
        <v>2.8675700000000002</v>
      </c>
      <c r="DD20">
        <v>0.89688400000000001</v>
      </c>
      <c r="DE20">
        <v>20.7271</v>
      </c>
      <c r="DF20">
        <v>12.271000000000001</v>
      </c>
      <c r="DG20">
        <v>2.0465200000000001</v>
      </c>
      <c r="DH20">
        <v>1.2260800000000001</v>
      </c>
      <c r="DI20">
        <v>17.808900000000001</v>
      </c>
      <c r="DJ20">
        <v>9.9220900000000007</v>
      </c>
      <c r="DK20">
        <v>2000.01</v>
      </c>
      <c r="DL20">
        <v>0.97999199999999997</v>
      </c>
      <c r="DM20">
        <v>2.0007899999999999E-2</v>
      </c>
      <c r="DN20">
        <v>0</v>
      </c>
      <c r="DO20">
        <v>840.68899999999996</v>
      </c>
      <c r="DP20">
        <v>4.9992900000000002</v>
      </c>
      <c r="DQ20">
        <v>18294.099999999999</v>
      </c>
      <c r="DR20">
        <v>17314.5</v>
      </c>
      <c r="DS20">
        <v>45.186999999999998</v>
      </c>
      <c r="DT20">
        <v>45</v>
      </c>
      <c r="DU20">
        <v>45.561999999999998</v>
      </c>
      <c r="DV20">
        <v>44.936999999999998</v>
      </c>
      <c r="DW20">
        <v>47</v>
      </c>
      <c r="DX20">
        <v>1955.09</v>
      </c>
      <c r="DY20">
        <v>39.92</v>
      </c>
      <c r="DZ20">
        <v>0</v>
      </c>
      <c r="EA20">
        <v>99</v>
      </c>
      <c r="EB20">
        <v>840.58805882352897</v>
      </c>
      <c r="EC20">
        <v>1.1544117844794799</v>
      </c>
      <c r="ED20">
        <v>-2176.4460708881402</v>
      </c>
      <c r="EE20">
        <v>18389.294117647099</v>
      </c>
      <c r="EF20">
        <v>10</v>
      </c>
      <c r="EG20">
        <v>1566748649.5999999</v>
      </c>
      <c r="EH20" t="s">
        <v>373</v>
      </c>
      <c r="EI20">
        <v>18</v>
      </c>
      <c r="EJ20">
        <v>-2.71</v>
      </c>
      <c r="EK20">
        <v>-0.245</v>
      </c>
      <c r="EL20">
        <v>1</v>
      </c>
      <c r="EM20">
        <v>12</v>
      </c>
      <c r="EN20">
        <v>0.36</v>
      </c>
      <c r="EO20">
        <v>0.01</v>
      </c>
      <c r="EP20">
        <v>0.60947628311631097</v>
      </c>
      <c r="EQ20">
        <v>1.6130690917015501E-2</v>
      </c>
      <c r="ER20">
        <v>2.5939498167434301E-2</v>
      </c>
      <c r="ES20">
        <v>1</v>
      </c>
      <c r="ET20">
        <v>0.48479239846001299</v>
      </c>
      <c r="EU20">
        <v>5.24985458357832E-2</v>
      </c>
      <c r="EV20">
        <v>1.1111192348609401E-2</v>
      </c>
      <c r="EW20">
        <v>1</v>
      </c>
      <c r="EX20">
        <v>2</v>
      </c>
      <c r="EY20">
        <v>2</v>
      </c>
      <c r="EZ20" t="s">
        <v>348</v>
      </c>
      <c r="FA20">
        <v>2.9372699999999998</v>
      </c>
      <c r="FB20">
        <v>2.63754</v>
      </c>
      <c r="FC20">
        <v>7.9957300000000004E-4</v>
      </c>
      <c r="FD20">
        <v>2.5831500000000001E-4</v>
      </c>
      <c r="FE20">
        <v>9.8483200000000007E-2</v>
      </c>
      <c r="FF20">
        <v>6.7895300000000006E-2</v>
      </c>
      <c r="FG20">
        <v>35723.300000000003</v>
      </c>
      <c r="FH20">
        <v>31299.8</v>
      </c>
      <c r="FI20">
        <v>31088.2</v>
      </c>
      <c r="FJ20">
        <v>27440.1</v>
      </c>
      <c r="FK20">
        <v>39269.800000000003</v>
      </c>
      <c r="FL20">
        <v>38643.9</v>
      </c>
      <c r="FM20">
        <v>43606</v>
      </c>
      <c r="FN20">
        <v>42342.400000000001</v>
      </c>
      <c r="FO20">
        <v>2.0132300000000001</v>
      </c>
      <c r="FP20">
        <v>1.94485</v>
      </c>
      <c r="FQ20">
        <v>0.163961</v>
      </c>
      <c r="FR20">
        <v>0</v>
      </c>
      <c r="FS20">
        <v>24.434200000000001</v>
      </c>
      <c r="FT20">
        <v>999.9</v>
      </c>
      <c r="FU20">
        <v>51.959000000000003</v>
      </c>
      <c r="FV20">
        <v>28.873000000000001</v>
      </c>
      <c r="FW20">
        <v>20.759499999999999</v>
      </c>
      <c r="FX20">
        <v>58.873699999999999</v>
      </c>
      <c r="FY20">
        <v>40.8934</v>
      </c>
      <c r="FZ20">
        <v>1</v>
      </c>
      <c r="GA20">
        <v>2.1585400000000001E-2</v>
      </c>
      <c r="GB20">
        <v>0.67249999999999999</v>
      </c>
      <c r="GC20">
        <v>20.3612</v>
      </c>
      <c r="GD20">
        <v>5.2394499999999997</v>
      </c>
      <c r="GE20">
        <v>12.0639</v>
      </c>
      <c r="GF20">
        <v>4.9710999999999999</v>
      </c>
      <c r="GG20">
        <v>3.29</v>
      </c>
      <c r="GH20">
        <v>9999</v>
      </c>
      <c r="GI20">
        <v>9999</v>
      </c>
      <c r="GJ20">
        <v>9999</v>
      </c>
      <c r="GK20">
        <v>449.9</v>
      </c>
      <c r="GL20">
        <v>1.8870499999999999</v>
      </c>
      <c r="GM20">
        <v>1.8830100000000001</v>
      </c>
      <c r="GN20">
        <v>1.8815500000000001</v>
      </c>
      <c r="GO20">
        <v>1.8822700000000001</v>
      </c>
      <c r="GP20">
        <v>1.8776200000000001</v>
      </c>
      <c r="GQ20">
        <v>1.8794500000000001</v>
      </c>
      <c r="GR20">
        <v>1.8788499999999999</v>
      </c>
      <c r="GS20">
        <v>1.88598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-2.71</v>
      </c>
      <c r="HH20">
        <v>-0.245</v>
      </c>
      <c r="HI20">
        <v>2</v>
      </c>
      <c r="HJ20">
        <v>519.66099999999994</v>
      </c>
      <c r="HK20">
        <v>537.37699999999995</v>
      </c>
      <c r="HL20">
        <v>25.991199999999999</v>
      </c>
      <c r="HM20">
        <v>27.459900000000001</v>
      </c>
      <c r="HN20">
        <v>29.997900000000001</v>
      </c>
      <c r="HO20">
        <v>27.535599999999999</v>
      </c>
      <c r="HP20">
        <v>27.575099999999999</v>
      </c>
      <c r="HQ20">
        <v>0</v>
      </c>
      <c r="HR20">
        <v>45.341099999999997</v>
      </c>
      <c r="HS20">
        <v>0</v>
      </c>
      <c r="HT20">
        <v>26.116099999999999</v>
      </c>
      <c r="HU20">
        <v>0</v>
      </c>
      <c r="HV20">
        <v>12.233700000000001</v>
      </c>
      <c r="HW20">
        <v>100.86</v>
      </c>
      <c r="HX20">
        <v>102.006</v>
      </c>
    </row>
    <row r="21" spans="1:232" x14ac:dyDescent="0.25">
      <c r="A21">
        <v>7</v>
      </c>
      <c r="B21">
        <v>1566748943.0999999</v>
      </c>
      <c r="C21">
        <v>675.09999990463302</v>
      </c>
      <c r="D21" t="s">
        <v>379</v>
      </c>
      <c r="E21" t="s">
        <v>380</v>
      </c>
      <c r="G21">
        <v>1566748943.0999999</v>
      </c>
      <c r="H21">
        <f t="shared" si="0"/>
        <v>6.1854664033249443E-3</v>
      </c>
      <c r="I21">
        <f t="shared" si="1"/>
        <v>39.125059234571417</v>
      </c>
      <c r="J21">
        <f t="shared" si="2"/>
        <v>350.51299999999998</v>
      </c>
      <c r="K21">
        <f t="shared" si="3"/>
        <v>179.74857083341743</v>
      </c>
      <c r="L21">
        <f t="shared" si="4"/>
        <v>17.979495135714959</v>
      </c>
      <c r="M21">
        <f t="shared" si="5"/>
        <v>35.060344286938999</v>
      </c>
      <c r="N21">
        <f t="shared" si="6"/>
        <v>0.4151270550738026</v>
      </c>
      <c r="O21">
        <f t="shared" si="7"/>
        <v>2.258789076028962</v>
      </c>
      <c r="P21">
        <f t="shared" si="8"/>
        <v>0.37693225740054037</v>
      </c>
      <c r="Q21">
        <f t="shared" si="9"/>
        <v>0.23872077457353202</v>
      </c>
      <c r="R21">
        <f t="shared" si="10"/>
        <v>321.43400135182276</v>
      </c>
      <c r="S21">
        <f t="shared" si="11"/>
        <v>27.127875747595013</v>
      </c>
      <c r="T21">
        <f t="shared" si="12"/>
        <v>26.928799999999999</v>
      </c>
      <c r="U21">
        <f t="shared" si="13"/>
        <v>3.5642198233606814</v>
      </c>
      <c r="V21">
        <f t="shared" si="14"/>
        <v>55.761370855696299</v>
      </c>
      <c r="W21">
        <f t="shared" si="15"/>
        <v>1.9681877204704001</v>
      </c>
      <c r="X21">
        <f t="shared" si="16"/>
        <v>3.5296616461669004</v>
      </c>
      <c r="Y21">
        <f t="shared" si="17"/>
        <v>1.5960321028902813</v>
      </c>
      <c r="Z21">
        <f t="shared" si="18"/>
        <v>-272.77906838663006</v>
      </c>
      <c r="AA21">
        <f t="shared" si="19"/>
        <v>-20.178256135700622</v>
      </c>
      <c r="AB21">
        <f t="shared" si="20"/>
        <v>-1.9249247406057137</v>
      </c>
      <c r="AC21">
        <f t="shared" si="21"/>
        <v>26.55175208888636</v>
      </c>
      <c r="AD21">
        <v>-4.1420781269482301E-2</v>
      </c>
      <c r="AE21">
        <v>4.6498455634729097E-2</v>
      </c>
      <c r="AF21">
        <v>3.4709464679219502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52860.620552157969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381</v>
      </c>
      <c r="AS21">
        <v>788.27017647058801</v>
      </c>
      <c r="AT21">
        <v>1075.98</v>
      </c>
      <c r="AU21">
        <f t="shared" si="27"/>
        <v>0.26739328196566103</v>
      </c>
      <c r="AV21">
        <v>0.5</v>
      </c>
      <c r="AW21">
        <f t="shared" si="28"/>
        <v>1681.1637004250501</v>
      </c>
      <c r="AX21">
        <f t="shared" si="29"/>
        <v>39.125059234571417</v>
      </c>
      <c r="AY21">
        <f t="shared" si="30"/>
        <v>224.76593968909475</v>
      </c>
      <c r="AZ21">
        <f t="shared" si="31"/>
        <v>0.43753601368055167</v>
      </c>
      <c r="BA21">
        <f t="shared" si="32"/>
        <v>2.3921965186492877E-2</v>
      </c>
      <c r="BB21">
        <f t="shared" si="33"/>
        <v>1.720877711481626</v>
      </c>
      <c r="BC21" t="s">
        <v>382</v>
      </c>
      <c r="BD21">
        <v>605.20000000000005</v>
      </c>
      <c r="BE21">
        <f t="shared" si="34"/>
        <v>470.78</v>
      </c>
      <c r="BF21">
        <f t="shared" si="35"/>
        <v>0.61113433775736448</v>
      </c>
      <c r="BG21">
        <f t="shared" si="36"/>
        <v>0.79728816186633722</v>
      </c>
      <c r="BH21">
        <f t="shared" si="37"/>
        <v>0.55833014656108304</v>
      </c>
      <c r="BI21">
        <f t="shared" si="38"/>
        <v>0.78229046858333495</v>
      </c>
      <c r="BJ21">
        <v>1614</v>
      </c>
      <c r="BK21">
        <v>300</v>
      </c>
      <c r="BL21">
        <v>300</v>
      </c>
      <c r="BM21">
        <v>300</v>
      </c>
      <c r="BN21">
        <v>10195.4</v>
      </c>
      <c r="BO21">
        <v>975.42100000000005</v>
      </c>
      <c r="BP21">
        <v>-6.7942999999999996E-3</v>
      </c>
      <c r="BQ21">
        <v>-7.6221300000000003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1999.96</v>
      </c>
      <c r="CC21">
        <f t="shared" si="40"/>
        <v>1681.1637004250501</v>
      </c>
      <c r="CD21">
        <f t="shared" si="41"/>
        <v>0.84059866218576873</v>
      </c>
      <c r="CE21">
        <f t="shared" si="42"/>
        <v>0.19119732437153758</v>
      </c>
      <c r="CF21">
        <v>6</v>
      </c>
      <c r="CG21">
        <v>0.5</v>
      </c>
      <c r="CH21" t="s">
        <v>346</v>
      </c>
      <c r="CI21">
        <v>1566748943.0999999</v>
      </c>
      <c r="CJ21">
        <v>350.51299999999998</v>
      </c>
      <c r="CK21">
        <v>400.06200000000001</v>
      </c>
      <c r="CL21">
        <v>19.6768</v>
      </c>
      <c r="CM21">
        <v>12.400700000000001</v>
      </c>
      <c r="CN21">
        <v>500.02800000000002</v>
      </c>
      <c r="CO21">
        <v>99.925700000000006</v>
      </c>
      <c r="CP21">
        <v>0.100103</v>
      </c>
      <c r="CQ21">
        <v>26.763100000000001</v>
      </c>
      <c r="CR21">
        <v>26.928799999999999</v>
      </c>
      <c r="CS21">
        <v>999.9</v>
      </c>
      <c r="CT21">
        <v>0</v>
      </c>
      <c r="CU21">
        <v>0</v>
      </c>
      <c r="CV21">
        <v>9996.25</v>
      </c>
      <c r="CW21">
        <v>0</v>
      </c>
      <c r="CX21">
        <v>633.59299999999996</v>
      </c>
      <c r="CY21">
        <v>-49.548999999999999</v>
      </c>
      <c r="CZ21">
        <v>357.54899999999998</v>
      </c>
      <c r="DA21">
        <v>405.08600000000001</v>
      </c>
      <c r="DB21">
        <v>7.2761199999999997</v>
      </c>
      <c r="DC21">
        <v>353.96699999999998</v>
      </c>
      <c r="DD21">
        <v>400.06200000000001</v>
      </c>
      <c r="DE21">
        <v>19.9178</v>
      </c>
      <c r="DF21">
        <v>12.400700000000001</v>
      </c>
      <c r="DG21">
        <v>1.9662200000000001</v>
      </c>
      <c r="DH21">
        <v>1.23915</v>
      </c>
      <c r="DI21">
        <v>17.174900000000001</v>
      </c>
      <c r="DJ21">
        <v>10.080399999999999</v>
      </c>
      <c r="DK21">
        <v>1999.96</v>
      </c>
      <c r="DL21">
        <v>0.97999499999999995</v>
      </c>
      <c r="DM21">
        <v>2.0005200000000001E-2</v>
      </c>
      <c r="DN21">
        <v>0</v>
      </c>
      <c r="DO21">
        <v>788.20100000000002</v>
      </c>
      <c r="DP21">
        <v>4.9992900000000002</v>
      </c>
      <c r="DQ21">
        <v>17959.099999999999</v>
      </c>
      <c r="DR21">
        <v>17314</v>
      </c>
      <c r="DS21">
        <v>45.375</v>
      </c>
      <c r="DT21">
        <v>45.375</v>
      </c>
      <c r="DU21">
        <v>45.686999999999998</v>
      </c>
      <c r="DV21">
        <v>45.311999999999998</v>
      </c>
      <c r="DW21">
        <v>47.125</v>
      </c>
      <c r="DX21">
        <v>1955.05</v>
      </c>
      <c r="DY21">
        <v>39.909999999999997</v>
      </c>
      <c r="DZ21">
        <v>0</v>
      </c>
      <c r="EA21">
        <v>141</v>
      </c>
      <c r="EB21">
        <v>788.27017647058801</v>
      </c>
      <c r="EC21">
        <v>-2.0938725778149001</v>
      </c>
      <c r="ED21">
        <v>-1234.50980179352</v>
      </c>
      <c r="EE21">
        <v>18041.258823529399</v>
      </c>
      <c r="EF21">
        <v>10</v>
      </c>
      <c r="EG21">
        <v>1566748908.5999999</v>
      </c>
      <c r="EH21" t="s">
        <v>383</v>
      </c>
      <c r="EI21">
        <v>20</v>
      </c>
      <c r="EJ21">
        <v>-3.4540000000000002</v>
      </c>
      <c r="EK21">
        <v>-0.24099999999999999</v>
      </c>
      <c r="EL21">
        <v>400</v>
      </c>
      <c r="EM21">
        <v>12</v>
      </c>
      <c r="EN21">
        <v>0.04</v>
      </c>
      <c r="EO21">
        <v>0.01</v>
      </c>
      <c r="EP21">
        <v>39.078682633129503</v>
      </c>
      <c r="EQ21">
        <v>-6.8315217155740002E-2</v>
      </c>
      <c r="ER21">
        <v>5.0273966680362499E-2</v>
      </c>
      <c r="ES21">
        <v>1</v>
      </c>
      <c r="ET21">
        <v>0.42665889764576997</v>
      </c>
      <c r="EU21">
        <v>-5.8211210054543799E-2</v>
      </c>
      <c r="EV21">
        <v>6.6064427970437996E-3</v>
      </c>
      <c r="EW21">
        <v>1</v>
      </c>
      <c r="EX21">
        <v>2</v>
      </c>
      <c r="EY21">
        <v>2</v>
      </c>
      <c r="EZ21" t="s">
        <v>348</v>
      </c>
      <c r="FA21">
        <v>2.9373499999999999</v>
      </c>
      <c r="FB21">
        <v>2.6376499999999998</v>
      </c>
      <c r="FC21">
        <v>8.2509299999999994E-2</v>
      </c>
      <c r="FD21">
        <v>9.21236E-2</v>
      </c>
      <c r="FE21">
        <v>9.5725699999999997E-2</v>
      </c>
      <c r="FF21">
        <v>6.8450499999999997E-2</v>
      </c>
      <c r="FG21">
        <v>32808.300000000003</v>
      </c>
      <c r="FH21">
        <v>28425.1</v>
      </c>
      <c r="FI21">
        <v>31094.2</v>
      </c>
      <c r="FJ21">
        <v>27441.599999999999</v>
      </c>
      <c r="FK21">
        <v>39407.800000000003</v>
      </c>
      <c r="FL21">
        <v>38632.1</v>
      </c>
      <c r="FM21">
        <v>43613.599999999999</v>
      </c>
      <c r="FN21">
        <v>42344</v>
      </c>
      <c r="FO21">
        <v>2.0130300000000001</v>
      </c>
      <c r="FP21">
        <v>1.94692</v>
      </c>
      <c r="FQ21">
        <v>0.11937300000000001</v>
      </c>
      <c r="FR21">
        <v>0</v>
      </c>
      <c r="FS21">
        <v>24.973299999999998</v>
      </c>
      <c r="FT21">
        <v>999.9</v>
      </c>
      <c r="FU21">
        <v>51.74</v>
      </c>
      <c r="FV21">
        <v>28.983000000000001</v>
      </c>
      <c r="FW21">
        <v>20.8048</v>
      </c>
      <c r="FX21">
        <v>59.283700000000003</v>
      </c>
      <c r="FY21">
        <v>40.933500000000002</v>
      </c>
      <c r="FZ21">
        <v>1</v>
      </c>
      <c r="GA21">
        <v>1.8036099999999999E-2</v>
      </c>
      <c r="GB21">
        <v>-0.67871700000000001</v>
      </c>
      <c r="GC21">
        <v>20.338899999999999</v>
      </c>
      <c r="GD21">
        <v>5.2363099999999996</v>
      </c>
      <c r="GE21">
        <v>12.0639</v>
      </c>
      <c r="GF21">
        <v>4.9715999999999996</v>
      </c>
      <c r="GG21">
        <v>3.2900299999999998</v>
      </c>
      <c r="GH21">
        <v>9999</v>
      </c>
      <c r="GI21">
        <v>9999</v>
      </c>
      <c r="GJ21">
        <v>9999</v>
      </c>
      <c r="GK21">
        <v>450</v>
      </c>
      <c r="GL21">
        <v>1.8869400000000001</v>
      </c>
      <c r="GM21">
        <v>1.8829499999999999</v>
      </c>
      <c r="GN21">
        <v>1.8814500000000001</v>
      </c>
      <c r="GO21">
        <v>1.88219</v>
      </c>
      <c r="GP21">
        <v>1.8775900000000001</v>
      </c>
      <c r="GQ21">
        <v>1.8794299999999999</v>
      </c>
      <c r="GR21">
        <v>1.8788100000000001</v>
      </c>
      <c r="GS21">
        <v>1.8858600000000001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-3.4540000000000002</v>
      </c>
      <c r="HH21">
        <v>-0.24099999999999999</v>
      </c>
      <c r="HI21">
        <v>2</v>
      </c>
      <c r="HJ21">
        <v>518.95399999999995</v>
      </c>
      <c r="HK21">
        <v>538.28399999999999</v>
      </c>
      <c r="HL21">
        <v>23.290900000000001</v>
      </c>
      <c r="HM21">
        <v>27.426600000000001</v>
      </c>
      <c r="HN21">
        <v>30.0002</v>
      </c>
      <c r="HO21">
        <v>27.467500000000001</v>
      </c>
      <c r="HP21">
        <v>27.513400000000001</v>
      </c>
      <c r="HQ21">
        <v>19.3399</v>
      </c>
      <c r="HR21">
        <v>45.426000000000002</v>
      </c>
      <c r="HS21">
        <v>0</v>
      </c>
      <c r="HT21">
        <v>24.2316</v>
      </c>
      <c r="HU21">
        <v>400</v>
      </c>
      <c r="HV21">
        <v>12.275</v>
      </c>
      <c r="HW21">
        <v>100.879</v>
      </c>
      <c r="HX21">
        <v>102.01</v>
      </c>
    </row>
    <row r="22" spans="1:232" x14ac:dyDescent="0.25">
      <c r="A22">
        <v>8</v>
      </c>
      <c r="B22">
        <v>1566749063.5999999</v>
      </c>
      <c r="C22">
        <v>795.59999990463302</v>
      </c>
      <c r="D22" t="s">
        <v>384</v>
      </c>
      <c r="E22" t="s">
        <v>385</v>
      </c>
      <c r="G22">
        <v>1566749063.5999999</v>
      </c>
      <c r="H22">
        <f t="shared" si="0"/>
        <v>5.382596313515552E-3</v>
      </c>
      <c r="I22">
        <f t="shared" si="1"/>
        <v>40.369328843656483</v>
      </c>
      <c r="J22">
        <f t="shared" si="2"/>
        <v>448.62700000000001</v>
      </c>
      <c r="K22">
        <f t="shared" si="3"/>
        <v>240.58226612787996</v>
      </c>
      <c r="L22">
        <f t="shared" si="4"/>
        <v>24.063800639253685</v>
      </c>
      <c r="M22">
        <f t="shared" si="5"/>
        <v>44.873094194100297</v>
      </c>
      <c r="N22">
        <f t="shared" si="6"/>
        <v>0.34831937669828461</v>
      </c>
      <c r="O22">
        <f t="shared" si="7"/>
        <v>2.2685086880106007</v>
      </c>
      <c r="P22">
        <f t="shared" si="8"/>
        <v>0.32110326354353536</v>
      </c>
      <c r="Q22">
        <f t="shared" si="9"/>
        <v>0.20295729521883021</v>
      </c>
      <c r="R22">
        <f t="shared" si="10"/>
        <v>321.43982360464599</v>
      </c>
      <c r="S22">
        <f t="shared" si="11"/>
        <v>27.514635723101566</v>
      </c>
      <c r="T22">
        <f t="shared" si="12"/>
        <v>27.011600000000001</v>
      </c>
      <c r="U22">
        <f t="shared" si="13"/>
        <v>3.5815988877366638</v>
      </c>
      <c r="V22">
        <f t="shared" si="14"/>
        <v>54.881944835968277</v>
      </c>
      <c r="W22">
        <f t="shared" si="15"/>
        <v>1.9513019904856499</v>
      </c>
      <c r="X22">
        <f t="shared" si="16"/>
        <v>3.555453430664167</v>
      </c>
      <c r="Y22">
        <f t="shared" si="17"/>
        <v>1.6302968972510139</v>
      </c>
      <c r="Z22">
        <f t="shared" si="18"/>
        <v>-237.37249742603584</v>
      </c>
      <c r="AA22">
        <f t="shared" si="19"/>
        <v>-15.250790096387115</v>
      </c>
      <c r="AB22">
        <f t="shared" si="20"/>
        <v>-1.4501284214532817</v>
      </c>
      <c r="AC22">
        <f t="shared" si="21"/>
        <v>67.366407660769781</v>
      </c>
      <c r="AD22">
        <v>-4.1683894910458798E-2</v>
      </c>
      <c r="AE22">
        <v>4.6793823746746198E-2</v>
      </c>
      <c r="AF22">
        <v>3.4883659623066401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53160.399091172811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386</v>
      </c>
      <c r="AS22">
        <v>791.73658823529399</v>
      </c>
      <c r="AT22">
        <v>1091.72</v>
      </c>
      <c r="AU22">
        <f t="shared" si="27"/>
        <v>0.27478054058248091</v>
      </c>
      <c r="AV22">
        <v>0.5</v>
      </c>
      <c r="AW22">
        <f t="shared" si="28"/>
        <v>1681.1970004249351</v>
      </c>
      <c r="AX22">
        <f t="shared" si="29"/>
        <v>40.369328843656483</v>
      </c>
      <c r="AY22">
        <f t="shared" si="30"/>
        <v>230.98011030120455</v>
      </c>
      <c r="AZ22">
        <f t="shared" si="31"/>
        <v>0.44637819221045694</v>
      </c>
      <c r="BA22">
        <f t="shared" si="32"/>
        <v>2.4661600700553874E-2</v>
      </c>
      <c r="BB22">
        <f t="shared" si="33"/>
        <v>1.6816491408053347</v>
      </c>
      <c r="BC22" t="s">
        <v>387</v>
      </c>
      <c r="BD22">
        <v>604.4</v>
      </c>
      <c r="BE22">
        <f t="shared" si="34"/>
        <v>487.32000000000005</v>
      </c>
      <c r="BF22">
        <f t="shared" si="35"/>
        <v>0.615577878528905</v>
      </c>
      <c r="BG22">
        <f t="shared" si="36"/>
        <v>0.79023850620477709</v>
      </c>
      <c r="BH22">
        <f t="shared" si="37"/>
        <v>0.56489357813408669</v>
      </c>
      <c r="BI22">
        <f t="shared" si="38"/>
        <v>0.77564051585222682</v>
      </c>
      <c r="BJ22">
        <v>1616</v>
      </c>
      <c r="BK22">
        <v>300</v>
      </c>
      <c r="BL22">
        <v>300</v>
      </c>
      <c r="BM22">
        <v>300</v>
      </c>
      <c r="BN22">
        <v>10193.4</v>
      </c>
      <c r="BO22">
        <v>989.70399999999995</v>
      </c>
      <c r="BP22">
        <v>-6.7933799999999999E-3</v>
      </c>
      <c r="BQ22">
        <v>-8.2659900000000004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</v>
      </c>
      <c r="CC22">
        <f t="shared" si="40"/>
        <v>1681.1970004249351</v>
      </c>
      <c r="CD22">
        <f t="shared" si="41"/>
        <v>0.84059850021246751</v>
      </c>
      <c r="CE22">
        <f t="shared" si="42"/>
        <v>0.19119700042493512</v>
      </c>
      <c r="CF22">
        <v>6</v>
      </c>
      <c r="CG22">
        <v>0.5</v>
      </c>
      <c r="CH22" t="s">
        <v>346</v>
      </c>
      <c r="CI22">
        <v>1566749063.5999999</v>
      </c>
      <c r="CJ22">
        <v>448.62700000000001</v>
      </c>
      <c r="CK22">
        <v>499.96300000000002</v>
      </c>
      <c r="CL22">
        <v>19.508500000000002</v>
      </c>
      <c r="CM22">
        <v>13.176</v>
      </c>
      <c r="CN22">
        <v>500.048</v>
      </c>
      <c r="CO22">
        <v>99.923199999999994</v>
      </c>
      <c r="CP22">
        <v>9.9968899999999999E-2</v>
      </c>
      <c r="CQ22">
        <v>26.886900000000001</v>
      </c>
      <c r="CR22">
        <v>27.011600000000001</v>
      </c>
      <c r="CS22">
        <v>999.9</v>
      </c>
      <c r="CT22">
        <v>0</v>
      </c>
      <c r="CU22">
        <v>0</v>
      </c>
      <c r="CV22">
        <v>10060</v>
      </c>
      <c r="CW22">
        <v>0</v>
      </c>
      <c r="CX22">
        <v>654.99599999999998</v>
      </c>
      <c r="CY22">
        <v>-51.335599999999999</v>
      </c>
      <c r="CZ22">
        <v>457.55399999999997</v>
      </c>
      <c r="DA22">
        <v>506.63799999999998</v>
      </c>
      <c r="DB22">
        <v>6.33249</v>
      </c>
      <c r="DC22">
        <v>452.38099999999997</v>
      </c>
      <c r="DD22">
        <v>499.96300000000002</v>
      </c>
      <c r="DE22">
        <v>19.749500000000001</v>
      </c>
      <c r="DF22">
        <v>13.176</v>
      </c>
      <c r="DG22">
        <v>1.9493499999999999</v>
      </c>
      <c r="DH22">
        <v>1.3165899999999999</v>
      </c>
      <c r="DI22">
        <v>17.038799999999998</v>
      </c>
      <c r="DJ22">
        <v>10.989599999999999</v>
      </c>
      <c r="DK22">
        <v>2000</v>
      </c>
      <c r="DL22">
        <v>0.97999800000000004</v>
      </c>
      <c r="DM22">
        <v>2.00024E-2</v>
      </c>
      <c r="DN22">
        <v>0</v>
      </c>
      <c r="DO22">
        <v>791.14599999999996</v>
      </c>
      <c r="DP22">
        <v>4.9992900000000002</v>
      </c>
      <c r="DQ22">
        <v>18562.8</v>
      </c>
      <c r="DR22">
        <v>17314.3</v>
      </c>
      <c r="DS22">
        <v>45.311999999999998</v>
      </c>
      <c r="DT22">
        <v>45.061999999999998</v>
      </c>
      <c r="DU22">
        <v>45.625</v>
      </c>
      <c r="DV22">
        <v>44.811999999999998</v>
      </c>
      <c r="DW22">
        <v>47.186999999999998</v>
      </c>
      <c r="DX22">
        <v>1955.1</v>
      </c>
      <c r="DY22">
        <v>39.9</v>
      </c>
      <c r="DZ22">
        <v>0</v>
      </c>
      <c r="EA22">
        <v>119.89999985694899</v>
      </c>
      <c r="EB22">
        <v>791.73658823529399</v>
      </c>
      <c r="EC22">
        <v>-4.7056372238876598</v>
      </c>
      <c r="ED22">
        <v>1193.1617705613601</v>
      </c>
      <c r="EE22">
        <v>18519.2647058824</v>
      </c>
      <c r="EF22">
        <v>10</v>
      </c>
      <c r="EG22">
        <v>1566749012.0999999</v>
      </c>
      <c r="EH22" t="s">
        <v>388</v>
      </c>
      <c r="EI22">
        <v>21</v>
      </c>
      <c r="EJ22">
        <v>-3.754</v>
      </c>
      <c r="EK22">
        <v>-0.24099999999999999</v>
      </c>
      <c r="EL22">
        <v>500</v>
      </c>
      <c r="EM22">
        <v>12</v>
      </c>
      <c r="EN22">
        <v>0.03</v>
      </c>
      <c r="EO22">
        <v>0.01</v>
      </c>
      <c r="EP22">
        <v>40.341628315588302</v>
      </c>
      <c r="EQ22">
        <v>0.27831337867071299</v>
      </c>
      <c r="ER22">
        <v>5.1124979652197498E-2</v>
      </c>
      <c r="ES22">
        <v>0</v>
      </c>
      <c r="ET22">
        <v>0.35555111704089398</v>
      </c>
      <c r="EU22">
        <v>-5.7407690356194398E-2</v>
      </c>
      <c r="EV22">
        <v>5.8422442676208004E-3</v>
      </c>
      <c r="EW22">
        <v>1</v>
      </c>
      <c r="EX22">
        <v>1</v>
      </c>
      <c r="EY22">
        <v>2</v>
      </c>
      <c r="EZ22" t="s">
        <v>368</v>
      </c>
      <c r="FA22">
        <v>2.9374400000000001</v>
      </c>
      <c r="FB22">
        <v>2.6375199999999999</v>
      </c>
      <c r="FC22">
        <v>9.9609900000000001E-2</v>
      </c>
      <c r="FD22">
        <v>0.10885300000000001</v>
      </c>
      <c r="FE22">
        <v>9.5144500000000007E-2</v>
      </c>
      <c r="FF22">
        <v>7.1632100000000004E-2</v>
      </c>
      <c r="FG22">
        <v>32200.400000000001</v>
      </c>
      <c r="FH22">
        <v>27904.799999999999</v>
      </c>
      <c r="FI22">
        <v>31097.599999999999</v>
      </c>
      <c r="FJ22">
        <v>27445</v>
      </c>
      <c r="FK22">
        <v>39440.9</v>
      </c>
      <c r="FL22">
        <v>38507.199999999997</v>
      </c>
      <c r="FM22">
        <v>43619.6</v>
      </c>
      <c r="FN22">
        <v>42350</v>
      </c>
      <c r="FO22">
        <v>2.0133999999999999</v>
      </c>
      <c r="FP22">
        <v>1.94865</v>
      </c>
      <c r="FQ22">
        <v>0.15439800000000001</v>
      </c>
      <c r="FR22">
        <v>0</v>
      </c>
      <c r="FS22">
        <v>24.481400000000001</v>
      </c>
      <c r="FT22">
        <v>999.9</v>
      </c>
      <c r="FU22">
        <v>51.618000000000002</v>
      </c>
      <c r="FV22">
        <v>29.024000000000001</v>
      </c>
      <c r="FW22">
        <v>20.805199999999999</v>
      </c>
      <c r="FX22">
        <v>59.403700000000001</v>
      </c>
      <c r="FY22">
        <v>40.689100000000003</v>
      </c>
      <c r="FZ22">
        <v>1</v>
      </c>
      <c r="GA22">
        <v>1.4890799999999999E-2</v>
      </c>
      <c r="GB22">
        <v>0.48979</v>
      </c>
      <c r="GC22">
        <v>20.363499999999998</v>
      </c>
      <c r="GD22">
        <v>5.2396000000000003</v>
      </c>
      <c r="GE22">
        <v>12.0639</v>
      </c>
      <c r="GF22">
        <v>4.9711999999999996</v>
      </c>
      <c r="GG22">
        <v>3.29</v>
      </c>
      <c r="GH22">
        <v>9999</v>
      </c>
      <c r="GI22">
        <v>9999</v>
      </c>
      <c r="GJ22">
        <v>9999</v>
      </c>
      <c r="GK22">
        <v>450</v>
      </c>
      <c r="GL22">
        <v>1.8869899999999999</v>
      </c>
      <c r="GM22">
        <v>1.8829800000000001</v>
      </c>
      <c r="GN22">
        <v>1.8815</v>
      </c>
      <c r="GO22">
        <v>1.8822000000000001</v>
      </c>
      <c r="GP22">
        <v>1.8775900000000001</v>
      </c>
      <c r="GQ22">
        <v>1.87944</v>
      </c>
      <c r="GR22">
        <v>1.8788100000000001</v>
      </c>
      <c r="GS22">
        <v>1.88591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-3.754</v>
      </c>
      <c r="HH22">
        <v>-0.24099999999999999</v>
      </c>
      <c r="HI22">
        <v>2</v>
      </c>
      <c r="HJ22">
        <v>518.99199999999996</v>
      </c>
      <c r="HK22">
        <v>539.30499999999995</v>
      </c>
      <c r="HL22">
        <v>24.694299999999998</v>
      </c>
      <c r="HM22">
        <v>27.395</v>
      </c>
      <c r="HN22">
        <v>29.998999999999999</v>
      </c>
      <c r="HO22">
        <v>27.444400000000002</v>
      </c>
      <c r="HP22">
        <v>27.489599999999999</v>
      </c>
      <c r="HQ22">
        <v>23.109400000000001</v>
      </c>
      <c r="HR22">
        <v>41.218600000000002</v>
      </c>
      <c r="HS22">
        <v>0</v>
      </c>
      <c r="HT22">
        <v>24.7469</v>
      </c>
      <c r="HU22">
        <v>500</v>
      </c>
      <c r="HV22">
        <v>13.2416</v>
      </c>
      <c r="HW22">
        <v>100.89100000000001</v>
      </c>
      <c r="HX22">
        <v>102.024</v>
      </c>
    </row>
    <row r="23" spans="1:232" x14ac:dyDescent="0.25">
      <c r="A23">
        <v>9</v>
      </c>
      <c r="B23">
        <v>1566749175.0999999</v>
      </c>
      <c r="C23">
        <v>907.09999990463302</v>
      </c>
      <c r="D23" t="s">
        <v>389</v>
      </c>
      <c r="E23" t="s">
        <v>390</v>
      </c>
      <c r="G23">
        <v>1566749175.0999999</v>
      </c>
      <c r="H23">
        <f t="shared" si="0"/>
        <v>5.044408904150941E-3</v>
      </c>
      <c r="I23">
        <f t="shared" si="1"/>
        <v>40.353369878493858</v>
      </c>
      <c r="J23">
        <f t="shared" si="2"/>
        <v>548.31799999999998</v>
      </c>
      <c r="K23">
        <f t="shared" si="3"/>
        <v>322.39341835129147</v>
      </c>
      <c r="L23">
        <f t="shared" si="4"/>
        <v>32.246325811511547</v>
      </c>
      <c r="M23">
        <f t="shared" si="5"/>
        <v>54.843678158002191</v>
      </c>
      <c r="N23">
        <f t="shared" si="6"/>
        <v>0.32163582674950308</v>
      </c>
      <c r="O23">
        <f t="shared" si="7"/>
        <v>2.2594867629321751</v>
      </c>
      <c r="P23">
        <f t="shared" si="8"/>
        <v>0.29819411449739985</v>
      </c>
      <c r="Q23">
        <f t="shared" si="9"/>
        <v>0.18833489381201057</v>
      </c>
      <c r="R23">
        <f t="shared" si="10"/>
        <v>321.45474925859401</v>
      </c>
      <c r="S23">
        <f t="shared" si="11"/>
        <v>27.390260121168705</v>
      </c>
      <c r="T23">
        <f t="shared" si="12"/>
        <v>27.0505</v>
      </c>
      <c r="U23">
        <f t="shared" si="13"/>
        <v>3.5897891971810263</v>
      </c>
      <c r="V23">
        <f t="shared" si="14"/>
        <v>55.466431219903065</v>
      </c>
      <c r="W23">
        <f t="shared" si="15"/>
        <v>1.9445811614366399</v>
      </c>
      <c r="X23">
        <f t="shared" si="16"/>
        <v>3.5058703411566605</v>
      </c>
      <c r="Y23">
        <f t="shared" si="17"/>
        <v>1.6452080357443863</v>
      </c>
      <c r="Z23">
        <f t="shared" si="18"/>
        <v>-222.45843267305651</v>
      </c>
      <c r="AA23">
        <f t="shared" si="19"/>
        <v>-49.005551081115172</v>
      </c>
      <c r="AB23">
        <f t="shared" si="20"/>
        <v>-4.6736503069421405</v>
      </c>
      <c r="AC23">
        <f t="shared" si="21"/>
        <v>45.317115197480192</v>
      </c>
      <c r="AD23">
        <v>-4.1439633363586602E-2</v>
      </c>
      <c r="AE23">
        <v>4.65196187618954E-2</v>
      </c>
      <c r="AF23">
        <v>3.47219585144992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52903.888248426869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391</v>
      </c>
      <c r="AS23">
        <v>794.04488235294104</v>
      </c>
      <c r="AT23">
        <v>1101.42</v>
      </c>
      <c r="AU23">
        <f t="shared" si="27"/>
        <v>0.27907166897918956</v>
      </c>
      <c r="AV23">
        <v>0.5</v>
      </c>
      <c r="AW23">
        <f t="shared" si="28"/>
        <v>1681.2729004250225</v>
      </c>
      <c r="AX23">
        <f t="shared" si="29"/>
        <v>40.353369878493858</v>
      </c>
      <c r="AY23">
        <f t="shared" si="30"/>
        <v>234.5978171655469</v>
      </c>
      <c r="AZ23">
        <f t="shared" si="31"/>
        <v>0.45426812660020699</v>
      </c>
      <c r="BA23">
        <f t="shared" si="32"/>
        <v>2.4650995176219638E-2</v>
      </c>
      <c r="BB23">
        <f t="shared" si="33"/>
        <v>1.6580323582284686</v>
      </c>
      <c r="BC23" t="s">
        <v>392</v>
      </c>
      <c r="BD23">
        <v>601.08000000000004</v>
      </c>
      <c r="BE23">
        <f t="shared" si="34"/>
        <v>500.34000000000003</v>
      </c>
      <c r="BF23">
        <f t="shared" si="35"/>
        <v>0.614332489201461</v>
      </c>
      <c r="BG23">
        <f t="shared" si="36"/>
        <v>0.78494152235303216</v>
      </c>
      <c r="BH23">
        <f t="shared" si="37"/>
        <v>0.56842988692052898</v>
      </c>
      <c r="BI23">
        <f t="shared" si="38"/>
        <v>0.77154238742200132</v>
      </c>
      <c r="BJ23">
        <v>1618</v>
      </c>
      <c r="BK23">
        <v>300</v>
      </c>
      <c r="BL23">
        <v>300</v>
      </c>
      <c r="BM23">
        <v>300</v>
      </c>
      <c r="BN23">
        <v>10193.799999999999</v>
      </c>
      <c r="BO23">
        <v>996.40700000000004</v>
      </c>
      <c r="BP23">
        <v>-6.7930300000000002E-3</v>
      </c>
      <c r="BQ23">
        <v>-7.6619299999999999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2000.09</v>
      </c>
      <c r="CC23">
        <f t="shared" si="40"/>
        <v>1681.2729004250225</v>
      </c>
      <c r="CD23">
        <f t="shared" si="41"/>
        <v>0.84059862327446389</v>
      </c>
      <c r="CE23">
        <f t="shared" si="42"/>
        <v>0.19119724654892781</v>
      </c>
      <c r="CF23">
        <v>6</v>
      </c>
      <c r="CG23">
        <v>0.5</v>
      </c>
      <c r="CH23" t="s">
        <v>346</v>
      </c>
      <c r="CI23">
        <v>1566749175.0999999</v>
      </c>
      <c r="CJ23">
        <v>548.31799999999998</v>
      </c>
      <c r="CK23">
        <v>600.06200000000001</v>
      </c>
      <c r="CL23">
        <v>19.441600000000001</v>
      </c>
      <c r="CM23">
        <v>13.5059</v>
      </c>
      <c r="CN23">
        <v>499.99200000000002</v>
      </c>
      <c r="CO23">
        <v>99.921700000000001</v>
      </c>
      <c r="CP23">
        <v>9.9962899999999993E-2</v>
      </c>
      <c r="CQ23">
        <v>26.648199999999999</v>
      </c>
      <c r="CR23">
        <v>27.0505</v>
      </c>
      <c r="CS23">
        <v>999.9</v>
      </c>
      <c r="CT23">
        <v>0</v>
      </c>
      <c r="CU23">
        <v>0</v>
      </c>
      <c r="CV23">
        <v>10001.200000000001</v>
      </c>
      <c r="CW23">
        <v>0</v>
      </c>
      <c r="CX23">
        <v>528.89800000000002</v>
      </c>
      <c r="CY23">
        <v>-51.744599999999998</v>
      </c>
      <c r="CZ23">
        <v>559.18899999999996</v>
      </c>
      <c r="DA23">
        <v>608.27800000000002</v>
      </c>
      <c r="DB23">
        <v>5.9356900000000001</v>
      </c>
      <c r="DC23">
        <v>552.072</v>
      </c>
      <c r="DD23">
        <v>600.06200000000001</v>
      </c>
      <c r="DE23">
        <v>19.6736</v>
      </c>
      <c r="DF23">
        <v>13.5059</v>
      </c>
      <c r="DG23">
        <v>1.9426399999999999</v>
      </c>
      <c r="DH23">
        <v>1.3495299999999999</v>
      </c>
      <c r="DI23">
        <v>16.984400000000001</v>
      </c>
      <c r="DJ23">
        <v>11.3621</v>
      </c>
      <c r="DK23">
        <v>2000.09</v>
      </c>
      <c r="DL23">
        <v>0.97999800000000004</v>
      </c>
      <c r="DM23">
        <v>2.00024E-2</v>
      </c>
      <c r="DN23">
        <v>0</v>
      </c>
      <c r="DO23">
        <v>793.96299999999997</v>
      </c>
      <c r="DP23">
        <v>4.9992900000000002</v>
      </c>
      <c r="DQ23">
        <v>19293.7</v>
      </c>
      <c r="DR23">
        <v>17315.099999999999</v>
      </c>
      <c r="DS23">
        <v>45.311999999999998</v>
      </c>
      <c r="DT23">
        <v>45.061999999999998</v>
      </c>
      <c r="DU23">
        <v>45.5</v>
      </c>
      <c r="DV23">
        <v>45.125</v>
      </c>
      <c r="DW23">
        <v>47.125</v>
      </c>
      <c r="DX23">
        <v>1955.18</v>
      </c>
      <c r="DY23">
        <v>39.909999999999997</v>
      </c>
      <c r="DZ23">
        <v>0</v>
      </c>
      <c r="EA23">
        <v>111</v>
      </c>
      <c r="EB23">
        <v>794.04488235294104</v>
      </c>
      <c r="EC23">
        <v>-5.3262254872790802</v>
      </c>
      <c r="ED23">
        <v>-302.62254523465998</v>
      </c>
      <c r="EE23">
        <v>19246.6588235294</v>
      </c>
      <c r="EF23">
        <v>10</v>
      </c>
      <c r="EG23">
        <v>1566749137.5999999</v>
      </c>
      <c r="EH23" t="s">
        <v>393</v>
      </c>
      <c r="EI23">
        <v>22</v>
      </c>
      <c r="EJ23">
        <v>-3.754</v>
      </c>
      <c r="EK23">
        <v>-0.23200000000000001</v>
      </c>
      <c r="EL23">
        <v>500</v>
      </c>
      <c r="EM23">
        <v>13</v>
      </c>
      <c r="EN23">
        <v>0.03</v>
      </c>
      <c r="EO23">
        <v>0.02</v>
      </c>
      <c r="EP23">
        <v>40.310394077071003</v>
      </c>
      <c r="EQ23">
        <v>-2.7674959286763799E-2</v>
      </c>
      <c r="ER23">
        <v>9.09917587713448E-2</v>
      </c>
      <c r="ES23">
        <v>1</v>
      </c>
      <c r="ET23">
        <v>0.33410440867306801</v>
      </c>
      <c r="EU23">
        <v>-6.5783971914177897E-2</v>
      </c>
      <c r="EV23">
        <v>6.64328107990181E-3</v>
      </c>
      <c r="EW23">
        <v>1</v>
      </c>
      <c r="EX23">
        <v>2</v>
      </c>
      <c r="EY23">
        <v>2</v>
      </c>
      <c r="EZ23" t="s">
        <v>348</v>
      </c>
      <c r="FA23">
        <v>2.9373900000000002</v>
      </c>
      <c r="FB23">
        <v>2.6375099999999998</v>
      </c>
      <c r="FC23">
        <v>0.115234</v>
      </c>
      <c r="FD23">
        <v>0.124066</v>
      </c>
      <c r="FE23">
        <v>9.4892199999999996E-2</v>
      </c>
      <c r="FF23">
        <v>7.2973099999999999E-2</v>
      </c>
      <c r="FG23">
        <v>31647</v>
      </c>
      <c r="FH23">
        <v>27431.599999999999</v>
      </c>
      <c r="FI23">
        <v>31102.6</v>
      </c>
      <c r="FJ23">
        <v>27447.9</v>
      </c>
      <c r="FK23">
        <v>39460.9</v>
      </c>
      <c r="FL23">
        <v>38457.199999999997</v>
      </c>
      <c r="FM23">
        <v>43627.4</v>
      </c>
      <c r="FN23">
        <v>42354.400000000001</v>
      </c>
      <c r="FO23">
        <v>2.0129999999999999</v>
      </c>
      <c r="FP23">
        <v>1.9502299999999999</v>
      </c>
      <c r="FQ23">
        <v>0.15552299999999999</v>
      </c>
      <c r="FR23">
        <v>0</v>
      </c>
      <c r="FS23">
        <v>24.501999999999999</v>
      </c>
      <c r="FT23">
        <v>999.9</v>
      </c>
      <c r="FU23">
        <v>51.52</v>
      </c>
      <c r="FV23">
        <v>29.053999999999998</v>
      </c>
      <c r="FW23">
        <v>20.8019</v>
      </c>
      <c r="FX23">
        <v>59.573700000000002</v>
      </c>
      <c r="FY23">
        <v>40.544899999999998</v>
      </c>
      <c r="FZ23">
        <v>1</v>
      </c>
      <c r="GA23">
        <v>1.0927299999999999E-2</v>
      </c>
      <c r="GB23">
        <v>1.39269</v>
      </c>
      <c r="GC23">
        <v>20.3567</v>
      </c>
      <c r="GD23">
        <v>5.2384000000000004</v>
      </c>
      <c r="GE23">
        <v>12.0639</v>
      </c>
      <c r="GF23">
        <v>4.9713000000000003</v>
      </c>
      <c r="GG23">
        <v>3.2899500000000002</v>
      </c>
      <c r="GH23">
        <v>9999</v>
      </c>
      <c r="GI23">
        <v>9999</v>
      </c>
      <c r="GJ23">
        <v>9999</v>
      </c>
      <c r="GK23">
        <v>450</v>
      </c>
      <c r="GL23">
        <v>1.88697</v>
      </c>
      <c r="GM23">
        <v>1.88296</v>
      </c>
      <c r="GN23">
        <v>1.8814900000000001</v>
      </c>
      <c r="GO23">
        <v>1.88218</v>
      </c>
      <c r="GP23">
        <v>1.8775900000000001</v>
      </c>
      <c r="GQ23">
        <v>1.8794299999999999</v>
      </c>
      <c r="GR23">
        <v>1.8788100000000001</v>
      </c>
      <c r="GS23">
        <v>1.8858900000000001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-3.754</v>
      </c>
      <c r="HH23">
        <v>-0.23200000000000001</v>
      </c>
      <c r="HI23">
        <v>2</v>
      </c>
      <c r="HJ23">
        <v>518.26800000000003</v>
      </c>
      <c r="HK23">
        <v>539.91600000000005</v>
      </c>
      <c r="HL23">
        <v>23.744299999999999</v>
      </c>
      <c r="HM23">
        <v>27.3248</v>
      </c>
      <c r="HN23">
        <v>29.9999</v>
      </c>
      <c r="HO23">
        <v>27.3889</v>
      </c>
      <c r="HP23">
        <v>27.434699999999999</v>
      </c>
      <c r="HQ23">
        <v>26.776499999999999</v>
      </c>
      <c r="HR23">
        <v>40.953499999999998</v>
      </c>
      <c r="HS23">
        <v>0</v>
      </c>
      <c r="HT23">
        <v>23.712399999999999</v>
      </c>
      <c r="HU23">
        <v>600</v>
      </c>
      <c r="HV23">
        <v>13.4757</v>
      </c>
      <c r="HW23">
        <v>100.90900000000001</v>
      </c>
      <c r="HX23">
        <v>102.035</v>
      </c>
    </row>
    <row r="24" spans="1:232" x14ac:dyDescent="0.25">
      <c r="A24">
        <v>10</v>
      </c>
      <c r="B24">
        <v>1566749283.0999999</v>
      </c>
      <c r="C24">
        <v>1015.09999990463</v>
      </c>
      <c r="D24" t="s">
        <v>394</v>
      </c>
      <c r="E24" t="s">
        <v>395</v>
      </c>
      <c r="G24">
        <v>1566749283.0999999</v>
      </c>
      <c r="H24">
        <f t="shared" si="0"/>
        <v>4.6203856312752667E-3</v>
      </c>
      <c r="I24">
        <f t="shared" si="1"/>
        <v>40.467722888334507</v>
      </c>
      <c r="J24">
        <f t="shared" si="2"/>
        <v>647.78200000000004</v>
      </c>
      <c r="K24">
        <f t="shared" si="3"/>
        <v>393.77889640301419</v>
      </c>
      <c r="L24">
        <f t="shared" si="4"/>
        <v>39.386532929565902</v>
      </c>
      <c r="M24">
        <f t="shared" si="5"/>
        <v>64.792418555787208</v>
      </c>
      <c r="N24">
        <f t="shared" si="6"/>
        <v>0.28624814575416518</v>
      </c>
      <c r="O24">
        <f t="shared" si="7"/>
        <v>2.2624640183491702</v>
      </c>
      <c r="P24">
        <f t="shared" si="8"/>
        <v>0.26754289007167492</v>
      </c>
      <c r="Q24">
        <f t="shared" si="9"/>
        <v>0.16879293512995724</v>
      </c>
      <c r="R24">
        <f t="shared" si="10"/>
        <v>321.45953723708129</v>
      </c>
      <c r="S24">
        <f t="shared" si="11"/>
        <v>27.267803970317452</v>
      </c>
      <c r="T24">
        <f t="shared" si="12"/>
        <v>27.0351</v>
      </c>
      <c r="U24">
        <f t="shared" si="13"/>
        <v>3.5865448081464595</v>
      </c>
      <c r="V24">
        <f t="shared" si="14"/>
        <v>55.229627655978994</v>
      </c>
      <c r="W24">
        <f t="shared" si="15"/>
        <v>1.9066284054701601</v>
      </c>
      <c r="X24">
        <f t="shared" si="16"/>
        <v>3.4521840656728635</v>
      </c>
      <c r="Y24">
        <f t="shared" si="17"/>
        <v>1.6799164026762994</v>
      </c>
      <c r="Z24">
        <f t="shared" si="18"/>
        <v>-203.75900633923925</v>
      </c>
      <c r="AA24">
        <f t="shared" si="19"/>
        <v>-79.124507954002084</v>
      </c>
      <c r="AB24">
        <f t="shared" si="20"/>
        <v>-7.5257193604583232</v>
      </c>
      <c r="AC24">
        <f t="shared" si="21"/>
        <v>31.050303583381648</v>
      </c>
      <c r="AD24">
        <v>-4.1520141263979599E-2</v>
      </c>
      <c r="AE24">
        <v>4.6609995932965997E-2</v>
      </c>
      <c r="AF24">
        <v>3.4775291282546399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53048.79163748771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396</v>
      </c>
      <c r="AS24">
        <v>792.921882352941</v>
      </c>
      <c r="AT24">
        <v>1099.8599999999999</v>
      </c>
      <c r="AU24">
        <f t="shared" si="27"/>
        <v>0.27907017042810811</v>
      </c>
      <c r="AV24">
        <v>0.5</v>
      </c>
      <c r="AW24">
        <f t="shared" si="28"/>
        <v>1681.2981004250157</v>
      </c>
      <c r="AX24">
        <f t="shared" si="29"/>
        <v>40.467722888334507</v>
      </c>
      <c r="AY24">
        <f t="shared" si="30"/>
        <v>234.60007371303178</v>
      </c>
      <c r="AZ24">
        <f t="shared" si="31"/>
        <v>0.44720237121088136</v>
      </c>
      <c r="BA24">
        <f t="shared" si="32"/>
        <v>2.4718640411013886E-2</v>
      </c>
      <c r="BB24">
        <f t="shared" si="33"/>
        <v>1.6618024112159733</v>
      </c>
      <c r="BC24" t="s">
        <v>397</v>
      </c>
      <c r="BD24">
        <v>608</v>
      </c>
      <c r="BE24">
        <f t="shared" si="34"/>
        <v>491.8599999999999</v>
      </c>
      <c r="BF24">
        <f t="shared" si="35"/>
        <v>0.62403553378412346</v>
      </c>
      <c r="BG24">
        <f t="shared" si="36"/>
        <v>0.78795573393803275</v>
      </c>
      <c r="BH24">
        <f t="shared" si="37"/>
        <v>0.56926401872982391</v>
      </c>
      <c r="BI24">
        <f t="shared" si="38"/>
        <v>0.77220146787057375</v>
      </c>
      <c r="BJ24">
        <v>1620</v>
      </c>
      <c r="BK24">
        <v>300</v>
      </c>
      <c r="BL24">
        <v>300</v>
      </c>
      <c r="BM24">
        <v>300</v>
      </c>
      <c r="BN24">
        <v>10195.9</v>
      </c>
      <c r="BO24">
        <v>994.18100000000004</v>
      </c>
      <c r="BP24">
        <v>-6.7942100000000002E-3</v>
      </c>
      <c r="BQ24">
        <v>-8.0562100000000001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2000.12</v>
      </c>
      <c r="CC24">
        <f t="shared" si="40"/>
        <v>1681.2981004250157</v>
      </c>
      <c r="CD24">
        <f t="shared" si="41"/>
        <v>0.84059861429565019</v>
      </c>
      <c r="CE24">
        <f t="shared" si="42"/>
        <v>0.19119722859130064</v>
      </c>
      <c r="CF24">
        <v>6</v>
      </c>
      <c r="CG24">
        <v>0.5</v>
      </c>
      <c r="CH24" t="s">
        <v>346</v>
      </c>
      <c r="CI24">
        <v>1566749283.0999999</v>
      </c>
      <c r="CJ24">
        <v>647.78200000000004</v>
      </c>
      <c r="CK24">
        <v>699.93799999999999</v>
      </c>
      <c r="CL24">
        <v>19.062100000000001</v>
      </c>
      <c r="CM24">
        <v>13.622999999999999</v>
      </c>
      <c r="CN24">
        <v>499.97</v>
      </c>
      <c r="CO24">
        <v>99.921999999999997</v>
      </c>
      <c r="CP24">
        <v>9.99496E-2</v>
      </c>
      <c r="CQ24">
        <v>26.386399999999998</v>
      </c>
      <c r="CR24">
        <v>27.0351</v>
      </c>
      <c r="CS24">
        <v>999.9</v>
      </c>
      <c r="CT24">
        <v>0</v>
      </c>
      <c r="CU24">
        <v>0</v>
      </c>
      <c r="CV24">
        <v>10020.6</v>
      </c>
      <c r="CW24">
        <v>0</v>
      </c>
      <c r="CX24">
        <v>415.40499999999997</v>
      </c>
      <c r="CY24">
        <v>-52.155799999999999</v>
      </c>
      <c r="CZ24">
        <v>660.37</v>
      </c>
      <c r="DA24">
        <v>709.60500000000002</v>
      </c>
      <c r="DB24">
        <v>5.4391400000000001</v>
      </c>
      <c r="DC24">
        <v>652.44500000000005</v>
      </c>
      <c r="DD24">
        <v>699.93799999999999</v>
      </c>
      <c r="DE24">
        <v>19.292100000000001</v>
      </c>
      <c r="DF24">
        <v>13.622999999999999</v>
      </c>
      <c r="DG24">
        <v>1.90472</v>
      </c>
      <c r="DH24">
        <v>1.3612299999999999</v>
      </c>
      <c r="DI24">
        <v>16.6738</v>
      </c>
      <c r="DJ24">
        <v>11.4925</v>
      </c>
      <c r="DK24">
        <v>2000.12</v>
      </c>
      <c r="DL24">
        <v>0.97999499999999995</v>
      </c>
      <c r="DM24">
        <v>2.0005200000000001E-2</v>
      </c>
      <c r="DN24">
        <v>0</v>
      </c>
      <c r="DO24">
        <v>792.93399999999997</v>
      </c>
      <c r="DP24">
        <v>4.9992900000000002</v>
      </c>
      <c r="DQ24">
        <v>18633.400000000001</v>
      </c>
      <c r="DR24">
        <v>17315.400000000001</v>
      </c>
      <c r="DS24">
        <v>45.186999999999998</v>
      </c>
      <c r="DT24">
        <v>45.061999999999998</v>
      </c>
      <c r="DU24">
        <v>45.375</v>
      </c>
      <c r="DV24">
        <v>44.936999999999998</v>
      </c>
      <c r="DW24">
        <v>46.811999999999998</v>
      </c>
      <c r="DX24">
        <v>1955.21</v>
      </c>
      <c r="DY24">
        <v>39.909999999999997</v>
      </c>
      <c r="DZ24">
        <v>0</v>
      </c>
      <c r="EA24">
        <v>107.39999985694899</v>
      </c>
      <c r="EB24">
        <v>792.921882352941</v>
      </c>
      <c r="EC24">
        <v>-1.5132352536264899</v>
      </c>
      <c r="ED24">
        <v>-1295.7107836443599</v>
      </c>
      <c r="EE24">
        <v>18697.2647058824</v>
      </c>
      <c r="EF24">
        <v>10</v>
      </c>
      <c r="EG24">
        <v>1566749248.0999999</v>
      </c>
      <c r="EH24" t="s">
        <v>398</v>
      </c>
      <c r="EI24">
        <v>23</v>
      </c>
      <c r="EJ24">
        <v>-4.6630000000000003</v>
      </c>
      <c r="EK24">
        <v>-0.23</v>
      </c>
      <c r="EL24">
        <v>700</v>
      </c>
      <c r="EM24">
        <v>13</v>
      </c>
      <c r="EN24">
        <v>7.0000000000000007E-2</v>
      </c>
      <c r="EO24">
        <v>0.02</v>
      </c>
      <c r="EP24">
        <v>40.521020290695603</v>
      </c>
      <c r="EQ24">
        <v>-4.96600633829406E-2</v>
      </c>
      <c r="ER24">
        <v>5.8880665916971303E-2</v>
      </c>
      <c r="ES24">
        <v>1</v>
      </c>
      <c r="ET24">
        <v>0.29239210679668398</v>
      </c>
      <c r="EU24">
        <v>-1.9851919548927999E-2</v>
      </c>
      <c r="EV24">
        <v>2.76859202149041E-3</v>
      </c>
      <c r="EW24">
        <v>1</v>
      </c>
      <c r="EX24">
        <v>2</v>
      </c>
      <c r="EY24">
        <v>2</v>
      </c>
      <c r="EZ24" t="s">
        <v>348</v>
      </c>
      <c r="FA24">
        <v>2.9373999999999998</v>
      </c>
      <c r="FB24">
        <v>2.6375000000000002</v>
      </c>
      <c r="FC24">
        <v>0.12959100000000001</v>
      </c>
      <c r="FD24">
        <v>0.13800100000000001</v>
      </c>
      <c r="FE24">
        <v>9.3568499999999999E-2</v>
      </c>
      <c r="FF24">
        <v>7.3450000000000001E-2</v>
      </c>
      <c r="FG24">
        <v>31135.9</v>
      </c>
      <c r="FH24">
        <v>26996.9</v>
      </c>
      <c r="FI24">
        <v>31104.799999999999</v>
      </c>
      <c r="FJ24">
        <v>27449.4</v>
      </c>
      <c r="FK24">
        <v>39523.5</v>
      </c>
      <c r="FL24">
        <v>38440.9</v>
      </c>
      <c r="FM24">
        <v>43630.2</v>
      </c>
      <c r="FN24">
        <v>42356.5</v>
      </c>
      <c r="FO24">
        <v>2.0135000000000001</v>
      </c>
      <c r="FP24">
        <v>1.9510000000000001</v>
      </c>
      <c r="FQ24">
        <v>0.15828</v>
      </c>
      <c r="FR24">
        <v>0</v>
      </c>
      <c r="FS24">
        <v>24.441199999999998</v>
      </c>
      <c r="FT24">
        <v>999.9</v>
      </c>
      <c r="FU24">
        <v>51.421999999999997</v>
      </c>
      <c r="FV24">
        <v>29.084</v>
      </c>
      <c r="FW24">
        <v>20.796700000000001</v>
      </c>
      <c r="FX24">
        <v>59.5137</v>
      </c>
      <c r="FY24">
        <v>40.609000000000002</v>
      </c>
      <c r="FZ24">
        <v>1</v>
      </c>
      <c r="GA24">
        <v>6.9207299999999999E-3</v>
      </c>
      <c r="GB24">
        <v>1.21658</v>
      </c>
      <c r="GC24">
        <v>20.358699999999999</v>
      </c>
      <c r="GD24">
        <v>5.2397499999999999</v>
      </c>
      <c r="GE24">
        <v>12.0639</v>
      </c>
      <c r="GF24">
        <v>4.9713500000000002</v>
      </c>
      <c r="GG24">
        <v>3.2899799999999999</v>
      </c>
      <c r="GH24">
        <v>9999</v>
      </c>
      <c r="GI24">
        <v>9999</v>
      </c>
      <c r="GJ24">
        <v>9999</v>
      </c>
      <c r="GK24">
        <v>450.1</v>
      </c>
      <c r="GL24">
        <v>1.88693</v>
      </c>
      <c r="GM24">
        <v>1.8829400000000001</v>
      </c>
      <c r="GN24">
        <v>1.8815</v>
      </c>
      <c r="GO24">
        <v>1.8822000000000001</v>
      </c>
      <c r="GP24">
        <v>1.8775900000000001</v>
      </c>
      <c r="GQ24">
        <v>1.8794299999999999</v>
      </c>
      <c r="GR24">
        <v>1.8788100000000001</v>
      </c>
      <c r="GS24">
        <v>1.8858699999999999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-4.6630000000000003</v>
      </c>
      <c r="HH24">
        <v>-0.23</v>
      </c>
      <c r="HI24">
        <v>2</v>
      </c>
      <c r="HJ24">
        <v>518.21299999999997</v>
      </c>
      <c r="HK24">
        <v>540.07600000000002</v>
      </c>
      <c r="HL24">
        <v>23.733799999999999</v>
      </c>
      <c r="HM24">
        <v>27.278600000000001</v>
      </c>
      <c r="HN24">
        <v>30.0001</v>
      </c>
      <c r="HO24">
        <v>27.345800000000001</v>
      </c>
      <c r="HP24">
        <v>27.3934</v>
      </c>
      <c r="HQ24">
        <v>30.357399999999998</v>
      </c>
      <c r="HR24">
        <v>40.3215</v>
      </c>
      <c r="HS24">
        <v>0</v>
      </c>
      <c r="HT24">
        <v>23.7227</v>
      </c>
      <c r="HU24">
        <v>700</v>
      </c>
      <c r="HV24">
        <v>13.6591</v>
      </c>
      <c r="HW24">
        <v>100.916</v>
      </c>
      <c r="HX24">
        <v>102.04</v>
      </c>
    </row>
    <row r="25" spans="1:232" x14ac:dyDescent="0.25">
      <c r="A25">
        <v>11</v>
      </c>
      <c r="B25">
        <v>1566749385.5999999</v>
      </c>
      <c r="C25">
        <v>1117.5999999046301</v>
      </c>
      <c r="D25" t="s">
        <v>399</v>
      </c>
      <c r="E25" t="s">
        <v>400</v>
      </c>
      <c r="G25">
        <v>1566749385.5999999</v>
      </c>
      <c r="H25">
        <f t="shared" si="0"/>
        <v>4.0935344157271422E-3</v>
      </c>
      <c r="I25">
        <f t="shared" si="1"/>
        <v>40.612879769193867</v>
      </c>
      <c r="J25">
        <f t="shared" si="2"/>
        <v>747.60799999999995</v>
      </c>
      <c r="K25">
        <f t="shared" si="3"/>
        <v>454.78568884076003</v>
      </c>
      <c r="L25">
        <f t="shared" si="4"/>
        <v>45.488252908619906</v>
      </c>
      <c r="M25">
        <f t="shared" si="5"/>
        <v>74.776719265708806</v>
      </c>
      <c r="N25">
        <f t="shared" si="6"/>
        <v>0.24756293381752972</v>
      </c>
      <c r="O25">
        <f t="shared" si="7"/>
        <v>2.2619784986837894</v>
      </c>
      <c r="P25">
        <f t="shared" si="8"/>
        <v>0.2334352221635253</v>
      </c>
      <c r="Q25">
        <f t="shared" si="9"/>
        <v>0.14709910447715574</v>
      </c>
      <c r="R25">
        <f t="shared" si="10"/>
        <v>321.43614785130859</v>
      </c>
      <c r="S25">
        <f t="shared" si="11"/>
        <v>27.278175222401774</v>
      </c>
      <c r="T25">
        <f t="shared" si="12"/>
        <v>27.102699999999999</v>
      </c>
      <c r="U25">
        <f t="shared" si="13"/>
        <v>3.6008054788596042</v>
      </c>
      <c r="V25">
        <f t="shared" si="14"/>
        <v>55.426594979822696</v>
      </c>
      <c r="W25">
        <f t="shared" si="15"/>
        <v>1.8950134306749604</v>
      </c>
      <c r="X25">
        <f t="shared" si="16"/>
        <v>3.4189605754508543</v>
      </c>
      <c r="Y25">
        <f t="shared" si="17"/>
        <v>1.7057920481846438</v>
      </c>
      <c r="Z25">
        <f t="shared" si="18"/>
        <v>-180.52486773356696</v>
      </c>
      <c r="AA25">
        <f t="shared" si="19"/>
        <v>-107.32624542099757</v>
      </c>
      <c r="AB25">
        <f t="shared" si="20"/>
        <v>-10.205339479618315</v>
      </c>
      <c r="AC25">
        <f t="shared" si="21"/>
        <v>23.379695217125743</v>
      </c>
      <c r="AD25">
        <v>-4.1507005702559802E-2</v>
      </c>
      <c r="AE25">
        <v>4.6595250114533797E-2</v>
      </c>
      <c r="AF25">
        <v>3.4766592032887398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53061.718067926988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401</v>
      </c>
      <c r="AS25">
        <v>791.92982352941203</v>
      </c>
      <c r="AT25">
        <v>1099.29</v>
      </c>
      <c r="AU25">
        <f t="shared" si="27"/>
        <v>0.27959881056917457</v>
      </c>
      <c r="AV25">
        <v>0.5</v>
      </c>
      <c r="AW25">
        <f t="shared" si="28"/>
        <v>1681.1723944370904</v>
      </c>
      <c r="AX25">
        <f t="shared" si="29"/>
        <v>40.612879769193867</v>
      </c>
      <c r="AY25">
        <f t="shared" si="30"/>
        <v>235.02690092317084</v>
      </c>
      <c r="AZ25">
        <f t="shared" si="31"/>
        <v>0.44729780130811703</v>
      </c>
      <c r="BA25">
        <f t="shared" si="32"/>
        <v>2.4806831343997915E-2</v>
      </c>
      <c r="BB25">
        <f t="shared" si="33"/>
        <v>1.6631825996779741</v>
      </c>
      <c r="BC25" t="s">
        <v>402</v>
      </c>
      <c r="BD25">
        <v>607.58000000000004</v>
      </c>
      <c r="BE25">
        <f t="shared" si="34"/>
        <v>491.70999999999992</v>
      </c>
      <c r="BF25">
        <f t="shared" si="35"/>
        <v>0.62508424980290822</v>
      </c>
      <c r="BG25">
        <f t="shared" si="36"/>
        <v>0.78805877510204614</v>
      </c>
      <c r="BH25">
        <f t="shared" si="37"/>
        <v>0.57065005613535325</v>
      </c>
      <c r="BI25">
        <f t="shared" si="38"/>
        <v>0.77244228572678286</v>
      </c>
      <c r="BJ25">
        <v>1622</v>
      </c>
      <c r="BK25">
        <v>300</v>
      </c>
      <c r="BL25">
        <v>300</v>
      </c>
      <c r="BM25">
        <v>300</v>
      </c>
      <c r="BN25">
        <v>10196.4</v>
      </c>
      <c r="BO25">
        <v>993.73199999999997</v>
      </c>
      <c r="BP25">
        <v>-6.7948899999999996E-3</v>
      </c>
      <c r="BQ25">
        <v>-7.1676000000000002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1999.97</v>
      </c>
      <c r="CC25">
        <f t="shared" si="40"/>
        <v>1681.1723944370904</v>
      </c>
      <c r="CD25">
        <f t="shared" si="41"/>
        <v>0.8405988062006382</v>
      </c>
      <c r="CE25">
        <f t="shared" si="42"/>
        <v>0.19119761240127642</v>
      </c>
      <c r="CF25">
        <v>6</v>
      </c>
      <c r="CG25">
        <v>0.5</v>
      </c>
      <c r="CH25" t="s">
        <v>346</v>
      </c>
      <c r="CI25">
        <v>1566749385.5999999</v>
      </c>
      <c r="CJ25">
        <v>747.60799999999995</v>
      </c>
      <c r="CK25">
        <v>800.01400000000001</v>
      </c>
      <c r="CL25">
        <v>18.946100000000001</v>
      </c>
      <c r="CM25">
        <v>14.1271</v>
      </c>
      <c r="CN25">
        <v>500.01799999999997</v>
      </c>
      <c r="CO25">
        <v>99.921300000000002</v>
      </c>
      <c r="CP25">
        <v>9.9993600000000002E-2</v>
      </c>
      <c r="CQ25">
        <v>26.2226</v>
      </c>
      <c r="CR25">
        <v>27.102699999999999</v>
      </c>
      <c r="CS25">
        <v>999.9</v>
      </c>
      <c r="CT25">
        <v>0</v>
      </c>
      <c r="CU25">
        <v>0</v>
      </c>
      <c r="CV25">
        <v>10017.5</v>
      </c>
      <c r="CW25">
        <v>0</v>
      </c>
      <c r="CX25">
        <v>352.84899999999999</v>
      </c>
      <c r="CY25">
        <v>-52.405799999999999</v>
      </c>
      <c r="CZ25">
        <v>762.04600000000005</v>
      </c>
      <c r="DA25">
        <v>811.47799999999995</v>
      </c>
      <c r="DB25">
        <v>4.8189299999999999</v>
      </c>
      <c r="DC25">
        <v>752.774</v>
      </c>
      <c r="DD25">
        <v>800.01400000000001</v>
      </c>
      <c r="DE25">
        <v>19.176100000000002</v>
      </c>
      <c r="DF25">
        <v>14.1271</v>
      </c>
      <c r="DG25">
        <v>1.8931100000000001</v>
      </c>
      <c r="DH25">
        <v>1.4116</v>
      </c>
      <c r="DI25">
        <v>16.5776</v>
      </c>
      <c r="DJ25">
        <v>12.0428</v>
      </c>
      <c r="DK25">
        <v>1999.97</v>
      </c>
      <c r="DL25">
        <v>0.97999199999999997</v>
      </c>
      <c r="DM25">
        <v>2.0007899999999999E-2</v>
      </c>
      <c r="DN25">
        <v>0</v>
      </c>
      <c r="DO25">
        <v>792.43700000000001</v>
      </c>
      <c r="DP25">
        <v>4.9992900000000002</v>
      </c>
      <c r="DQ25">
        <v>18867.599999999999</v>
      </c>
      <c r="DR25">
        <v>17314.099999999999</v>
      </c>
      <c r="DS25">
        <v>45.186999999999998</v>
      </c>
      <c r="DT25">
        <v>44.811999999999998</v>
      </c>
      <c r="DU25">
        <v>45.5</v>
      </c>
      <c r="DV25">
        <v>44.875</v>
      </c>
      <c r="DW25">
        <v>47</v>
      </c>
      <c r="DX25">
        <v>1955.06</v>
      </c>
      <c r="DY25">
        <v>39.92</v>
      </c>
      <c r="DZ25">
        <v>0</v>
      </c>
      <c r="EA25">
        <v>101.89999985694899</v>
      </c>
      <c r="EB25">
        <v>791.92982352941203</v>
      </c>
      <c r="EC25">
        <v>-2.0017156850381501</v>
      </c>
      <c r="ED25">
        <v>369.80392674479799</v>
      </c>
      <c r="EE25">
        <v>18818.311764705901</v>
      </c>
      <c r="EF25">
        <v>10</v>
      </c>
      <c r="EG25">
        <v>1566749347.5999999</v>
      </c>
      <c r="EH25" t="s">
        <v>403</v>
      </c>
      <c r="EI25">
        <v>24</v>
      </c>
      <c r="EJ25">
        <v>-5.1660000000000004</v>
      </c>
      <c r="EK25">
        <v>-0.23</v>
      </c>
      <c r="EL25">
        <v>800</v>
      </c>
      <c r="EM25">
        <v>14</v>
      </c>
      <c r="EN25">
        <v>0.03</v>
      </c>
      <c r="EO25">
        <v>0.02</v>
      </c>
      <c r="EP25">
        <v>40.613222184883803</v>
      </c>
      <c r="EQ25">
        <v>2.74592063619571E-2</v>
      </c>
      <c r="ER25">
        <v>9.2180905558927106E-2</v>
      </c>
      <c r="ES25">
        <v>1</v>
      </c>
      <c r="ET25">
        <v>0.250733567652203</v>
      </c>
      <c r="EU25">
        <v>-2.04302156391146E-2</v>
      </c>
      <c r="EV25">
        <v>2.0016782092002602E-3</v>
      </c>
      <c r="EW25">
        <v>1</v>
      </c>
      <c r="EX25">
        <v>2</v>
      </c>
      <c r="EY25">
        <v>2</v>
      </c>
      <c r="EZ25" t="s">
        <v>348</v>
      </c>
      <c r="FA25">
        <v>2.9375900000000001</v>
      </c>
      <c r="FB25">
        <v>2.63754</v>
      </c>
      <c r="FC25">
        <v>0.142845</v>
      </c>
      <c r="FD25">
        <v>0.15095700000000001</v>
      </c>
      <c r="FE25">
        <v>9.3169000000000002E-2</v>
      </c>
      <c r="FF25">
        <v>7.5462500000000002E-2</v>
      </c>
      <c r="FG25">
        <v>30665.7</v>
      </c>
      <c r="FH25">
        <v>26592.5</v>
      </c>
      <c r="FI25">
        <v>31108.6</v>
      </c>
      <c r="FJ25">
        <v>27450.6</v>
      </c>
      <c r="FK25">
        <v>39547.4</v>
      </c>
      <c r="FL25">
        <v>38360.9</v>
      </c>
      <c r="FM25">
        <v>43635.4</v>
      </c>
      <c r="FN25">
        <v>42358.9</v>
      </c>
      <c r="FO25">
        <v>2.0135800000000001</v>
      </c>
      <c r="FP25">
        <v>1.9524300000000001</v>
      </c>
      <c r="FQ25">
        <v>0.16883799999999999</v>
      </c>
      <c r="FR25">
        <v>0</v>
      </c>
      <c r="FS25">
        <v>24.335699999999999</v>
      </c>
      <c r="FT25">
        <v>999.9</v>
      </c>
      <c r="FU25">
        <v>51.276000000000003</v>
      </c>
      <c r="FV25">
        <v>29.103999999999999</v>
      </c>
      <c r="FW25">
        <v>20.7623</v>
      </c>
      <c r="FX25">
        <v>59.933700000000002</v>
      </c>
      <c r="FY25">
        <v>40.609000000000002</v>
      </c>
      <c r="FZ25">
        <v>1</v>
      </c>
      <c r="GA25">
        <v>5.65549E-3</v>
      </c>
      <c r="GB25">
        <v>2.0800999999999998</v>
      </c>
      <c r="GC25">
        <v>20.349</v>
      </c>
      <c r="GD25">
        <v>5.2404999999999999</v>
      </c>
      <c r="GE25">
        <v>12.0639</v>
      </c>
      <c r="GF25">
        <v>4.9714999999999998</v>
      </c>
      <c r="GG25">
        <v>3.2900499999999999</v>
      </c>
      <c r="GH25">
        <v>9999</v>
      </c>
      <c r="GI25">
        <v>9999</v>
      </c>
      <c r="GJ25">
        <v>9999</v>
      </c>
      <c r="GK25">
        <v>450.1</v>
      </c>
      <c r="GL25">
        <v>1.8869499999999999</v>
      </c>
      <c r="GM25">
        <v>1.8829499999999999</v>
      </c>
      <c r="GN25">
        <v>1.88148</v>
      </c>
      <c r="GO25">
        <v>1.88218</v>
      </c>
      <c r="GP25">
        <v>1.8775900000000001</v>
      </c>
      <c r="GQ25">
        <v>1.8794299999999999</v>
      </c>
      <c r="GR25">
        <v>1.8788100000000001</v>
      </c>
      <c r="GS25">
        <v>1.8858600000000001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-5.1660000000000004</v>
      </c>
      <c r="HH25">
        <v>-0.23</v>
      </c>
      <c r="HI25">
        <v>2</v>
      </c>
      <c r="HJ25">
        <v>517.93299999999999</v>
      </c>
      <c r="HK25">
        <v>540.75199999999995</v>
      </c>
      <c r="HL25">
        <v>23.013000000000002</v>
      </c>
      <c r="HM25">
        <v>27.236699999999999</v>
      </c>
      <c r="HN25">
        <v>30.0001</v>
      </c>
      <c r="HO25">
        <v>27.307500000000001</v>
      </c>
      <c r="HP25">
        <v>27.3565</v>
      </c>
      <c r="HQ25">
        <v>33.866</v>
      </c>
      <c r="HR25">
        <v>38.0745</v>
      </c>
      <c r="HS25">
        <v>0</v>
      </c>
      <c r="HT25">
        <v>22.9482</v>
      </c>
      <c r="HU25">
        <v>800</v>
      </c>
      <c r="HV25">
        <v>14.0114</v>
      </c>
      <c r="HW25">
        <v>100.928</v>
      </c>
      <c r="HX25">
        <v>102.045</v>
      </c>
    </row>
    <row r="26" spans="1:232" x14ac:dyDescent="0.25">
      <c r="A26">
        <v>12</v>
      </c>
      <c r="B26">
        <v>1566749480.5999999</v>
      </c>
      <c r="C26">
        <v>1212.5999999046301</v>
      </c>
      <c r="D26" t="s">
        <v>404</v>
      </c>
      <c r="E26" t="s">
        <v>405</v>
      </c>
      <c r="G26">
        <v>1566749480.5999999</v>
      </c>
      <c r="H26">
        <f t="shared" si="0"/>
        <v>3.680582052445491E-3</v>
      </c>
      <c r="I26">
        <f t="shared" si="1"/>
        <v>40.298702919277154</v>
      </c>
      <c r="J26">
        <f t="shared" si="2"/>
        <v>947.476</v>
      </c>
      <c r="K26">
        <f t="shared" si="3"/>
        <v>614.49990059970696</v>
      </c>
      <c r="L26">
        <f t="shared" si="4"/>
        <v>61.462793042499712</v>
      </c>
      <c r="M26">
        <f t="shared" si="5"/>
        <v>94.767340472964804</v>
      </c>
      <c r="N26">
        <f t="shared" si="6"/>
        <v>0.21688447929059357</v>
      </c>
      <c r="O26">
        <f t="shared" si="7"/>
        <v>2.2614974961322258</v>
      </c>
      <c r="P26">
        <f t="shared" si="8"/>
        <v>0.20595610774260836</v>
      </c>
      <c r="Q26">
        <f t="shared" si="9"/>
        <v>0.12965853474193523</v>
      </c>
      <c r="R26">
        <f t="shared" si="10"/>
        <v>321.42761738051092</v>
      </c>
      <c r="S26">
        <f t="shared" si="11"/>
        <v>27.154333498605673</v>
      </c>
      <c r="T26">
        <f t="shared" si="12"/>
        <v>27.0962</v>
      </c>
      <c r="U26">
        <f t="shared" si="13"/>
        <v>3.5994321131686386</v>
      </c>
      <c r="V26">
        <f t="shared" si="14"/>
        <v>55.270753638927353</v>
      </c>
      <c r="W26">
        <f t="shared" si="15"/>
        <v>1.8607776085357199</v>
      </c>
      <c r="X26">
        <f t="shared" si="16"/>
        <v>3.3666586504171869</v>
      </c>
      <c r="Y26">
        <f t="shared" si="17"/>
        <v>1.7386545046329187</v>
      </c>
      <c r="Z26">
        <f t="shared" si="18"/>
        <v>-162.31366851284616</v>
      </c>
      <c r="AA26">
        <f t="shared" si="19"/>
        <v>-138.29595787092236</v>
      </c>
      <c r="AB26">
        <f t="shared" si="20"/>
        <v>-13.135390473714805</v>
      </c>
      <c r="AC26">
        <f t="shared" si="21"/>
        <v>7.6826005230276166</v>
      </c>
      <c r="AD26">
        <v>-4.1493994901635203E-2</v>
      </c>
      <c r="AE26">
        <v>4.6580644350687199E-2</v>
      </c>
      <c r="AF26">
        <v>3.4757974464869701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53092.019497532128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406</v>
      </c>
      <c r="AS26">
        <v>791.80829411764705</v>
      </c>
      <c r="AT26">
        <v>1094.73</v>
      </c>
      <c r="AU26">
        <f t="shared" si="27"/>
        <v>0.27670905692029357</v>
      </c>
      <c r="AV26">
        <v>0.5</v>
      </c>
      <c r="AW26">
        <f t="shared" si="28"/>
        <v>1681.1301004250586</v>
      </c>
      <c r="AX26">
        <f t="shared" si="29"/>
        <v>40.298702919277154</v>
      </c>
      <c r="AY26">
        <f t="shared" si="30"/>
        <v>232.5919623244682</v>
      </c>
      <c r="AZ26">
        <f t="shared" si="31"/>
        <v>0.44523307116823324</v>
      </c>
      <c r="BA26">
        <f t="shared" si="32"/>
        <v>2.4620571119751019E-2</v>
      </c>
      <c r="BB26">
        <f t="shared" si="33"/>
        <v>1.67427584883944</v>
      </c>
      <c r="BC26" t="s">
        <v>407</v>
      </c>
      <c r="BD26">
        <v>607.32000000000005</v>
      </c>
      <c r="BE26">
        <f t="shared" si="34"/>
        <v>487.40999999999997</v>
      </c>
      <c r="BF26">
        <f t="shared" si="35"/>
        <v>0.62149259531473089</v>
      </c>
      <c r="BG26">
        <f t="shared" si="36"/>
        <v>0.78993574079102191</v>
      </c>
      <c r="BH26">
        <f t="shared" si="37"/>
        <v>0.56721162869592401</v>
      </c>
      <c r="BI26">
        <f t="shared" si="38"/>
        <v>0.77436882857645584</v>
      </c>
      <c r="BJ26">
        <v>1624</v>
      </c>
      <c r="BK26">
        <v>300</v>
      </c>
      <c r="BL26">
        <v>300</v>
      </c>
      <c r="BM26">
        <v>300</v>
      </c>
      <c r="BN26">
        <v>10195.799999999999</v>
      </c>
      <c r="BO26">
        <v>993.45500000000004</v>
      </c>
      <c r="BP26">
        <v>-6.7944399999999997E-3</v>
      </c>
      <c r="BQ26">
        <v>-7.2195999999999998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1999.92</v>
      </c>
      <c r="CC26">
        <f t="shared" si="40"/>
        <v>1681.1301004250586</v>
      </c>
      <c r="CD26">
        <f t="shared" si="41"/>
        <v>0.84059867415949563</v>
      </c>
      <c r="CE26">
        <f t="shared" si="42"/>
        <v>0.19119734831899141</v>
      </c>
      <c r="CF26">
        <v>6</v>
      </c>
      <c r="CG26">
        <v>0.5</v>
      </c>
      <c r="CH26" t="s">
        <v>346</v>
      </c>
      <c r="CI26">
        <v>1566749480.5999999</v>
      </c>
      <c r="CJ26">
        <v>947.476</v>
      </c>
      <c r="CK26">
        <v>1000.02</v>
      </c>
      <c r="CL26">
        <v>18.603899999999999</v>
      </c>
      <c r="CM26">
        <v>14.269299999999999</v>
      </c>
      <c r="CN26">
        <v>499.99200000000002</v>
      </c>
      <c r="CO26">
        <v>99.920900000000003</v>
      </c>
      <c r="CP26">
        <v>9.9934800000000004E-2</v>
      </c>
      <c r="CQ26">
        <v>25.9619</v>
      </c>
      <c r="CR26">
        <v>27.0962</v>
      </c>
      <c r="CS26">
        <v>999.9</v>
      </c>
      <c r="CT26">
        <v>0</v>
      </c>
      <c r="CU26">
        <v>0</v>
      </c>
      <c r="CV26">
        <v>10014.4</v>
      </c>
      <c r="CW26">
        <v>0</v>
      </c>
      <c r="CX26">
        <v>387.64400000000001</v>
      </c>
      <c r="CY26">
        <v>-52.541200000000003</v>
      </c>
      <c r="CZ26">
        <v>965.43700000000001</v>
      </c>
      <c r="DA26">
        <v>1014.49</v>
      </c>
      <c r="DB26">
        <v>4.3346099999999996</v>
      </c>
      <c r="DC26">
        <v>953.24699999999996</v>
      </c>
      <c r="DD26">
        <v>1000.02</v>
      </c>
      <c r="DE26">
        <v>18.8249</v>
      </c>
      <c r="DF26">
        <v>14.269299999999999</v>
      </c>
      <c r="DG26">
        <v>1.8589199999999999</v>
      </c>
      <c r="DH26">
        <v>1.4258</v>
      </c>
      <c r="DI26">
        <v>16.2912</v>
      </c>
      <c r="DJ26">
        <v>12.194800000000001</v>
      </c>
      <c r="DK26">
        <v>1999.92</v>
      </c>
      <c r="DL26">
        <v>0.97999199999999997</v>
      </c>
      <c r="DM26">
        <v>2.0007899999999999E-2</v>
      </c>
      <c r="DN26">
        <v>0</v>
      </c>
      <c r="DO26">
        <v>791.75699999999995</v>
      </c>
      <c r="DP26">
        <v>4.9992900000000002</v>
      </c>
      <c r="DQ26">
        <v>19314.3</v>
      </c>
      <c r="DR26">
        <v>17313.7</v>
      </c>
      <c r="DS26">
        <v>45.125</v>
      </c>
      <c r="DT26">
        <v>45.061999999999998</v>
      </c>
      <c r="DU26">
        <v>45.375</v>
      </c>
      <c r="DV26">
        <v>44.875</v>
      </c>
      <c r="DW26">
        <v>46.75</v>
      </c>
      <c r="DX26">
        <v>1955.01</v>
      </c>
      <c r="DY26">
        <v>39.909999999999997</v>
      </c>
      <c r="DZ26">
        <v>0</v>
      </c>
      <c r="EA26">
        <v>94.799999952316298</v>
      </c>
      <c r="EB26">
        <v>791.80829411764705</v>
      </c>
      <c r="EC26">
        <v>1.9772058534350601</v>
      </c>
      <c r="ED26">
        <v>605.58823426990205</v>
      </c>
      <c r="EE26">
        <v>19240.7294117647</v>
      </c>
      <c r="EF26">
        <v>10</v>
      </c>
      <c r="EG26">
        <v>1566749447.5999999</v>
      </c>
      <c r="EH26" t="s">
        <v>408</v>
      </c>
      <c r="EI26">
        <v>25</v>
      </c>
      <c r="EJ26">
        <v>-5.7709999999999999</v>
      </c>
      <c r="EK26">
        <v>-0.221</v>
      </c>
      <c r="EL26">
        <v>1000</v>
      </c>
      <c r="EM26">
        <v>14</v>
      </c>
      <c r="EN26">
        <v>0.13</v>
      </c>
      <c r="EO26">
        <v>0.02</v>
      </c>
      <c r="EP26">
        <v>40.161481657336601</v>
      </c>
      <c r="EQ26">
        <v>-8.9343039174726899E-2</v>
      </c>
      <c r="ER26">
        <v>0.129541302168238</v>
      </c>
      <c r="ES26">
        <v>1</v>
      </c>
      <c r="ET26">
        <v>0.221463090004583</v>
      </c>
      <c r="EU26">
        <v>-1.15572574504461E-2</v>
      </c>
      <c r="EV26">
        <v>2.2582724064154299E-3</v>
      </c>
      <c r="EW26">
        <v>1</v>
      </c>
      <c r="EX26">
        <v>2</v>
      </c>
      <c r="EY26">
        <v>2</v>
      </c>
      <c r="EZ26" t="s">
        <v>348</v>
      </c>
      <c r="FA26">
        <v>2.9375499999999999</v>
      </c>
      <c r="FB26">
        <v>2.63748</v>
      </c>
      <c r="FC26">
        <v>0.16675499999999999</v>
      </c>
      <c r="FD26">
        <v>0.17441999999999999</v>
      </c>
      <c r="FE26">
        <v>9.19354E-2</v>
      </c>
      <c r="FF26">
        <v>7.6028100000000001E-2</v>
      </c>
      <c r="FG26">
        <v>29812</v>
      </c>
      <c r="FH26">
        <v>25857.3</v>
      </c>
      <c r="FI26">
        <v>31110.2</v>
      </c>
      <c r="FJ26">
        <v>27450</v>
      </c>
      <c r="FK26">
        <v>39605.9</v>
      </c>
      <c r="FL26">
        <v>38338.699999999997</v>
      </c>
      <c r="FM26">
        <v>43636.800000000003</v>
      </c>
      <c r="FN26">
        <v>42357.5</v>
      </c>
      <c r="FO26">
        <v>2.01315</v>
      </c>
      <c r="FP26">
        <v>1.95357</v>
      </c>
      <c r="FQ26">
        <v>0.170402</v>
      </c>
      <c r="FR26">
        <v>0</v>
      </c>
      <c r="FS26">
        <v>24.3035</v>
      </c>
      <c r="FT26">
        <v>999.9</v>
      </c>
      <c r="FU26">
        <v>51.154000000000003</v>
      </c>
      <c r="FV26">
        <v>29.123999999999999</v>
      </c>
      <c r="FW26">
        <v>20.738499999999998</v>
      </c>
      <c r="FX26">
        <v>59.523699999999998</v>
      </c>
      <c r="FY26">
        <v>40.729199999999999</v>
      </c>
      <c r="FZ26">
        <v>1</v>
      </c>
      <c r="GA26">
        <v>3.53659E-3</v>
      </c>
      <c r="GB26">
        <v>1.8456600000000001</v>
      </c>
      <c r="GC26">
        <v>20.3523</v>
      </c>
      <c r="GD26">
        <v>5.2396000000000003</v>
      </c>
      <c r="GE26">
        <v>12.0639</v>
      </c>
      <c r="GF26">
        <v>4.9715499999999997</v>
      </c>
      <c r="GG26">
        <v>3.2899799999999999</v>
      </c>
      <c r="GH26">
        <v>9999</v>
      </c>
      <c r="GI26">
        <v>9999</v>
      </c>
      <c r="GJ26">
        <v>9999</v>
      </c>
      <c r="GK26">
        <v>450.1</v>
      </c>
      <c r="GL26">
        <v>1.88693</v>
      </c>
      <c r="GM26">
        <v>1.8829499999999999</v>
      </c>
      <c r="GN26">
        <v>1.8814900000000001</v>
      </c>
      <c r="GO26">
        <v>1.8821699999999999</v>
      </c>
      <c r="GP26">
        <v>1.8775900000000001</v>
      </c>
      <c r="GQ26">
        <v>1.8794299999999999</v>
      </c>
      <c r="GR26">
        <v>1.8788100000000001</v>
      </c>
      <c r="GS26">
        <v>1.8858699999999999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-5.7709999999999999</v>
      </c>
      <c r="HH26">
        <v>-0.221</v>
      </c>
      <c r="HI26">
        <v>2</v>
      </c>
      <c r="HJ26">
        <v>517.43399999999997</v>
      </c>
      <c r="HK26">
        <v>541.322</v>
      </c>
      <c r="HL26">
        <v>22.849699999999999</v>
      </c>
      <c r="HM26">
        <v>27.215900000000001</v>
      </c>
      <c r="HN26">
        <v>30.000299999999999</v>
      </c>
      <c r="HO26">
        <v>27.2803</v>
      </c>
      <c r="HP26">
        <v>27.3292</v>
      </c>
      <c r="HQ26">
        <v>40.639200000000002</v>
      </c>
      <c r="HR26">
        <v>36.742400000000004</v>
      </c>
      <c r="HS26">
        <v>0</v>
      </c>
      <c r="HT26">
        <v>22.7501</v>
      </c>
      <c r="HU26">
        <v>1000</v>
      </c>
      <c r="HV26">
        <v>14.2376</v>
      </c>
      <c r="HW26">
        <v>100.932</v>
      </c>
      <c r="HX26">
        <v>102.042</v>
      </c>
    </row>
    <row r="27" spans="1:232" x14ac:dyDescent="0.25">
      <c r="A27">
        <v>13</v>
      </c>
      <c r="B27">
        <v>1566749592.5999999</v>
      </c>
      <c r="C27">
        <v>1324.5999999046301</v>
      </c>
      <c r="D27" t="s">
        <v>409</v>
      </c>
      <c r="E27" t="s">
        <v>410</v>
      </c>
      <c r="G27">
        <v>1566749592.5999999</v>
      </c>
      <c r="H27">
        <f t="shared" si="0"/>
        <v>3.1982373482690274E-3</v>
      </c>
      <c r="I27">
        <f t="shared" si="1"/>
        <v>39.795318140243168</v>
      </c>
      <c r="J27">
        <f t="shared" si="2"/>
        <v>1147.82</v>
      </c>
      <c r="K27">
        <f t="shared" si="3"/>
        <v>759.40114825414662</v>
      </c>
      <c r="L27">
        <f t="shared" si="4"/>
        <v>75.955172231382235</v>
      </c>
      <c r="M27">
        <f t="shared" si="5"/>
        <v>114.80475897495998</v>
      </c>
      <c r="N27">
        <f t="shared" si="6"/>
        <v>0.18327127938291848</v>
      </c>
      <c r="O27">
        <f t="shared" si="7"/>
        <v>2.2624302321951015</v>
      </c>
      <c r="P27">
        <f t="shared" si="8"/>
        <v>0.17540487105295402</v>
      </c>
      <c r="Q27">
        <f t="shared" si="9"/>
        <v>0.1103066725560342</v>
      </c>
      <c r="R27">
        <f t="shared" si="10"/>
        <v>321.42498711356114</v>
      </c>
      <c r="S27">
        <f t="shared" si="11"/>
        <v>26.834277108193817</v>
      </c>
      <c r="T27">
        <f t="shared" si="12"/>
        <v>27.069600000000001</v>
      </c>
      <c r="U27">
        <f t="shared" si="13"/>
        <v>3.5938166411192372</v>
      </c>
      <c r="V27">
        <f t="shared" si="14"/>
        <v>55.602175843573775</v>
      </c>
      <c r="W27">
        <f t="shared" si="15"/>
        <v>1.8194606911479998</v>
      </c>
      <c r="X27">
        <f t="shared" si="16"/>
        <v>3.2722832578831249</v>
      </c>
      <c r="Y27">
        <f t="shared" si="17"/>
        <v>1.7743559499712374</v>
      </c>
      <c r="Z27">
        <f t="shared" si="18"/>
        <v>-141.04226705866409</v>
      </c>
      <c r="AA27">
        <f t="shared" si="19"/>
        <v>-193.59417850988436</v>
      </c>
      <c r="AB27">
        <f t="shared" si="20"/>
        <v>-18.333569602881095</v>
      </c>
      <c r="AC27">
        <f t="shared" si="21"/>
        <v>-31.545028057868393</v>
      </c>
      <c r="AD27">
        <v>-4.1519227107830001E-2</v>
      </c>
      <c r="AE27">
        <v>4.6608969712603601E-2</v>
      </c>
      <c r="AF27">
        <v>3.4774685898013602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53208.286565772847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411</v>
      </c>
      <c r="AS27">
        <v>791.49735294117602</v>
      </c>
      <c r="AT27">
        <v>1092.79</v>
      </c>
      <c r="AU27">
        <f t="shared" si="27"/>
        <v>0.27570955724231005</v>
      </c>
      <c r="AV27">
        <v>0.5</v>
      </c>
      <c r="AW27">
        <f t="shared" si="28"/>
        <v>1681.1136004251696</v>
      </c>
      <c r="AX27">
        <f t="shared" si="29"/>
        <v>39.795318140243168</v>
      </c>
      <c r="AY27">
        <f t="shared" si="30"/>
        <v>231.74954322362461</v>
      </c>
      <c r="AZ27">
        <f t="shared" si="31"/>
        <v>0.44541952250661154</v>
      </c>
      <c r="BA27">
        <f t="shared" si="32"/>
        <v>2.4321377454619743E-2</v>
      </c>
      <c r="BB27">
        <f t="shared" si="33"/>
        <v>1.6790234171249738</v>
      </c>
      <c r="BC27" t="s">
        <v>412</v>
      </c>
      <c r="BD27">
        <v>606.04</v>
      </c>
      <c r="BE27">
        <f t="shared" si="34"/>
        <v>486.75</v>
      </c>
      <c r="BF27">
        <f t="shared" si="35"/>
        <v>0.61898848907822079</v>
      </c>
      <c r="BG27">
        <f t="shared" si="36"/>
        <v>0.79033585030819664</v>
      </c>
      <c r="BH27">
        <f t="shared" si="37"/>
        <v>0.56621810447559962</v>
      </c>
      <c r="BI27">
        <f t="shared" si="38"/>
        <v>0.77518845426250094</v>
      </c>
      <c r="BJ27">
        <v>1626</v>
      </c>
      <c r="BK27">
        <v>300</v>
      </c>
      <c r="BL27">
        <v>300</v>
      </c>
      <c r="BM27">
        <v>300</v>
      </c>
      <c r="BN27">
        <v>10196.799999999999</v>
      </c>
      <c r="BO27">
        <v>992.99699999999996</v>
      </c>
      <c r="BP27">
        <v>-6.79526E-3</v>
      </c>
      <c r="BQ27">
        <v>-7.1383099999999997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1999.9</v>
      </c>
      <c r="CC27">
        <f t="shared" si="40"/>
        <v>1681.1136004251696</v>
      </c>
      <c r="CD27">
        <f t="shared" si="41"/>
        <v>0.84059883015409242</v>
      </c>
      <c r="CE27">
        <f t="shared" si="42"/>
        <v>0.19119766030818483</v>
      </c>
      <c r="CF27">
        <v>6</v>
      </c>
      <c r="CG27">
        <v>0.5</v>
      </c>
      <c r="CH27" t="s">
        <v>346</v>
      </c>
      <c r="CI27">
        <v>1566749592.5999999</v>
      </c>
      <c r="CJ27">
        <v>1147.82</v>
      </c>
      <c r="CK27">
        <v>1199.98</v>
      </c>
      <c r="CL27">
        <v>18.190999999999999</v>
      </c>
      <c r="CM27">
        <v>14.4229</v>
      </c>
      <c r="CN27">
        <v>499.99599999999998</v>
      </c>
      <c r="CO27">
        <v>99.919799999999995</v>
      </c>
      <c r="CP27">
        <v>0.10002800000000001</v>
      </c>
      <c r="CQ27">
        <v>25.482399999999998</v>
      </c>
      <c r="CR27">
        <v>27.069600000000001</v>
      </c>
      <c r="CS27">
        <v>999.9</v>
      </c>
      <c r="CT27">
        <v>0</v>
      </c>
      <c r="CU27">
        <v>0</v>
      </c>
      <c r="CV27">
        <v>10020.6</v>
      </c>
      <c r="CW27">
        <v>0</v>
      </c>
      <c r="CX27">
        <v>451.80500000000001</v>
      </c>
      <c r="CY27">
        <v>-52.166499999999999</v>
      </c>
      <c r="CZ27">
        <v>1169.08</v>
      </c>
      <c r="DA27">
        <v>1217.54</v>
      </c>
      <c r="DB27">
        <v>3.7681399999999998</v>
      </c>
      <c r="DC27">
        <v>1154.05</v>
      </c>
      <c r="DD27">
        <v>1199.98</v>
      </c>
      <c r="DE27">
        <v>18.41</v>
      </c>
      <c r="DF27">
        <v>14.4229</v>
      </c>
      <c r="DG27">
        <v>1.81765</v>
      </c>
      <c r="DH27">
        <v>1.44113</v>
      </c>
      <c r="DI27">
        <v>15.939399999999999</v>
      </c>
      <c r="DJ27">
        <v>12.3575</v>
      </c>
      <c r="DK27">
        <v>1999.9</v>
      </c>
      <c r="DL27">
        <v>0.979989</v>
      </c>
      <c r="DM27">
        <v>2.0010699999999999E-2</v>
      </c>
      <c r="DN27">
        <v>0</v>
      </c>
      <c r="DO27">
        <v>791.45699999999999</v>
      </c>
      <c r="DP27">
        <v>4.9992900000000002</v>
      </c>
      <c r="DQ27">
        <v>19520</v>
      </c>
      <c r="DR27">
        <v>17313.5</v>
      </c>
      <c r="DS27">
        <v>45</v>
      </c>
      <c r="DT27">
        <v>44.811999999999998</v>
      </c>
      <c r="DU27">
        <v>45.375</v>
      </c>
      <c r="DV27">
        <v>44.561999999999998</v>
      </c>
      <c r="DW27">
        <v>46.811999999999998</v>
      </c>
      <c r="DX27">
        <v>1954.98</v>
      </c>
      <c r="DY27">
        <v>39.92</v>
      </c>
      <c r="DZ27">
        <v>0</v>
      </c>
      <c r="EA27">
        <v>111.39999985694899</v>
      </c>
      <c r="EB27">
        <v>791.49735294117602</v>
      </c>
      <c r="EC27">
        <v>1.1102941188217399</v>
      </c>
      <c r="ED27">
        <v>824.55882792106604</v>
      </c>
      <c r="EE27">
        <v>19516.099999999999</v>
      </c>
      <c r="EF27">
        <v>10</v>
      </c>
      <c r="EG27">
        <v>1566749552.5999999</v>
      </c>
      <c r="EH27" t="s">
        <v>413</v>
      </c>
      <c r="EI27">
        <v>26</v>
      </c>
      <c r="EJ27">
        <v>-6.23</v>
      </c>
      <c r="EK27">
        <v>-0.219</v>
      </c>
      <c r="EL27">
        <v>1200</v>
      </c>
      <c r="EM27">
        <v>14</v>
      </c>
      <c r="EN27">
        <v>0.13</v>
      </c>
      <c r="EO27">
        <v>0.03</v>
      </c>
      <c r="EP27">
        <v>39.971834671659401</v>
      </c>
      <c r="EQ27">
        <v>-5.4601130684685797E-3</v>
      </c>
      <c r="ER27">
        <v>8.8075499815928299E-2</v>
      </c>
      <c r="ES27">
        <v>1</v>
      </c>
      <c r="ET27">
        <v>0.18530589506041401</v>
      </c>
      <c r="EU27">
        <v>-1.47713182285394E-2</v>
      </c>
      <c r="EV27">
        <v>1.6059107306543299E-3</v>
      </c>
      <c r="EW27">
        <v>1</v>
      </c>
      <c r="EX27">
        <v>2</v>
      </c>
      <c r="EY27">
        <v>2</v>
      </c>
      <c r="EZ27" t="s">
        <v>348</v>
      </c>
      <c r="FA27">
        <v>2.9375300000000002</v>
      </c>
      <c r="FB27">
        <v>2.6375799999999998</v>
      </c>
      <c r="FC27">
        <v>0.188082</v>
      </c>
      <c r="FD27">
        <v>0.195379</v>
      </c>
      <c r="FE27">
        <v>9.0459300000000006E-2</v>
      </c>
      <c r="FF27">
        <v>7.6630900000000002E-2</v>
      </c>
      <c r="FG27">
        <v>29049.200000000001</v>
      </c>
      <c r="FH27">
        <v>25200.1</v>
      </c>
      <c r="FI27">
        <v>31110.2</v>
      </c>
      <c r="FJ27">
        <v>27449.1</v>
      </c>
      <c r="FK27">
        <v>39673.800000000003</v>
      </c>
      <c r="FL27">
        <v>38315.300000000003</v>
      </c>
      <c r="FM27">
        <v>43637.3</v>
      </c>
      <c r="FN27">
        <v>42356.9</v>
      </c>
      <c r="FO27">
        <v>2.0129700000000001</v>
      </c>
      <c r="FP27">
        <v>1.9539500000000001</v>
      </c>
      <c r="FQ27">
        <v>0.15465899999999999</v>
      </c>
      <c r="FR27">
        <v>0</v>
      </c>
      <c r="FS27">
        <v>24.535299999999999</v>
      </c>
      <c r="FT27">
        <v>999.9</v>
      </c>
      <c r="FU27">
        <v>51.031999999999996</v>
      </c>
      <c r="FV27">
        <v>29.134</v>
      </c>
      <c r="FW27">
        <v>20.700900000000001</v>
      </c>
      <c r="FX27">
        <v>59.453800000000001</v>
      </c>
      <c r="FY27">
        <v>40.805300000000003</v>
      </c>
      <c r="FZ27">
        <v>1</v>
      </c>
      <c r="GA27">
        <v>8.1605700000000007E-3</v>
      </c>
      <c r="GB27">
        <v>3.31725</v>
      </c>
      <c r="GC27">
        <v>20.3292</v>
      </c>
      <c r="GD27">
        <v>5.2406499999999996</v>
      </c>
      <c r="GE27">
        <v>12.0639</v>
      </c>
      <c r="GF27">
        <v>4.9716500000000003</v>
      </c>
      <c r="GG27">
        <v>3.2899799999999999</v>
      </c>
      <c r="GH27">
        <v>9999</v>
      </c>
      <c r="GI27">
        <v>9999</v>
      </c>
      <c r="GJ27">
        <v>9999</v>
      </c>
      <c r="GK27">
        <v>450.2</v>
      </c>
      <c r="GL27">
        <v>1.8869100000000001</v>
      </c>
      <c r="GM27">
        <v>1.88293</v>
      </c>
      <c r="GN27">
        <v>1.88141</v>
      </c>
      <c r="GO27">
        <v>1.8821699999999999</v>
      </c>
      <c r="GP27">
        <v>1.87758</v>
      </c>
      <c r="GQ27">
        <v>1.87941</v>
      </c>
      <c r="GR27">
        <v>1.8788100000000001</v>
      </c>
      <c r="GS27">
        <v>1.88584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-6.23</v>
      </c>
      <c r="HH27">
        <v>-0.219</v>
      </c>
      <c r="HI27">
        <v>2</v>
      </c>
      <c r="HJ27">
        <v>517.30499999999995</v>
      </c>
      <c r="HK27">
        <v>541.59199999999998</v>
      </c>
      <c r="HL27">
        <v>20.9815</v>
      </c>
      <c r="HM27">
        <v>27.238800000000001</v>
      </c>
      <c r="HN27">
        <v>30.0002</v>
      </c>
      <c r="HO27">
        <v>27.277999999999999</v>
      </c>
      <c r="HP27">
        <v>27.328900000000001</v>
      </c>
      <c r="HQ27">
        <v>47.164499999999997</v>
      </c>
      <c r="HR27">
        <v>36.448500000000003</v>
      </c>
      <c r="HS27">
        <v>0</v>
      </c>
      <c r="HT27">
        <v>20.941199999999998</v>
      </c>
      <c r="HU27">
        <v>1200</v>
      </c>
      <c r="HV27">
        <v>14.3268</v>
      </c>
      <c r="HW27">
        <v>100.932</v>
      </c>
      <c r="HX27">
        <v>102.04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2019-08-24T11:12:42Z</dcterms:created>
  <dcterms:modified xsi:type="dcterms:W3CDTF">2019-08-27T23:55:01Z</dcterms:modified>
</cp:coreProperties>
</file>