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3F665FBF-3C33-475D-8557-EA613EDEA78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C26" i="1"/>
  <c r="AW26" i="1" s="1"/>
  <c r="CB26" i="1"/>
  <c r="BI26" i="1"/>
  <c r="BH26" i="1"/>
  <c r="BG26" i="1"/>
  <c r="BF26" i="1"/>
  <c r="BE26" i="1"/>
  <c r="AZ26" i="1" s="1"/>
  <c r="BB26" i="1"/>
  <c r="AU26" i="1"/>
  <c r="AY26" i="1" s="1"/>
  <c r="AO26" i="1"/>
  <c r="AP26" i="1" s="1"/>
  <c r="AK26" i="1"/>
  <c r="AI26" i="1" s="1"/>
  <c r="X26" i="1"/>
  <c r="W26" i="1"/>
  <c r="O26" i="1"/>
  <c r="CE25" i="1"/>
  <c r="CD25" i="1"/>
  <c r="CB25" i="1"/>
  <c r="CC25" i="1" s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H25" i="1" s="1"/>
  <c r="X25" i="1"/>
  <c r="W25" i="1"/>
  <c r="V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V23" i="1" s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/>
  <c r="I21" i="1" s="1"/>
  <c r="AX21" i="1" s="1"/>
  <c r="X21" i="1"/>
  <c r="W21" i="1"/>
  <c r="O21" i="1"/>
  <c r="J21" i="1"/>
  <c r="CE20" i="1"/>
  <c r="CD20" i="1"/>
  <c r="CC20" i="1"/>
  <c r="R20" i="1" s="1"/>
  <c r="CB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CE19" i="1"/>
  <c r="CD19" i="1"/>
  <c r="CC19" i="1" s="1"/>
  <c r="AW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V19" i="1" s="1"/>
  <c r="O19" i="1"/>
  <c r="CE18" i="1"/>
  <c r="CD18" i="1"/>
  <c r="CC18" i="1" s="1"/>
  <c r="AW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M23" i="1" l="1"/>
  <c r="I23" i="1"/>
  <c r="AX23" i="1" s="1"/>
  <c r="CC17" i="1"/>
  <c r="AW17" i="1" s="1"/>
  <c r="AY17" i="1" s="1"/>
  <c r="M21" i="1"/>
  <c r="CC21" i="1"/>
  <c r="R21" i="1" s="1"/>
  <c r="CC22" i="1"/>
  <c r="V26" i="1"/>
  <c r="AY18" i="1"/>
  <c r="V21" i="1"/>
  <c r="CC23" i="1"/>
  <c r="AW23" i="1" s="1"/>
  <c r="AY23" i="1" s="1"/>
  <c r="AY19" i="1"/>
  <c r="CC24" i="1"/>
  <c r="V22" i="1"/>
  <c r="CC27" i="1"/>
  <c r="AJ21" i="1"/>
  <c r="AW21" i="1"/>
  <c r="AY21" i="1" s="1"/>
  <c r="H20" i="1"/>
  <c r="S20" i="1" s="1"/>
  <c r="T20" i="1" s="1"/>
  <c r="AA20" i="1" s="1"/>
  <c r="I20" i="1"/>
  <c r="AX20" i="1" s="1"/>
  <c r="AJ20" i="1"/>
  <c r="M20" i="1"/>
  <c r="J20" i="1"/>
  <c r="AW22" i="1"/>
  <c r="AY22" i="1" s="1"/>
  <c r="R22" i="1"/>
  <c r="Z25" i="1"/>
  <c r="R24" i="1"/>
  <c r="AW24" i="1"/>
  <c r="AY24" i="1" s="1"/>
  <c r="M26" i="1"/>
  <c r="J26" i="1"/>
  <c r="I26" i="1"/>
  <c r="AX26" i="1" s="1"/>
  <c r="BA26" i="1" s="1"/>
  <c r="H26" i="1"/>
  <c r="AJ26" i="1"/>
  <c r="J27" i="1"/>
  <c r="I27" i="1"/>
  <c r="AX27" i="1" s="1"/>
  <c r="H27" i="1"/>
  <c r="AJ27" i="1"/>
  <c r="M27" i="1"/>
  <c r="J19" i="1"/>
  <c r="H19" i="1"/>
  <c r="I19" i="1"/>
  <c r="AX19" i="1" s="1"/>
  <c r="BA19" i="1" s="1"/>
  <c r="AJ19" i="1"/>
  <c r="M19" i="1"/>
  <c r="R27" i="1"/>
  <c r="AW27" i="1"/>
  <c r="AY27" i="1" s="1"/>
  <c r="BA21" i="1"/>
  <c r="AW25" i="1"/>
  <c r="AY25" i="1" s="1"/>
  <c r="R25" i="1"/>
  <c r="Z18" i="1"/>
  <c r="I22" i="1"/>
  <c r="AX22" i="1" s="1"/>
  <c r="BA22" i="1" s="1"/>
  <c r="H22" i="1"/>
  <c r="AJ22" i="1"/>
  <c r="M22" i="1"/>
  <c r="J22" i="1"/>
  <c r="I18" i="1"/>
  <c r="AX18" i="1" s="1"/>
  <c r="BA18" i="1" s="1"/>
  <c r="H21" i="1"/>
  <c r="AJ23" i="1"/>
  <c r="I25" i="1"/>
  <c r="AX25" i="1" s="1"/>
  <c r="M17" i="1"/>
  <c r="J18" i="1"/>
  <c r="R18" i="1"/>
  <c r="AW20" i="1"/>
  <c r="AY20" i="1" s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BA24" i="1" s="1"/>
  <c r="I17" i="1"/>
  <c r="AX17" i="1" s="1"/>
  <c r="AJ18" i="1"/>
  <c r="AJ25" i="1"/>
  <c r="R17" i="1" l="1"/>
  <c r="BA27" i="1"/>
  <c r="R23" i="1"/>
  <c r="BA17" i="1"/>
  <c r="S25" i="1"/>
  <c r="T25" i="1" s="1"/>
  <c r="Z27" i="1"/>
  <c r="Z17" i="1"/>
  <c r="S18" i="1"/>
  <c r="T18" i="1" s="1"/>
  <c r="S24" i="1"/>
  <c r="T24" i="1" s="1"/>
  <c r="S19" i="1"/>
  <c r="T19" i="1" s="1"/>
  <c r="P19" i="1" s="1"/>
  <c r="N19" i="1" s="1"/>
  <c r="Q19" i="1" s="1"/>
  <c r="K19" i="1" s="1"/>
  <c r="L19" i="1" s="1"/>
  <c r="Z19" i="1"/>
  <c r="BA23" i="1"/>
  <c r="S22" i="1"/>
  <c r="T22" i="1" s="1"/>
  <c r="P22" i="1" s="1"/>
  <c r="N22" i="1" s="1"/>
  <c r="Q22" i="1" s="1"/>
  <c r="K22" i="1" s="1"/>
  <c r="L22" i="1" s="1"/>
  <c r="Z22" i="1"/>
  <c r="S27" i="1"/>
  <c r="T27" i="1" s="1"/>
  <c r="BA20" i="1"/>
  <c r="S26" i="1"/>
  <c r="T26" i="1" s="1"/>
  <c r="BA25" i="1"/>
  <c r="Z26" i="1"/>
  <c r="Z20" i="1"/>
  <c r="P20" i="1"/>
  <c r="N20" i="1" s="1"/>
  <c r="Q20" i="1" s="1"/>
  <c r="K20" i="1" s="1"/>
  <c r="L20" i="1" s="1"/>
  <c r="Z23" i="1"/>
  <c r="AB20" i="1"/>
  <c r="U20" i="1"/>
  <c r="Y20" i="1" s="1"/>
  <c r="S17" i="1"/>
  <c r="T17" i="1" s="1"/>
  <c r="Z24" i="1"/>
  <c r="P24" i="1"/>
  <c r="N24" i="1" s="1"/>
  <c r="Q24" i="1" s="1"/>
  <c r="K24" i="1" s="1"/>
  <c r="L24" i="1" s="1"/>
  <c r="Z21" i="1"/>
  <c r="S23" i="1"/>
  <c r="T23" i="1" s="1"/>
  <c r="P23" i="1" s="1"/>
  <c r="N23" i="1" s="1"/>
  <c r="Q23" i="1" s="1"/>
  <c r="K23" i="1" s="1"/>
  <c r="L23" i="1" s="1"/>
  <c r="S21" i="1"/>
  <c r="T21" i="1" s="1"/>
  <c r="AA17" i="1" l="1"/>
  <c r="U17" i="1"/>
  <c r="Y17" i="1" s="1"/>
  <c r="AB17" i="1"/>
  <c r="P17" i="1"/>
  <c r="N17" i="1" s="1"/>
  <c r="Q17" i="1" s="1"/>
  <c r="K17" i="1" s="1"/>
  <c r="L17" i="1" s="1"/>
  <c r="U26" i="1"/>
  <c r="Y26" i="1" s="1"/>
  <c r="AB26" i="1"/>
  <c r="AA26" i="1"/>
  <c r="P26" i="1"/>
  <c r="N26" i="1" s="1"/>
  <c r="Q26" i="1" s="1"/>
  <c r="K26" i="1" s="1"/>
  <c r="L26" i="1" s="1"/>
  <c r="U27" i="1"/>
  <c r="Y27" i="1" s="1"/>
  <c r="AB27" i="1"/>
  <c r="AA27" i="1"/>
  <c r="AA18" i="1"/>
  <c r="U18" i="1"/>
  <c r="Y18" i="1" s="1"/>
  <c r="AB18" i="1"/>
  <c r="P18" i="1"/>
  <c r="N18" i="1" s="1"/>
  <c r="Q18" i="1" s="1"/>
  <c r="K18" i="1" s="1"/>
  <c r="L18" i="1" s="1"/>
  <c r="U19" i="1"/>
  <c r="Y19" i="1" s="1"/>
  <c r="AA19" i="1"/>
  <c r="AB19" i="1"/>
  <c r="P27" i="1"/>
  <c r="N27" i="1" s="1"/>
  <c r="Q27" i="1" s="1"/>
  <c r="K27" i="1" s="1"/>
  <c r="L27" i="1" s="1"/>
  <c r="U21" i="1"/>
  <c r="Y21" i="1" s="1"/>
  <c r="AB21" i="1"/>
  <c r="AC21" i="1" s="1"/>
  <c r="AA21" i="1"/>
  <c r="AC20" i="1"/>
  <c r="P21" i="1"/>
  <c r="N21" i="1" s="1"/>
  <c r="Q21" i="1" s="1"/>
  <c r="K21" i="1" s="1"/>
  <c r="L21" i="1" s="1"/>
  <c r="U23" i="1"/>
  <c r="Y23" i="1" s="1"/>
  <c r="AB23" i="1"/>
  <c r="AA23" i="1"/>
  <c r="U25" i="1"/>
  <c r="Y25" i="1" s="1"/>
  <c r="AA25" i="1"/>
  <c r="AB25" i="1"/>
  <c r="P25" i="1"/>
  <c r="N25" i="1" s="1"/>
  <c r="Q25" i="1" s="1"/>
  <c r="K25" i="1" s="1"/>
  <c r="L25" i="1" s="1"/>
  <c r="AB22" i="1"/>
  <c r="AC22" i="1" s="1"/>
  <c r="U22" i="1"/>
  <c r="Y22" i="1" s="1"/>
  <c r="AA22" i="1"/>
  <c r="AA24" i="1"/>
  <c r="U24" i="1"/>
  <c r="Y24" i="1" s="1"/>
  <c r="AB24" i="1"/>
  <c r="AC25" i="1" l="1"/>
  <c r="AC17" i="1"/>
  <c r="AC23" i="1"/>
  <c r="AC19" i="1"/>
  <c r="AC27" i="1"/>
  <c r="AC24" i="1"/>
  <c r="AC18" i="1"/>
  <c r="AC26" i="1"/>
</calcChain>
</file>

<file path=xl/sharedStrings.xml><?xml version="1.0" encoding="utf-8"?>
<sst xmlns="http://schemas.openxmlformats.org/spreadsheetml/2006/main" count="1989" uniqueCount="409">
  <si>
    <t>File opened</t>
  </si>
  <si>
    <t>2019-08-24 11:14:32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</si>
  <si>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</si>
  <si>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</si>
  <si>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</si>
  <si>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</si>
  <si>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</si>
  <si>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</si>
  <si>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</si>
  <si>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</si>
  <si>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</si>
  <si>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</si>
  <si>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</si>
  <si>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</si>
  <si>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</si>
  <si>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</si>
  <si>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</si>
  <si>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</si>
  <si>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</si>
  <si>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</si>
  <si>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</si>
  <si>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</si>
  <si>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</si>
  <si>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11:14:32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</si>
  <si>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</si>
  <si>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</si>
  <si>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</si>
  <si>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</si>
  <si>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</si>
  <si>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</si>
  <si>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</si>
  <si>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</si>
  <si>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</si>
  <si>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</si>
  <si>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</si>
  <si>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</si>
  <si>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</si>
  <si>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</si>
  <si>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</si>
  <si>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</si>
  <si>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</si>
  <si>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</si>
  <si>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</si>
  <si>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</si>
  <si>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</si>
  <si>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</si>
  <si>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</si>
  <si>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</si>
  <si>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</si>
  <si>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</si>
  <si>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</si>
  <si>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</si>
  <si>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</si>
  <si>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</si>
  <si>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</si>
  <si>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</si>
  <si>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</si>
  <si>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</si>
  <si>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</si>
  <si>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</si>
  <si>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</si>
  <si>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</si>
  <si>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</si>
  <si>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</si>
  <si>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</si>
  <si>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</si>
  <si>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</si>
  <si>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</si>
  <si>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</si>
  <si>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</si>
  <si>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</si>
  <si>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</si>
  <si>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</si>
  <si>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</si>
  <si>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</si>
  <si>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</si>
  <si>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</si>
  <si>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</si>
  <si>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</si>
  <si>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</si>
  <si>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</si>
  <si>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</si>
  <si>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</si>
  <si>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</si>
  <si>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</si>
  <si>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</si>
  <si>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</si>
  <si>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</si>
  <si>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</si>
  <si>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</si>
  <si>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</si>
  <si>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</si>
  <si>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</si>
  <si>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</si>
  <si>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</si>
  <si>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</si>
  <si>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</si>
  <si>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</si>
  <si>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</si>
  <si>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</si>
  <si>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</si>
  <si>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</si>
  <si>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</si>
  <si>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</si>
  <si>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</si>
  <si>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</si>
  <si>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</si>
  <si>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</si>
  <si>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</si>
  <si>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</si>
  <si>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</si>
  <si>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</si>
  <si>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</si>
  <si>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</si>
  <si>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</si>
  <si>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</si>
  <si>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</si>
  <si>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</si>
  <si>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</si>
  <si>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</si>
  <si>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</si>
  <si>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</si>
  <si>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</si>
  <si>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</si>
  <si>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</si>
  <si>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</si>
  <si>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</si>
  <si>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</si>
  <si>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</si>
  <si>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</si>
  <si>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</si>
  <si>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</si>
  <si>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</si>
  <si>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</si>
  <si>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</si>
  <si>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</si>
  <si>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</si>
  <si>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</si>
  <si>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</si>
  <si>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</si>
  <si>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</si>
  <si>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</si>
  <si>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</si>
  <si>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</si>
  <si>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</si>
  <si>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</si>
  <si>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</si>
  <si>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</si>
  <si>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</si>
  <si>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</si>
  <si>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</si>
  <si>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</si>
  <si>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</si>
  <si>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</si>
  <si>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</si>
  <si>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</si>
  <si>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</si>
  <si>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</si>
  <si>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</si>
  <si>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</si>
  <si>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</si>
  <si>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</si>
  <si>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</si>
  <si>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</si>
  <si>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</si>
  <si>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</si>
  <si>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</si>
  <si>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</si>
  <si>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</si>
  <si>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</si>
  <si>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</si>
  <si>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</si>
  <si>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</si>
  <si>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</si>
  <si>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</si>
  <si>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</si>
  <si>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</si>
  <si>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</si>
  <si>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</si>
  <si>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</si>
  <si>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</si>
  <si>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</si>
  <si>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</si>
  <si>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</si>
  <si>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</si>
  <si>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</si>
  <si>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</si>
  <si>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</si>
  <si>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</si>
  <si>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</si>
  <si>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</si>
  <si>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</si>
  <si>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</si>
  <si>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</si>
  <si>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</si>
  <si>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</si>
  <si>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</si>
  <si>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</si>
  <si>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</si>
  <si>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</si>
  <si>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</si>
  <si>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</si>
  <si>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</si>
  <si>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</si>
  <si>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</si>
  <si>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</si>
  <si>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</si>
  <si>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</si>
  <si>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</si>
  <si>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</si>
  <si>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</si>
  <si>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</si>
  <si>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</si>
  <si>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</si>
  <si>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</si>
  <si>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</si>
  <si>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</si>
  <si>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</si>
  <si>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</si>
  <si>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</si>
  <si>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</si>
  <si>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</si>
  <si>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</si>
  <si>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</si>
  <si>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</si>
  <si>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</si>
  <si>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</si>
  <si>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</si>
  <si>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</si>
  <si>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</si>
  <si>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</si>
  <si>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</si>
  <si>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</si>
  <si>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</si>
  <si>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</si>
  <si>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</si>
  <si>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</si>
  <si>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</si>
  <si>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</si>
  <si>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</si>
  <si>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</si>
  <si>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</si>
  <si>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</si>
  <si>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</si>
  <si>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</si>
  <si>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</si>
  <si>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</si>
  <si>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</si>
  <si>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</si>
  <si>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</si>
  <si>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</si>
  <si>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</si>
  <si>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</si>
  <si>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</si>
  <si>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</si>
  <si>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</si>
  <si>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</si>
  <si>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</si>
  <si>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</si>
  <si>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</si>
  <si>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</si>
  <si>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</si>
  <si>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</si>
  <si>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</si>
  <si>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</si>
  <si>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</si>
  <si>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</si>
  <si>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</si>
  <si>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</si>
  <si>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</si>
  <si>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</si>
  <si>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</si>
  <si>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</si>
  <si>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</si>
  <si>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</si>
  <si>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</si>
  <si>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</si>
  <si>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</si>
  <si>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</si>
  <si>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</si>
  <si>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</si>
  <si>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</si>
  <si>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</si>
  <si>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</si>
  <si>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</si>
  <si>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</si>
  <si>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</si>
  <si>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</si>
  <si>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</si>
  <si>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</si>
  <si>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</si>
  <si>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</si>
  <si>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</si>
  <si>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</si>
  <si>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</si>
  <si>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</si>
  <si>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</si>
  <si>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</si>
  <si>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</si>
  <si>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</si>
  <si>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</si>
  <si>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</si>
  <si>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</si>
  <si>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</si>
  <si>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</si>
  <si>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</si>
  <si>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</si>
  <si>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</si>
  <si>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</si>
  <si>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</si>
  <si>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</si>
  <si>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</si>
  <si>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</si>
  <si>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</si>
  <si>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</si>
  <si>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</si>
  <si>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</si>
  <si>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</si>
  <si>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</si>
  <si>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</si>
  <si>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</si>
  <si>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</si>
  <si>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</si>
  <si>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</si>
  <si>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</si>
  <si>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</si>
  <si>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</si>
  <si>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</si>
  <si>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</si>
  <si>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</si>
  <si>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</si>
  <si>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</si>
  <si>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</si>
  <si>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</si>
  <si>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</si>
  <si>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</si>
  <si>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</si>
  <si>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</si>
  <si>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</si>
  <si>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</si>
  <si>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</si>
  <si>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11:24:21</t>
  </si>
  <si>
    <t>11:24:21</t>
  </si>
  <si>
    <t>MPF-1628-20181017-16_37_41</t>
  </si>
  <si>
    <t>DARK-1629-20181017-16_37_42</t>
  </si>
  <si>
    <t>-</t>
  </si>
  <si>
    <t>0: Broadleaf</t>
  </si>
  <si>
    <t>11:23:42</t>
  </si>
  <si>
    <t>2/2</t>
  </si>
  <si>
    <t>5</t>
  </si>
  <si>
    <t>11111111</t>
  </si>
  <si>
    <t>oooooooo</t>
  </si>
  <si>
    <t>off</t>
  </si>
  <si>
    <t>20190825 11:26:21</t>
  </si>
  <si>
    <t>11:26:21</t>
  </si>
  <si>
    <t>MPF-1630-20181017-16_39_41</t>
  </si>
  <si>
    <t>DARK-1631-20181017-16_39_43</t>
  </si>
  <si>
    <t>11:25:33</t>
  </si>
  <si>
    <t>1/2</t>
  </si>
  <si>
    <t>20190825 11:28:22</t>
  </si>
  <si>
    <t>11:28:22</t>
  </si>
  <si>
    <t>MPF-1632-20181017-16_41_41</t>
  </si>
  <si>
    <t>DARK-1633-20181017-16_41_43</t>
  </si>
  <si>
    <t>11:27:38</t>
  </si>
  <si>
    <t>20190825 11:30:22</t>
  </si>
  <si>
    <t>11:30:22</t>
  </si>
  <si>
    <t>MPF-1634-20181017-16_43_42</t>
  </si>
  <si>
    <t>DARK-1635-20181017-16_43_44</t>
  </si>
  <si>
    <t>11:29:33</t>
  </si>
  <si>
    <t>20190825 11:31:57</t>
  </si>
  <si>
    <t>11:31:57</t>
  </si>
  <si>
    <t>MPF-1636-20181017-16_45_16</t>
  </si>
  <si>
    <t>DARK-1637-20181017-16_45_18</t>
  </si>
  <si>
    <t>11:31:26</t>
  </si>
  <si>
    <t>20190825 11:33:57</t>
  </si>
  <si>
    <t>11:33:57</t>
  </si>
  <si>
    <t>MPF-1638-20181017-16_47_17</t>
  </si>
  <si>
    <t>DARK-1639-20181017-16_47_19</t>
  </si>
  <si>
    <t>11:34:31</t>
  </si>
  <si>
    <t>20190825 11:36:19</t>
  </si>
  <si>
    <t>11:36:19</t>
  </si>
  <si>
    <t>MPF-1640-20181017-16_49_39</t>
  </si>
  <si>
    <t>DARK-1641-20181017-16_49_41</t>
  </si>
  <si>
    <t>11:35:43</t>
  </si>
  <si>
    <t>20190825 11:38:10</t>
  </si>
  <si>
    <t>11:38:10</t>
  </si>
  <si>
    <t>MPF-1642-20181017-16_51_30</t>
  </si>
  <si>
    <t>DARK-1643-20181017-16_51_32</t>
  </si>
  <si>
    <t>11:37:37</t>
  </si>
  <si>
    <t>20190825 11:39:51</t>
  </si>
  <si>
    <t>11:39:51</t>
  </si>
  <si>
    <t>MPF-1644-20181017-16_53_11</t>
  </si>
  <si>
    <t>DARK-1645-20181017-16_53_13</t>
  </si>
  <si>
    <t>11:39:16</t>
  </si>
  <si>
    <t>20190825 11:41:33</t>
  </si>
  <si>
    <t>11:41:33</t>
  </si>
  <si>
    <t>MPF-1646-20181017-16_54_53</t>
  </si>
  <si>
    <t>DARK-1647-20181017-16_54_55</t>
  </si>
  <si>
    <t>11:40:55</t>
  </si>
  <si>
    <t>20190825 11:43:13</t>
  </si>
  <si>
    <t>11:43:13</t>
  </si>
  <si>
    <t>MPF-1648-20181017-16_56_32</t>
  </si>
  <si>
    <t>DARK-1649-20181017-16_56_34</t>
  </si>
  <si>
    <t>11:42:33</t>
  </si>
  <si>
    <t>20190825 11:44:49</t>
  </si>
  <si>
    <t>11:44:49</t>
  </si>
  <si>
    <t>MPF-1650-20181017-16_58_08</t>
  </si>
  <si>
    <t>DARK-1651-20181017-16_58_10</t>
  </si>
  <si>
    <t>11:44:11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</si>
</sst>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34.317814140623931</c:v>
                </c:pt>
                <c:pt idx="1">
                  <c:v>28.084165036329686</c:v>
                </c:pt>
                <c:pt idx="2">
                  <c:v>22.718110813469409</c:v>
                </c:pt>
                <c:pt idx="3">
                  <c:v>13.496423414850302</c:v>
                </c:pt>
                <c:pt idx="4">
                  <c:v>0.43012788920820821</c:v>
                </c:pt>
                <c:pt idx="5">
                  <c:v>37.899774494576555</c:v>
                </c:pt>
                <c:pt idx="6">
                  <c:v>39.812344680879292</c:v>
                </c:pt>
                <c:pt idx="7">
                  <c:v>41.486773539867755</c:v>
                </c:pt>
                <c:pt idx="8">
                  <c:v>41.552969572237416</c:v>
                </c:pt>
                <c:pt idx="9">
                  <c:v>41.465954781528559</c:v>
                </c:pt>
                <c:pt idx="10">
                  <c:v>41.486376219874103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60.828343333380779</c:v>
                </c:pt>
                <c:pt idx="1">
                  <c:v>46.163422741508683</c:v>
                </c:pt>
                <c:pt idx="2">
                  <c:v>34.546305089977722</c:v>
                </c:pt>
                <c:pt idx="3">
                  <c:v>17.845767109967657</c:v>
                </c:pt>
                <c:pt idx="4">
                  <c:v>-1.7946406492542424</c:v>
                </c:pt>
                <c:pt idx="5">
                  <c:v>158.46382475645274</c:v>
                </c:pt>
                <c:pt idx="6">
                  <c:v>206.04474078006999</c:v>
                </c:pt>
                <c:pt idx="7">
                  <c:v>248.30992995219643</c:v>
                </c:pt>
                <c:pt idx="8">
                  <c:v>297.36882952848521</c:v>
                </c:pt>
                <c:pt idx="9">
                  <c:v>312.8124953782837</c:v>
                </c:pt>
                <c:pt idx="10">
                  <c:v>444.9867650833188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44D-818D-D7BA870B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93096"/>
        <c:axId val="407992768"/>
      </c:scatterChart>
      <c:valAx>
        <c:axId val="4079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2768"/>
        <c:crosses val="autoZero"/>
        <c:crossBetween val="midCat"/>
      </c:valAx>
      <c:valAx>
        <c:axId val="407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8</xdr:row>
      <xdr:rowOff>185737</xdr:rowOff>
    </xdr:from>
    <xdr:to>
      <xdr:col>22</xdr:col>
      <xdr:colOff>381000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52CBB-8C58-403B-8335-4AA851503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1566750261</v>
      </c>
      <c r="C17">
        <v>0</v>
      </c>
      <c r="D17" t="s">
        <v>341</v>
      </c>
      <c r="E17" t="s">
        <v>342</v>
      </c>
      <c r="G17">
        <v>1566750261</v>
      </c>
      <c r="H17">
        <f t="shared" ref="H17:H27" si="0">CN17*AI17*(CL17-CM17)/(100*CF17*(1000-AI17*CL17))</f>
        <v>3.3624077497150066E-3</v>
      </c>
      <c r="I17">
        <f t="shared" ref="I17:I27" si="1">CN17*AI17*(CK17-CJ17*(1000-AI17*CM17)/(1000-AI17*CL17))/(100*CF17)</f>
        <v>34.317814140623931</v>
      </c>
      <c r="J17">
        <f t="shared" ref="J17:J27" si="2">CJ17 - IF(AI17&gt;1, I17*CF17*100/(AK17*CV17), 0)</f>
        <v>357.39499999999998</v>
      </c>
      <c r="K17">
        <f t="shared" ref="K17:K27" si="3">((Q17-H17/2)*J17-I17)/(Q17+H17/2)</f>
        <v>60.828343333380779</v>
      </c>
      <c r="L17">
        <f t="shared" ref="L17:L27" si="4">K17*(CO17+CP17)/1000</f>
        <v>6.084023977579986</v>
      </c>
      <c r="M17">
        <f t="shared" ref="M17:M27" si="5">(CJ17 - IF(AI17&gt;1, I17*CF17*100/(AK17*CV17), 0))*(CO17+CP17)/1000</f>
        <v>35.746489716972995</v>
      </c>
      <c r="N17">
        <f t="shared" ref="N17:N27" si="6">2/((1/P17-1/O17)+SIGN(P17)*SQRT((1/P17-1/O17)*(1/P17-1/O17) + 4*CG17/((CG17+1)*(CG17+1))*(2*1/P17*1/O17-1/O17*1/O17)))</f>
        <v>0.19672690828929465</v>
      </c>
      <c r="O17">
        <f t="shared" ref="O17:O27" si="7">AF17+AE17*CF17+AD17*CF17*CF17</f>
        <v>2.2635754110192972</v>
      </c>
      <c r="P17">
        <f t="shared" ref="P17:P27" si="8">H17*(1000-(1000*0.61365*EXP(17.502*T17/(240.97+T17))/(CO17+CP17)+CL17)/2)/(1000*0.61365*EXP(17.502*T17/(240.97+T17))/(CO17+CP17)-CL17)</f>
        <v>0.187697949560022</v>
      </c>
      <c r="Q17">
        <f t="shared" ref="Q17:Q27" si="9">1/((CG17+1)/(N17/1.6)+1/(O17/1.37)) + CG17/((CG17+1)/(N17/1.6) + CG17/(O17/1.37))</f>
        <v>0.11808789713457271</v>
      </c>
      <c r="R17">
        <f t="shared" ref="R17:R27" si="10">(CC17*CE17)</f>
        <v>321.4393510489806</v>
      </c>
      <c r="S17">
        <f t="shared" ref="S17:S27" si="11">(CQ17+(R17+2*0.95*0.0000000567*(((CQ17+$B$7)+273)^4-(CQ17+273)^4)-44100*H17)/(1.84*29.3*O17+8*0.95*0.0000000567*(CQ17+273)^3))</f>
        <v>27.111552778936677</v>
      </c>
      <c r="T17">
        <f t="shared" ref="T17:T27" si="12">($C$7*CR17+$D$7*CS17+$E$7*S17)</f>
        <v>27.033200000000001</v>
      </c>
      <c r="U17">
        <f t="shared" ref="U17:U27" si="13">0.61365*EXP(17.502*T17/(240.97+T17))</f>
        <v>3.5861447038126117</v>
      </c>
      <c r="V17">
        <f t="shared" ref="V17:V27" si="14">(W17/X17*100)</f>
        <v>55.222598942068316</v>
      </c>
      <c r="W17">
        <f t="shared" ref="W17:W27" si="15">CL17*(CO17+CP17)/1000</f>
        <v>1.8430303783425799</v>
      </c>
      <c r="X17">
        <f t="shared" ref="X17:X27" si="16">0.61365*EXP(17.502*CQ17/(240.97+CQ17))</f>
        <v>3.3374567906085422</v>
      </c>
      <c r="Y17">
        <f t="shared" ref="Y17:Y27" si="17">(U17-CL17*(CO17+CP17)/1000)</f>
        <v>1.7431143254700319</v>
      </c>
      <c r="Z17">
        <f t="shared" ref="Z17:Z27" si="18">(-H17*44100)</f>
        <v>-148.2821817624318</v>
      </c>
      <c r="AA17">
        <f t="shared" ref="AA17:AA27" si="19">2*29.3*O17*0.92*(CQ17-T17)</f>
        <v>-148.68607641772996</v>
      </c>
      <c r="AB17">
        <f t="shared" ref="AB17:AB27" si="20">2*0.95*0.0000000567*(((CQ17+$B$7)+273)^4-(T17+273)^4)</f>
        <v>-14.094450952256354</v>
      </c>
      <c r="AC17">
        <f t="shared" ref="AC17:AC27" si="21">R17+AB17+Z17+AA17</f>
        <v>10.376641916562477</v>
      </c>
      <c r="AD17">
        <v>-4.1550219345521403E-2</v>
      </c>
      <c r="AE17">
        <v>4.66437612144813E-2</v>
      </c>
      <c r="AF17">
        <v>3.4795207401711798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53187.121576087578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810.50829411764698</v>
      </c>
      <c r="AT17">
        <v>1074.7</v>
      </c>
      <c r="AU17">
        <f t="shared" ref="AU17:AU27" si="27">1-AS17/AT17</f>
        <v>0.24582832965697687</v>
      </c>
      <c r="AV17">
        <v>0.5</v>
      </c>
      <c r="AW17">
        <f t="shared" ref="AW17:AW27" si="28">CC17</f>
        <v>1681.1892004251501</v>
      </c>
      <c r="AX17">
        <f t="shared" ref="AX17:AX27" si="29">I17</f>
        <v>34.317814140623931</v>
      </c>
      <c r="AY17">
        <f t="shared" ref="AY17:AY27" si="30">AU17*AV17*AW17</f>
        <v>206.64196648893159</v>
      </c>
      <c r="AZ17">
        <f t="shared" ref="AZ17:AZ27" si="31">BE17/AT17</f>
        <v>0.4303898762445334</v>
      </c>
      <c r="BA17">
        <f t="shared" ref="BA17:BA27" si="32">(AX17-AQ17)/AW17</f>
        <v>2.1062170998636869E-2</v>
      </c>
      <c r="BB17">
        <f t="shared" ref="BB17:BB27" si="33">(AN17-AT17)/AT17</f>
        <v>1.7241183586117057</v>
      </c>
      <c r="BC17" t="s">
        <v>344</v>
      </c>
      <c r="BD17">
        <v>612.16</v>
      </c>
      <c r="BE17">
        <f t="shared" ref="BE17:BE27" si="34">AT17-BD17</f>
        <v>462.54000000000008</v>
      </c>
      <c r="BF17">
        <f t="shared" ref="BF17:BF27" si="35">(AT17-AS17)/(AT17-BD17)</f>
        <v>0.57117591101818876</v>
      </c>
      <c r="BG17">
        <f t="shared" ref="BG17:BG27" si="36">(AN17-AT17)/(AN17-BD17)</f>
        <v>0.80023753482044524</v>
      </c>
      <c r="BH17">
        <f t="shared" ref="BH17:BH27" si="37">(AT17-AS17)/(AT17-AM17)</f>
        <v>0.51396752956201419</v>
      </c>
      <c r="BI17">
        <f t="shared" ref="BI17:BI27" si="38">(AN17-AT17)/(AN17-AM17)</f>
        <v>0.78283125254113783</v>
      </c>
      <c r="BJ17">
        <v>1628</v>
      </c>
      <c r="BK17">
        <v>300</v>
      </c>
      <c r="BL17">
        <v>300</v>
      </c>
      <c r="BM17">
        <v>300</v>
      </c>
      <c r="BN17">
        <v>10234.4</v>
      </c>
      <c r="BO17">
        <v>1004.63</v>
      </c>
      <c r="BP17">
        <v>-6.8202100000000002E-3</v>
      </c>
      <c r="BQ17">
        <v>0.52984600000000004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1999.99</v>
      </c>
      <c r="CC17">
        <f t="shared" ref="CC17:CC27" si="40">CB17*CD17</f>
        <v>1681.1892004251501</v>
      </c>
      <c r="CD17">
        <f t="shared" ref="CD17:CD27" si="41">($B$11*$D$9+$C$11*$D$9+$F$11*((DX17+DP17)/MAX(DX17+DP17+DY17, 0.1)*$I$9+DY17/MAX(DX17+DP17+DY17, 0.1)*$J$9))/($B$11+$C$11+$F$11)</f>
        <v>0.84059880320659108</v>
      </c>
      <c r="CE17">
        <f t="shared" ref="CE17:CE27" si="42">($B$11*$K$9+$C$11*$K$9+$F$11*((DX17+DP17)/MAX(DX17+DP17+DY17, 0.1)*$P$9+DY17/MAX(DX17+DP17+DY17, 0.1)*$Q$9))/($B$11+$C$11+$F$11)</f>
        <v>0.19119760641318234</v>
      </c>
      <c r="CF17">
        <v>6</v>
      </c>
      <c r="CG17">
        <v>0.5</v>
      </c>
      <c r="CH17" t="s">
        <v>346</v>
      </c>
      <c r="CI17">
        <v>1566750261</v>
      </c>
      <c r="CJ17">
        <v>357.39499999999998</v>
      </c>
      <c r="CK17">
        <v>400.01799999999997</v>
      </c>
      <c r="CL17">
        <v>18.4267</v>
      </c>
      <c r="CM17">
        <v>14.466200000000001</v>
      </c>
      <c r="CN17">
        <v>500.005</v>
      </c>
      <c r="CO17">
        <v>99.919600000000003</v>
      </c>
      <c r="CP17">
        <v>9.9957400000000002E-2</v>
      </c>
      <c r="CQ17">
        <v>25.814800000000002</v>
      </c>
      <c r="CR17">
        <v>27.033200000000001</v>
      </c>
      <c r="CS17">
        <v>999.9</v>
      </c>
      <c r="CT17">
        <v>0</v>
      </c>
      <c r="CU17">
        <v>0</v>
      </c>
      <c r="CV17">
        <v>10028.1</v>
      </c>
      <c r="CW17">
        <v>0</v>
      </c>
      <c r="CX17">
        <v>724.10599999999999</v>
      </c>
      <c r="CY17">
        <v>-42.622399999999999</v>
      </c>
      <c r="CZ17">
        <v>364.10500000000002</v>
      </c>
      <c r="DA17">
        <v>405.89</v>
      </c>
      <c r="DB17">
        <v>3.9605100000000002</v>
      </c>
      <c r="DC17">
        <v>360.86399999999998</v>
      </c>
      <c r="DD17">
        <v>400.01799999999997</v>
      </c>
      <c r="DE17">
        <v>18.646699999999999</v>
      </c>
      <c r="DF17">
        <v>14.466200000000001</v>
      </c>
      <c r="DG17">
        <v>1.8411900000000001</v>
      </c>
      <c r="DH17">
        <v>1.44546</v>
      </c>
      <c r="DI17">
        <v>16.140999999999998</v>
      </c>
      <c r="DJ17">
        <v>12.4031</v>
      </c>
      <c r="DK17">
        <v>1999.99</v>
      </c>
      <c r="DL17">
        <v>0.97999000000000003</v>
      </c>
      <c r="DM17">
        <v>2.0010199999999999E-2</v>
      </c>
      <c r="DN17">
        <v>0</v>
      </c>
      <c r="DO17">
        <v>809.95799999999997</v>
      </c>
      <c r="DP17">
        <v>4.9992900000000002</v>
      </c>
      <c r="DQ17">
        <v>18297.3</v>
      </c>
      <c r="DR17">
        <v>17314.2</v>
      </c>
      <c r="DS17">
        <v>43.875</v>
      </c>
      <c r="DT17">
        <v>44.311999999999998</v>
      </c>
      <c r="DU17">
        <v>44.375</v>
      </c>
      <c r="DV17">
        <v>44.186999999999998</v>
      </c>
      <c r="DW17">
        <v>45.686999999999998</v>
      </c>
      <c r="DX17">
        <v>1955.07</v>
      </c>
      <c r="DY17">
        <v>39.92</v>
      </c>
      <c r="DZ17">
        <v>0</v>
      </c>
      <c r="EA17">
        <v>667.89999985694897</v>
      </c>
      <c r="EB17">
        <v>810.50829411764698</v>
      </c>
      <c r="EC17">
        <v>-4.9117647123419799</v>
      </c>
      <c r="ED17">
        <v>10.1960784520637</v>
      </c>
      <c r="EE17">
        <v>18322.417647058799</v>
      </c>
      <c r="EF17">
        <v>10</v>
      </c>
      <c r="EG17">
        <v>1566750222</v>
      </c>
      <c r="EH17" t="s">
        <v>347</v>
      </c>
      <c r="EI17">
        <v>27</v>
      </c>
      <c r="EJ17">
        <v>-3.4689999999999999</v>
      </c>
      <c r="EK17">
        <v>-0.22</v>
      </c>
      <c r="EL17">
        <v>400</v>
      </c>
      <c r="EM17">
        <v>14</v>
      </c>
      <c r="EN17">
        <v>0.03</v>
      </c>
      <c r="EO17">
        <v>0.02</v>
      </c>
      <c r="EP17">
        <v>34.286113026685697</v>
      </c>
      <c r="EQ17">
        <v>-8.2603859642885996E-2</v>
      </c>
      <c r="ER17">
        <v>3.3854879779810297E-2</v>
      </c>
      <c r="ES17">
        <v>1</v>
      </c>
      <c r="ET17">
        <v>0.19742032289855799</v>
      </c>
      <c r="EU17">
        <v>-2.8273589800753601E-3</v>
      </c>
      <c r="EV17">
        <v>6.4791387245134301E-4</v>
      </c>
      <c r="EW17">
        <v>1</v>
      </c>
      <c r="EX17">
        <v>2</v>
      </c>
      <c r="EY17">
        <v>2</v>
      </c>
      <c r="EZ17" t="s">
        <v>348</v>
      </c>
      <c r="FA17">
        <v>2.9373300000000002</v>
      </c>
      <c r="FB17">
        <v>2.6375099999999998</v>
      </c>
      <c r="FC17">
        <v>8.3761699999999994E-2</v>
      </c>
      <c r="FD17">
        <v>9.2133300000000001E-2</v>
      </c>
      <c r="FE17">
        <v>9.1265200000000005E-2</v>
      </c>
      <c r="FF17">
        <v>7.6769799999999999E-2</v>
      </c>
      <c r="FG17">
        <v>32775.199999999997</v>
      </c>
      <c r="FH17">
        <v>28430.799999999999</v>
      </c>
      <c r="FI17">
        <v>31105.3</v>
      </c>
      <c r="FJ17">
        <v>27447.4</v>
      </c>
      <c r="FK17">
        <v>39620.400000000001</v>
      </c>
      <c r="FL17">
        <v>38296.400000000001</v>
      </c>
      <c r="FM17">
        <v>43631.5</v>
      </c>
      <c r="FN17">
        <v>42355</v>
      </c>
      <c r="FO17">
        <v>2.0121000000000002</v>
      </c>
      <c r="FP17">
        <v>1.9478500000000001</v>
      </c>
      <c r="FQ17">
        <v>0.19289600000000001</v>
      </c>
      <c r="FR17">
        <v>0</v>
      </c>
      <c r="FS17">
        <v>23.8705</v>
      </c>
      <c r="FT17">
        <v>999.9</v>
      </c>
      <c r="FU17">
        <v>50.103999999999999</v>
      </c>
      <c r="FV17">
        <v>29.466999999999999</v>
      </c>
      <c r="FW17">
        <v>20.719000000000001</v>
      </c>
      <c r="FX17">
        <v>59.213799999999999</v>
      </c>
      <c r="FY17">
        <v>40.725200000000001</v>
      </c>
      <c r="FZ17">
        <v>1</v>
      </c>
      <c r="GA17">
        <v>1.27718E-2</v>
      </c>
      <c r="GB17">
        <v>1.0709500000000001</v>
      </c>
      <c r="GC17">
        <v>20.3599</v>
      </c>
      <c r="GD17">
        <v>5.2389999999999999</v>
      </c>
      <c r="GE17">
        <v>12.0639</v>
      </c>
      <c r="GF17">
        <v>4.9717000000000002</v>
      </c>
      <c r="GG17">
        <v>3.2900299999999998</v>
      </c>
      <c r="GH17">
        <v>9999</v>
      </c>
      <c r="GI17">
        <v>9999</v>
      </c>
      <c r="GJ17">
        <v>9999</v>
      </c>
      <c r="GK17">
        <v>450.3</v>
      </c>
      <c r="GL17">
        <v>1.8869400000000001</v>
      </c>
      <c r="GM17">
        <v>1.88296</v>
      </c>
      <c r="GN17">
        <v>1.88148</v>
      </c>
      <c r="GO17">
        <v>1.88219</v>
      </c>
      <c r="GP17">
        <v>1.8775900000000001</v>
      </c>
      <c r="GQ17">
        <v>1.8794299999999999</v>
      </c>
      <c r="GR17">
        <v>1.8788100000000001</v>
      </c>
      <c r="GS17">
        <v>1.88585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-3.4689999999999999</v>
      </c>
      <c r="HH17">
        <v>-0.22</v>
      </c>
      <c r="HI17">
        <v>2</v>
      </c>
      <c r="HJ17">
        <v>518.20399999999995</v>
      </c>
      <c r="HK17">
        <v>538.74900000000002</v>
      </c>
      <c r="HL17">
        <v>23.3231</v>
      </c>
      <c r="HM17">
        <v>27.3962</v>
      </c>
      <c r="HN17">
        <v>29.999600000000001</v>
      </c>
      <c r="HO17">
        <v>27.447600000000001</v>
      </c>
      <c r="HP17">
        <v>27.492100000000001</v>
      </c>
      <c r="HQ17">
        <v>19.365600000000001</v>
      </c>
      <c r="HR17">
        <v>36.512300000000003</v>
      </c>
      <c r="HS17">
        <v>0</v>
      </c>
      <c r="HT17">
        <v>23.288</v>
      </c>
      <c r="HU17">
        <v>400</v>
      </c>
      <c r="HV17">
        <v>14.4072</v>
      </c>
      <c r="HW17">
        <v>100.91800000000001</v>
      </c>
      <c r="HX17">
        <v>102.035</v>
      </c>
    </row>
    <row r="18" spans="1:232" x14ac:dyDescent="0.25">
      <c r="A18">
        <v>2</v>
      </c>
      <c r="B18">
        <v>1566750381.5</v>
      </c>
      <c r="C18">
        <v>120.5</v>
      </c>
      <c r="D18" t="s">
        <v>353</v>
      </c>
      <c r="E18" t="s">
        <v>354</v>
      </c>
      <c r="G18">
        <v>1566750381.5</v>
      </c>
      <c r="H18">
        <f t="shared" si="0"/>
        <v>3.6564302582867193E-3</v>
      </c>
      <c r="I18">
        <f t="shared" si="1"/>
        <v>28.084165036329686</v>
      </c>
      <c r="J18">
        <f t="shared" si="2"/>
        <v>265.13299999999998</v>
      </c>
      <c r="K18">
        <f t="shared" si="3"/>
        <v>46.163422741508683</v>
      </c>
      <c r="L18">
        <f t="shared" si="4"/>
        <v>4.6172797332418494</v>
      </c>
      <c r="M18">
        <f t="shared" si="5"/>
        <v>26.518684161884202</v>
      </c>
      <c r="N18">
        <f t="shared" si="6"/>
        <v>0.21900909950801539</v>
      </c>
      <c r="O18">
        <f t="shared" si="7"/>
        <v>2.2543897501745143</v>
      </c>
      <c r="P18">
        <f t="shared" si="8"/>
        <v>0.2078382825824584</v>
      </c>
      <c r="Q18">
        <f t="shared" si="9"/>
        <v>0.13085508144452879</v>
      </c>
      <c r="R18">
        <f t="shared" si="10"/>
        <v>321.46009895570785</v>
      </c>
      <c r="S18">
        <f t="shared" si="11"/>
        <v>26.772728135489611</v>
      </c>
      <c r="T18">
        <f t="shared" si="12"/>
        <v>26.8826</v>
      </c>
      <c r="U18">
        <f t="shared" si="13"/>
        <v>3.5545548428677329</v>
      </c>
      <c r="V18">
        <f t="shared" si="14"/>
        <v>56.017173114289818</v>
      </c>
      <c r="W18">
        <f t="shared" si="15"/>
        <v>1.8424040684002203</v>
      </c>
      <c r="X18">
        <f t="shared" si="16"/>
        <v>3.2889986516121219</v>
      </c>
      <c r="Y18">
        <f t="shared" si="17"/>
        <v>1.7121507744675126</v>
      </c>
      <c r="Z18">
        <f t="shared" si="18"/>
        <v>-161.24857439044433</v>
      </c>
      <c r="AA18">
        <f t="shared" si="19"/>
        <v>-159.75041498187514</v>
      </c>
      <c r="AB18">
        <f t="shared" si="20"/>
        <v>-15.174754203379337</v>
      </c>
      <c r="AC18">
        <f t="shared" si="21"/>
        <v>-14.713644619990959</v>
      </c>
      <c r="AD18">
        <v>-4.1302030150197198E-2</v>
      </c>
      <c r="AE18">
        <v>4.63651471001622E-2</v>
      </c>
      <c r="AF18">
        <v>3.46307195298064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52926.05065864684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790.40752941176504</v>
      </c>
      <c r="AT18">
        <v>1002.23</v>
      </c>
      <c r="AU18">
        <f t="shared" si="27"/>
        <v>0.2113511575069944</v>
      </c>
      <c r="AV18">
        <v>0.5</v>
      </c>
      <c r="AW18">
        <f t="shared" si="28"/>
        <v>1681.2984004251223</v>
      </c>
      <c r="AX18">
        <f t="shared" si="29"/>
        <v>28.084165036329686</v>
      </c>
      <c r="AY18">
        <f t="shared" si="30"/>
        <v>177.67218152225388</v>
      </c>
      <c r="AZ18">
        <f t="shared" si="31"/>
        <v>0.38463227003781569</v>
      </c>
      <c r="BA18">
        <f t="shared" si="32"/>
        <v>1.7353163072506724E-2</v>
      </c>
      <c r="BB18">
        <f t="shared" si="33"/>
        <v>1.9210959560180798</v>
      </c>
      <c r="BC18" t="s">
        <v>356</v>
      </c>
      <c r="BD18">
        <v>616.74</v>
      </c>
      <c r="BE18">
        <f t="shared" si="34"/>
        <v>385.49</v>
      </c>
      <c r="BF18">
        <f t="shared" si="35"/>
        <v>0.54948888580309474</v>
      </c>
      <c r="BG18">
        <f t="shared" si="36"/>
        <v>0.83318403891175197</v>
      </c>
      <c r="BH18">
        <f t="shared" si="37"/>
        <v>0.47972029276272754</v>
      </c>
      <c r="BI18">
        <f t="shared" si="38"/>
        <v>0.81344891927705931</v>
      </c>
      <c r="BJ18">
        <v>1630</v>
      </c>
      <c r="BK18">
        <v>300</v>
      </c>
      <c r="BL18">
        <v>300</v>
      </c>
      <c r="BM18">
        <v>300</v>
      </c>
      <c r="BN18">
        <v>10234.4</v>
      </c>
      <c r="BO18">
        <v>945.774</v>
      </c>
      <c r="BP18">
        <v>-6.8205200000000001E-3</v>
      </c>
      <c r="BQ18">
        <v>1.81653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2000.12</v>
      </c>
      <c r="CC18">
        <f t="shared" si="40"/>
        <v>1681.2984004251223</v>
      </c>
      <c r="CD18">
        <f t="shared" si="41"/>
        <v>0.84059876428670399</v>
      </c>
      <c r="CE18">
        <f t="shared" si="42"/>
        <v>0.19119752857340822</v>
      </c>
      <c r="CF18">
        <v>6</v>
      </c>
      <c r="CG18">
        <v>0.5</v>
      </c>
      <c r="CH18" t="s">
        <v>346</v>
      </c>
      <c r="CI18">
        <v>1566750381.5</v>
      </c>
      <c r="CJ18">
        <v>265.13299999999998</v>
      </c>
      <c r="CK18">
        <v>299.99900000000002</v>
      </c>
      <c r="CL18">
        <v>18.420300000000001</v>
      </c>
      <c r="CM18">
        <v>14.113200000000001</v>
      </c>
      <c r="CN18">
        <v>499.976</v>
      </c>
      <c r="CO18">
        <v>99.920400000000001</v>
      </c>
      <c r="CP18">
        <v>9.9907399999999993E-2</v>
      </c>
      <c r="CQ18">
        <v>25.568200000000001</v>
      </c>
      <c r="CR18">
        <v>26.8826</v>
      </c>
      <c r="CS18">
        <v>999.9</v>
      </c>
      <c r="CT18">
        <v>0</v>
      </c>
      <c r="CU18">
        <v>0</v>
      </c>
      <c r="CV18">
        <v>9968.1200000000008</v>
      </c>
      <c r="CW18">
        <v>0</v>
      </c>
      <c r="CX18">
        <v>772.01599999999996</v>
      </c>
      <c r="CY18">
        <v>-34.8658</v>
      </c>
      <c r="CZ18">
        <v>270.10899999999998</v>
      </c>
      <c r="DA18">
        <v>304.29399999999998</v>
      </c>
      <c r="DB18">
        <v>4.30715</v>
      </c>
      <c r="DC18">
        <v>268.37400000000002</v>
      </c>
      <c r="DD18">
        <v>299.99900000000002</v>
      </c>
      <c r="DE18">
        <v>18.633299999999998</v>
      </c>
      <c r="DF18">
        <v>14.113200000000001</v>
      </c>
      <c r="DG18">
        <v>1.84057</v>
      </c>
      <c r="DH18">
        <v>1.4101900000000001</v>
      </c>
      <c r="DI18">
        <v>16.1356</v>
      </c>
      <c r="DJ18">
        <v>12.027699999999999</v>
      </c>
      <c r="DK18">
        <v>2000.12</v>
      </c>
      <c r="DL18">
        <v>0.97999000000000003</v>
      </c>
      <c r="DM18">
        <v>2.0010199999999999E-2</v>
      </c>
      <c r="DN18">
        <v>0</v>
      </c>
      <c r="DO18">
        <v>790.14499999999998</v>
      </c>
      <c r="DP18">
        <v>4.9992900000000002</v>
      </c>
      <c r="DQ18">
        <v>18293.7</v>
      </c>
      <c r="DR18">
        <v>17315.3</v>
      </c>
      <c r="DS18">
        <v>43.811999999999998</v>
      </c>
      <c r="DT18">
        <v>44.25</v>
      </c>
      <c r="DU18">
        <v>44.311999999999998</v>
      </c>
      <c r="DV18">
        <v>43.875</v>
      </c>
      <c r="DW18">
        <v>45.875</v>
      </c>
      <c r="DX18">
        <v>1955.2</v>
      </c>
      <c r="DY18">
        <v>39.92</v>
      </c>
      <c r="DZ18">
        <v>0</v>
      </c>
      <c r="EA18">
        <v>120</v>
      </c>
      <c r="EB18">
        <v>790.40752941176504</v>
      </c>
      <c r="EC18">
        <v>-0.74803917123596197</v>
      </c>
      <c r="ED18">
        <v>158.43136906401</v>
      </c>
      <c r="EE18">
        <v>18351.247058823501</v>
      </c>
      <c r="EF18">
        <v>10</v>
      </c>
      <c r="EG18">
        <v>1566750333.5</v>
      </c>
      <c r="EH18" t="s">
        <v>357</v>
      </c>
      <c r="EI18">
        <v>28</v>
      </c>
      <c r="EJ18">
        <v>-3.2410000000000001</v>
      </c>
      <c r="EK18">
        <v>-0.21299999999999999</v>
      </c>
      <c r="EL18">
        <v>300</v>
      </c>
      <c r="EM18">
        <v>14</v>
      </c>
      <c r="EN18">
        <v>0.14000000000000001</v>
      </c>
      <c r="EO18">
        <v>0.03</v>
      </c>
      <c r="EP18">
        <v>27.613235495613999</v>
      </c>
      <c r="EQ18">
        <v>2.7911450410124399</v>
      </c>
      <c r="ER18">
        <v>0.27295331834946701</v>
      </c>
      <c r="ES18">
        <v>0</v>
      </c>
      <c r="ET18">
        <v>0.21194590182381501</v>
      </c>
      <c r="EU18">
        <v>2.90033804859284E-2</v>
      </c>
      <c r="EV18">
        <v>2.9527560827219898E-3</v>
      </c>
      <c r="EW18">
        <v>1</v>
      </c>
      <c r="EX18">
        <v>1</v>
      </c>
      <c r="EY18">
        <v>2</v>
      </c>
      <c r="EZ18" t="s">
        <v>358</v>
      </c>
      <c r="FA18">
        <v>2.93743</v>
      </c>
      <c r="FB18">
        <v>2.6374599999999999</v>
      </c>
      <c r="FC18">
        <v>6.5913600000000003E-2</v>
      </c>
      <c r="FD18">
        <v>7.3416700000000001E-2</v>
      </c>
      <c r="FE18">
        <v>9.1240199999999994E-2</v>
      </c>
      <c r="FF18">
        <v>7.5398699999999999E-2</v>
      </c>
      <c r="FG18">
        <v>33425.4</v>
      </c>
      <c r="FH18">
        <v>29024.6</v>
      </c>
      <c r="FI18">
        <v>31115.8</v>
      </c>
      <c r="FJ18">
        <v>27454.1</v>
      </c>
      <c r="FK18">
        <v>39632.300000000003</v>
      </c>
      <c r="FL18">
        <v>38361</v>
      </c>
      <c r="FM18">
        <v>43645.7</v>
      </c>
      <c r="FN18">
        <v>42365.3</v>
      </c>
      <c r="FO18">
        <v>2.0145499999999998</v>
      </c>
      <c r="FP18">
        <v>1.9483200000000001</v>
      </c>
      <c r="FQ18">
        <v>0.174679</v>
      </c>
      <c r="FR18">
        <v>0</v>
      </c>
      <c r="FS18">
        <v>24.018599999999999</v>
      </c>
      <c r="FT18">
        <v>999.9</v>
      </c>
      <c r="FU18">
        <v>49.981999999999999</v>
      </c>
      <c r="FV18">
        <v>29.516999999999999</v>
      </c>
      <c r="FW18">
        <v>20.727599999999999</v>
      </c>
      <c r="FX18">
        <v>59.483800000000002</v>
      </c>
      <c r="FY18">
        <v>40.909500000000001</v>
      </c>
      <c r="FZ18">
        <v>1</v>
      </c>
      <c r="GA18">
        <v>3.77795E-3</v>
      </c>
      <c r="GB18">
        <v>-1.1782699999999999</v>
      </c>
      <c r="GC18">
        <v>20.354399999999998</v>
      </c>
      <c r="GD18">
        <v>5.2389999999999999</v>
      </c>
      <c r="GE18">
        <v>12.0639</v>
      </c>
      <c r="GF18">
        <v>4.9710999999999999</v>
      </c>
      <c r="GG18">
        <v>3.29</v>
      </c>
      <c r="GH18">
        <v>9999</v>
      </c>
      <c r="GI18">
        <v>9999</v>
      </c>
      <c r="GJ18">
        <v>9999</v>
      </c>
      <c r="GK18">
        <v>450.4</v>
      </c>
      <c r="GL18">
        <v>1.8869400000000001</v>
      </c>
      <c r="GM18">
        <v>1.8829400000000001</v>
      </c>
      <c r="GN18">
        <v>1.8814599999999999</v>
      </c>
      <c r="GO18">
        <v>1.8821699999999999</v>
      </c>
      <c r="GP18">
        <v>1.8775900000000001</v>
      </c>
      <c r="GQ18">
        <v>1.8794299999999999</v>
      </c>
      <c r="GR18">
        <v>1.8788100000000001</v>
      </c>
      <c r="GS18">
        <v>1.88585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-3.2410000000000001</v>
      </c>
      <c r="HH18">
        <v>-0.21299999999999999</v>
      </c>
      <c r="HI18">
        <v>2</v>
      </c>
      <c r="HJ18">
        <v>518.89300000000003</v>
      </c>
      <c r="HK18">
        <v>538.19600000000003</v>
      </c>
      <c r="HL18">
        <v>22.552399999999999</v>
      </c>
      <c r="HM18">
        <v>27.269400000000001</v>
      </c>
      <c r="HN18">
        <v>29.998899999999999</v>
      </c>
      <c r="HO18">
        <v>27.348299999999998</v>
      </c>
      <c r="HP18">
        <v>27.3993</v>
      </c>
      <c r="HQ18">
        <v>15.4564</v>
      </c>
      <c r="HR18">
        <v>37.965400000000002</v>
      </c>
      <c r="HS18">
        <v>0</v>
      </c>
      <c r="HT18">
        <v>22.924299999999999</v>
      </c>
      <c r="HU18">
        <v>300</v>
      </c>
      <c r="HV18">
        <v>13.9704</v>
      </c>
      <c r="HW18">
        <v>100.95099999999999</v>
      </c>
      <c r="HX18">
        <v>102.06</v>
      </c>
    </row>
    <row r="19" spans="1:232" x14ac:dyDescent="0.25">
      <c r="A19">
        <v>3</v>
      </c>
      <c r="B19">
        <v>1566750502</v>
      </c>
      <c r="C19">
        <v>241</v>
      </c>
      <c r="D19" t="s">
        <v>359</v>
      </c>
      <c r="E19" t="s">
        <v>360</v>
      </c>
      <c r="G19">
        <v>1566750502</v>
      </c>
      <c r="H19">
        <f t="shared" si="0"/>
        <v>4.5545075028513406E-3</v>
      </c>
      <c r="I19">
        <f t="shared" si="1"/>
        <v>22.718110813469409</v>
      </c>
      <c r="J19">
        <f t="shared" si="2"/>
        <v>171.761</v>
      </c>
      <c r="K19">
        <f t="shared" si="3"/>
        <v>34.546305089977722</v>
      </c>
      <c r="L19">
        <f t="shared" si="4"/>
        <v>3.4553179666505409</v>
      </c>
      <c r="M19">
        <f t="shared" si="5"/>
        <v>17.179517975195598</v>
      </c>
      <c r="N19">
        <f t="shared" si="6"/>
        <v>0.28663025245216878</v>
      </c>
      <c r="O19">
        <f t="shared" si="7"/>
        <v>2.2587967062030128</v>
      </c>
      <c r="P19">
        <f t="shared" si="8"/>
        <v>0.2678484714636431</v>
      </c>
      <c r="Q19">
        <f t="shared" si="9"/>
        <v>0.168990099151825</v>
      </c>
      <c r="R19">
        <f t="shared" si="10"/>
        <v>321.44348814672446</v>
      </c>
      <c r="S19">
        <f t="shared" si="11"/>
        <v>27.074948319227072</v>
      </c>
      <c r="T19">
        <f t="shared" si="12"/>
        <v>26.896899999999999</v>
      </c>
      <c r="U19">
        <f t="shared" si="13"/>
        <v>3.5575439366094384</v>
      </c>
      <c r="V19">
        <f t="shared" si="14"/>
        <v>55.838838001471771</v>
      </c>
      <c r="W19">
        <f t="shared" si="15"/>
        <v>1.9032286595386001</v>
      </c>
      <c r="X19">
        <f t="shared" si="16"/>
        <v>3.4084317074944068</v>
      </c>
      <c r="Y19">
        <f t="shared" si="17"/>
        <v>1.6543152770708383</v>
      </c>
      <c r="Z19">
        <f t="shared" si="18"/>
        <v>-200.85378087574412</v>
      </c>
      <c r="AA19">
        <f t="shared" si="19"/>
        <v>-88.47044419002917</v>
      </c>
      <c r="AB19">
        <f t="shared" si="20"/>
        <v>-8.4133656598660966</v>
      </c>
      <c r="AC19">
        <f t="shared" si="21"/>
        <v>23.705897421085083</v>
      </c>
      <c r="AD19">
        <v>-4.1420987414486403E-2</v>
      </c>
      <c r="AE19">
        <v>4.6498687050555501E-2</v>
      </c>
      <c r="AF19">
        <v>3.4709601308211901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52965.472561048613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787.29817647058803</v>
      </c>
      <c r="AT19">
        <v>956.27499999999998</v>
      </c>
      <c r="AU19">
        <f t="shared" si="27"/>
        <v>0.17670316962109434</v>
      </c>
      <c r="AV19">
        <v>0.5</v>
      </c>
      <c r="AW19">
        <f t="shared" si="28"/>
        <v>1681.2216004247155</v>
      </c>
      <c r="AX19">
        <f t="shared" si="29"/>
        <v>22.718110813469409</v>
      </c>
      <c r="AY19">
        <f t="shared" si="30"/>
        <v>148.53859281524808</v>
      </c>
      <c r="AZ19">
        <f t="shared" si="31"/>
        <v>0.34790724425505209</v>
      </c>
      <c r="BA19">
        <f t="shared" si="32"/>
        <v>1.4162196754578145E-2</v>
      </c>
      <c r="BB19">
        <f t="shared" si="33"/>
        <v>2.0614729026692116</v>
      </c>
      <c r="BC19" t="s">
        <v>362</v>
      </c>
      <c r="BD19">
        <v>623.58000000000004</v>
      </c>
      <c r="BE19">
        <f t="shared" si="34"/>
        <v>332.69499999999994</v>
      </c>
      <c r="BF19">
        <f t="shared" si="35"/>
        <v>0.50790310503437675</v>
      </c>
      <c r="BG19">
        <f t="shared" si="36"/>
        <v>0.8556030086413805</v>
      </c>
      <c r="BH19">
        <f t="shared" si="37"/>
        <v>0.42714155818761895</v>
      </c>
      <c r="BI19">
        <f t="shared" si="38"/>
        <v>0.83286433082458622</v>
      </c>
      <c r="BJ19">
        <v>1632</v>
      </c>
      <c r="BK19">
        <v>300</v>
      </c>
      <c r="BL19">
        <v>300</v>
      </c>
      <c r="BM19">
        <v>300</v>
      </c>
      <c r="BN19">
        <v>10235.200000000001</v>
      </c>
      <c r="BO19">
        <v>914.32600000000002</v>
      </c>
      <c r="BP19">
        <v>-6.8202100000000002E-3</v>
      </c>
      <c r="BQ19">
        <v>2.1966600000000001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2000.03</v>
      </c>
      <c r="CC19">
        <f t="shared" si="40"/>
        <v>1681.2216004247155</v>
      </c>
      <c r="CD19">
        <f t="shared" si="41"/>
        <v>0.8405981912394892</v>
      </c>
      <c r="CE19">
        <f t="shared" si="42"/>
        <v>0.1911963824789786</v>
      </c>
      <c r="CF19">
        <v>6</v>
      </c>
      <c r="CG19">
        <v>0.5</v>
      </c>
      <c r="CH19" t="s">
        <v>346</v>
      </c>
      <c r="CI19">
        <v>1566750502</v>
      </c>
      <c r="CJ19">
        <v>171.761</v>
      </c>
      <c r="CK19">
        <v>199.96299999999999</v>
      </c>
      <c r="CL19">
        <v>19.028500000000001</v>
      </c>
      <c r="CM19">
        <v>13.6668</v>
      </c>
      <c r="CN19">
        <v>499.97300000000001</v>
      </c>
      <c r="CO19">
        <v>99.919899999999998</v>
      </c>
      <c r="CP19">
        <v>9.9999599999999994E-2</v>
      </c>
      <c r="CQ19">
        <v>26.170400000000001</v>
      </c>
      <c r="CR19">
        <v>26.896899999999999</v>
      </c>
      <c r="CS19">
        <v>999.9</v>
      </c>
      <c r="CT19">
        <v>0</v>
      </c>
      <c r="CU19">
        <v>0</v>
      </c>
      <c r="CV19">
        <v>9996.8799999999992</v>
      </c>
      <c r="CW19">
        <v>0</v>
      </c>
      <c r="CX19">
        <v>1089.3800000000001</v>
      </c>
      <c r="CY19">
        <v>-28.201799999999999</v>
      </c>
      <c r="CZ19">
        <v>175.09299999999999</v>
      </c>
      <c r="DA19">
        <v>202.73400000000001</v>
      </c>
      <c r="DB19">
        <v>5.3616999999999999</v>
      </c>
      <c r="DC19">
        <v>174.977</v>
      </c>
      <c r="DD19">
        <v>199.96299999999999</v>
      </c>
      <c r="DE19">
        <v>19.2545</v>
      </c>
      <c r="DF19">
        <v>13.6668</v>
      </c>
      <c r="DG19">
        <v>1.90133</v>
      </c>
      <c r="DH19">
        <v>1.36558</v>
      </c>
      <c r="DI19">
        <v>16.645700000000001</v>
      </c>
      <c r="DJ19">
        <v>11.540800000000001</v>
      </c>
      <c r="DK19">
        <v>2000.03</v>
      </c>
      <c r="DL19">
        <v>0.98001000000000005</v>
      </c>
      <c r="DM19">
        <v>1.9989799999999999E-2</v>
      </c>
      <c r="DN19">
        <v>0</v>
      </c>
      <c r="DO19">
        <v>787.048</v>
      </c>
      <c r="DP19">
        <v>4.9992900000000002</v>
      </c>
      <c r="DQ19">
        <v>18923.400000000001</v>
      </c>
      <c r="DR19">
        <v>17314.7</v>
      </c>
      <c r="DS19">
        <v>43.811999999999998</v>
      </c>
      <c r="DT19">
        <v>44</v>
      </c>
      <c r="DU19">
        <v>44.311999999999998</v>
      </c>
      <c r="DV19">
        <v>43.75</v>
      </c>
      <c r="DW19">
        <v>45.875</v>
      </c>
      <c r="DX19">
        <v>1955.15</v>
      </c>
      <c r="DY19">
        <v>39.880000000000003</v>
      </c>
      <c r="DZ19">
        <v>0</v>
      </c>
      <c r="EA19">
        <v>120</v>
      </c>
      <c r="EB19">
        <v>787.29817647058803</v>
      </c>
      <c r="EC19">
        <v>0.70343136372928206</v>
      </c>
      <c r="ED19">
        <v>-724.48529717631698</v>
      </c>
      <c r="EE19">
        <v>18993.3352941177</v>
      </c>
      <c r="EF19">
        <v>10</v>
      </c>
      <c r="EG19">
        <v>1566750458</v>
      </c>
      <c r="EH19" t="s">
        <v>363</v>
      </c>
      <c r="EI19">
        <v>29</v>
      </c>
      <c r="EJ19">
        <v>-3.2160000000000002</v>
      </c>
      <c r="EK19">
        <v>-0.22600000000000001</v>
      </c>
      <c r="EL19">
        <v>200</v>
      </c>
      <c r="EM19">
        <v>14</v>
      </c>
      <c r="EN19">
        <v>0.04</v>
      </c>
      <c r="EO19">
        <v>0.03</v>
      </c>
      <c r="EP19">
        <v>22.287729972204101</v>
      </c>
      <c r="EQ19">
        <v>2.9119670867926502</v>
      </c>
      <c r="ER19">
        <v>0.28235108462455699</v>
      </c>
      <c r="ES19">
        <v>0</v>
      </c>
      <c r="ET19">
        <v>0.27421955395181902</v>
      </c>
      <c r="EU19">
        <v>7.1111382965242304E-2</v>
      </c>
      <c r="EV19">
        <v>6.8498042381958399E-3</v>
      </c>
      <c r="EW19">
        <v>1</v>
      </c>
      <c r="EX19">
        <v>1</v>
      </c>
      <c r="EY19">
        <v>2</v>
      </c>
      <c r="EZ19" t="s">
        <v>358</v>
      </c>
      <c r="FA19">
        <v>2.9375399999999998</v>
      </c>
      <c r="FB19">
        <v>2.6375500000000001</v>
      </c>
      <c r="FC19">
        <v>4.5487100000000003E-2</v>
      </c>
      <c r="FD19">
        <v>5.21222E-2</v>
      </c>
      <c r="FE19">
        <v>9.3451300000000001E-2</v>
      </c>
      <c r="FF19">
        <v>7.3636900000000005E-2</v>
      </c>
      <c r="FG19">
        <v>34161</v>
      </c>
      <c r="FH19">
        <v>29691.200000000001</v>
      </c>
      <c r="FI19">
        <v>31119.8</v>
      </c>
      <c r="FJ19">
        <v>27453.200000000001</v>
      </c>
      <c r="FK19">
        <v>39536.699999999997</v>
      </c>
      <c r="FL19">
        <v>38429.699999999997</v>
      </c>
      <c r="FM19">
        <v>43650.3</v>
      </c>
      <c r="FN19">
        <v>42362.6</v>
      </c>
      <c r="FO19">
        <v>2.0161199999999999</v>
      </c>
      <c r="FP19">
        <v>1.9480999999999999</v>
      </c>
      <c r="FQ19">
        <v>0.16211</v>
      </c>
      <c r="FR19">
        <v>0</v>
      </c>
      <c r="FS19">
        <v>24.2395</v>
      </c>
      <c r="FT19">
        <v>999.9</v>
      </c>
      <c r="FU19">
        <v>49.811</v>
      </c>
      <c r="FV19">
        <v>29.556999999999999</v>
      </c>
      <c r="FW19">
        <v>20.7056</v>
      </c>
      <c r="FX19">
        <v>59.563800000000001</v>
      </c>
      <c r="FY19">
        <v>40.945500000000003</v>
      </c>
      <c r="FZ19">
        <v>1</v>
      </c>
      <c r="GA19">
        <v>-3.03608E-3</v>
      </c>
      <c r="GB19">
        <v>0.29671799999999998</v>
      </c>
      <c r="GC19">
        <v>20.363299999999999</v>
      </c>
      <c r="GD19">
        <v>5.2378099999999996</v>
      </c>
      <c r="GE19">
        <v>12.0639</v>
      </c>
      <c r="GF19">
        <v>4.9712500000000004</v>
      </c>
      <c r="GG19">
        <v>3.29</v>
      </c>
      <c r="GH19">
        <v>9999</v>
      </c>
      <c r="GI19">
        <v>9999</v>
      </c>
      <c r="GJ19">
        <v>9999</v>
      </c>
      <c r="GK19">
        <v>450.4</v>
      </c>
      <c r="GL19">
        <v>1.8869400000000001</v>
      </c>
      <c r="GM19">
        <v>1.88293</v>
      </c>
      <c r="GN19">
        <v>1.88151</v>
      </c>
      <c r="GO19">
        <v>1.88218</v>
      </c>
      <c r="GP19">
        <v>1.8775999999999999</v>
      </c>
      <c r="GQ19">
        <v>1.8794299999999999</v>
      </c>
      <c r="GR19">
        <v>1.8788100000000001</v>
      </c>
      <c r="GS19">
        <v>1.8858299999999999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-3.2160000000000002</v>
      </c>
      <c r="HH19">
        <v>-0.22600000000000001</v>
      </c>
      <c r="HI19">
        <v>2</v>
      </c>
      <c r="HJ19">
        <v>519.22799999999995</v>
      </c>
      <c r="HK19">
        <v>537.29</v>
      </c>
      <c r="HL19">
        <v>24.036999999999999</v>
      </c>
      <c r="HM19">
        <v>27.1844</v>
      </c>
      <c r="HN19">
        <v>29.9999</v>
      </c>
      <c r="HO19">
        <v>27.271899999999999</v>
      </c>
      <c r="HP19">
        <v>27.322399999999998</v>
      </c>
      <c r="HQ19">
        <v>11.421799999999999</v>
      </c>
      <c r="HR19">
        <v>40.011299999999999</v>
      </c>
      <c r="HS19">
        <v>0</v>
      </c>
      <c r="HT19">
        <v>24.097999999999999</v>
      </c>
      <c r="HU19">
        <v>200</v>
      </c>
      <c r="HV19">
        <v>13.531599999999999</v>
      </c>
      <c r="HW19">
        <v>100.96299999999999</v>
      </c>
      <c r="HX19">
        <v>102.054</v>
      </c>
    </row>
    <row r="20" spans="1:232" x14ac:dyDescent="0.25">
      <c r="A20">
        <v>4</v>
      </c>
      <c r="B20">
        <v>1566750622.5</v>
      </c>
      <c r="C20">
        <v>361.5</v>
      </c>
      <c r="D20" t="s">
        <v>364</v>
      </c>
      <c r="E20" t="s">
        <v>365</v>
      </c>
      <c r="G20">
        <v>1566750622.5</v>
      </c>
      <c r="H20">
        <f t="shared" si="0"/>
        <v>5.5522409319717541E-3</v>
      </c>
      <c r="I20">
        <f t="shared" si="1"/>
        <v>13.496423414850302</v>
      </c>
      <c r="J20">
        <f t="shared" si="2"/>
        <v>83.250399999999999</v>
      </c>
      <c r="K20">
        <f t="shared" si="3"/>
        <v>17.845767109967657</v>
      </c>
      <c r="L20">
        <f t="shared" si="4"/>
        <v>1.7848732898003663</v>
      </c>
      <c r="M20">
        <f t="shared" si="5"/>
        <v>8.3264235383976004</v>
      </c>
      <c r="N20">
        <f t="shared" si="6"/>
        <v>0.36257960047786997</v>
      </c>
      <c r="O20">
        <f t="shared" si="7"/>
        <v>2.2621038955711184</v>
      </c>
      <c r="P20">
        <f t="shared" si="8"/>
        <v>0.33311411264755586</v>
      </c>
      <c r="Q20">
        <f t="shared" si="9"/>
        <v>0.21064377162029202</v>
      </c>
      <c r="R20">
        <f t="shared" si="10"/>
        <v>321.47062002500405</v>
      </c>
      <c r="S20">
        <f t="shared" si="11"/>
        <v>27.296063139579744</v>
      </c>
      <c r="T20">
        <f t="shared" si="12"/>
        <v>26.999500000000001</v>
      </c>
      <c r="U20">
        <f t="shared" si="13"/>
        <v>3.5790545876698645</v>
      </c>
      <c r="V20">
        <f t="shared" si="14"/>
        <v>55.610168530156031</v>
      </c>
      <c r="W20">
        <f t="shared" si="15"/>
        <v>1.9581553717677</v>
      </c>
      <c r="X20">
        <f t="shared" si="16"/>
        <v>3.5212181935860167</v>
      </c>
      <c r="Y20">
        <f t="shared" si="17"/>
        <v>1.6208992159021645</v>
      </c>
      <c r="Z20">
        <f t="shared" si="18"/>
        <v>-244.85382509995435</v>
      </c>
      <c r="AA20">
        <f t="shared" si="19"/>
        <v>-33.793604479916247</v>
      </c>
      <c r="AB20">
        <f t="shared" si="20"/>
        <v>-3.2195339371822804</v>
      </c>
      <c r="AC20">
        <f t="shared" si="21"/>
        <v>39.603656507951165</v>
      </c>
      <c r="AD20">
        <v>-4.1510398022721197E-2</v>
      </c>
      <c r="AE20">
        <v>4.6599058291098602E-2</v>
      </c>
      <c r="AF20">
        <v>3.4768838746424899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52977.280827593291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798.60564705882405</v>
      </c>
      <c r="AT20">
        <v>912.30399999999997</v>
      </c>
      <c r="AU20">
        <f t="shared" si="27"/>
        <v>0.12462770407800028</v>
      </c>
      <c r="AV20">
        <v>0.5</v>
      </c>
      <c r="AW20">
        <f t="shared" si="28"/>
        <v>1681.3644004246796</v>
      </c>
      <c r="AX20">
        <f t="shared" si="29"/>
        <v>13.496423414850302</v>
      </c>
      <c r="AY20">
        <f t="shared" si="30"/>
        <v>104.77229247170567</v>
      </c>
      <c r="AZ20">
        <f t="shared" si="31"/>
        <v>0.29861098931934965</v>
      </c>
      <c r="BA20">
        <f t="shared" si="32"/>
        <v>8.6763486195840737E-3</v>
      </c>
      <c r="BB20">
        <f t="shared" si="33"/>
        <v>2.2090290078745682</v>
      </c>
      <c r="BC20" t="s">
        <v>367</v>
      </c>
      <c r="BD20">
        <v>639.88</v>
      </c>
      <c r="BE20">
        <f t="shared" si="34"/>
        <v>272.42399999999998</v>
      </c>
      <c r="BF20">
        <f t="shared" si="35"/>
        <v>0.41735806295031252</v>
      </c>
      <c r="BG20">
        <f t="shared" si="36"/>
        <v>0.8809195141035</v>
      </c>
      <c r="BH20">
        <f t="shared" si="37"/>
        <v>0.32334829678011928</v>
      </c>
      <c r="BI20">
        <f t="shared" si="38"/>
        <v>0.85144152723751843</v>
      </c>
      <c r="BJ20">
        <v>1634</v>
      </c>
      <c r="BK20">
        <v>300</v>
      </c>
      <c r="BL20">
        <v>300</v>
      </c>
      <c r="BM20">
        <v>300</v>
      </c>
      <c r="BN20">
        <v>10235.799999999999</v>
      </c>
      <c r="BO20">
        <v>882.21900000000005</v>
      </c>
      <c r="BP20">
        <v>-6.8203700000000001E-3</v>
      </c>
      <c r="BQ20">
        <v>-0.23760999999999999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2000.2</v>
      </c>
      <c r="CC20">
        <f t="shared" si="40"/>
        <v>1681.3644004246796</v>
      </c>
      <c r="CD20">
        <f t="shared" si="41"/>
        <v>0.84059814039829994</v>
      </c>
      <c r="CE20">
        <f t="shared" si="42"/>
        <v>0.1911962807966</v>
      </c>
      <c r="CF20">
        <v>6</v>
      </c>
      <c r="CG20">
        <v>0.5</v>
      </c>
      <c r="CH20" t="s">
        <v>346</v>
      </c>
      <c r="CI20">
        <v>1566750622.5</v>
      </c>
      <c r="CJ20">
        <v>83.250399999999999</v>
      </c>
      <c r="CK20">
        <v>99.998099999999994</v>
      </c>
      <c r="CL20">
        <v>19.578299999999999</v>
      </c>
      <c r="CM20">
        <v>13.0471</v>
      </c>
      <c r="CN20">
        <v>500.08</v>
      </c>
      <c r="CO20">
        <v>99.916499999999999</v>
      </c>
      <c r="CP20">
        <v>0.100119</v>
      </c>
      <c r="CQ20">
        <v>26.7224</v>
      </c>
      <c r="CR20">
        <v>26.999500000000001</v>
      </c>
      <c r="CS20">
        <v>999.9</v>
      </c>
      <c r="CT20">
        <v>0</v>
      </c>
      <c r="CU20">
        <v>0</v>
      </c>
      <c r="CV20">
        <v>10018.799999999999</v>
      </c>
      <c r="CW20">
        <v>0</v>
      </c>
      <c r="CX20">
        <v>1106.1099999999999</v>
      </c>
      <c r="CY20">
        <v>-16.747800000000002</v>
      </c>
      <c r="CZ20">
        <v>84.912800000000004</v>
      </c>
      <c r="DA20">
        <v>101.32</v>
      </c>
      <c r="DB20">
        <v>6.5311899999999996</v>
      </c>
      <c r="DC20">
        <v>86.610399999999998</v>
      </c>
      <c r="DD20">
        <v>99.998099999999994</v>
      </c>
      <c r="DE20">
        <v>19.807300000000001</v>
      </c>
      <c r="DF20">
        <v>13.0471</v>
      </c>
      <c r="DG20">
        <v>1.9561999999999999</v>
      </c>
      <c r="DH20">
        <v>1.3036300000000001</v>
      </c>
      <c r="DI20">
        <v>17.094200000000001</v>
      </c>
      <c r="DJ20">
        <v>10.8407</v>
      </c>
      <c r="DK20">
        <v>2000.2</v>
      </c>
      <c r="DL20">
        <v>0.98001000000000005</v>
      </c>
      <c r="DM20">
        <v>1.9989799999999999E-2</v>
      </c>
      <c r="DN20">
        <v>0</v>
      </c>
      <c r="DO20">
        <v>798.62099999999998</v>
      </c>
      <c r="DP20">
        <v>4.9992900000000002</v>
      </c>
      <c r="DQ20">
        <v>19867.5</v>
      </c>
      <c r="DR20">
        <v>17316.2</v>
      </c>
      <c r="DS20">
        <v>43.811999999999998</v>
      </c>
      <c r="DT20">
        <v>44.186999999999998</v>
      </c>
      <c r="DU20">
        <v>44.25</v>
      </c>
      <c r="DV20">
        <v>43.875</v>
      </c>
      <c r="DW20">
        <v>45.75</v>
      </c>
      <c r="DX20">
        <v>1955.32</v>
      </c>
      <c r="DY20">
        <v>39.880000000000003</v>
      </c>
      <c r="DZ20">
        <v>0</v>
      </c>
      <c r="EA20">
        <v>120</v>
      </c>
      <c r="EB20">
        <v>798.60564705882405</v>
      </c>
      <c r="EC20">
        <v>-1.5022058755204599</v>
      </c>
      <c r="ED20">
        <v>508.088238728872</v>
      </c>
      <c r="EE20">
        <v>19615.305882352899</v>
      </c>
      <c r="EF20">
        <v>10</v>
      </c>
      <c r="EG20">
        <v>1566750573</v>
      </c>
      <c r="EH20" t="s">
        <v>368</v>
      </c>
      <c r="EI20">
        <v>30</v>
      </c>
      <c r="EJ20">
        <v>-3.36</v>
      </c>
      <c r="EK20">
        <v>-0.22900000000000001</v>
      </c>
      <c r="EL20">
        <v>100</v>
      </c>
      <c r="EM20">
        <v>13</v>
      </c>
      <c r="EN20">
        <v>0.08</v>
      </c>
      <c r="EO20">
        <v>0.02</v>
      </c>
      <c r="EP20">
        <v>13.3457794054115</v>
      </c>
      <c r="EQ20">
        <v>1.1492813504577899</v>
      </c>
      <c r="ER20">
        <v>0.11233610520491399</v>
      </c>
      <c r="ES20">
        <v>0</v>
      </c>
      <c r="ET20">
        <v>0.35286670791160601</v>
      </c>
      <c r="EU20">
        <v>4.3152972074788597E-2</v>
      </c>
      <c r="EV20">
        <v>4.1923446304799397E-3</v>
      </c>
      <c r="EW20">
        <v>1</v>
      </c>
      <c r="EX20">
        <v>1</v>
      </c>
      <c r="EY20">
        <v>2</v>
      </c>
      <c r="EZ20" t="s">
        <v>358</v>
      </c>
      <c r="FA20">
        <v>2.9378000000000002</v>
      </c>
      <c r="FB20">
        <v>2.63767</v>
      </c>
      <c r="FC20">
        <v>2.3579200000000002E-2</v>
      </c>
      <c r="FD20">
        <v>2.76613E-2</v>
      </c>
      <c r="FE20">
        <v>9.5382400000000006E-2</v>
      </c>
      <c r="FF20">
        <v>7.1135900000000002E-2</v>
      </c>
      <c r="FG20">
        <v>34944.800000000003</v>
      </c>
      <c r="FH20">
        <v>30459</v>
      </c>
      <c r="FI20">
        <v>31119.599999999999</v>
      </c>
      <c r="FJ20">
        <v>27454.6</v>
      </c>
      <c r="FK20">
        <v>39449.5</v>
      </c>
      <c r="FL20">
        <v>38533.300000000003</v>
      </c>
      <c r="FM20">
        <v>43650.8</v>
      </c>
      <c r="FN20">
        <v>42365.1</v>
      </c>
      <c r="FO20">
        <v>2.0173199999999998</v>
      </c>
      <c r="FP20">
        <v>1.9463200000000001</v>
      </c>
      <c r="FQ20">
        <v>0.12828800000000001</v>
      </c>
      <c r="FR20">
        <v>0</v>
      </c>
      <c r="FS20">
        <v>24.8978</v>
      </c>
      <c r="FT20">
        <v>999.9</v>
      </c>
      <c r="FU20">
        <v>49.738</v>
      </c>
      <c r="FV20">
        <v>29.597999999999999</v>
      </c>
      <c r="FW20">
        <v>20.724399999999999</v>
      </c>
      <c r="FX20">
        <v>58.873800000000003</v>
      </c>
      <c r="FY20">
        <v>40.965499999999999</v>
      </c>
      <c r="FZ20">
        <v>1</v>
      </c>
      <c r="GA20">
        <v>-1.6971499999999999E-3</v>
      </c>
      <c r="GB20">
        <v>0.86304499999999995</v>
      </c>
      <c r="GC20">
        <v>20.360299999999999</v>
      </c>
      <c r="GD20">
        <v>5.2389999999999999</v>
      </c>
      <c r="GE20">
        <v>12.0639</v>
      </c>
      <c r="GF20">
        <v>4.9711999999999996</v>
      </c>
      <c r="GG20">
        <v>3.29</v>
      </c>
      <c r="GH20">
        <v>9999</v>
      </c>
      <c r="GI20">
        <v>9999</v>
      </c>
      <c r="GJ20">
        <v>9999</v>
      </c>
      <c r="GK20">
        <v>450.5</v>
      </c>
      <c r="GL20">
        <v>1.88696</v>
      </c>
      <c r="GM20">
        <v>1.883</v>
      </c>
      <c r="GN20">
        <v>1.8815</v>
      </c>
      <c r="GO20">
        <v>1.8822000000000001</v>
      </c>
      <c r="GP20">
        <v>1.8775900000000001</v>
      </c>
      <c r="GQ20">
        <v>1.8794299999999999</v>
      </c>
      <c r="GR20">
        <v>1.8788100000000001</v>
      </c>
      <c r="GS20">
        <v>1.88585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-3.36</v>
      </c>
      <c r="HH20">
        <v>-0.22900000000000001</v>
      </c>
      <c r="HI20">
        <v>2</v>
      </c>
      <c r="HJ20">
        <v>519.83500000000004</v>
      </c>
      <c r="HK20">
        <v>535.87199999999996</v>
      </c>
      <c r="HL20">
        <v>24.263300000000001</v>
      </c>
      <c r="HM20">
        <v>27.2044</v>
      </c>
      <c r="HN20">
        <v>30.000299999999999</v>
      </c>
      <c r="HO20">
        <v>27.254899999999999</v>
      </c>
      <c r="HP20">
        <v>27.308299999999999</v>
      </c>
      <c r="HQ20">
        <v>7.2537900000000004</v>
      </c>
      <c r="HR20">
        <v>42.222000000000001</v>
      </c>
      <c r="HS20">
        <v>0</v>
      </c>
      <c r="HT20">
        <v>24.2622</v>
      </c>
      <c r="HU20">
        <v>100</v>
      </c>
      <c r="HV20">
        <v>12.9503</v>
      </c>
      <c r="HW20">
        <v>100.96299999999999</v>
      </c>
      <c r="HX20">
        <v>102.06</v>
      </c>
    </row>
    <row r="21" spans="1:232" x14ac:dyDescent="0.25">
      <c r="A21">
        <v>5</v>
      </c>
      <c r="B21">
        <v>1566750717</v>
      </c>
      <c r="C21">
        <v>456</v>
      </c>
      <c r="D21" t="s">
        <v>369</v>
      </c>
      <c r="E21" t="s">
        <v>370</v>
      </c>
      <c r="G21">
        <v>1566750717</v>
      </c>
      <c r="H21">
        <f t="shared" si="0"/>
        <v>6.2347297670658332E-3</v>
      </c>
      <c r="I21">
        <f t="shared" si="1"/>
        <v>0.43012788920820821</v>
      </c>
      <c r="J21">
        <f t="shared" si="2"/>
        <v>-3.0191699999999998E-2</v>
      </c>
      <c r="K21">
        <f t="shared" si="3"/>
        <v>-1.7946406492542424</v>
      </c>
      <c r="L21">
        <f t="shared" si="4"/>
        <v>-0.17948103522686765</v>
      </c>
      <c r="M21">
        <f t="shared" si="5"/>
        <v>-3.0194554957343697E-3</v>
      </c>
      <c r="N21">
        <f t="shared" si="6"/>
        <v>0.4185620136185626</v>
      </c>
      <c r="O21">
        <f t="shared" si="7"/>
        <v>2.2602667621766885</v>
      </c>
      <c r="P21">
        <f t="shared" si="8"/>
        <v>0.37978695577221938</v>
      </c>
      <c r="Q21">
        <f t="shared" si="9"/>
        <v>0.24055058158735654</v>
      </c>
      <c r="R21">
        <f t="shared" si="10"/>
        <v>321.41851397948005</v>
      </c>
      <c r="S21">
        <f t="shared" si="11"/>
        <v>27.23882523603077</v>
      </c>
      <c r="T21">
        <f t="shared" si="12"/>
        <v>27.015000000000001</v>
      </c>
      <c r="U21">
        <f t="shared" si="13"/>
        <v>3.582314099119444</v>
      </c>
      <c r="V21">
        <f t="shared" si="14"/>
        <v>55.851784560717746</v>
      </c>
      <c r="W21">
        <f t="shared" si="15"/>
        <v>1.9862278019284396</v>
      </c>
      <c r="X21">
        <f t="shared" si="16"/>
        <v>3.5562476965604679</v>
      </c>
      <c r="Y21">
        <f t="shared" si="17"/>
        <v>1.5960862971910044</v>
      </c>
      <c r="Z21">
        <f t="shared" si="18"/>
        <v>-274.95158272760324</v>
      </c>
      <c r="AA21">
        <f t="shared" si="19"/>
        <v>-15.146638859131176</v>
      </c>
      <c r="AB21">
        <f t="shared" si="20"/>
        <v>-1.4455288929198424</v>
      </c>
      <c r="AC21">
        <f t="shared" si="21"/>
        <v>29.874763499825772</v>
      </c>
      <c r="AD21">
        <v>-4.1460715914277302E-2</v>
      </c>
      <c r="AE21">
        <v>4.6543285771978499E-2</v>
      </c>
      <c r="AF21">
        <v>3.4735928204588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52886.63721674963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834.33147058823499</v>
      </c>
      <c r="AT21">
        <v>874.76099999999997</v>
      </c>
      <c r="AU21">
        <f t="shared" si="27"/>
        <v>4.6217800532676878E-2</v>
      </c>
      <c r="AV21">
        <v>0.5</v>
      </c>
      <c r="AW21">
        <f t="shared" si="28"/>
        <v>1681.0875004248562</v>
      </c>
      <c r="AX21">
        <f t="shared" si="29"/>
        <v>0.43012788920820821</v>
      </c>
      <c r="AY21">
        <f t="shared" si="30"/>
        <v>38.848083386306179</v>
      </c>
      <c r="AZ21">
        <f t="shared" si="31"/>
        <v>0.22385657339547593</v>
      </c>
      <c r="BA21">
        <f t="shared" si="32"/>
        <v>9.0525220645313004E-4</v>
      </c>
      <c r="BB21">
        <f t="shared" si="33"/>
        <v>2.3467541419884976</v>
      </c>
      <c r="BC21" t="s">
        <v>372</v>
      </c>
      <c r="BD21">
        <v>678.94</v>
      </c>
      <c r="BE21">
        <f t="shared" si="34"/>
        <v>195.82099999999991</v>
      </c>
      <c r="BF21">
        <f t="shared" si="35"/>
        <v>0.2064616635180343</v>
      </c>
      <c r="BG21">
        <f t="shared" si="36"/>
        <v>0.91291696869705208</v>
      </c>
      <c r="BH21">
        <f t="shared" si="37"/>
        <v>0.12872156985545588</v>
      </c>
      <c r="BI21">
        <f t="shared" si="38"/>
        <v>0.86730297421235913</v>
      </c>
      <c r="BJ21">
        <v>1636</v>
      </c>
      <c r="BK21">
        <v>300</v>
      </c>
      <c r="BL21">
        <v>300</v>
      </c>
      <c r="BM21">
        <v>300</v>
      </c>
      <c r="BN21">
        <v>10236.4</v>
      </c>
      <c r="BO21">
        <v>860.65800000000002</v>
      </c>
      <c r="BP21">
        <v>-6.8205399999999999E-3</v>
      </c>
      <c r="BQ21">
        <v>-1.06873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1999.87</v>
      </c>
      <c r="CC21">
        <f t="shared" si="40"/>
        <v>1681.0875004248562</v>
      </c>
      <c r="CD21">
        <f t="shared" si="41"/>
        <v>0.84059838910772011</v>
      </c>
      <c r="CE21">
        <f t="shared" si="42"/>
        <v>0.19119677821544026</v>
      </c>
      <c r="CF21">
        <v>6</v>
      </c>
      <c r="CG21">
        <v>0.5</v>
      </c>
      <c r="CH21" t="s">
        <v>346</v>
      </c>
      <c r="CI21">
        <v>1566750717</v>
      </c>
      <c r="CJ21">
        <v>-3.0191699999999998E-2</v>
      </c>
      <c r="CK21">
        <v>0.48577199999999998</v>
      </c>
      <c r="CL21">
        <v>19.860399999999998</v>
      </c>
      <c r="CM21">
        <v>12.5268</v>
      </c>
      <c r="CN21">
        <v>499.96499999999997</v>
      </c>
      <c r="CO21">
        <v>99.909599999999998</v>
      </c>
      <c r="CP21">
        <v>9.9856100000000003E-2</v>
      </c>
      <c r="CQ21">
        <v>26.890699999999999</v>
      </c>
      <c r="CR21">
        <v>27.015000000000001</v>
      </c>
      <c r="CS21">
        <v>999.9</v>
      </c>
      <c r="CT21">
        <v>0</v>
      </c>
      <c r="CU21">
        <v>0</v>
      </c>
      <c r="CV21">
        <v>10007.5</v>
      </c>
      <c r="CW21">
        <v>0</v>
      </c>
      <c r="CX21">
        <v>1469.1</v>
      </c>
      <c r="CY21">
        <v>-0.51596299999999995</v>
      </c>
      <c r="CZ21">
        <v>-3.0803400000000002E-2</v>
      </c>
      <c r="DA21">
        <v>0.49193399999999998</v>
      </c>
      <c r="DB21">
        <v>7.3336100000000002</v>
      </c>
      <c r="DC21">
        <v>2.6838099999999998</v>
      </c>
      <c r="DD21">
        <v>0.48577199999999998</v>
      </c>
      <c r="DE21">
        <v>20.095400000000001</v>
      </c>
      <c r="DF21">
        <v>12.5268</v>
      </c>
      <c r="DG21">
        <v>1.9842500000000001</v>
      </c>
      <c r="DH21">
        <v>1.2515499999999999</v>
      </c>
      <c r="DI21">
        <v>17.319199999999999</v>
      </c>
      <c r="DJ21">
        <v>10.2293</v>
      </c>
      <c r="DK21">
        <v>1999.87</v>
      </c>
      <c r="DL21">
        <v>0.98000500000000001</v>
      </c>
      <c r="DM21">
        <v>1.9995300000000001E-2</v>
      </c>
      <c r="DN21">
        <v>0</v>
      </c>
      <c r="DO21">
        <v>833.76199999999994</v>
      </c>
      <c r="DP21">
        <v>4.9992900000000002</v>
      </c>
      <c r="DQ21">
        <v>20512</v>
      </c>
      <c r="DR21">
        <v>17313.3</v>
      </c>
      <c r="DS21">
        <v>43.875</v>
      </c>
      <c r="DT21">
        <v>44.5</v>
      </c>
      <c r="DU21">
        <v>44.375</v>
      </c>
      <c r="DV21">
        <v>44</v>
      </c>
      <c r="DW21">
        <v>46.125</v>
      </c>
      <c r="DX21">
        <v>1954.98</v>
      </c>
      <c r="DY21">
        <v>39.89</v>
      </c>
      <c r="DZ21">
        <v>0</v>
      </c>
      <c r="EA21">
        <v>94.099999904632597</v>
      </c>
      <c r="EB21">
        <v>834.33147058823499</v>
      </c>
      <c r="EC21">
        <v>-3.66225490989234</v>
      </c>
      <c r="ED21">
        <v>342.40198527176</v>
      </c>
      <c r="EE21">
        <v>20665.852941176501</v>
      </c>
      <c r="EF21">
        <v>10</v>
      </c>
      <c r="EG21">
        <v>1566750686</v>
      </c>
      <c r="EH21" t="s">
        <v>373</v>
      </c>
      <c r="EI21">
        <v>31</v>
      </c>
      <c r="EJ21">
        <v>-2.714</v>
      </c>
      <c r="EK21">
        <v>-0.23499999999999999</v>
      </c>
      <c r="EL21">
        <v>0</v>
      </c>
      <c r="EM21">
        <v>13</v>
      </c>
      <c r="EN21">
        <v>0.18</v>
      </c>
      <c r="EO21">
        <v>0.01</v>
      </c>
      <c r="EP21">
        <v>0.44770444869890602</v>
      </c>
      <c r="EQ21">
        <v>5.9085981139597399E-2</v>
      </c>
      <c r="ER21">
        <v>2.10575625850189E-2</v>
      </c>
      <c r="ES21">
        <v>1</v>
      </c>
      <c r="ET21">
        <v>0.41675025413191402</v>
      </c>
      <c r="EU21">
        <v>7.5622876906054806E-2</v>
      </c>
      <c r="EV21">
        <v>1.1852365372872899E-2</v>
      </c>
      <c r="EW21">
        <v>1</v>
      </c>
      <c r="EX21">
        <v>2</v>
      </c>
      <c r="EY21">
        <v>2</v>
      </c>
      <c r="EZ21" t="s">
        <v>348</v>
      </c>
      <c r="FA21">
        <v>2.9373800000000001</v>
      </c>
      <c r="FB21">
        <v>2.63741</v>
      </c>
      <c r="FC21">
        <v>7.4886600000000005E-4</v>
      </c>
      <c r="FD21">
        <v>1.40016E-4</v>
      </c>
      <c r="FE21">
        <v>9.6361799999999997E-2</v>
      </c>
      <c r="FF21">
        <v>6.8988900000000006E-2</v>
      </c>
      <c r="FG21">
        <v>35756.699999999997</v>
      </c>
      <c r="FH21">
        <v>31318.5</v>
      </c>
      <c r="FI21">
        <v>31115.200000000001</v>
      </c>
      <c r="FJ21">
        <v>27452.5</v>
      </c>
      <c r="FK21">
        <v>39398.699999999997</v>
      </c>
      <c r="FL21">
        <v>38616.800000000003</v>
      </c>
      <c r="FM21">
        <v>43645.4</v>
      </c>
      <c r="FN21">
        <v>42362.1</v>
      </c>
      <c r="FO21">
        <v>2.0160300000000002</v>
      </c>
      <c r="FP21">
        <v>1.94323</v>
      </c>
      <c r="FQ21">
        <v>0.103295</v>
      </c>
      <c r="FR21">
        <v>0</v>
      </c>
      <c r="FS21">
        <v>25.323499999999999</v>
      </c>
      <c r="FT21">
        <v>999.9</v>
      </c>
      <c r="FU21">
        <v>49.713000000000001</v>
      </c>
      <c r="FV21">
        <v>29.658000000000001</v>
      </c>
      <c r="FW21">
        <v>20.784400000000002</v>
      </c>
      <c r="FX21">
        <v>59.483800000000002</v>
      </c>
      <c r="FY21">
        <v>40.997599999999998</v>
      </c>
      <c r="FZ21">
        <v>1</v>
      </c>
      <c r="GA21">
        <v>4.5274399999999998E-3</v>
      </c>
      <c r="GB21">
        <v>0.85009299999999999</v>
      </c>
      <c r="GC21">
        <v>20.360499999999998</v>
      </c>
      <c r="GD21">
        <v>5.2378099999999996</v>
      </c>
      <c r="GE21">
        <v>12.0639</v>
      </c>
      <c r="GF21">
        <v>4.9709000000000003</v>
      </c>
      <c r="GG21">
        <v>3.2900299999999998</v>
      </c>
      <c r="GH21">
        <v>9999</v>
      </c>
      <c r="GI21">
        <v>9999</v>
      </c>
      <c r="GJ21">
        <v>9999</v>
      </c>
      <c r="GK21">
        <v>450.5</v>
      </c>
      <c r="GL21">
        <v>1.8870400000000001</v>
      </c>
      <c r="GM21">
        <v>1.88304</v>
      </c>
      <c r="GN21">
        <v>1.8815599999999999</v>
      </c>
      <c r="GO21">
        <v>1.8823000000000001</v>
      </c>
      <c r="GP21">
        <v>1.87761</v>
      </c>
      <c r="GQ21">
        <v>1.8794599999999999</v>
      </c>
      <c r="GR21">
        <v>1.8788199999999999</v>
      </c>
      <c r="GS21">
        <v>1.8859699999999999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-2.714</v>
      </c>
      <c r="HH21">
        <v>-0.23499999999999999</v>
      </c>
      <c r="HI21">
        <v>2</v>
      </c>
      <c r="HJ21">
        <v>519.44600000000003</v>
      </c>
      <c r="HK21">
        <v>534.06700000000001</v>
      </c>
      <c r="HL21">
        <v>24.537099999999999</v>
      </c>
      <c r="HM21">
        <v>27.291599999999999</v>
      </c>
      <c r="HN21">
        <v>30.000499999999999</v>
      </c>
      <c r="HO21">
        <v>27.3048</v>
      </c>
      <c r="HP21">
        <v>27.352699999999999</v>
      </c>
      <c r="HQ21">
        <v>0</v>
      </c>
      <c r="HR21">
        <v>44.620600000000003</v>
      </c>
      <c r="HS21">
        <v>0</v>
      </c>
      <c r="HT21">
        <v>24.514600000000002</v>
      </c>
      <c r="HU21">
        <v>0</v>
      </c>
      <c r="HV21">
        <v>12.4269</v>
      </c>
      <c r="HW21">
        <v>100.95</v>
      </c>
      <c r="HX21">
        <v>102.053</v>
      </c>
    </row>
    <row r="22" spans="1:232" x14ac:dyDescent="0.25">
      <c r="A22">
        <v>7</v>
      </c>
      <c r="B22">
        <v>1566750979.5</v>
      </c>
      <c r="C22">
        <v>718.5</v>
      </c>
      <c r="D22" t="s">
        <v>379</v>
      </c>
      <c r="E22" t="s">
        <v>380</v>
      </c>
      <c r="G22">
        <v>1566750979.5</v>
      </c>
      <c r="H22">
        <f t="shared" si="0"/>
        <v>5.4543565512881658E-3</v>
      </c>
      <c r="I22">
        <f t="shared" si="1"/>
        <v>37.899774494576555</v>
      </c>
      <c r="J22">
        <f t="shared" si="2"/>
        <v>352.26</v>
      </c>
      <c r="K22">
        <f t="shared" si="3"/>
        <v>158.46382475645274</v>
      </c>
      <c r="L22">
        <f t="shared" si="4"/>
        <v>15.845622958533214</v>
      </c>
      <c r="M22">
        <f t="shared" si="5"/>
        <v>35.22431161782</v>
      </c>
      <c r="N22">
        <f t="shared" si="6"/>
        <v>0.34810802461161999</v>
      </c>
      <c r="O22">
        <f t="shared" si="7"/>
        <v>2.2536178699172558</v>
      </c>
      <c r="P22">
        <f t="shared" si="8"/>
        <v>0.32075904110245262</v>
      </c>
      <c r="Q22">
        <f t="shared" si="9"/>
        <v>0.20275224402610864</v>
      </c>
      <c r="R22">
        <f t="shared" si="10"/>
        <v>321.45211899158062</v>
      </c>
      <c r="S22">
        <f t="shared" si="11"/>
        <v>26.849682861786334</v>
      </c>
      <c r="T22">
        <f t="shared" si="12"/>
        <v>26.9405</v>
      </c>
      <c r="U22">
        <f t="shared" si="13"/>
        <v>3.5666710857147446</v>
      </c>
      <c r="V22">
        <f t="shared" si="14"/>
        <v>55.886982246486795</v>
      </c>
      <c r="W22">
        <f t="shared" si="15"/>
        <v>1.9128883108685997</v>
      </c>
      <c r="X22">
        <f t="shared" si="16"/>
        <v>3.422779749373297</v>
      </c>
      <c r="Y22">
        <f t="shared" si="17"/>
        <v>1.6537827748461449</v>
      </c>
      <c r="Z22">
        <f t="shared" si="18"/>
        <v>-240.53712391180812</v>
      </c>
      <c r="AA22">
        <f t="shared" si="19"/>
        <v>-84.9264355754826</v>
      </c>
      <c r="AB22">
        <f t="shared" si="20"/>
        <v>-8.0995465503975836</v>
      </c>
      <c r="AC22">
        <f t="shared" si="21"/>
        <v>-12.110987046107681</v>
      </c>
      <c r="AD22">
        <v>-4.1281216504472799E-2</v>
      </c>
      <c r="AE22">
        <v>4.6341781959461099E-2</v>
      </c>
      <c r="AF22">
        <v>3.4616909723215099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52780.88498997609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783.30899999999997</v>
      </c>
      <c r="AT22">
        <v>1074.44</v>
      </c>
      <c r="AU22">
        <f t="shared" si="27"/>
        <v>0.2709606864971521</v>
      </c>
      <c r="AV22">
        <v>0.5</v>
      </c>
      <c r="AW22">
        <f t="shared" si="28"/>
        <v>1681.2564004251333</v>
      </c>
      <c r="AX22">
        <f t="shared" si="29"/>
        <v>37.899774494576555</v>
      </c>
      <c r="AY22">
        <f t="shared" si="30"/>
        <v>227.77719421846248</v>
      </c>
      <c r="AZ22">
        <f t="shared" si="31"/>
        <v>0.45096980752764237</v>
      </c>
      <c r="BA22">
        <f t="shared" si="32"/>
        <v>2.3191855070118454E-2</v>
      </c>
      <c r="BB22">
        <f t="shared" si="33"/>
        <v>1.7247775585421243</v>
      </c>
      <c r="BC22" t="s">
        <v>382</v>
      </c>
      <c r="BD22">
        <v>589.9</v>
      </c>
      <c r="BE22">
        <f t="shared" si="34"/>
        <v>484.54000000000008</v>
      </c>
      <c r="BF22">
        <f t="shared" si="35"/>
        <v>0.60083997193214189</v>
      </c>
      <c r="BG22">
        <f t="shared" si="36"/>
        <v>0.79272878158539772</v>
      </c>
      <c r="BH22">
        <f t="shared" si="37"/>
        <v>0.56666277382960129</v>
      </c>
      <c r="BI22">
        <f t="shared" si="38"/>
        <v>0.78294109928256661</v>
      </c>
      <c r="BJ22">
        <v>1640</v>
      </c>
      <c r="BK22">
        <v>300</v>
      </c>
      <c r="BL22">
        <v>300</v>
      </c>
      <c r="BM22">
        <v>300</v>
      </c>
      <c r="BN22">
        <v>10234.200000000001</v>
      </c>
      <c r="BO22">
        <v>985.63800000000003</v>
      </c>
      <c r="BP22">
        <v>-6.8205200000000001E-3</v>
      </c>
      <c r="BQ22">
        <v>-3.9775999999999998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2000.07</v>
      </c>
      <c r="CC22">
        <f t="shared" si="40"/>
        <v>1681.2564004251333</v>
      </c>
      <c r="CD22">
        <f t="shared" si="41"/>
        <v>0.84059877925529269</v>
      </c>
      <c r="CE22">
        <f t="shared" si="42"/>
        <v>0.1911975585105854</v>
      </c>
      <c r="CF22">
        <v>6</v>
      </c>
      <c r="CG22">
        <v>0.5</v>
      </c>
      <c r="CH22" t="s">
        <v>346</v>
      </c>
      <c r="CI22">
        <v>1566750979.5</v>
      </c>
      <c r="CJ22">
        <v>352.26</v>
      </c>
      <c r="CK22">
        <v>400.04</v>
      </c>
      <c r="CL22">
        <v>19.129799999999999</v>
      </c>
      <c r="CM22">
        <v>12.7105</v>
      </c>
      <c r="CN22">
        <v>500.05599999999998</v>
      </c>
      <c r="CO22">
        <v>99.895099999999999</v>
      </c>
      <c r="CP22">
        <v>0.100107</v>
      </c>
      <c r="CQ22">
        <v>26.241499999999998</v>
      </c>
      <c r="CR22">
        <v>26.9405</v>
      </c>
      <c r="CS22">
        <v>999.9</v>
      </c>
      <c r="CT22">
        <v>0</v>
      </c>
      <c r="CU22">
        <v>0</v>
      </c>
      <c r="CV22">
        <v>9965.6200000000008</v>
      </c>
      <c r="CW22">
        <v>0</v>
      </c>
      <c r="CX22">
        <v>1723.07</v>
      </c>
      <c r="CY22">
        <v>-47.780099999999997</v>
      </c>
      <c r="CZ22">
        <v>359.13</v>
      </c>
      <c r="DA22">
        <v>405.19</v>
      </c>
      <c r="DB22">
        <v>6.4193499999999997</v>
      </c>
      <c r="DC22">
        <v>355.70699999999999</v>
      </c>
      <c r="DD22">
        <v>400.04</v>
      </c>
      <c r="DE22">
        <v>19.3628</v>
      </c>
      <c r="DF22">
        <v>12.7105</v>
      </c>
      <c r="DG22">
        <v>1.9109700000000001</v>
      </c>
      <c r="DH22">
        <v>1.2697099999999999</v>
      </c>
      <c r="DI22">
        <v>16.7254</v>
      </c>
      <c r="DJ22">
        <v>10.445</v>
      </c>
      <c r="DK22">
        <v>2000.07</v>
      </c>
      <c r="DL22">
        <v>0.97999000000000003</v>
      </c>
      <c r="DM22">
        <v>2.0010199999999999E-2</v>
      </c>
      <c r="DN22">
        <v>0</v>
      </c>
      <c r="DO22">
        <v>783.51900000000001</v>
      </c>
      <c r="DP22">
        <v>4.9992900000000002</v>
      </c>
      <c r="DQ22">
        <v>20431.7</v>
      </c>
      <c r="DR22">
        <v>17314.900000000001</v>
      </c>
      <c r="DS22">
        <v>44.561999999999998</v>
      </c>
      <c r="DT22">
        <v>44.75</v>
      </c>
      <c r="DU22">
        <v>44.936999999999998</v>
      </c>
      <c r="DV22">
        <v>44.436999999999998</v>
      </c>
      <c r="DW22">
        <v>46.5</v>
      </c>
      <c r="DX22">
        <v>1955.15</v>
      </c>
      <c r="DY22">
        <v>39.92</v>
      </c>
      <c r="DZ22">
        <v>0</v>
      </c>
      <c r="EA22">
        <v>141.69999980926499</v>
      </c>
      <c r="EB22">
        <v>783.30899999999997</v>
      </c>
      <c r="EC22">
        <v>-1.24068629196012</v>
      </c>
      <c r="ED22">
        <v>1385.80882990695</v>
      </c>
      <c r="EE22">
        <v>20259.605882352898</v>
      </c>
      <c r="EF22">
        <v>10</v>
      </c>
      <c r="EG22">
        <v>1566750943.5</v>
      </c>
      <c r="EH22" t="s">
        <v>383</v>
      </c>
      <c r="EI22">
        <v>33</v>
      </c>
      <c r="EJ22">
        <v>-3.4470000000000001</v>
      </c>
      <c r="EK22">
        <v>-0.23300000000000001</v>
      </c>
      <c r="EL22">
        <v>400</v>
      </c>
      <c r="EM22">
        <v>13</v>
      </c>
      <c r="EN22">
        <v>0.04</v>
      </c>
      <c r="EO22">
        <v>0.02</v>
      </c>
      <c r="EP22">
        <v>37.840868638061401</v>
      </c>
      <c r="EQ22">
        <v>1.1257292839278E-2</v>
      </c>
      <c r="ER22">
        <v>6.3869485351768396E-2</v>
      </c>
      <c r="ES22">
        <v>1</v>
      </c>
      <c r="ET22">
        <v>0.35864525415618198</v>
      </c>
      <c r="EU22">
        <v>-4.6634237708983797E-2</v>
      </c>
      <c r="EV22">
        <v>4.8715698946841099E-3</v>
      </c>
      <c r="EW22">
        <v>1</v>
      </c>
      <c r="EX22">
        <v>2</v>
      </c>
      <c r="EY22">
        <v>2</v>
      </c>
      <c r="EZ22" t="s">
        <v>348</v>
      </c>
      <c r="FA22">
        <v>2.9369499999999999</v>
      </c>
      <c r="FB22">
        <v>2.6376599999999999</v>
      </c>
      <c r="FC22">
        <v>8.2761799999999996E-2</v>
      </c>
      <c r="FD22">
        <v>9.20541E-2</v>
      </c>
      <c r="FE22">
        <v>9.3724699999999994E-2</v>
      </c>
      <c r="FF22">
        <v>6.9678199999999996E-2</v>
      </c>
      <c r="FG22">
        <v>32792.199999999997</v>
      </c>
      <c r="FH22">
        <v>28418.1</v>
      </c>
      <c r="FI22">
        <v>31088.5</v>
      </c>
      <c r="FJ22">
        <v>27434.1</v>
      </c>
      <c r="FK22">
        <v>39492.5</v>
      </c>
      <c r="FL22">
        <v>38572.9</v>
      </c>
      <c r="FM22">
        <v>43610</v>
      </c>
      <c r="FN22">
        <v>42335.8</v>
      </c>
      <c r="FO22">
        <v>2.0103800000000001</v>
      </c>
      <c r="FP22">
        <v>1.9370000000000001</v>
      </c>
      <c r="FQ22">
        <v>5.1818799999999998E-2</v>
      </c>
      <c r="FR22">
        <v>0</v>
      </c>
      <c r="FS22">
        <v>26.092400000000001</v>
      </c>
      <c r="FT22">
        <v>999.9</v>
      </c>
      <c r="FU22">
        <v>49.713000000000001</v>
      </c>
      <c r="FV22">
        <v>29.809000000000001</v>
      </c>
      <c r="FW22">
        <v>20.970199999999998</v>
      </c>
      <c r="FX22">
        <v>59.653799999999997</v>
      </c>
      <c r="FY22">
        <v>40.689100000000003</v>
      </c>
      <c r="FZ22">
        <v>1</v>
      </c>
      <c r="GA22">
        <v>4.1806400000000001E-2</v>
      </c>
      <c r="GB22">
        <v>-0.83793600000000001</v>
      </c>
      <c r="GC22">
        <v>20.319700000000001</v>
      </c>
      <c r="GD22">
        <v>5.2397499999999999</v>
      </c>
      <c r="GE22">
        <v>12.064500000000001</v>
      </c>
      <c r="GF22">
        <v>4.9715499999999997</v>
      </c>
      <c r="GG22">
        <v>3.2900800000000001</v>
      </c>
      <c r="GH22">
        <v>9999</v>
      </c>
      <c r="GI22">
        <v>9999</v>
      </c>
      <c r="GJ22">
        <v>9999</v>
      </c>
      <c r="GK22">
        <v>450.5</v>
      </c>
      <c r="GL22">
        <v>1.8869100000000001</v>
      </c>
      <c r="GM22">
        <v>1.8829499999999999</v>
      </c>
      <c r="GN22">
        <v>1.88147</v>
      </c>
      <c r="GO22">
        <v>1.88218</v>
      </c>
      <c r="GP22">
        <v>1.8775900000000001</v>
      </c>
      <c r="GQ22">
        <v>1.8794299999999999</v>
      </c>
      <c r="GR22">
        <v>1.8788100000000001</v>
      </c>
      <c r="GS22">
        <v>1.88584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-3.4470000000000001</v>
      </c>
      <c r="HH22">
        <v>-0.23300000000000001</v>
      </c>
      <c r="HI22">
        <v>2</v>
      </c>
      <c r="HJ22">
        <v>518.76</v>
      </c>
      <c r="HK22">
        <v>532.75400000000002</v>
      </c>
      <c r="HL22">
        <v>21.7578</v>
      </c>
      <c r="HM22">
        <v>27.764600000000002</v>
      </c>
      <c r="HN22">
        <v>30.000699999999998</v>
      </c>
      <c r="HO22">
        <v>27.640499999999999</v>
      </c>
      <c r="HP22">
        <v>27.683900000000001</v>
      </c>
      <c r="HQ22">
        <v>19.366</v>
      </c>
      <c r="HR22">
        <v>44.659799999999997</v>
      </c>
      <c r="HS22">
        <v>0</v>
      </c>
      <c r="HT22">
        <v>22.953199999999999</v>
      </c>
      <c r="HU22">
        <v>400</v>
      </c>
      <c r="HV22">
        <v>12.6089</v>
      </c>
      <c r="HW22">
        <v>100.866</v>
      </c>
      <c r="HX22">
        <v>101.98699999999999</v>
      </c>
    </row>
    <row r="23" spans="1:232" x14ac:dyDescent="0.25">
      <c r="A23">
        <v>8</v>
      </c>
      <c r="B23">
        <v>1566751090.5</v>
      </c>
      <c r="C23">
        <v>829.5</v>
      </c>
      <c r="D23" t="s">
        <v>384</v>
      </c>
      <c r="E23" t="s">
        <v>385</v>
      </c>
      <c r="G23">
        <v>1566751090.5</v>
      </c>
      <c r="H23">
        <f t="shared" si="0"/>
        <v>4.749228730557763E-3</v>
      </c>
      <c r="I23">
        <f t="shared" si="1"/>
        <v>39.812344680879292</v>
      </c>
      <c r="J23">
        <f t="shared" si="2"/>
        <v>449.63</v>
      </c>
      <c r="K23">
        <f t="shared" si="3"/>
        <v>206.04474078006999</v>
      </c>
      <c r="L23">
        <f t="shared" si="4"/>
        <v>20.605098414176034</v>
      </c>
      <c r="M23">
        <f t="shared" si="5"/>
        <v>44.964362423862994</v>
      </c>
      <c r="N23">
        <f t="shared" si="6"/>
        <v>0.28817219998426824</v>
      </c>
      <c r="O23">
        <f t="shared" si="7"/>
        <v>2.2558538033349538</v>
      </c>
      <c r="P23">
        <f t="shared" si="8"/>
        <v>0.26917196728324605</v>
      </c>
      <c r="Q23">
        <f t="shared" si="9"/>
        <v>0.16983506913254684</v>
      </c>
      <c r="R23">
        <f t="shared" si="10"/>
        <v>321.42339112073705</v>
      </c>
      <c r="S23">
        <f t="shared" si="11"/>
        <v>27.101819292399984</v>
      </c>
      <c r="T23">
        <f t="shared" si="12"/>
        <v>27.107099999999999</v>
      </c>
      <c r="U23">
        <f t="shared" si="13"/>
        <v>3.6017354013732663</v>
      </c>
      <c r="V23">
        <f t="shared" si="14"/>
        <v>55.029767043932523</v>
      </c>
      <c r="W23">
        <f t="shared" si="15"/>
        <v>1.8857071370806497</v>
      </c>
      <c r="X23">
        <f t="shared" si="16"/>
        <v>3.4267038338999551</v>
      </c>
      <c r="Y23">
        <f t="shared" si="17"/>
        <v>1.7160282642926166</v>
      </c>
      <c r="Z23">
        <f t="shared" si="18"/>
        <v>-209.44098701759734</v>
      </c>
      <c r="AA23">
        <f t="shared" si="19"/>
        <v>-102.91280486565238</v>
      </c>
      <c r="AB23">
        <f t="shared" si="20"/>
        <v>-9.8143424604315239</v>
      </c>
      <c r="AC23">
        <f t="shared" si="21"/>
        <v>-0.74474322294419437</v>
      </c>
      <c r="AD23">
        <v>-4.13415259506364E-2</v>
      </c>
      <c r="AE23">
        <v>4.6409484596177303E-2</v>
      </c>
      <c r="AF23">
        <v>3.4656918299808002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52851.635859611371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788.63511764705902</v>
      </c>
      <c r="AT23">
        <v>1107.8599999999999</v>
      </c>
      <c r="AU23">
        <f t="shared" si="27"/>
        <v>0.2881455078736852</v>
      </c>
      <c r="AV23">
        <v>0.5</v>
      </c>
      <c r="AW23">
        <f t="shared" si="28"/>
        <v>1681.1052004251715</v>
      </c>
      <c r="AX23">
        <f t="shared" si="29"/>
        <v>39.812344680879292</v>
      </c>
      <c r="AY23">
        <f t="shared" si="30"/>
        <v>242.20145588280218</v>
      </c>
      <c r="AZ23">
        <f t="shared" si="31"/>
        <v>0.46686404419330957</v>
      </c>
      <c r="BA23">
        <f t="shared" si="32"/>
        <v>2.4331627164276424E-2</v>
      </c>
      <c r="BB23">
        <f t="shared" si="33"/>
        <v>1.6425811925694587</v>
      </c>
      <c r="BC23" t="s">
        <v>387</v>
      </c>
      <c r="BD23">
        <v>590.64</v>
      </c>
      <c r="BE23">
        <f t="shared" si="34"/>
        <v>517.21999999999991</v>
      </c>
      <c r="BF23">
        <f t="shared" si="35"/>
        <v>0.61719361655183658</v>
      </c>
      <c r="BG23">
        <f t="shared" si="36"/>
        <v>0.77867922994304595</v>
      </c>
      <c r="BH23">
        <f t="shared" si="37"/>
        <v>0.58339573839539915</v>
      </c>
      <c r="BI23">
        <f t="shared" si="38"/>
        <v>0.76882156813430536</v>
      </c>
      <c r="BJ23">
        <v>1642</v>
      </c>
      <c r="BK23">
        <v>300</v>
      </c>
      <c r="BL23">
        <v>300</v>
      </c>
      <c r="BM23">
        <v>300</v>
      </c>
      <c r="BN23">
        <v>10233.299999999999</v>
      </c>
      <c r="BO23">
        <v>1010.4</v>
      </c>
      <c r="BP23">
        <v>-6.8195699999999996E-3</v>
      </c>
      <c r="BQ23">
        <v>-4.4285899999999998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1999.89</v>
      </c>
      <c r="CC23">
        <f t="shared" si="40"/>
        <v>1681.1052004251715</v>
      </c>
      <c r="CD23">
        <f t="shared" si="41"/>
        <v>0.84059883314840889</v>
      </c>
      <c r="CE23">
        <f t="shared" si="42"/>
        <v>0.19119766629681786</v>
      </c>
      <c r="CF23">
        <v>6</v>
      </c>
      <c r="CG23">
        <v>0.5</v>
      </c>
      <c r="CH23" t="s">
        <v>346</v>
      </c>
      <c r="CI23">
        <v>1566751090.5</v>
      </c>
      <c r="CJ23">
        <v>449.63</v>
      </c>
      <c r="CK23">
        <v>499.96899999999999</v>
      </c>
      <c r="CL23">
        <v>18.8565</v>
      </c>
      <c r="CM23">
        <v>13.264699999999999</v>
      </c>
      <c r="CN23">
        <v>499.983</v>
      </c>
      <c r="CO23">
        <v>99.903099999999995</v>
      </c>
      <c r="CP23">
        <v>9.9930099999999994E-2</v>
      </c>
      <c r="CQ23">
        <v>26.260899999999999</v>
      </c>
      <c r="CR23">
        <v>27.107099999999999</v>
      </c>
      <c r="CS23">
        <v>999.9</v>
      </c>
      <c r="CT23">
        <v>0</v>
      </c>
      <c r="CU23">
        <v>0</v>
      </c>
      <c r="CV23">
        <v>9979.3799999999992</v>
      </c>
      <c r="CW23">
        <v>0</v>
      </c>
      <c r="CX23">
        <v>1603.54</v>
      </c>
      <c r="CY23">
        <v>-50.338900000000002</v>
      </c>
      <c r="CZ23">
        <v>458.27100000000002</v>
      </c>
      <c r="DA23">
        <v>506.69</v>
      </c>
      <c r="DB23">
        <v>5.5918299999999999</v>
      </c>
      <c r="DC23">
        <v>453.077</v>
      </c>
      <c r="DD23">
        <v>499.96899999999999</v>
      </c>
      <c r="DE23">
        <v>19.095500000000001</v>
      </c>
      <c r="DF23">
        <v>13.264699999999999</v>
      </c>
      <c r="DG23">
        <v>1.8838200000000001</v>
      </c>
      <c r="DH23">
        <v>1.32518</v>
      </c>
      <c r="DI23">
        <v>16.5002</v>
      </c>
      <c r="DJ23">
        <v>11.0875</v>
      </c>
      <c r="DK23">
        <v>1999.89</v>
      </c>
      <c r="DL23">
        <v>0.97999000000000003</v>
      </c>
      <c r="DM23">
        <v>2.0010199999999999E-2</v>
      </c>
      <c r="DN23">
        <v>0</v>
      </c>
      <c r="DO23">
        <v>788.76199999999994</v>
      </c>
      <c r="DP23">
        <v>4.9992900000000002</v>
      </c>
      <c r="DQ23">
        <v>19588.3</v>
      </c>
      <c r="DR23">
        <v>17313.3</v>
      </c>
      <c r="DS23">
        <v>44.625</v>
      </c>
      <c r="DT23">
        <v>45.25</v>
      </c>
      <c r="DU23">
        <v>45.186999999999998</v>
      </c>
      <c r="DV23">
        <v>45.186999999999998</v>
      </c>
      <c r="DW23">
        <v>46.5</v>
      </c>
      <c r="DX23">
        <v>1954.97</v>
      </c>
      <c r="DY23">
        <v>39.92</v>
      </c>
      <c r="DZ23">
        <v>0</v>
      </c>
      <c r="EA23">
        <v>110.39999985694899</v>
      </c>
      <c r="EB23">
        <v>788.63511764705902</v>
      </c>
      <c r="EC23">
        <v>1.93112745429126</v>
      </c>
      <c r="ED23">
        <v>-723.79902197296303</v>
      </c>
      <c r="EE23">
        <v>19610.3470588235</v>
      </c>
      <c r="EF23">
        <v>10</v>
      </c>
      <c r="EG23">
        <v>1566751057</v>
      </c>
      <c r="EH23" t="s">
        <v>388</v>
      </c>
      <c r="EI23">
        <v>34</v>
      </c>
      <c r="EJ23">
        <v>-3.4470000000000001</v>
      </c>
      <c r="EK23">
        <v>-0.23899999999999999</v>
      </c>
      <c r="EL23">
        <v>400</v>
      </c>
      <c r="EM23">
        <v>13</v>
      </c>
      <c r="EN23">
        <v>0.04</v>
      </c>
      <c r="EO23">
        <v>0.01</v>
      </c>
      <c r="EP23">
        <v>39.801288037453197</v>
      </c>
      <c r="EQ23">
        <v>-4.2331439097317902E-2</v>
      </c>
      <c r="ER23">
        <v>8.8447882325864702E-2</v>
      </c>
      <c r="ES23">
        <v>1</v>
      </c>
      <c r="ET23">
        <v>0.29460318366961102</v>
      </c>
      <c r="EU23">
        <v>-2.23479302741783E-2</v>
      </c>
      <c r="EV23">
        <v>3.3758421461491501E-3</v>
      </c>
      <c r="EW23">
        <v>1</v>
      </c>
      <c r="EX23">
        <v>2</v>
      </c>
      <c r="EY23">
        <v>2</v>
      </c>
      <c r="EZ23" t="s">
        <v>348</v>
      </c>
      <c r="FA23">
        <v>2.9363899999999998</v>
      </c>
      <c r="FB23">
        <v>2.63748</v>
      </c>
      <c r="FC23">
        <v>9.9595699999999995E-2</v>
      </c>
      <c r="FD23">
        <v>0.108726</v>
      </c>
      <c r="FE23">
        <v>9.2745999999999995E-2</v>
      </c>
      <c r="FF23">
        <v>7.1904700000000002E-2</v>
      </c>
      <c r="FG23">
        <v>32171.3</v>
      </c>
      <c r="FH23">
        <v>27884.5</v>
      </c>
      <c r="FI23">
        <v>31070.799999999999</v>
      </c>
      <c r="FJ23">
        <v>27423.599999999999</v>
      </c>
      <c r="FK23">
        <v>39516.300000000003</v>
      </c>
      <c r="FL23">
        <v>38468.1</v>
      </c>
      <c r="FM23">
        <v>43586.7</v>
      </c>
      <c r="FN23">
        <v>42320.9</v>
      </c>
      <c r="FO23">
        <v>2.0064700000000002</v>
      </c>
      <c r="FP23">
        <v>1.93377</v>
      </c>
      <c r="FQ23">
        <v>6.4969100000000002E-2</v>
      </c>
      <c r="FR23">
        <v>0</v>
      </c>
      <c r="FS23">
        <v>26.043900000000001</v>
      </c>
      <c r="FT23">
        <v>999.9</v>
      </c>
      <c r="FU23">
        <v>49.738</v>
      </c>
      <c r="FV23">
        <v>29.88</v>
      </c>
      <c r="FW23">
        <v>21.064499999999999</v>
      </c>
      <c r="FX23">
        <v>59.713799999999999</v>
      </c>
      <c r="FY23">
        <v>40.777200000000001</v>
      </c>
      <c r="FZ23">
        <v>1</v>
      </c>
      <c r="GA23">
        <v>5.9281E-2</v>
      </c>
      <c r="GB23">
        <v>2.8432400000000002</v>
      </c>
      <c r="GC23">
        <v>20.3367</v>
      </c>
      <c r="GD23">
        <v>5.23855</v>
      </c>
      <c r="GE23">
        <v>12.0639</v>
      </c>
      <c r="GF23">
        <v>4.9710000000000001</v>
      </c>
      <c r="GG23">
        <v>3.29013</v>
      </c>
      <c r="GH23">
        <v>9999</v>
      </c>
      <c r="GI23">
        <v>9999</v>
      </c>
      <c r="GJ23">
        <v>9999</v>
      </c>
      <c r="GK23">
        <v>450.6</v>
      </c>
      <c r="GL23">
        <v>1.8869100000000001</v>
      </c>
      <c r="GM23">
        <v>1.8829499999999999</v>
      </c>
      <c r="GN23">
        <v>1.8815200000000001</v>
      </c>
      <c r="GO23">
        <v>1.8822099999999999</v>
      </c>
      <c r="GP23">
        <v>1.8775900000000001</v>
      </c>
      <c r="GQ23">
        <v>1.8794299999999999</v>
      </c>
      <c r="GR23">
        <v>1.8788100000000001</v>
      </c>
      <c r="GS23">
        <v>1.8858299999999999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-3.4470000000000001</v>
      </c>
      <c r="HH23">
        <v>-0.23899999999999999</v>
      </c>
      <c r="HI23">
        <v>2</v>
      </c>
      <c r="HJ23">
        <v>518.14099999999996</v>
      </c>
      <c r="HK23">
        <v>532.42999999999995</v>
      </c>
      <c r="HL23">
        <v>22.457599999999999</v>
      </c>
      <c r="HM23">
        <v>28.020299999999999</v>
      </c>
      <c r="HN23">
        <v>30.001000000000001</v>
      </c>
      <c r="HO23">
        <v>27.8566</v>
      </c>
      <c r="HP23">
        <v>27.894200000000001</v>
      </c>
      <c r="HQ23">
        <v>23.145</v>
      </c>
      <c r="HR23">
        <v>42.462000000000003</v>
      </c>
      <c r="HS23">
        <v>0</v>
      </c>
      <c r="HT23">
        <v>22.359100000000002</v>
      </c>
      <c r="HU23">
        <v>500</v>
      </c>
      <c r="HV23">
        <v>13.257</v>
      </c>
      <c r="HW23">
        <v>100.81100000000001</v>
      </c>
      <c r="HX23">
        <v>101.95</v>
      </c>
    </row>
    <row r="24" spans="1:232" x14ac:dyDescent="0.25">
      <c r="A24">
        <v>9</v>
      </c>
      <c r="B24">
        <v>1566751191.5</v>
      </c>
      <c r="C24">
        <v>930.5</v>
      </c>
      <c r="D24" t="s">
        <v>389</v>
      </c>
      <c r="E24" t="s">
        <v>390</v>
      </c>
      <c r="G24">
        <v>1566751191.5</v>
      </c>
      <c r="H24">
        <f t="shared" si="0"/>
        <v>4.132704332052815E-3</v>
      </c>
      <c r="I24">
        <f t="shared" si="1"/>
        <v>41.486773539867755</v>
      </c>
      <c r="J24">
        <f t="shared" si="2"/>
        <v>547.5</v>
      </c>
      <c r="K24">
        <f t="shared" si="3"/>
        <v>248.30992995219643</v>
      </c>
      <c r="L24">
        <f t="shared" si="4"/>
        <v>24.833041725958697</v>
      </c>
      <c r="M24">
        <f t="shared" si="5"/>
        <v>54.754517258249997</v>
      </c>
      <c r="N24">
        <f t="shared" si="6"/>
        <v>0.24237504130786305</v>
      </c>
      <c r="O24">
        <f t="shared" si="7"/>
        <v>2.260338756624714</v>
      </c>
      <c r="P24">
        <f t="shared" si="8"/>
        <v>0.22880658969041207</v>
      </c>
      <c r="Q24">
        <f t="shared" si="9"/>
        <v>0.14415985498943346</v>
      </c>
      <c r="R24">
        <f t="shared" si="10"/>
        <v>321.42761738051092</v>
      </c>
      <c r="S24">
        <f t="shared" si="11"/>
        <v>26.920974379663797</v>
      </c>
      <c r="T24">
        <f t="shared" si="12"/>
        <v>27.1676</v>
      </c>
      <c r="U24">
        <f t="shared" si="13"/>
        <v>3.614543109794246</v>
      </c>
      <c r="V24">
        <f t="shared" si="14"/>
        <v>55.453512270706504</v>
      </c>
      <c r="W24">
        <f t="shared" si="15"/>
        <v>1.8576132534522198</v>
      </c>
      <c r="X24">
        <f t="shared" si="16"/>
        <v>3.3498568032696281</v>
      </c>
      <c r="Y24">
        <f t="shared" si="17"/>
        <v>1.7569298563420261</v>
      </c>
      <c r="Z24">
        <f t="shared" si="18"/>
        <v>-182.25226104352913</v>
      </c>
      <c r="AA24">
        <f t="shared" si="19"/>
        <v>-157.22297600743482</v>
      </c>
      <c r="AB24">
        <f t="shared" si="20"/>
        <v>-14.939775079927353</v>
      </c>
      <c r="AC24">
        <f t="shared" si="21"/>
        <v>-32.987394750380389</v>
      </c>
      <c r="AD24">
        <v>-4.14626621835597E-2</v>
      </c>
      <c r="AE24">
        <v>4.6545470629750597E-2</v>
      </c>
      <c r="AF24">
        <v>3.4737217714543598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53068.30201417311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792.62135294117604</v>
      </c>
      <c r="AT24">
        <v>1129.2</v>
      </c>
      <c r="AU24">
        <f t="shared" si="27"/>
        <v>0.29806823154341477</v>
      </c>
      <c r="AV24">
        <v>0.5</v>
      </c>
      <c r="AW24">
        <f t="shared" si="28"/>
        <v>1681.1301004250586</v>
      </c>
      <c r="AX24">
        <f t="shared" si="29"/>
        <v>41.486773539867755</v>
      </c>
      <c r="AY24">
        <f t="shared" si="30"/>
        <v>250.54573801405024</v>
      </c>
      <c r="AZ24">
        <f t="shared" si="31"/>
        <v>0.47580588026921722</v>
      </c>
      <c r="BA24">
        <f t="shared" si="32"/>
        <v>2.5327280624440875E-2</v>
      </c>
      <c r="BB24">
        <f t="shared" si="33"/>
        <v>1.5926408076514347</v>
      </c>
      <c r="BC24" t="s">
        <v>392</v>
      </c>
      <c r="BD24">
        <v>591.91999999999996</v>
      </c>
      <c r="BE24">
        <f t="shared" si="34"/>
        <v>537.28000000000009</v>
      </c>
      <c r="BF24">
        <f t="shared" si="35"/>
        <v>0.62644923886767412</v>
      </c>
      <c r="BG24">
        <f t="shared" si="36"/>
        <v>0.76996947368871727</v>
      </c>
      <c r="BH24">
        <f t="shared" si="37"/>
        <v>0.59202175705723137</v>
      </c>
      <c r="BI24">
        <f t="shared" si="38"/>
        <v>0.75980568558780937</v>
      </c>
      <c r="BJ24">
        <v>1644</v>
      </c>
      <c r="BK24">
        <v>300</v>
      </c>
      <c r="BL24">
        <v>300</v>
      </c>
      <c r="BM24">
        <v>300</v>
      </c>
      <c r="BN24">
        <v>10232.200000000001</v>
      </c>
      <c r="BO24">
        <v>1025.83</v>
      </c>
      <c r="BP24">
        <v>-6.8188800000000003E-3</v>
      </c>
      <c r="BQ24">
        <v>-4.6959799999999996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1999.92</v>
      </c>
      <c r="CC24">
        <f t="shared" si="40"/>
        <v>1681.1301004250586</v>
      </c>
      <c r="CD24">
        <f t="shared" si="41"/>
        <v>0.84059867415949563</v>
      </c>
      <c r="CE24">
        <f t="shared" si="42"/>
        <v>0.19119734831899141</v>
      </c>
      <c r="CF24">
        <v>6</v>
      </c>
      <c r="CG24">
        <v>0.5</v>
      </c>
      <c r="CH24" t="s">
        <v>346</v>
      </c>
      <c r="CI24">
        <v>1566751191.5</v>
      </c>
      <c r="CJ24">
        <v>547.5</v>
      </c>
      <c r="CK24">
        <v>599.99900000000002</v>
      </c>
      <c r="CL24">
        <v>18.5746</v>
      </c>
      <c r="CM24">
        <v>13.7075</v>
      </c>
      <c r="CN24">
        <v>500.00299999999999</v>
      </c>
      <c r="CO24">
        <v>99.908299999999997</v>
      </c>
      <c r="CP24">
        <v>9.9950700000000003E-2</v>
      </c>
      <c r="CQ24">
        <v>25.877400000000002</v>
      </c>
      <c r="CR24">
        <v>27.1676</v>
      </c>
      <c r="CS24">
        <v>999.9</v>
      </c>
      <c r="CT24">
        <v>0</v>
      </c>
      <c r="CU24">
        <v>0</v>
      </c>
      <c r="CV24">
        <v>10008.1</v>
      </c>
      <c r="CW24">
        <v>0</v>
      </c>
      <c r="CX24">
        <v>1683.2</v>
      </c>
      <c r="CY24">
        <v>-52.499200000000002</v>
      </c>
      <c r="CZ24">
        <v>557.86199999999997</v>
      </c>
      <c r="DA24">
        <v>608.33799999999997</v>
      </c>
      <c r="DB24">
        <v>4.8670999999999998</v>
      </c>
      <c r="DC24">
        <v>551.875</v>
      </c>
      <c r="DD24">
        <v>599.99900000000002</v>
      </c>
      <c r="DE24">
        <v>18.807600000000001</v>
      </c>
      <c r="DF24">
        <v>13.7075</v>
      </c>
      <c r="DG24">
        <v>1.85575</v>
      </c>
      <c r="DH24">
        <v>1.3694900000000001</v>
      </c>
      <c r="DI24">
        <v>16.264500000000002</v>
      </c>
      <c r="DJ24">
        <v>11.584</v>
      </c>
      <c r="DK24">
        <v>1999.92</v>
      </c>
      <c r="DL24">
        <v>0.979993</v>
      </c>
      <c r="DM24">
        <v>2.0007500000000001E-2</v>
      </c>
      <c r="DN24">
        <v>0</v>
      </c>
      <c r="DO24">
        <v>792.78700000000003</v>
      </c>
      <c r="DP24">
        <v>4.9992900000000002</v>
      </c>
      <c r="DQ24">
        <v>19858.7</v>
      </c>
      <c r="DR24">
        <v>17313.599999999999</v>
      </c>
      <c r="DS24">
        <v>44.875</v>
      </c>
      <c r="DT24">
        <v>45.375</v>
      </c>
      <c r="DU24">
        <v>45.375</v>
      </c>
      <c r="DV24">
        <v>45.125</v>
      </c>
      <c r="DW24">
        <v>46.686999999999998</v>
      </c>
      <c r="DX24">
        <v>1955.01</v>
      </c>
      <c r="DY24">
        <v>39.909999999999997</v>
      </c>
      <c r="DZ24">
        <v>0</v>
      </c>
      <c r="EA24">
        <v>100.5</v>
      </c>
      <c r="EB24">
        <v>792.62135294117604</v>
      </c>
      <c r="EC24">
        <v>3.9475489992549599</v>
      </c>
      <c r="ED24">
        <v>685.14705463888799</v>
      </c>
      <c r="EE24">
        <v>19791.0058823529</v>
      </c>
      <c r="EF24">
        <v>10</v>
      </c>
      <c r="EG24">
        <v>1566751156</v>
      </c>
      <c r="EH24" t="s">
        <v>393</v>
      </c>
      <c r="EI24">
        <v>35</v>
      </c>
      <c r="EJ24">
        <v>-4.375</v>
      </c>
      <c r="EK24">
        <v>-0.23300000000000001</v>
      </c>
      <c r="EL24">
        <v>600</v>
      </c>
      <c r="EM24">
        <v>13</v>
      </c>
      <c r="EN24">
        <v>0.08</v>
      </c>
      <c r="EO24">
        <v>0.02</v>
      </c>
      <c r="EP24">
        <v>41.459817150901301</v>
      </c>
      <c r="EQ24">
        <v>-6.2729434554668395E-2</v>
      </c>
      <c r="ER24">
        <v>4.0913472907221297E-2</v>
      </c>
      <c r="ES24">
        <v>1</v>
      </c>
      <c r="ET24">
        <v>0.24972940394115201</v>
      </c>
      <c r="EU24">
        <v>-2.4711313983135301E-2</v>
      </c>
      <c r="EV24">
        <v>3.0876420600623E-3</v>
      </c>
      <c r="EW24">
        <v>1</v>
      </c>
      <c r="EX24">
        <v>2</v>
      </c>
      <c r="EY24">
        <v>2</v>
      </c>
      <c r="EZ24" t="s">
        <v>348</v>
      </c>
      <c r="FA24">
        <v>2.9361700000000002</v>
      </c>
      <c r="FB24">
        <v>2.6375000000000002</v>
      </c>
      <c r="FC24">
        <v>0.114999</v>
      </c>
      <c r="FD24">
        <v>0.12385699999999999</v>
      </c>
      <c r="FE24">
        <v>9.1694700000000004E-2</v>
      </c>
      <c r="FF24">
        <v>7.3653999999999997E-2</v>
      </c>
      <c r="FG24">
        <v>31606.400000000001</v>
      </c>
      <c r="FH24">
        <v>27400.400000000001</v>
      </c>
      <c r="FI24">
        <v>31057</v>
      </c>
      <c r="FJ24">
        <v>27413.7</v>
      </c>
      <c r="FK24">
        <v>39547.599999999999</v>
      </c>
      <c r="FL24">
        <v>38383.5</v>
      </c>
      <c r="FM24">
        <v>43568.4</v>
      </c>
      <c r="FN24">
        <v>42306.3</v>
      </c>
      <c r="FO24">
        <v>2.0035500000000002</v>
      </c>
      <c r="FP24">
        <v>1.93187</v>
      </c>
      <c r="FQ24">
        <v>6.6123899999999999E-2</v>
      </c>
      <c r="FR24">
        <v>0</v>
      </c>
      <c r="FS24">
        <v>26.085599999999999</v>
      </c>
      <c r="FT24">
        <v>999.9</v>
      </c>
      <c r="FU24">
        <v>49.811</v>
      </c>
      <c r="FV24">
        <v>29.98</v>
      </c>
      <c r="FW24">
        <v>21.215499999999999</v>
      </c>
      <c r="FX24">
        <v>60.113799999999998</v>
      </c>
      <c r="FY24">
        <v>40.709099999999999</v>
      </c>
      <c r="FZ24">
        <v>1</v>
      </c>
      <c r="GA24">
        <v>7.8760200000000002E-2</v>
      </c>
      <c r="GB24">
        <v>4.6859900000000003</v>
      </c>
      <c r="GC24">
        <v>20.2925</v>
      </c>
      <c r="GD24">
        <v>5.2393000000000001</v>
      </c>
      <c r="GE24">
        <v>12.0648</v>
      </c>
      <c r="GF24">
        <v>4.9712500000000004</v>
      </c>
      <c r="GG24">
        <v>3.29013</v>
      </c>
      <c r="GH24">
        <v>9999</v>
      </c>
      <c r="GI24">
        <v>9999</v>
      </c>
      <c r="GJ24">
        <v>9999</v>
      </c>
      <c r="GK24">
        <v>450.6</v>
      </c>
      <c r="GL24">
        <v>1.8869</v>
      </c>
      <c r="GM24">
        <v>1.88293</v>
      </c>
      <c r="GN24">
        <v>1.88144</v>
      </c>
      <c r="GO24">
        <v>1.88218</v>
      </c>
      <c r="GP24">
        <v>1.87758</v>
      </c>
      <c r="GQ24">
        <v>1.87941</v>
      </c>
      <c r="GR24">
        <v>1.8788100000000001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-4.375</v>
      </c>
      <c r="HH24">
        <v>-0.23300000000000001</v>
      </c>
      <c r="HI24">
        <v>2</v>
      </c>
      <c r="HJ24">
        <v>517.85</v>
      </c>
      <c r="HK24">
        <v>532.79200000000003</v>
      </c>
      <c r="HL24">
        <v>20.800699999999999</v>
      </c>
      <c r="HM24">
        <v>28.215499999999999</v>
      </c>
      <c r="HN24">
        <v>30.0014</v>
      </c>
      <c r="HO24">
        <v>28.040099999999999</v>
      </c>
      <c r="HP24">
        <v>28.077200000000001</v>
      </c>
      <c r="HQ24">
        <v>26.813800000000001</v>
      </c>
      <c r="HR24">
        <v>41.145699999999998</v>
      </c>
      <c r="HS24">
        <v>0</v>
      </c>
      <c r="HT24">
        <v>20.650700000000001</v>
      </c>
      <c r="HU24">
        <v>600</v>
      </c>
      <c r="HV24">
        <v>13.6653</v>
      </c>
      <c r="HW24">
        <v>100.767</v>
      </c>
      <c r="HX24">
        <v>101.914</v>
      </c>
    </row>
    <row r="25" spans="1:232" x14ac:dyDescent="0.25">
      <c r="A25">
        <v>10</v>
      </c>
      <c r="B25">
        <v>1566751293.5</v>
      </c>
      <c r="C25">
        <v>1032.5</v>
      </c>
      <c r="D25" t="s">
        <v>394</v>
      </c>
      <c r="E25" t="s">
        <v>395</v>
      </c>
      <c r="G25">
        <v>1566751293.5</v>
      </c>
      <c r="H25">
        <f t="shared" si="0"/>
        <v>3.6199932919978653E-3</v>
      </c>
      <c r="I25">
        <f t="shared" si="1"/>
        <v>41.552969572237416</v>
      </c>
      <c r="J25">
        <f t="shared" si="2"/>
        <v>647.322</v>
      </c>
      <c r="K25">
        <f t="shared" si="3"/>
        <v>297.36882952848521</v>
      </c>
      <c r="L25">
        <f t="shared" si="4"/>
        <v>29.740739202092961</v>
      </c>
      <c r="M25">
        <f t="shared" si="5"/>
        <v>64.740594406963794</v>
      </c>
      <c r="N25">
        <f t="shared" si="6"/>
        <v>0.20635386609649378</v>
      </c>
      <c r="O25">
        <f t="shared" si="7"/>
        <v>2.2621420341736798</v>
      </c>
      <c r="P25">
        <f t="shared" si="8"/>
        <v>0.19643757297547695</v>
      </c>
      <c r="Q25">
        <f t="shared" si="9"/>
        <v>0.12362470311927462</v>
      </c>
      <c r="R25">
        <f t="shared" si="10"/>
        <v>321.43240535899469</v>
      </c>
      <c r="S25">
        <f t="shared" si="11"/>
        <v>26.488496937311627</v>
      </c>
      <c r="T25">
        <f t="shared" si="12"/>
        <v>27.016999999999999</v>
      </c>
      <c r="U25">
        <f t="shared" si="13"/>
        <v>3.582734869932088</v>
      </c>
      <c r="V25">
        <f t="shared" si="14"/>
        <v>55.352913981237236</v>
      </c>
      <c r="W25">
        <f t="shared" si="15"/>
        <v>1.7891719879502599</v>
      </c>
      <c r="X25">
        <f t="shared" si="16"/>
        <v>3.2322995471507219</v>
      </c>
      <c r="Y25">
        <f t="shared" si="17"/>
        <v>1.7935628819818281</v>
      </c>
      <c r="Z25">
        <f t="shared" si="18"/>
        <v>-159.64170417710585</v>
      </c>
      <c r="AA25">
        <f t="shared" si="19"/>
        <v>-212.37522558457104</v>
      </c>
      <c r="AB25">
        <f t="shared" si="20"/>
        <v>-20.088604907673716</v>
      </c>
      <c r="AC25">
        <f t="shared" si="21"/>
        <v>-70.673129310355904</v>
      </c>
      <c r="AD25">
        <v>-4.1511429807848998E-2</v>
      </c>
      <c r="AE25">
        <v>4.6600216560293901E-2</v>
      </c>
      <c r="AF25">
        <v>3.4769522078944801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53235.4410763134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794.36311764705897</v>
      </c>
      <c r="AT25">
        <v>1133.99</v>
      </c>
      <c r="AU25">
        <f t="shared" si="27"/>
        <v>0.29949724631869856</v>
      </c>
      <c r="AV25">
        <v>0.5</v>
      </c>
      <c r="AW25">
        <f t="shared" si="28"/>
        <v>1681.1553004250522</v>
      </c>
      <c r="AX25">
        <f t="shared" si="29"/>
        <v>41.552969572237416</v>
      </c>
      <c r="AY25">
        <f t="shared" si="30"/>
        <v>251.75069155569378</v>
      </c>
      <c r="AZ25">
        <f t="shared" si="31"/>
        <v>0.47775553576310192</v>
      </c>
      <c r="BA25">
        <f t="shared" si="32"/>
        <v>2.5366276298952033E-2</v>
      </c>
      <c r="BB25">
        <f t="shared" si="33"/>
        <v>1.5816894328874154</v>
      </c>
      <c r="BC25" t="s">
        <v>397</v>
      </c>
      <c r="BD25">
        <v>592.22</v>
      </c>
      <c r="BE25">
        <f t="shared" si="34"/>
        <v>541.77</v>
      </c>
      <c r="BF25">
        <f t="shared" si="35"/>
        <v>0.62688388495660718</v>
      </c>
      <c r="BG25">
        <f t="shared" si="36"/>
        <v>0.76801733329336852</v>
      </c>
      <c r="BH25">
        <f t="shared" si="37"/>
        <v>0.5923923236825307</v>
      </c>
      <c r="BI25">
        <f t="shared" si="38"/>
        <v>0.75778197062071861</v>
      </c>
      <c r="BJ25">
        <v>1646</v>
      </c>
      <c r="BK25">
        <v>300</v>
      </c>
      <c r="BL25">
        <v>300</v>
      </c>
      <c r="BM25">
        <v>300</v>
      </c>
      <c r="BN25">
        <v>10230.9</v>
      </c>
      <c r="BO25">
        <v>1028.9000000000001</v>
      </c>
      <c r="BP25">
        <v>-6.8180899999999997E-3</v>
      </c>
      <c r="BQ25">
        <v>-4.8570599999999997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1999.95</v>
      </c>
      <c r="CC25">
        <f t="shared" si="40"/>
        <v>1681.1553004250522</v>
      </c>
      <c r="CD25">
        <f t="shared" si="41"/>
        <v>0.8405986651791556</v>
      </c>
      <c r="CE25">
        <f t="shared" si="42"/>
        <v>0.19119733035831124</v>
      </c>
      <c r="CF25">
        <v>6</v>
      </c>
      <c r="CG25">
        <v>0.5</v>
      </c>
      <c r="CH25" t="s">
        <v>346</v>
      </c>
      <c r="CI25">
        <v>1566751293.5</v>
      </c>
      <c r="CJ25">
        <v>647.322</v>
      </c>
      <c r="CK25">
        <v>699.99900000000002</v>
      </c>
      <c r="CL25">
        <v>17.889399999999998</v>
      </c>
      <c r="CM25">
        <v>13.622999999999999</v>
      </c>
      <c r="CN25">
        <v>499.98599999999999</v>
      </c>
      <c r="CO25">
        <v>99.912999999999997</v>
      </c>
      <c r="CP25">
        <v>9.9967899999999998E-2</v>
      </c>
      <c r="CQ25">
        <v>25.275600000000001</v>
      </c>
      <c r="CR25">
        <v>27.016999999999999</v>
      </c>
      <c r="CS25">
        <v>999.9</v>
      </c>
      <c r="CT25">
        <v>0</v>
      </c>
      <c r="CU25">
        <v>0</v>
      </c>
      <c r="CV25">
        <v>10019.4</v>
      </c>
      <c r="CW25">
        <v>0</v>
      </c>
      <c r="CX25">
        <v>1550.37</v>
      </c>
      <c r="CY25">
        <v>-52.677500000000002</v>
      </c>
      <c r="CZ25">
        <v>659.11300000000006</v>
      </c>
      <c r="DA25">
        <v>709.66700000000003</v>
      </c>
      <c r="DB25">
        <v>4.2664099999999996</v>
      </c>
      <c r="DC25">
        <v>652.23500000000001</v>
      </c>
      <c r="DD25">
        <v>699.99900000000002</v>
      </c>
      <c r="DE25">
        <v>18.1174</v>
      </c>
      <c r="DF25">
        <v>13.622999999999999</v>
      </c>
      <c r="DG25">
        <v>1.78739</v>
      </c>
      <c r="DH25">
        <v>1.3611200000000001</v>
      </c>
      <c r="DI25">
        <v>15.6769</v>
      </c>
      <c r="DJ25">
        <v>11.491199999999999</v>
      </c>
      <c r="DK25">
        <v>1999.95</v>
      </c>
      <c r="DL25">
        <v>0.97999499999999995</v>
      </c>
      <c r="DM25">
        <v>2.00047E-2</v>
      </c>
      <c r="DN25">
        <v>0</v>
      </c>
      <c r="DO25">
        <v>794.45100000000002</v>
      </c>
      <c r="DP25">
        <v>4.9992900000000002</v>
      </c>
      <c r="DQ25">
        <v>19414</v>
      </c>
      <c r="DR25">
        <v>17313.900000000001</v>
      </c>
      <c r="DS25">
        <v>45</v>
      </c>
      <c r="DT25">
        <v>45.75</v>
      </c>
      <c r="DU25">
        <v>45.5</v>
      </c>
      <c r="DV25">
        <v>45.25</v>
      </c>
      <c r="DW25">
        <v>46.686999999999998</v>
      </c>
      <c r="DX25">
        <v>1955.04</v>
      </c>
      <c r="DY25">
        <v>39.909999999999997</v>
      </c>
      <c r="DZ25">
        <v>0</v>
      </c>
      <c r="EA25">
        <v>101.39999985694899</v>
      </c>
      <c r="EB25">
        <v>794.36311764705897</v>
      </c>
      <c r="EC25">
        <v>-0.33651958148195299</v>
      </c>
      <c r="ED25">
        <v>-367.72060297226801</v>
      </c>
      <c r="EE25">
        <v>19493.182352941199</v>
      </c>
      <c r="EF25">
        <v>10</v>
      </c>
      <c r="EG25">
        <v>1566751255.5</v>
      </c>
      <c r="EH25" t="s">
        <v>398</v>
      </c>
      <c r="EI25">
        <v>36</v>
      </c>
      <c r="EJ25">
        <v>-4.9130000000000003</v>
      </c>
      <c r="EK25">
        <v>-0.22800000000000001</v>
      </c>
      <c r="EL25">
        <v>700</v>
      </c>
      <c r="EM25">
        <v>14</v>
      </c>
      <c r="EN25">
        <v>0.04</v>
      </c>
      <c r="EO25">
        <v>0.02</v>
      </c>
      <c r="EP25">
        <v>41.550105507102103</v>
      </c>
      <c r="EQ25">
        <v>3.5908132424424602E-2</v>
      </c>
      <c r="ER25">
        <v>9.2072982754861504E-2</v>
      </c>
      <c r="ES25">
        <v>1</v>
      </c>
      <c r="ET25">
        <v>0.216831244654933</v>
      </c>
      <c r="EU25">
        <v>-5.4519989597353297E-2</v>
      </c>
      <c r="EV25">
        <v>5.5697154303417798E-3</v>
      </c>
      <c r="EW25">
        <v>1</v>
      </c>
      <c r="EX25">
        <v>2</v>
      </c>
      <c r="EY25">
        <v>2</v>
      </c>
      <c r="EZ25" t="s">
        <v>348</v>
      </c>
      <c r="FA25">
        <v>2.9358200000000001</v>
      </c>
      <c r="FB25">
        <v>2.6375199999999999</v>
      </c>
      <c r="FC25">
        <v>0.12926599999999999</v>
      </c>
      <c r="FD25">
        <v>0.13772200000000001</v>
      </c>
      <c r="FE25">
        <v>8.9196899999999996E-2</v>
      </c>
      <c r="FF25">
        <v>7.3283799999999996E-2</v>
      </c>
      <c r="FG25">
        <v>31084.3</v>
      </c>
      <c r="FH25">
        <v>26960.799999999999</v>
      </c>
      <c r="FI25">
        <v>31045.1</v>
      </c>
      <c r="FJ25">
        <v>27408.400000000001</v>
      </c>
      <c r="FK25">
        <v>39645.800000000003</v>
      </c>
      <c r="FL25">
        <v>38393.800000000003</v>
      </c>
      <c r="FM25">
        <v>43554.1</v>
      </c>
      <c r="FN25">
        <v>42299.6</v>
      </c>
      <c r="FO25">
        <v>2.0008699999999999</v>
      </c>
      <c r="FP25">
        <v>1.9281999999999999</v>
      </c>
      <c r="FQ25">
        <v>5.7041599999999998E-2</v>
      </c>
      <c r="FR25">
        <v>0</v>
      </c>
      <c r="FS25">
        <v>26.083500000000001</v>
      </c>
      <c r="FT25">
        <v>999.9</v>
      </c>
      <c r="FU25">
        <v>49.884</v>
      </c>
      <c r="FV25">
        <v>30.041</v>
      </c>
      <c r="FW25">
        <v>21.32</v>
      </c>
      <c r="FX25">
        <v>59.093800000000002</v>
      </c>
      <c r="FY25">
        <v>40.652999999999999</v>
      </c>
      <c r="FZ25">
        <v>1</v>
      </c>
      <c r="GA25">
        <v>9.20097E-2</v>
      </c>
      <c r="GB25">
        <v>4.01891</v>
      </c>
      <c r="GC25">
        <v>20.313300000000002</v>
      </c>
      <c r="GD25">
        <v>5.2401999999999997</v>
      </c>
      <c r="GE25">
        <v>12.064</v>
      </c>
      <c r="GF25">
        <v>4.9716500000000003</v>
      </c>
      <c r="GG25">
        <v>3.2900299999999998</v>
      </c>
      <c r="GH25">
        <v>9999</v>
      </c>
      <c r="GI25">
        <v>9999</v>
      </c>
      <c r="GJ25">
        <v>9999</v>
      </c>
      <c r="GK25">
        <v>450.6</v>
      </c>
      <c r="GL25">
        <v>1.8869100000000001</v>
      </c>
      <c r="GM25">
        <v>1.88293</v>
      </c>
      <c r="GN25">
        <v>1.8814599999999999</v>
      </c>
      <c r="GO25">
        <v>1.8821699999999999</v>
      </c>
      <c r="GP25">
        <v>1.8775900000000001</v>
      </c>
      <c r="GQ25">
        <v>1.8794299999999999</v>
      </c>
      <c r="GR25">
        <v>1.8788100000000001</v>
      </c>
      <c r="GS25">
        <v>1.8858299999999999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-4.9130000000000003</v>
      </c>
      <c r="HH25">
        <v>-0.22800000000000001</v>
      </c>
      <c r="HI25">
        <v>2</v>
      </c>
      <c r="HJ25">
        <v>517.83699999999999</v>
      </c>
      <c r="HK25">
        <v>532.01599999999996</v>
      </c>
      <c r="HL25">
        <v>20.2089</v>
      </c>
      <c r="HM25">
        <v>28.435500000000001</v>
      </c>
      <c r="HN25">
        <v>30.000699999999998</v>
      </c>
      <c r="HO25">
        <v>28.239100000000001</v>
      </c>
      <c r="HP25">
        <v>28.2761</v>
      </c>
      <c r="HQ25">
        <v>30.383099999999999</v>
      </c>
      <c r="HR25">
        <v>41.850900000000003</v>
      </c>
      <c r="HS25">
        <v>0</v>
      </c>
      <c r="HT25">
        <v>20.1982</v>
      </c>
      <c r="HU25">
        <v>700</v>
      </c>
      <c r="HV25">
        <v>13.6602</v>
      </c>
      <c r="HW25">
        <v>100.732</v>
      </c>
      <c r="HX25">
        <v>101.89700000000001</v>
      </c>
    </row>
    <row r="26" spans="1:232" x14ac:dyDescent="0.25">
      <c r="A26">
        <v>11</v>
      </c>
      <c r="B26">
        <v>1566751393</v>
      </c>
      <c r="C26">
        <v>1132</v>
      </c>
      <c r="D26" t="s">
        <v>399</v>
      </c>
      <c r="E26" t="s">
        <v>400</v>
      </c>
      <c r="G26">
        <v>1566751393</v>
      </c>
      <c r="H26">
        <f t="shared" si="0"/>
        <v>2.9795181609430814E-3</v>
      </c>
      <c r="I26">
        <f t="shared" si="1"/>
        <v>41.465954781528559</v>
      </c>
      <c r="J26">
        <f t="shared" si="2"/>
        <v>747.65599999999995</v>
      </c>
      <c r="K26">
        <f t="shared" si="3"/>
        <v>312.8124953782837</v>
      </c>
      <c r="L26">
        <f t="shared" si="4"/>
        <v>31.287593156265896</v>
      </c>
      <c r="M26">
        <f t="shared" si="5"/>
        <v>74.780761940320787</v>
      </c>
      <c r="N26">
        <f t="shared" si="6"/>
        <v>0.16383676155094945</v>
      </c>
      <c r="O26">
        <f t="shared" si="7"/>
        <v>2.2587062237557372</v>
      </c>
      <c r="P26">
        <f t="shared" si="8"/>
        <v>0.15750933767832787</v>
      </c>
      <c r="Q26">
        <f t="shared" si="9"/>
        <v>9.8991469102244531E-2</v>
      </c>
      <c r="R26">
        <f t="shared" si="10"/>
        <v>321.47390117254747</v>
      </c>
      <c r="S26">
        <f t="shared" si="11"/>
        <v>26.498385242953507</v>
      </c>
      <c r="T26">
        <f t="shared" si="12"/>
        <v>27.102799999999998</v>
      </c>
      <c r="U26">
        <f t="shared" si="13"/>
        <v>3.6008266111345844</v>
      </c>
      <c r="V26">
        <f t="shared" si="14"/>
        <v>55.101363601111643</v>
      </c>
      <c r="W26">
        <f t="shared" si="15"/>
        <v>1.75949674127802</v>
      </c>
      <c r="X26">
        <f t="shared" si="16"/>
        <v>3.1931999977628922</v>
      </c>
      <c r="Y26">
        <f t="shared" si="17"/>
        <v>1.8413298698565643</v>
      </c>
      <c r="Z26">
        <f t="shared" si="18"/>
        <v>-131.3967508975899</v>
      </c>
      <c r="AA26">
        <f t="shared" si="19"/>
        <v>-247.39071516018811</v>
      </c>
      <c r="AB26">
        <f t="shared" si="20"/>
        <v>-23.4224583106746</v>
      </c>
      <c r="AC26">
        <f t="shared" si="21"/>
        <v>-80.736023195905119</v>
      </c>
      <c r="AD26">
        <v>-4.1418542884173397E-2</v>
      </c>
      <c r="AE26">
        <v>4.6495942851126598E-2</v>
      </c>
      <c r="AF26">
        <v>3.4707981104792198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53157.793113115215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792.98635294117696</v>
      </c>
      <c r="AT26">
        <v>1127.8499999999999</v>
      </c>
      <c r="AU26">
        <f t="shared" si="27"/>
        <v>0.29690441730622241</v>
      </c>
      <c r="AV26">
        <v>0.5</v>
      </c>
      <c r="AW26">
        <f t="shared" si="28"/>
        <v>1681.373700424997</v>
      </c>
      <c r="AX26">
        <f t="shared" si="29"/>
        <v>41.465954781528559</v>
      </c>
      <c r="AY26">
        <f t="shared" si="30"/>
        <v>249.60363939934535</v>
      </c>
      <c r="AZ26">
        <f t="shared" si="31"/>
        <v>0.47287316575785787</v>
      </c>
      <c r="BA26">
        <f t="shared" si="32"/>
        <v>2.5311229175622015E-2</v>
      </c>
      <c r="BB26">
        <f t="shared" si="33"/>
        <v>1.5957441149088978</v>
      </c>
      <c r="BC26" t="s">
        <v>402</v>
      </c>
      <c r="BD26">
        <v>594.52</v>
      </c>
      <c r="BE26">
        <f t="shared" si="34"/>
        <v>533.32999999999993</v>
      </c>
      <c r="BF26">
        <f t="shared" si="35"/>
        <v>0.62787326244318342</v>
      </c>
      <c r="BG26">
        <f t="shared" si="36"/>
        <v>0.77140616092821113</v>
      </c>
      <c r="BH26">
        <f t="shared" si="37"/>
        <v>0.59040713713809112</v>
      </c>
      <c r="BI26">
        <f t="shared" si="38"/>
        <v>0.76037604366830469</v>
      </c>
      <c r="BJ26">
        <v>1648</v>
      </c>
      <c r="BK26">
        <v>300</v>
      </c>
      <c r="BL26">
        <v>300</v>
      </c>
      <c r="BM26">
        <v>300</v>
      </c>
      <c r="BN26">
        <v>10230.4</v>
      </c>
      <c r="BO26">
        <v>1026.43</v>
      </c>
      <c r="BP26">
        <v>-6.8171600000000001E-3</v>
      </c>
      <c r="BQ26">
        <v>-3.0897800000000002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2000.21</v>
      </c>
      <c r="CC26">
        <f t="shared" si="40"/>
        <v>1681.373700424997</v>
      </c>
      <c r="CD26">
        <f t="shared" si="41"/>
        <v>0.8405985873608256</v>
      </c>
      <c r="CE26">
        <f t="shared" si="42"/>
        <v>0.19119717472165126</v>
      </c>
      <c r="CF26">
        <v>6</v>
      </c>
      <c r="CG26">
        <v>0.5</v>
      </c>
      <c r="CH26" t="s">
        <v>346</v>
      </c>
      <c r="CI26">
        <v>1566751393</v>
      </c>
      <c r="CJ26">
        <v>747.65599999999995</v>
      </c>
      <c r="CK26">
        <v>800.07899999999995</v>
      </c>
      <c r="CL26">
        <v>17.5914</v>
      </c>
      <c r="CM26">
        <v>14.079499999999999</v>
      </c>
      <c r="CN26">
        <v>500.089</v>
      </c>
      <c r="CO26">
        <v>99.920299999999997</v>
      </c>
      <c r="CP26">
        <v>9.9979299999999993E-2</v>
      </c>
      <c r="CQ26">
        <v>25.071200000000001</v>
      </c>
      <c r="CR26">
        <v>27.102799999999998</v>
      </c>
      <c r="CS26">
        <v>999.9</v>
      </c>
      <c r="CT26">
        <v>0</v>
      </c>
      <c r="CU26">
        <v>0</v>
      </c>
      <c r="CV26">
        <v>9996.25</v>
      </c>
      <c r="CW26">
        <v>0</v>
      </c>
      <c r="CX26">
        <v>1502.53</v>
      </c>
      <c r="CY26">
        <v>-52.423200000000001</v>
      </c>
      <c r="CZ26">
        <v>761.04300000000001</v>
      </c>
      <c r="DA26">
        <v>811.50400000000002</v>
      </c>
      <c r="DB26">
        <v>3.5118399999999999</v>
      </c>
      <c r="DC26">
        <v>752.95699999999999</v>
      </c>
      <c r="DD26">
        <v>800.07899999999995</v>
      </c>
      <c r="DE26">
        <v>17.820399999999999</v>
      </c>
      <c r="DF26">
        <v>14.079499999999999</v>
      </c>
      <c r="DG26">
        <v>1.7577400000000001</v>
      </c>
      <c r="DH26">
        <v>1.40683</v>
      </c>
      <c r="DI26">
        <v>15.415900000000001</v>
      </c>
      <c r="DJ26">
        <v>11.9915</v>
      </c>
      <c r="DK26">
        <v>2000.21</v>
      </c>
      <c r="DL26">
        <v>0.97999800000000004</v>
      </c>
      <c r="DM26">
        <v>2.00019E-2</v>
      </c>
      <c r="DN26">
        <v>0</v>
      </c>
      <c r="DO26">
        <v>792.93799999999999</v>
      </c>
      <c r="DP26">
        <v>4.9992900000000002</v>
      </c>
      <c r="DQ26">
        <v>19478.5</v>
      </c>
      <c r="DR26">
        <v>17316.2</v>
      </c>
      <c r="DS26">
        <v>45.186999999999998</v>
      </c>
      <c r="DT26">
        <v>45.811999999999998</v>
      </c>
      <c r="DU26">
        <v>45.811999999999998</v>
      </c>
      <c r="DV26">
        <v>44.875</v>
      </c>
      <c r="DW26">
        <v>47.125</v>
      </c>
      <c r="DX26">
        <v>1955.3</v>
      </c>
      <c r="DY26">
        <v>39.909999999999997</v>
      </c>
      <c r="DZ26">
        <v>0</v>
      </c>
      <c r="EA26">
        <v>98.899999856948895</v>
      </c>
      <c r="EB26">
        <v>792.98635294117696</v>
      </c>
      <c r="EC26">
        <v>0.83210779660731704</v>
      </c>
      <c r="ED26">
        <v>1969.1421591016699</v>
      </c>
      <c r="EE26">
        <v>19467.647058823499</v>
      </c>
      <c r="EF26">
        <v>10</v>
      </c>
      <c r="EG26">
        <v>1566751353.5</v>
      </c>
      <c r="EH26" t="s">
        <v>403</v>
      </c>
      <c r="EI26">
        <v>37</v>
      </c>
      <c r="EJ26">
        <v>-5.3010000000000002</v>
      </c>
      <c r="EK26">
        <v>-0.22900000000000001</v>
      </c>
      <c r="EL26">
        <v>800</v>
      </c>
      <c r="EM26">
        <v>14</v>
      </c>
      <c r="EN26">
        <v>0.04</v>
      </c>
      <c r="EO26">
        <v>0.02</v>
      </c>
      <c r="EP26">
        <v>41.462213888740003</v>
      </c>
      <c r="EQ26">
        <v>-4.6456943085159699E-2</v>
      </c>
      <c r="ER26">
        <v>7.0141269097504705E-2</v>
      </c>
      <c r="ES26">
        <v>1</v>
      </c>
      <c r="ET26">
        <v>0.16975154146159299</v>
      </c>
      <c r="EU26">
        <v>-3.14735345883463E-2</v>
      </c>
      <c r="EV26">
        <v>3.0432681537503801E-3</v>
      </c>
      <c r="EW26">
        <v>1</v>
      </c>
      <c r="EX26">
        <v>2</v>
      </c>
      <c r="EY26">
        <v>2</v>
      </c>
      <c r="EZ26" t="s">
        <v>348</v>
      </c>
      <c r="FA26">
        <v>2.93581</v>
      </c>
      <c r="FB26">
        <v>2.6375299999999999</v>
      </c>
      <c r="FC26">
        <v>0.142485</v>
      </c>
      <c r="FD26">
        <v>0.15059600000000001</v>
      </c>
      <c r="FE26">
        <v>8.80943E-2</v>
      </c>
      <c r="FF26">
        <v>7.5068800000000005E-2</v>
      </c>
      <c r="FG26">
        <v>30598.6</v>
      </c>
      <c r="FH26">
        <v>26548.5</v>
      </c>
      <c r="FI26">
        <v>31031.599999999999</v>
      </c>
      <c r="FJ26">
        <v>27399.1</v>
      </c>
      <c r="FK26">
        <v>39679.199999999997</v>
      </c>
      <c r="FL26">
        <v>38308.800000000003</v>
      </c>
      <c r="FM26">
        <v>43536</v>
      </c>
      <c r="FN26">
        <v>42286.400000000001</v>
      </c>
      <c r="FO26">
        <v>1.9982500000000001</v>
      </c>
      <c r="FP26">
        <v>1.9258500000000001</v>
      </c>
      <c r="FQ26">
        <v>7.5809699999999994E-2</v>
      </c>
      <c r="FR26">
        <v>0</v>
      </c>
      <c r="FS26">
        <v>25.861999999999998</v>
      </c>
      <c r="FT26">
        <v>999.9</v>
      </c>
      <c r="FU26">
        <v>49.933</v>
      </c>
      <c r="FV26">
        <v>30.132000000000001</v>
      </c>
      <c r="FW26">
        <v>21.453199999999999</v>
      </c>
      <c r="FX26">
        <v>59.443800000000003</v>
      </c>
      <c r="FY26">
        <v>40.821300000000001</v>
      </c>
      <c r="FZ26">
        <v>1</v>
      </c>
      <c r="GA26">
        <v>0.107449</v>
      </c>
      <c r="GB26">
        <v>4.3306100000000001</v>
      </c>
      <c r="GC26">
        <v>20.3049</v>
      </c>
      <c r="GD26">
        <v>5.2393000000000001</v>
      </c>
      <c r="GE26">
        <v>12.0648</v>
      </c>
      <c r="GF26">
        <v>4.9714</v>
      </c>
      <c r="GG26">
        <v>3.2900499999999999</v>
      </c>
      <c r="GH26">
        <v>9999</v>
      </c>
      <c r="GI26">
        <v>9999</v>
      </c>
      <c r="GJ26">
        <v>9999</v>
      </c>
      <c r="GK26">
        <v>450.7</v>
      </c>
      <c r="GL26">
        <v>1.8869</v>
      </c>
      <c r="GM26">
        <v>1.8829400000000001</v>
      </c>
      <c r="GN26">
        <v>1.88144</v>
      </c>
      <c r="GO26">
        <v>1.8821699999999999</v>
      </c>
      <c r="GP26">
        <v>1.8775900000000001</v>
      </c>
      <c r="GQ26">
        <v>1.8794299999999999</v>
      </c>
      <c r="GR26">
        <v>1.8788100000000001</v>
      </c>
      <c r="GS26">
        <v>1.8858299999999999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-5.3010000000000002</v>
      </c>
      <c r="HH26">
        <v>-0.22900000000000001</v>
      </c>
      <c r="HI26">
        <v>2</v>
      </c>
      <c r="HJ26">
        <v>517.76400000000001</v>
      </c>
      <c r="HK26">
        <v>532.08299999999997</v>
      </c>
      <c r="HL26">
        <v>20.058700000000002</v>
      </c>
      <c r="HM26">
        <v>28.624700000000001</v>
      </c>
      <c r="HN26">
        <v>30.001200000000001</v>
      </c>
      <c r="HO26">
        <v>28.427800000000001</v>
      </c>
      <c r="HP26">
        <v>28.463799999999999</v>
      </c>
      <c r="HQ26">
        <v>33.891500000000001</v>
      </c>
      <c r="HR26">
        <v>40.5002</v>
      </c>
      <c r="HS26">
        <v>0</v>
      </c>
      <c r="HT26">
        <v>19.944299999999998</v>
      </c>
      <c r="HU26">
        <v>800</v>
      </c>
      <c r="HV26">
        <v>14.065300000000001</v>
      </c>
      <c r="HW26">
        <v>100.68899999999999</v>
      </c>
      <c r="HX26">
        <v>101.864</v>
      </c>
    </row>
    <row r="27" spans="1:232" x14ac:dyDescent="0.25">
      <c r="A27">
        <v>12</v>
      </c>
      <c r="B27">
        <v>1566751489</v>
      </c>
      <c r="C27">
        <v>1228</v>
      </c>
      <c r="D27" t="s">
        <v>404</v>
      </c>
      <c r="E27" t="s">
        <v>405</v>
      </c>
      <c r="G27">
        <v>1566751489</v>
      </c>
      <c r="H27">
        <f t="shared" si="0"/>
        <v>2.6024353012551833E-3</v>
      </c>
      <c r="I27">
        <f t="shared" si="1"/>
        <v>41.486376219874103</v>
      </c>
      <c r="J27">
        <f t="shared" si="2"/>
        <v>947.27300000000002</v>
      </c>
      <c r="K27">
        <f t="shared" si="3"/>
        <v>444.9867650833188</v>
      </c>
      <c r="L27">
        <f t="shared" si="4"/>
        <v>44.507726827154855</v>
      </c>
      <c r="M27">
        <f t="shared" si="5"/>
        <v>94.746566017183198</v>
      </c>
      <c r="N27">
        <f t="shared" si="6"/>
        <v>0.14204673711360577</v>
      </c>
      <c r="O27">
        <f t="shared" si="7"/>
        <v>2.2546801013864837</v>
      </c>
      <c r="P27">
        <f t="shared" si="8"/>
        <v>0.13725580503405885</v>
      </c>
      <c r="Q27">
        <f t="shared" si="9"/>
        <v>8.6201862982849542E-2</v>
      </c>
      <c r="R27">
        <f t="shared" si="10"/>
        <v>321.44517330162108</v>
      </c>
      <c r="S27">
        <f t="shared" si="11"/>
        <v>26.294108754025398</v>
      </c>
      <c r="T27">
        <f t="shared" si="12"/>
        <v>26.9833</v>
      </c>
      <c r="U27">
        <f t="shared" si="13"/>
        <v>3.575650639701601</v>
      </c>
      <c r="V27">
        <f t="shared" si="14"/>
        <v>55.245530026760726</v>
      </c>
      <c r="W27">
        <f t="shared" si="15"/>
        <v>1.7295116834774398</v>
      </c>
      <c r="X27">
        <f t="shared" si="16"/>
        <v>3.1305911675382081</v>
      </c>
      <c r="Y27">
        <f t="shared" si="17"/>
        <v>1.8461389562241612</v>
      </c>
      <c r="Z27">
        <f t="shared" si="18"/>
        <v>-114.76739678535358</v>
      </c>
      <c r="AA27">
        <f t="shared" si="19"/>
        <v>-272.76787977662758</v>
      </c>
      <c r="AB27">
        <f t="shared" si="20"/>
        <v>-25.812773376767222</v>
      </c>
      <c r="AC27">
        <f t="shared" si="21"/>
        <v>-91.902876637127292</v>
      </c>
      <c r="AD27">
        <v>-4.1309861107886502E-2</v>
      </c>
      <c r="AE27">
        <v>4.6373938036197999E-2</v>
      </c>
      <c r="AF27">
        <v>3.46359147305321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53083.056824849424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794.85941176470601</v>
      </c>
      <c r="AT27">
        <v>1135.25</v>
      </c>
      <c r="AU27">
        <f t="shared" si="27"/>
        <v>0.29983755845434401</v>
      </c>
      <c r="AV27">
        <v>0.5</v>
      </c>
      <c r="AW27">
        <f t="shared" si="28"/>
        <v>1681.2225004250352</v>
      </c>
      <c r="AX27">
        <f t="shared" si="29"/>
        <v>41.486376219874103</v>
      </c>
      <c r="AY27">
        <f t="shared" si="30"/>
        <v>252.04682487297495</v>
      </c>
      <c r="AZ27">
        <f t="shared" si="31"/>
        <v>0.47923364897599646</v>
      </c>
      <c r="BA27">
        <f t="shared" si="32"/>
        <v>2.5325652308901398E-2</v>
      </c>
      <c r="BB27">
        <f t="shared" si="33"/>
        <v>1.5788240475666153</v>
      </c>
      <c r="BC27" t="s">
        <v>407</v>
      </c>
      <c r="BD27">
        <v>591.20000000000005</v>
      </c>
      <c r="BE27">
        <f t="shared" si="34"/>
        <v>544.04999999999995</v>
      </c>
      <c r="BF27">
        <f t="shared" si="35"/>
        <v>0.62566048752006986</v>
      </c>
      <c r="BG27">
        <f t="shared" si="36"/>
        <v>0.76714275319828296</v>
      </c>
      <c r="BH27">
        <f t="shared" si="37"/>
        <v>0.59242241824123409</v>
      </c>
      <c r="BI27">
        <f t="shared" si="38"/>
        <v>0.7572496364122564</v>
      </c>
      <c r="BJ27">
        <v>1650</v>
      </c>
      <c r="BK27">
        <v>300</v>
      </c>
      <c r="BL27">
        <v>300</v>
      </c>
      <c r="BM27">
        <v>300</v>
      </c>
      <c r="BN27">
        <v>10230.200000000001</v>
      </c>
      <c r="BO27">
        <v>1031.22</v>
      </c>
      <c r="BP27">
        <v>-6.8174100000000003E-3</v>
      </c>
      <c r="BQ27">
        <v>-3.1146199999999999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2000.03</v>
      </c>
      <c r="CC27">
        <f t="shared" si="40"/>
        <v>1681.2225004250352</v>
      </c>
      <c r="CD27">
        <f t="shared" si="41"/>
        <v>0.84059864123289907</v>
      </c>
      <c r="CE27">
        <f t="shared" si="42"/>
        <v>0.19119728246579826</v>
      </c>
      <c r="CF27">
        <v>6</v>
      </c>
      <c r="CG27">
        <v>0.5</v>
      </c>
      <c r="CH27" t="s">
        <v>346</v>
      </c>
      <c r="CI27">
        <v>1566751489</v>
      </c>
      <c r="CJ27">
        <v>947.27300000000002</v>
      </c>
      <c r="CK27">
        <v>1000.03</v>
      </c>
      <c r="CL27">
        <v>17.291599999999999</v>
      </c>
      <c r="CM27">
        <v>14.2218</v>
      </c>
      <c r="CN27">
        <v>499.85700000000003</v>
      </c>
      <c r="CO27">
        <v>99.920500000000004</v>
      </c>
      <c r="CP27">
        <v>9.9838399999999994E-2</v>
      </c>
      <c r="CQ27">
        <v>24.7393</v>
      </c>
      <c r="CR27">
        <v>26.9833</v>
      </c>
      <c r="CS27">
        <v>999.9</v>
      </c>
      <c r="CT27">
        <v>0</v>
      </c>
      <c r="CU27">
        <v>0</v>
      </c>
      <c r="CV27">
        <v>9970</v>
      </c>
      <c r="CW27">
        <v>0</v>
      </c>
      <c r="CX27">
        <v>1750.49</v>
      </c>
      <c r="CY27">
        <v>-52.755800000000001</v>
      </c>
      <c r="CZ27">
        <v>963.94100000000003</v>
      </c>
      <c r="DA27">
        <v>1014.46</v>
      </c>
      <c r="DB27">
        <v>3.0698500000000002</v>
      </c>
      <c r="DC27">
        <v>953.19600000000003</v>
      </c>
      <c r="DD27">
        <v>1000.03</v>
      </c>
      <c r="DE27">
        <v>17.518599999999999</v>
      </c>
      <c r="DF27">
        <v>14.2218</v>
      </c>
      <c r="DG27">
        <v>1.7277899999999999</v>
      </c>
      <c r="DH27">
        <v>1.4210499999999999</v>
      </c>
      <c r="DI27">
        <v>15.148400000000001</v>
      </c>
      <c r="DJ27">
        <v>12.1441</v>
      </c>
      <c r="DK27">
        <v>2000.03</v>
      </c>
      <c r="DL27">
        <v>0.97999499999999995</v>
      </c>
      <c r="DM27">
        <v>2.00047E-2</v>
      </c>
      <c r="DN27">
        <v>0</v>
      </c>
      <c r="DO27">
        <v>795.09900000000005</v>
      </c>
      <c r="DP27">
        <v>4.9992900000000002</v>
      </c>
      <c r="DQ27">
        <v>20224.099999999999</v>
      </c>
      <c r="DR27">
        <v>17314.599999999999</v>
      </c>
      <c r="DS27">
        <v>45.061999999999998</v>
      </c>
      <c r="DT27">
        <v>46</v>
      </c>
      <c r="DU27">
        <v>45.686999999999998</v>
      </c>
      <c r="DV27">
        <v>45.375</v>
      </c>
      <c r="DW27">
        <v>46.936999999999998</v>
      </c>
      <c r="DX27">
        <v>1955.12</v>
      </c>
      <c r="DY27">
        <v>39.909999999999997</v>
      </c>
      <c r="DZ27">
        <v>0</v>
      </c>
      <c r="EA27">
        <v>95.399999856948895</v>
      </c>
      <c r="EB27">
        <v>794.85941176470601</v>
      </c>
      <c r="EC27">
        <v>-0.439705869062123</v>
      </c>
      <c r="ED27">
        <v>-674.41175957552002</v>
      </c>
      <c r="EE27">
        <v>20095.252941176499</v>
      </c>
      <c r="EF27">
        <v>10</v>
      </c>
      <c r="EG27">
        <v>1566751451.5</v>
      </c>
      <c r="EH27" t="s">
        <v>408</v>
      </c>
      <c r="EI27">
        <v>38</v>
      </c>
      <c r="EJ27">
        <v>-5.923</v>
      </c>
      <c r="EK27">
        <v>-0.22700000000000001</v>
      </c>
      <c r="EL27">
        <v>1000</v>
      </c>
      <c r="EM27">
        <v>14</v>
      </c>
      <c r="EN27">
        <v>0.06</v>
      </c>
      <c r="EO27">
        <v>0.03</v>
      </c>
      <c r="EP27">
        <v>41.511400448463696</v>
      </c>
      <c r="EQ27">
        <v>-8.6271281406461703E-2</v>
      </c>
      <c r="ER27">
        <v>0.11675983508519799</v>
      </c>
      <c r="ES27">
        <v>1</v>
      </c>
      <c r="ET27">
        <v>0.14565222492778401</v>
      </c>
      <c r="EU27">
        <v>-1.0523159912732401E-2</v>
      </c>
      <c r="EV27">
        <v>1.32939738146044E-3</v>
      </c>
      <c r="EW27">
        <v>1</v>
      </c>
      <c r="EX27">
        <v>2</v>
      </c>
      <c r="EY27">
        <v>2</v>
      </c>
      <c r="EZ27" t="s">
        <v>348</v>
      </c>
      <c r="FA27">
        <v>2.9350399999999999</v>
      </c>
      <c r="FB27">
        <v>2.6373899999999999</v>
      </c>
      <c r="FC27">
        <v>0.16626099999999999</v>
      </c>
      <c r="FD27">
        <v>0.173953</v>
      </c>
      <c r="FE27">
        <v>8.6972499999999994E-2</v>
      </c>
      <c r="FF27">
        <v>7.5603799999999999E-2</v>
      </c>
      <c r="FG27">
        <v>29743.4</v>
      </c>
      <c r="FH27">
        <v>25813.3</v>
      </c>
      <c r="FI27">
        <v>31025.1</v>
      </c>
      <c r="FJ27">
        <v>27394.2</v>
      </c>
      <c r="FK27">
        <v>39723.4</v>
      </c>
      <c r="FL27">
        <v>38283.4</v>
      </c>
      <c r="FM27">
        <v>43527.6</v>
      </c>
      <c r="FN27">
        <v>42280.4</v>
      </c>
      <c r="FO27">
        <v>1.9963200000000001</v>
      </c>
      <c r="FP27">
        <v>1.9247700000000001</v>
      </c>
      <c r="FQ27">
        <v>9.51737E-2</v>
      </c>
      <c r="FR27">
        <v>0</v>
      </c>
      <c r="FS27">
        <v>25.424800000000001</v>
      </c>
      <c r="FT27">
        <v>999.9</v>
      </c>
      <c r="FU27">
        <v>50.006</v>
      </c>
      <c r="FV27">
        <v>30.231999999999999</v>
      </c>
      <c r="FW27">
        <v>21.605699999999999</v>
      </c>
      <c r="FX27">
        <v>59.833799999999997</v>
      </c>
      <c r="FY27">
        <v>40.568899999999999</v>
      </c>
      <c r="FZ27">
        <v>1</v>
      </c>
      <c r="GA27">
        <v>0.11298800000000001</v>
      </c>
      <c r="GB27">
        <v>3.2588599999999999</v>
      </c>
      <c r="GC27">
        <v>20.330500000000001</v>
      </c>
      <c r="GD27">
        <v>5.2409499999999998</v>
      </c>
      <c r="GE27">
        <v>12.0639</v>
      </c>
      <c r="GF27">
        <v>4.9718</v>
      </c>
      <c r="GG27">
        <v>3.29013</v>
      </c>
      <c r="GH27">
        <v>9999</v>
      </c>
      <c r="GI27">
        <v>9999</v>
      </c>
      <c r="GJ27">
        <v>9999</v>
      </c>
      <c r="GK27">
        <v>450.7</v>
      </c>
      <c r="GL27">
        <v>1.8869100000000001</v>
      </c>
      <c r="GM27">
        <v>1.8829499999999999</v>
      </c>
      <c r="GN27">
        <v>1.8815</v>
      </c>
      <c r="GO27">
        <v>1.8821699999999999</v>
      </c>
      <c r="GP27">
        <v>1.8775900000000001</v>
      </c>
      <c r="GQ27">
        <v>1.8794299999999999</v>
      </c>
      <c r="GR27">
        <v>1.8788100000000001</v>
      </c>
      <c r="GS27">
        <v>1.8858299999999999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-5.923</v>
      </c>
      <c r="HH27">
        <v>-0.22700000000000001</v>
      </c>
      <c r="HI27">
        <v>2</v>
      </c>
      <c r="HJ27">
        <v>517.71500000000003</v>
      </c>
      <c r="HK27">
        <v>532.601</v>
      </c>
      <c r="HL27">
        <v>20.125</v>
      </c>
      <c r="HM27">
        <v>28.739599999999999</v>
      </c>
      <c r="HN27">
        <v>30.0001</v>
      </c>
      <c r="HO27">
        <v>28.567599999999999</v>
      </c>
      <c r="HP27">
        <v>28.6021</v>
      </c>
      <c r="HQ27">
        <v>40.6601</v>
      </c>
      <c r="HR27">
        <v>40.371000000000002</v>
      </c>
      <c r="HS27">
        <v>0</v>
      </c>
      <c r="HT27">
        <v>20.283300000000001</v>
      </c>
      <c r="HU27">
        <v>1000</v>
      </c>
      <c r="HV27">
        <v>14.219900000000001</v>
      </c>
      <c r="HW27">
        <v>100.669</v>
      </c>
      <c r="HX27">
        <v>101.848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2019-08-24T11:44:00Z</dcterms:created>
  <dcterms:modified xsi:type="dcterms:W3CDTF">2019-08-27T23:55:25Z</dcterms:modified>
</cp:coreProperties>
</file>