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-40" windowWidth="25120" windowHeight="12840" tabRatio="500"/>
  </bookViews>
  <sheets>
    <sheet name="perf-LLVM-new" sheetId="6" r:id="rId1"/>
    <sheet name="Performance" sheetId="1" r:id="rId2"/>
    <sheet name="perf-LLVM" sheetId="5" r:id="rId3"/>
    <sheet name="perfDetail" sheetId="4" r:id="rId4"/>
    <sheet name="MemoryOverhead" sheetId="2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B21"/>
  <c r="H2" i="5"/>
  <c r="J3"/>
  <c r="J4"/>
  <c r="J5"/>
  <c r="J6"/>
  <c r="J7"/>
  <c r="J8"/>
  <c r="J9"/>
  <c r="J10"/>
  <c r="J11"/>
  <c r="J12"/>
  <c r="J13"/>
  <c r="J14"/>
  <c r="J15"/>
  <c r="J16"/>
  <c r="J17"/>
  <c r="J18"/>
  <c r="J19"/>
  <c r="J20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J21"/>
  <c r="K3"/>
  <c r="K4"/>
  <c r="K5"/>
  <c r="K6"/>
  <c r="K7"/>
  <c r="K8"/>
  <c r="K9"/>
  <c r="K10"/>
  <c r="K11"/>
  <c r="K12"/>
  <c r="K13"/>
  <c r="K14"/>
  <c r="K15"/>
  <c r="K16"/>
  <c r="K17"/>
  <c r="K18"/>
  <c r="K19"/>
  <c r="K20"/>
  <c r="K2"/>
  <c r="H2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G2" i="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" i="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J12"/>
  <c r="J14"/>
  <c r="J15"/>
  <c r="J16"/>
  <c r="J17"/>
  <c r="J18"/>
  <c r="J5"/>
  <c r="J6"/>
  <c r="J7"/>
  <c r="J8"/>
  <c r="J9"/>
  <c r="J19"/>
  <c r="J20"/>
  <c r="J3"/>
  <c r="J2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</calcChain>
</file>

<file path=xl/sharedStrings.xml><?xml version="1.0" encoding="utf-8"?>
<sst xmlns="http://schemas.openxmlformats.org/spreadsheetml/2006/main" count="117" uniqueCount="35">
  <si>
    <t>433.milc</t>
  </si>
  <si>
    <t>444.namd</t>
  </si>
  <si>
    <t>447.dealII</t>
  </si>
  <si>
    <t>450.soplex</t>
  </si>
  <si>
    <t>453.povray</t>
  </si>
  <si>
    <t>470.lbm</t>
  </si>
  <si>
    <t>482.sphinx3</t>
  </si>
  <si>
    <t>400.perlbench</t>
  </si>
  <si>
    <t>401.bzip2</t>
  </si>
  <si>
    <t>403.gcc</t>
  </si>
  <si>
    <t>429.mcf</t>
  </si>
  <si>
    <t>445.gobmk</t>
  </si>
  <si>
    <t>456.hmmer</t>
  </si>
  <si>
    <t>458.sjeng</t>
  </si>
  <si>
    <t>462.libquantum</t>
  </si>
  <si>
    <t>464.h264ref</t>
  </si>
  <si>
    <t>471.omnetpp</t>
  </si>
  <si>
    <t>473.astar</t>
  </si>
  <si>
    <t>Glibc</t>
    <phoneticPr fontId="1" type="noConversion"/>
  </si>
  <si>
    <t>StopGap</t>
    <phoneticPr fontId="1" type="noConversion"/>
  </si>
  <si>
    <t>StopGap</t>
    <phoneticPr fontId="1" type="noConversion"/>
  </si>
  <si>
    <t>Glibc</t>
    <phoneticPr fontId="1" type="noConversion"/>
  </si>
  <si>
    <t>Original</t>
    <phoneticPr fontId="1" type="noConversion"/>
  </si>
  <si>
    <t>StopGap</t>
    <phoneticPr fontId="1" type="noConversion"/>
  </si>
  <si>
    <t>433.milc</t>
    <phoneticPr fontId="1" type="noConversion"/>
  </si>
  <si>
    <t>Average</t>
    <phoneticPr fontId="1" type="noConversion"/>
  </si>
  <si>
    <t>483.xalancbmk</t>
    <phoneticPr fontId="1" type="noConversion"/>
  </si>
  <si>
    <t>StopGap-memory</t>
    <phoneticPr fontId="1" type="noConversion"/>
  </si>
  <si>
    <t>AddressSanitizer</t>
    <phoneticPr fontId="1" type="noConversion"/>
  </si>
  <si>
    <t>StopGap-llvm</t>
    <phoneticPr fontId="1" type="noConversion"/>
  </si>
  <si>
    <t>Glibc</t>
    <phoneticPr fontId="1" type="noConversion"/>
  </si>
  <si>
    <t>Glibc-padding</t>
    <phoneticPr fontId="1" type="noConversion"/>
  </si>
  <si>
    <t>StopGap</t>
    <phoneticPr fontId="1" type="noConversion"/>
  </si>
  <si>
    <t>AddressSanitizer</t>
    <phoneticPr fontId="1" type="noConversion"/>
  </si>
  <si>
    <t>:q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</si>
</sst>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0" borderId="0" xfId="0" applyFont="1"/>
    <xf numFmtId="1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StopGap Performance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Performance!$B$1</c:f>
              <c:strCache>
                <c:ptCount val="1"/>
                <c:pt idx="0">
                  <c:v>Glibc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Performance!$A$2:$A$20</c:f>
              <c:strCache>
                <c:ptCount val="19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</c:strCache>
            </c:strRef>
          </c:cat>
          <c:val>
            <c:numRef>
              <c:f>Performance!$B$2:$B$20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Performance!$C$1</c:f>
              <c:strCache>
                <c:ptCount val="1"/>
                <c:pt idx="0">
                  <c:v>StopGap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Performance!$A$2:$A$20</c:f>
              <c:strCache>
                <c:ptCount val="19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</c:strCache>
            </c:strRef>
          </c:cat>
          <c:val>
            <c:numRef>
              <c:f>Performance!$C$2:$C$20</c:f>
              <c:numCache>
                <c:formatCode>0.00%</c:formatCode>
                <c:ptCount val="19"/>
                <c:pt idx="0">
                  <c:v>1.256410256410256</c:v>
                </c:pt>
                <c:pt idx="1">
                  <c:v>0.995127892813642</c:v>
                </c:pt>
                <c:pt idx="2">
                  <c:v>1.066971080669711</c:v>
                </c:pt>
                <c:pt idx="3">
                  <c:v>0.966706302021403</c:v>
                </c:pt>
                <c:pt idx="4">
                  <c:v>1.005108556832695</c:v>
                </c:pt>
                <c:pt idx="5">
                  <c:v>1.002141327623126</c:v>
                </c:pt>
                <c:pt idx="6">
                  <c:v>1.00220507166483</c:v>
                </c:pt>
                <c:pt idx="7">
                  <c:v>0.980874316939891</c:v>
                </c:pt>
                <c:pt idx="8">
                  <c:v>1.007326007326007</c:v>
                </c:pt>
                <c:pt idx="9">
                  <c:v>1.238461538461538</c:v>
                </c:pt>
                <c:pt idx="10">
                  <c:v>1.103321033210332</c:v>
                </c:pt>
                <c:pt idx="11">
                  <c:v>1.216637781629116</c:v>
                </c:pt>
                <c:pt idx="12">
                  <c:v>1.016536964980545</c:v>
                </c:pt>
                <c:pt idx="13">
                  <c:v>1.0</c:v>
                </c:pt>
                <c:pt idx="14">
                  <c:v>1.294320137693632</c:v>
                </c:pt>
                <c:pt idx="15">
                  <c:v>1.040214477211796</c:v>
                </c:pt>
                <c:pt idx="16">
                  <c:v>1.008746355685131</c:v>
                </c:pt>
                <c:pt idx="17">
                  <c:v>0.982128982128982</c:v>
                </c:pt>
                <c:pt idx="18">
                  <c:v>0.994985673352435</c:v>
                </c:pt>
              </c:numCache>
            </c:numRef>
          </c:val>
        </c:ser>
        <c:ser>
          <c:idx val="2"/>
          <c:order val="2"/>
          <c:tx>
            <c:strRef>
              <c:f>Performance!$D$1</c:f>
              <c:strCache>
                <c:ptCount val="1"/>
                <c:pt idx="0">
                  <c:v>AddressSanitizer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Performance!$A$2:$A$20</c:f>
              <c:strCache>
                <c:ptCount val="19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</c:strCache>
            </c:strRef>
          </c:cat>
          <c:val>
            <c:numRef>
              <c:f>Performance!$D$2:$D$20</c:f>
              <c:numCache>
                <c:formatCode>0.00%</c:formatCode>
                <c:ptCount val="19"/>
                <c:pt idx="0">
                  <c:v>2.397435897435897</c:v>
                </c:pt>
                <c:pt idx="1">
                  <c:v>1.244823386114495</c:v>
                </c:pt>
                <c:pt idx="2">
                  <c:v>1.792998477929985</c:v>
                </c:pt>
                <c:pt idx="3">
                  <c:v>1.072532699167658</c:v>
                </c:pt>
                <c:pt idx="4">
                  <c:v>1.241379310344828</c:v>
                </c:pt>
                <c:pt idx="5">
                  <c:v>1.28051391862955</c:v>
                </c:pt>
                <c:pt idx="6">
                  <c:v>1.25909592061742</c:v>
                </c:pt>
                <c:pt idx="7">
                  <c:v>1.030737704918033</c:v>
                </c:pt>
                <c:pt idx="8">
                  <c:v>1.212454212454212</c:v>
                </c:pt>
                <c:pt idx="9">
                  <c:v>1.626923076923077</c:v>
                </c:pt>
                <c:pt idx="10">
                  <c:v>1.236162361623616</c:v>
                </c:pt>
                <c:pt idx="11">
                  <c:v>1.679376083188908</c:v>
                </c:pt>
                <c:pt idx="12">
                  <c:v>1.132295719844358</c:v>
                </c:pt>
                <c:pt idx="13">
                  <c:v>1.097674418604651</c:v>
                </c:pt>
                <c:pt idx="14">
                  <c:v>1.401032702237521</c:v>
                </c:pt>
                <c:pt idx="15">
                  <c:v>1.140750670241287</c:v>
                </c:pt>
                <c:pt idx="16">
                  <c:v>1.271137026239067</c:v>
                </c:pt>
                <c:pt idx="17">
                  <c:v>0.849261849261849</c:v>
                </c:pt>
                <c:pt idx="18">
                  <c:v>1.047994269340974</c:v>
                </c:pt>
              </c:numCache>
            </c:numRef>
          </c:val>
        </c:ser>
        <c:axId val="257443432"/>
        <c:axId val="257456200"/>
      </c:barChart>
      <c:catAx>
        <c:axId val="257443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Benchmarks</a:t>
                </a:r>
              </a:p>
            </c:rich>
          </c:tx>
        </c:title>
        <c:tickLblPos val="nextTo"/>
        <c:crossAx val="257456200"/>
        <c:crosses val="autoZero"/>
        <c:auto val="1"/>
        <c:lblAlgn val="ctr"/>
        <c:lblOffset val="100"/>
      </c:catAx>
      <c:valAx>
        <c:axId val="257456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Performance</a:t>
                </a:r>
              </a:p>
            </c:rich>
          </c:tx>
        </c:title>
        <c:numFmt formatCode="General" sourceLinked="1"/>
        <c:tickLblPos val="nextTo"/>
        <c:crossAx val="257443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MemoryOverhead!$B$1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MemoryOverhead!$A$2:$A$21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19">
                  <c:v>Average</c:v>
                </c:pt>
              </c:strCache>
            </c:strRef>
          </c:cat>
          <c:val>
            <c:numRef>
              <c:f>MemoryOverhead!$B$2:$B$21</c:f>
              <c:numCache>
                <c:formatCode>0.00%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 formatCode="General">
                  <c:v>1.0</c:v>
                </c:pt>
              </c:numCache>
            </c:numRef>
          </c:val>
        </c:ser>
        <c:ser>
          <c:idx val="1"/>
          <c:order val="1"/>
          <c:tx>
            <c:strRef>
              <c:f>MemoryOverhead!$C$1</c:f>
              <c:strCache>
                <c:ptCount val="1"/>
                <c:pt idx="0">
                  <c:v>StopGap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MemoryOverhead!$A$2:$A$21</c:f>
              <c:strCache>
                <c:ptCount val="20"/>
                <c:pt idx="0">
                  <c:v>400.perlbench</c:v>
                </c:pt>
                <c:pt idx="1">
                  <c:v>401.bzip2</c:v>
                </c:pt>
                <c:pt idx="2">
                  <c:v>403.gcc</c:v>
                </c:pt>
                <c:pt idx="3">
                  <c:v>429.mcf</c:v>
                </c:pt>
                <c:pt idx="4">
                  <c:v>445.gobmk</c:v>
                </c:pt>
                <c:pt idx="5">
                  <c:v>456.hmmer</c:v>
                </c:pt>
                <c:pt idx="6">
                  <c:v>458.sjeng</c:v>
                </c:pt>
                <c:pt idx="7">
                  <c:v>462.libquantum</c:v>
                </c:pt>
                <c:pt idx="8">
                  <c:v>464.h264ref</c:v>
                </c:pt>
                <c:pt idx="9">
                  <c:v>471.omnetpp</c:v>
                </c:pt>
                <c:pt idx="10">
                  <c:v>473.astar</c:v>
                </c:pt>
                <c:pt idx="11">
                  <c:v>483.xalancbmk</c:v>
                </c:pt>
                <c:pt idx="12">
                  <c:v>433.milc</c:v>
                </c:pt>
                <c:pt idx="13">
                  <c:v>444.namd</c:v>
                </c:pt>
                <c:pt idx="14">
                  <c:v>447.dealII</c:v>
                </c:pt>
                <c:pt idx="15">
                  <c:v>450.soplex</c:v>
                </c:pt>
                <c:pt idx="16">
                  <c:v>453.povray</c:v>
                </c:pt>
                <c:pt idx="17">
                  <c:v>470.lbm</c:v>
                </c:pt>
                <c:pt idx="18">
                  <c:v>482.sphinx3</c:v>
                </c:pt>
                <c:pt idx="19">
                  <c:v>Average</c:v>
                </c:pt>
              </c:strCache>
            </c:strRef>
          </c:cat>
          <c:val>
            <c:numRef>
              <c:f>MemoryOverhead!$C$2:$C$21</c:f>
              <c:numCache>
                <c:formatCode>0.00%</c:formatCode>
                <c:ptCount val="20"/>
                <c:pt idx="0">
                  <c:v>1.436055469953775</c:v>
                </c:pt>
                <c:pt idx="1">
                  <c:v>1.032979976442874</c:v>
                </c:pt>
                <c:pt idx="2">
                  <c:v>2.772277227722772</c:v>
                </c:pt>
                <c:pt idx="3">
                  <c:v>1.0625</c:v>
                </c:pt>
                <c:pt idx="4">
                  <c:v>1.214285714285714</c:v>
                </c:pt>
                <c:pt idx="5">
                  <c:v>2.32</c:v>
                </c:pt>
                <c:pt idx="6">
                  <c:v>1.034285714285714</c:v>
                </c:pt>
                <c:pt idx="7">
                  <c:v>1.546875</c:v>
                </c:pt>
                <c:pt idx="8">
                  <c:v>1.253968253968254</c:v>
                </c:pt>
                <c:pt idx="9">
                  <c:v>1.666666666666666</c:v>
                </c:pt>
                <c:pt idx="10">
                  <c:v>1.316923076923077</c:v>
                </c:pt>
                <c:pt idx="11">
                  <c:v>1.790973871733967</c:v>
                </c:pt>
                <c:pt idx="12">
                  <c:v>1.101620029455081</c:v>
                </c:pt>
                <c:pt idx="13">
                  <c:v>1.108695652173913</c:v>
                </c:pt>
                <c:pt idx="14">
                  <c:v>2.01765447667087</c:v>
                </c:pt>
                <c:pt idx="15">
                  <c:v>3.32541567695962</c:v>
                </c:pt>
                <c:pt idx="16">
                  <c:v>1.658064516129032</c:v>
                </c:pt>
                <c:pt idx="17">
                  <c:v>1.02200488997555</c:v>
                </c:pt>
                <c:pt idx="18">
                  <c:v>1.333333333333333</c:v>
                </c:pt>
                <c:pt idx="19">
                  <c:v>1.579714712983169</c:v>
                </c:pt>
              </c:numCache>
            </c:numRef>
          </c:val>
        </c:ser>
        <c:axId val="257571976"/>
        <c:axId val="257575160"/>
      </c:barChart>
      <c:catAx>
        <c:axId val="257571976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57575160"/>
        <c:crosses val="autoZero"/>
        <c:auto val="1"/>
        <c:lblAlgn val="ctr"/>
        <c:lblOffset val="100"/>
      </c:catAx>
      <c:valAx>
        <c:axId val="257575160"/>
        <c:scaling>
          <c:orientation val="minMax"/>
        </c:scaling>
        <c:axPos val="l"/>
        <c:majorGridlines/>
        <c:numFmt formatCode="0.00%" sourceLinked="1"/>
        <c:tickLblPos val="nextTo"/>
        <c:crossAx val="257571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22</xdr:row>
      <xdr:rowOff>139700</xdr:rowOff>
    </xdr:from>
    <xdr:to>
      <xdr:col>7</xdr:col>
      <xdr:colOff>266700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152400</xdr:rowOff>
    </xdr:from>
    <xdr:to>
      <xdr:col>15</xdr:col>
      <xdr:colOff>609600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3"/>
  <sheetViews>
    <sheetView tabSelected="1" showRuler="0" view="pageLayout" workbookViewId="0">
      <selection activeCell="E24" sqref="E24"/>
    </sheetView>
  </sheetViews>
  <sheetFormatPr baseColWidth="10" defaultRowHeight="13"/>
  <cols>
    <col min="1" max="1" width="12.85546875" customWidth="1"/>
    <col min="2" max="3" width="25.7109375" customWidth="1"/>
  </cols>
  <sheetData>
    <row r="1" spans="1:8">
      <c r="B1" t="s">
        <v>18</v>
      </c>
      <c r="D1" t="s">
        <v>20</v>
      </c>
      <c r="F1" t="s">
        <v>28</v>
      </c>
    </row>
    <row r="2" spans="1:8">
      <c r="A2" s="4" t="s">
        <v>7</v>
      </c>
      <c r="B2">
        <v>621</v>
      </c>
      <c r="D2">
        <v>926</v>
      </c>
      <c r="E2" s="6">
        <f t="shared" ref="E2:E20" si="0">(D2-B2)/B2</f>
        <v>0.49114331723027377</v>
      </c>
      <c r="F2">
        <v>1591</v>
      </c>
      <c r="G2" s="6">
        <f t="shared" ref="G2:G20" si="1">(F2-B2)/B2</f>
        <v>1.5619967793880838</v>
      </c>
      <c r="H2">
        <f>F2/D2</f>
        <v>1.7181425485961124</v>
      </c>
    </row>
    <row r="3" spans="1:8">
      <c r="A3" t="s">
        <v>8</v>
      </c>
      <c r="B3">
        <v>827</v>
      </c>
      <c r="D3">
        <v>817</v>
      </c>
      <c r="E3" s="6">
        <f t="shared" si="0"/>
        <v>-1.2091898428053204E-2</v>
      </c>
      <c r="F3">
        <v>1032</v>
      </c>
      <c r="G3" s="6">
        <f t="shared" si="1"/>
        <v>0.2478839177750907</v>
      </c>
      <c r="H3">
        <f t="shared" ref="H3:H20" si="2">F3/D3</f>
        <v>1.263157894736842</v>
      </c>
    </row>
    <row r="4" spans="1:8">
      <c r="A4" t="s">
        <v>9</v>
      </c>
      <c r="B4">
        <v>650</v>
      </c>
      <c r="D4">
        <v>679</v>
      </c>
      <c r="E4" s="6">
        <f t="shared" si="0"/>
        <v>4.4615384615384612E-2</v>
      </c>
      <c r="F4">
        <v>1249</v>
      </c>
      <c r="G4" s="6">
        <f t="shared" si="1"/>
        <v>0.92153846153846153</v>
      </c>
      <c r="H4">
        <f t="shared" si="2"/>
        <v>1.8394698085419734</v>
      </c>
    </row>
    <row r="5" spans="1:8">
      <c r="A5" t="s">
        <v>10</v>
      </c>
      <c r="B5">
        <v>844</v>
      </c>
      <c r="D5">
        <v>812</v>
      </c>
      <c r="E5" s="6">
        <f t="shared" si="0"/>
        <v>-3.7914691943127965E-2</v>
      </c>
      <c r="F5">
        <v>915</v>
      </c>
      <c r="G5" s="6">
        <f t="shared" si="1"/>
        <v>8.412322274881516E-2</v>
      </c>
      <c r="H5">
        <f t="shared" si="2"/>
        <v>1.1268472906403941</v>
      </c>
    </row>
    <row r="6" spans="1:8">
      <c r="A6" t="s">
        <v>11</v>
      </c>
      <c r="B6">
        <v>788</v>
      </c>
      <c r="D6">
        <v>782</v>
      </c>
      <c r="E6" s="6">
        <f t="shared" si="0"/>
        <v>-7.6142131979695434E-3</v>
      </c>
      <c r="F6">
        <v>962</v>
      </c>
      <c r="G6" s="6">
        <f t="shared" si="1"/>
        <v>0.22081218274111675</v>
      </c>
      <c r="H6">
        <f t="shared" si="2"/>
        <v>1.2301790281329923</v>
      </c>
    </row>
    <row r="7" spans="1:8">
      <c r="A7" t="s">
        <v>12</v>
      </c>
      <c r="B7">
        <v>930</v>
      </c>
      <c r="D7">
        <v>938</v>
      </c>
      <c r="E7" s="6">
        <f t="shared" si="0"/>
        <v>8.6021505376344086E-3</v>
      </c>
      <c r="F7">
        <v>1192</v>
      </c>
      <c r="G7" s="6">
        <f t="shared" si="1"/>
        <v>0.2817204301075269</v>
      </c>
      <c r="H7">
        <f t="shared" si="2"/>
        <v>1.2707889125799574</v>
      </c>
    </row>
    <row r="8" spans="1:8">
      <c r="A8" t="s">
        <v>13</v>
      </c>
      <c r="B8">
        <v>907</v>
      </c>
      <c r="D8">
        <v>892</v>
      </c>
      <c r="E8" s="6">
        <f t="shared" si="0"/>
        <v>-1.6538037486218304E-2</v>
      </c>
      <c r="F8">
        <v>1152</v>
      </c>
      <c r="G8" s="6">
        <f t="shared" si="1"/>
        <v>0.27012127894156562</v>
      </c>
      <c r="H8">
        <f t="shared" si="2"/>
        <v>1.2914798206278026</v>
      </c>
    </row>
    <row r="9" spans="1:8">
      <c r="A9" t="s">
        <v>14</v>
      </c>
      <c r="B9">
        <v>1448</v>
      </c>
      <c r="D9">
        <v>1466</v>
      </c>
      <c r="E9" s="6">
        <f t="shared" si="0"/>
        <v>1.2430939226519336E-2</v>
      </c>
      <c r="F9">
        <v>1613</v>
      </c>
      <c r="G9" s="6">
        <f t="shared" si="1"/>
        <v>0.11395027624309392</v>
      </c>
      <c r="H9">
        <f t="shared" si="2"/>
        <v>1.1002728512960436</v>
      </c>
    </row>
    <row r="10" spans="1:8">
      <c r="A10" t="s">
        <v>15</v>
      </c>
      <c r="B10">
        <v>1092</v>
      </c>
      <c r="D10">
        <v>1100</v>
      </c>
      <c r="E10" s="6">
        <f t="shared" si="0"/>
        <v>7.326007326007326E-3</v>
      </c>
      <c r="F10">
        <v>1318</v>
      </c>
      <c r="G10" s="6">
        <f t="shared" si="1"/>
        <v>0.20695970695970695</v>
      </c>
      <c r="H10">
        <f t="shared" si="2"/>
        <v>1.1981818181818182</v>
      </c>
    </row>
    <row r="11" spans="1:8">
      <c r="A11" s="4" t="s">
        <v>16</v>
      </c>
      <c r="B11">
        <v>780</v>
      </c>
      <c r="D11">
        <v>871</v>
      </c>
      <c r="E11" s="6">
        <f t="shared" si="0"/>
        <v>0.11666666666666667</v>
      </c>
      <c r="F11">
        <v>1324</v>
      </c>
      <c r="G11" s="6">
        <f t="shared" si="1"/>
        <v>0.6974358974358974</v>
      </c>
      <c r="H11">
        <f t="shared" si="2"/>
        <v>1.5200918484500574</v>
      </c>
    </row>
    <row r="12" spans="1:8">
      <c r="A12" t="s">
        <v>17</v>
      </c>
      <c r="B12">
        <v>821</v>
      </c>
      <c r="D12">
        <v>884</v>
      </c>
      <c r="E12" s="6">
        <f t="shared" si="0"/>
        <v>7.6735688185140066E-2</v>
      </c>
      <c r="F12">
        <v>980</v>
      </c>
      <c r="G12" s="6">
        <f t="shared" si="1"/>
        <v>0.19366626065773446</v>
      </c>
      <c r="H12">
        <f t="shared" si="2"/>
        <v>1.1085972850678734</v>
      </c>
    </row>
    <row r="13" spans="1:8">
      <c r="A13" s="4" t="s">
        <v>26</v>
      </c>
      <c r="B13">
        <v>570</v>
      </c>
      <c r="D13">
        <v>659</v>
      </c>
      <c r="E13" s="6">
        <f t="shared" si="0"/>
        <v>0.156140350877193</v>
      </c>
      <c r="F13">
        <v>970</v>
      </c>
      <c r="G13" s="6">
        <f t="shared" si="1"/>
        <v>0.70175438596491224</v>
      </c>
      <c r="H13">
        <f t="shared" si="2"/>
        <v>1.471927162367223</v>
      </c>
    </row>
    <row r="14" spans="1:8">
      <c r="A14" t="s">
        <v>0</v>
      </c>
      <c r="B14">
        <v>1006</v>
      </c>
      <c r="D14">
        <v>1067</v>
      </c>
      <c r="E14" s="6">
        <f t="shared" si="0"/>
        <v>6.063618290258449E-2</v>
      </c>
      <c r="F14">
        <v>1148</v>
      </c>
      <c r="G14" s="6">
        <f t="shared" si="1"/>
        <v>0.14115308151093439</v>
      </c>
      <c r="H14">
        <f t="shared" si="2"/>
        <v>1.0759137769447047</v>
      </c>
    </row>
    <row r="15" spans="1:8">
      <c r="A15" t="s">
        <v>1</v>
      </c>
      <c r="B15">
        <v>645</v>
      </c>
      <c r="D15" s="5">
        <v>644</v>
      </c>
      <c r="E15" s="6">
        <f t="shared" si="0"/>
        <v>-1.5503875968992248E-3</v>
      </c>
      <c r="F15">
        <v>710</v>
      </c>
      <c r="G15" s="6">
        <f t="shared" si="1"/>
        <v>0.10077519379844961</v>
      </c>
      <c r="H15">
        <f t="shared" si="2"/>
        <v>1.1024844720496894</v>
      </c>
    </row>
    <row r="16" spans="1:8">
      <c r="A16" s="5" t="s">
        <v>2</v>
      </c>
      <c r="B16">
        <v>584</v>
      </c>
      <c r="D16">
        <v>720</v>
      </c>
      <c r="E16" s="6">
        <f t="shared" si="0"/>
        <v>0.23287671232876711</v>
      </c>
      <c r="F16">
        <v>806</v>
      </c>
      <c r="G16" s="6">
        <f t="shared" si="1"/>
        <v>0.38013698630136988</v>
      </c>
      <c r="H16">
        <f t="shared" si="2"/>
        <v>1.1194444444444445</v>
      </c>
    </row>
    <row r="17" spans="1:8">
      <c r="A17" t="s">
        <v>3</v>
      </c>
      <c r="B17">
        <v>743</v>
      </c>
      <c r="D17">
        <v>779</v>
      </c>
      <c r="E17" s="6">
        <f t="shared" si="0"/>
        <v>4.8452220726783311E-2</v>
      </c>
      <c r="F17">
        <v>832</v>
      </c>
      <c r="G17" s="6">
        <f t="shared" si="1"/>
        <v>0.11978465679676985</v>
      </c>
      <c r="H17">
        <f t="shared" si="2"/>
        <v>1.0680359435173299</v>
      </c>
    </row>
    <row r="18" spans="1:8">
      <c r="A18" t="s">
        <v>4</v>
      </c>
      <c r="B18">
        <v>343</v>
      </c>
      <c r="D18">
        <v>341</v>
      </c>
      <c r="E18" s="6">
        <f t="shared" si="0"/>
        <v>-5.8309037900874635E-3</v>
      </c>
      <c r="F18">
        <v>436</v>
      </c>
      <c r="G18" s="6">
        <f t="shared" si="1"/>
        <v>0.27113702623906705</v>
      </c>
      <c r="H18">
        <f t="shared" si="2"/>
        <v>1.2785923753665689</v>
      </c>
    </row>
    <row r="19" spans="1:8">
      <c r="A19" t="s">
        <v>5</v>
      </c>
      <c r="B19">
        <v>2515</v>
      </c>
      <c r="D19">
        <v>2582</v>
      </c>
      <c r="E19" s="6">
        <f t="shared" si="0"/>
        <v>2.6640159045725646E-2</v>
      </c>
      <c r="F19">
        <v>2281</v>
      </c>
      <c r="G19" s="6">
        <f t="shared" si="1"/>
        <v>-9.3041749502982107E-2</v>
      </c>
      <c r="H19">
        <f t="shared" si="2"/>
        <v>0.88342370255615799</v>
      </c>
    </row>
    <row r="20" spans="1:8">
      <c r="A20" t="s">
        <v>6</v>
      </c>
      <c r="B20">
        <v>1386</v>
      </c>
      <c r="D20">
        <v>1355</v>
      </c>
      <c r="E20" s="6">
        <f t="shared" si="0"/>
        <v>-2.2366522366522368E-2</v>
      </c>
      <c r="F20">
        <v>1444</v>
      </c>
      <c r="G20" s="6">
        <f t="shared" si="1"/>
        <v>4.1847041847041848E-2</v>
      </c>
      <c r="H20">
        <f t="shared" si="2"/>
        <v>1.0656826568265683</v>
      </c>
    </row>
    <row r="21" spans="1:8">
      <c r="E21" s="6">
        <f>AVERAGE(E2:E20)</f>
        <v>6.2018901308410618E-2</v>
      </c>
      <c r="G21" s="6">
        <f>AVERAGE(G2:G20)</f>
        <v>0.34019763355224514</v>
      </c>
    </row>
    <row r="23" spans="1:8">
      <c r="E23" t="s">
        <v>34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1"/>
  <sheetViews>
    <sheetView showRuler="0" view="pageLayout" topLeftCell="A3" workbookViewId="0">
      <selection activeCell="C19" sqref="C19"/>
    </sheetView>
  </sheetViews>
  <sheetFormatPr baseColWidth="10" defaultRowHeight="13"/>
  <sheetData>
    <row r="1" spans="1:4">
      <c r="B1" t="s">
        <v>18</v>
      </c>
      <c r="C1" t="s">
        <v>32</v>
      </c>
      <c r="D1" t="s">
        <v>33</v>
      </c>
    </row>
    <row r="2" spans="1:4">
      <c r="A2" s="4" t="s">
        <v>7</v>
      </c>
      <c r="B2">
        <v>1</v>
      </c>
      <c r="C2" s="6">
        <v>1.2564102564102564</v>
      </c>
      <c r="D2" s="7">
        <v>2.3974358974358974</v>
      </c>
    </row>
    <row r="3" spans="1:4">
      <c r="A3" t="s">
        <v>8</v>
      </c>
      <c r="B3">
        <v>1</v>
      </c>
      <c r="C3" s="6">
        <v>0.99512789281364189</v>
      </c>
      <c r="D3" s="7">
        <v>1.2448233861144946</v>
      </c>
    </row>
    <row r="4" spans="1:4">
      <c r="A4" t="s">
        <v>9</v>
      </c>
      <c r="B4">
        <v>1</v>
      </c>
      <c r="C4" s="6">
        <v>1.0669710806697108</v>
      </c>
      <c r="D4" s="7">
        <v>1.7929984779299848</v>
      </c>
    </row>
    <row r="5" spans="1:4">
      <c r="A5" t="s">
        <v>10</v>
      </c>
      <c r="B5">
        <v>1</v>
      </c>
      <c r="C5" s="6">
        <v>0.96670630202140306</v>
      </c>
      <c r="D5" s="7">
        <v>1.0725326991676576</v>
      </c>
    </row>
    <row r="6" spans="1:4">
      <c r="A6" t="s">
        <v>11</v>
      </c>
      <c r="B6">
        <v>1</v>
      </c>
      <c r="C6" s="6">
        <v>1.0051085568326947</v>
      </c>
      <c r="D6" s="7">
        <v>1.2413793103448276</v>
      </c>
    </row>
    <row r="7" spans="1:4">
      <c r="A7" t="s">
        <v>12</v>
      </c>
      <c r="B7">
        <v>1</v>
      </c>
      <c r="C7" s="6">
        <v>1.0021413276231264</v>
      </c>
      <c r="D7" s="7">
        <v>1.2805139186295502</v>
      </c>
    </row>
    <row r="8" spans="1:4">
      <c r="A8" t="s">
        <v>13</v>
      </c>
      <c r="B8">
        <v>1</v>
      </c>
      <c r="C8" s="6">
        <v>1.0022050716648292</v>
      </c>
      <c r="D8" s="7">
        <v>1.2590959206174202</v>
      </c>
    </row>
    <row r="9" spans="1:4">
      <c r="A9" t="s">
        <v>14</v>
      </c>
      <c r="B9">
        <v>1</v>
      </c>
      <c r="C9" s="6">
        <v>0.98087431693989069</v>
      </c>
      <c r="D9" s="7">
        <v>1.0307377049180328</v>
      </c>
    </row>
    <row r="10" spans="1:4">
      <c r="A10" t="s">
        <v>15</v>
      </c>
      <c r="B10">
        <v>1</v>
      </c>
      <c r="C10" s="6">
        <v>1.0073260073260073</v>
      </c>
      <c r="D10" s="7">
        <v>1.2124542124542124</v>
      </c>
    </row>
    <row r="11" spans="1:4">
      <c r="A11" s="4" t="s">
        <v>16</v>
      </c>
      <c r="B11">
        <v>1</v>
      </c>
      <c r="C11" s="6">
        <v>1.2384615384615385</v>
      </c>
      <c r="D11" s="7">
        <v>1.6269230769230769</v>
      </c>
    </row>
    <row r="12" spans="1:4">
      <c r="A12" t="s">
        <v>17</v>
      </c>
      <c r="B12">
        <v>1</v>
      </c>
      <c r="C12" s="6">
        <v>1.103321033210332</v>
      </c>
      <c r="D12" s="7">
        <v>1.2361623616236161</v>
      </c>
    </row>
    <row r="13" spans="1:4">
      <c r="A13" s="4" t="s">
        <v>26</v>
      </c>
      <c r="B13">
        <v>1</v>
      </c>
      <c r="C13" s="6">
        <v>1.2166377816291161</v>
      </c>
      <c r="D13" s="7">
        <v>1.6793760831889082</v>
      </c>
    </row>
    <row r="14" spans="1:4">
      <c r="A14" t="s">
        <v>0</v>
      </c>
      <c r="B14">
        <v>1</v>
      </c>
      <c r="C14" s="6">
        <v>1.0165369649805447</v>
      </c>
      <c r="D14" s="7">
        <v>1.132295719844358</v>
      </c>
    </row>
    <row r="15" spans="1:4">
      <c r="A15" t="s">
        <v>1</v>
      </c>
      <c r="B15">
        <v>1</v>
      </c>
      <c r="C15" s="6">
        <v>1</v>
      </c>
      <c r="D15" s="7">
        <v>1.0976744186046512</v>
      </c>
    </row>
    <row r="16" spans="1:4">
      <c r="A16" s="5" t="s">
        <v>2</v>
      </c>
      <c r="B16">
        <v>1</v>
      </c>
      <c r="C16" s="6">
        <v>1.2943201376936317</v>
      </c>
      <c r="D16" s="7">
        <v>1.4010327022375215</v>
      </c>
    </row>
    <row r="17" spans="1:4">
      <c r="A17" t="s">
        <v>3</v>
      </c>
      <c r="B17">
        <v>1</v>
      </c>
      <c r="C17" s="6">
        <v>1.0402144772117963</v>
      </c>
      <c r="D17" s="7">
        <v>1.1407506702412868</v>
      </c>
    </row>
    <row r="18" spans="1:4">
      <c r="A18" t="s">
        <v>4</v>
      </c>
      <c r="B18">
        <v>1</v>
      </c>
      <c r="C18" s="6">
        <v>1.0087463556851313</v>
      </c>
      <c r="D18" s="7">
        <v>1.2711370262390671</v>
      </c>
    </row>
    <row r="19" spans="1:4">
      <c r="A19" t="s">
        <v>5</v>
      </c>
      <c r="B19">
        <v>1</v>
      </c>
      <c r="C19" s="6">
        <v>0.98212898212898214</v>
      </c>
      <c r="D19" s="7">
        <v>0.84926184926184922</v>
      </c>
    </row>
    <row r="20" spans="1:4">
      <c r="A20" t="s">
        <v>6</v>
      </c>
      <c r="B20">
        <v>1</v>
      </c>
      <c r="C20" s="6">
        <v>0.99498567335243548</v>
      </c>
      <c r="D20" s="7">
        <v>1.0479942693409743</v>
      </c>
    </row>
    <row r="21" spans="1:4">
      <c r="C21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1"/>
  <sheetViews>
    <sheetView showRuler="0" view="pageLayout" workbookViewId="0">
      <selection activeCell="G24" sqref="G24"/>
    </sheetView>
  </sheetViews>
  <sheetFormatPr baseColWidth="10" defaultRowHeight="13"/>
  <cols>
    <col min="1" max="1" width="12.85546875" customWidth="1"/>
  </cols>
  <sheetData>
    <row r="1" spans="1:11">
      <c r="B1" t="s">
        <v>30</v>
      </c>
      <c r="C1" t="s">
        <v>31</v>
      </c>
      <c r="E1" t="s">
        <v>27</v>
      </c>
      <c r="G1" t="s">
        <v>20</v>
      </c>
      <c r="I1" t="s">
        <v>28</v>
      </c>
    </row>
    <row r="2" spans="1:11">
      <c r="A2" s="4" t="s">
        <v>7</v>
      </c>
      <c r="B2">
        <v>624</v>
      </c>
      <c r="C2">
        <v>638</v>
      </c>
      <c r="D2" s="6">
        <f>(C2-B2)/B2</f>
        <v>2.2435897435897436E-2</v>
      </c>
      <c r="E2">
        <v>910</v>
      </c>
      <c r="F2" s="3">
        <f t="shared" ref="F2:F20" si="0">(E2-B2)/B2</f>
        <v>0.45833333333333331</v>
      </c>
      <c r="G2">
        <v>815</v>
      </c>
      <c r="H2" s="3">
        <f>(G2)/B2</f>
        <v>1.3060897435897436</v>
      </c>
      <c r="I2">
        <v>1496</v>
      </c>
      <c r="J2" s="6">
        <f>I2/B2</f>
        <v>2.3974358974358974</v>
      </c>
      <c r="K2">
        <f>I2/G2</f>
        <v>1.8355828220858896</v>
      </c>
    </row>
    <row r="3" spans="1:11">
      <c r="A3" t="s">
        <v>8</v>
      </c>
      <c r="B3">
        <v>821</v>
      </c>
      <c r="C3">
        <v>813</v>
      </c>
      <c r="D3" s="6">
        <f t="shared" ref="D3:D20" si="1">(C3-B3)/B3</f>
        <v>-9.7442143727161992E-3</v>
      </c>
      <c r="E3">
        <v>815</v>
      </c>
      <c r="F3" s="3">
        <f t="shared" si="0"/>
        <v>-7.3081607795371494E-3</v>
      </c>
      <c r="G3">
        <v>817</v>
      </c>
      <c r="H3" s="6">
        <f t="shared" ref="H3:H20" si="2">(G3)/B3</f>
        <v>0.99512789281364189</v>
      </c>
      <c r="I3">
        <v>1022</v>
      </c>
      <c r="J3" s="6">
        <f t="shared" ref="J3:J20" si="3">I3/B3</f>
        <v>1.2448233861144946</v>
      </c>
      <c r="K3">
        <f t="shared" ref="K3:K20" si="4">I3/G3</f>
        <v>1.2509179926560587</v>
      </c>
    </row>
    <row r="4" spans="1:11">
      <c r="A4" t="s">
        <v>9</v>
      </c>
      <c r="B4">
        <v>657</v>
      </c>
      <c r="C4">
        <v>679</v>
      </c>
      <c r="D4" s="6">
        <f t="shared" si="1"/>
        <v>3.3485540334855401E-2</v>
      </c>
      <c r="E4">
        <v>690</v>
      </c>
      <c r="F4" s="3">
        <f t="shared" si="0"/>
        <v>5.0228310502283102E-2</v>
      </c>
      <c r="G4">
        <v>701</v>
      </c>
      <c r="H4" s="6">
        <f t="shared" si="2"/>
        <v>1.0669710806697108</v>
      </c>
      <c r="I4">
        <v>1178</v>
      </c>
      <c r="J4" s="6">
        <f t="shared" si="3"/>
        <v>1.7929984779299848</v>
      </c>
      <c r="K4">
        <f t="shared" si="4"/>
        <v>1.6804564907275321</v>
      </c>
    </row>
    <row r="5" spans="1:11">
      <c r="A5" t="s">
        <v>10</v>
      </c>
      <c r="B5">
        <v>841</v>
      </c>
      <c r="C5">
        <v>861</v>
      </c>
      <c r="D5" s="6">
        <f t="shared" si="1"/>
        <v>2.3781212841854936E-2</v>
      </c>
      <c r="E5">
        <v>817</v>
      </c>
      <c r="F5" s="3">
        <f t="shared" si="0"/>
        <v>-2.8537455410225922E-2</v>
      </c>
      <c r="G5">
        <v>813</v>
      </c>
      <c r="H5" s="6">
        <f t="shared" si="2"/>
        <v>0.96670630202140306</v>
      </c>
      <c r="I5">
        <v>902</v>
      </c>
      <c r="J5" s="6">
        <f t="shared" si="3"/>
        <v>1.0725326991676576</v>
      </c>
      <c r="K5">
        <f t="shared" si="4"/>
        <v>1.1094710947109472</v>
      </c>
    </row>
    <row r="6" spans="1:11">
      <c r="A6" t="s">
        <v>11</v>
      </c>
      <c r="B6">
        <v>783</v>
      </c>
      <c r="C6">
        <v>793</v>
      </c>
      <c r="D6" s="6">
        <f t="shared" si="1"/>
        <v>1.277139208173691E-2</v>
      </c>
      <c r="E6">
        <v>785</v>
      </c>
      <c r="F6" s="3">
        <f t="shared" si="0"/>
        <v>2.554278416347382E-3</v>
      </c>
      <c r="G6">
        <v>787</v>
      </c>
      <c r="H6" s="6">
        <f t="shared" si="2"/>
        <v>1.0051085568326947</v>
      </c>
      <c r="I6">
        <v>972</v>
      </c>
      <c r="J6" s="6">
        <f t="shared" si="3"/>
        <v>1.2413793103448276</v>
      </c>
      <c r="K6">
        <f t="shared" si="4"/>
        <v>1.2350698856416773</v>
      </c>
    </row>
    <row r="7" spans="1:11">
      <c r="A7" t="s">
        <v>12</v>
      </c>
      <c r="B7">
        <v>934</v>
      </c>
      <c r="C7">
        <v>933</v>
      </c>
      <c r="D7" s="6">
        <f t="shared" si="1"/>
        <v>-1.0706638115631692E-3</v>
      </c>
      <c r="E7">
        <v>935</v>
      </c>
      <c r="F7" s="3">
        <f t="shared" si="0"/>
        <v>1.0706638115631692E-3</v>
      </c>
      <c r="G7">
        <v>936</v>
      </c>
      <c r="H7" s="6">
        <f t="shared" si="2"/>
        <v>1.0021413276231264</v>
      </c>
      <c r="I7">
        <v>1196</v>
      </c>
      <c r="J7" s="6">
        <f t="shared" si="3"/>
        <v>1.2805139186295502</v>
      </c>
      <c r="K7">
        <f t="shared" si="4"/>
        <v>1.2777777777777777</v>
      </c>
    </row>
    <row r="8" spans="1:11">
      <c r="A8" t="s">
        <v>13</v>
      </c>
      <c r="B8">
        <v>907</v>
      </c>
      <c r="C8">
        <v>913</v>
      </c>
      <c r="D8" s="6">
        <f t="shared" si="1"/>
        <v>6.615214994487321E-3</v>
      </c>
      <c r="E8">
        <v>913</v>
      </c>
      <c r="F8" s="3">
        <f t="shared" si="0"/>
        <v>6.615214994487321E-3</v>
      </c>
      <c r="G8">
        <v>909</v>
      </c>
      <c r="H8" s="6">
        <f t="shared" si="2"/>
        <v>1.0022050716648292</v>
      </c>
      <c r="I8">
        <v>1142</v>
      </c>
      <c r="J8" s="6">
        <f t="shared" si="3"/>
        <v>1.2590959206174202</v>
      </c>
      <c r="K8">
        <f t="shared" si="4"/>
        <v>1.2563256325632564</v>
      </c>
    </row>
    <row r="9" spans="1:11">
      <c r="A9" t="s">
        <v>14</v>
      </c>
      <c r="B9">
        <v>1464</v>
      </c>
      <c r="C9">
        <v>1467</v>
      </c>
      <c r="D9" s="6">
        <f t="shared" si="1"/>
        <v>2.0491803278688526E-3</v>
      </c>
      <c r="E9">
        <v>1436</v>
      </c>
      <c r="F9" s="3">
        <f t="shared" si="0"/>
        <v>-1.912568306010929E-2</v>
      </c>
      <c r="G9">
        <v>1436</v>
      </c>
      <c r="H9" s="6">
        <f t="shared" si="2"/>
        <v>0.98087431693989069</v>
      </c>
      <c r="I9">
        <v>1509</v>
      </c>
      <c r="J9" s="6">
        <f t="shared" si="3"/>
        <v>1.0307377049180328</v>
      </c>
      <c r="K9">
        <f t="shared" si="4"/>
        <v>1.0508356545961002</v>
      </c>
    </row>
    <row r="10" spans="1:11">
      <c r="A10" t="s">
        <v>15</v>
      </c>
      <c r="B10">
        <v>1092</v>
      </c>
      <c r="C10">
        <v>1094</v>
      </c>
      <c r="D10" s="6">
        <f t="shared" si="1"/>
        <v>1.8315018315018315E-3</v>
      </c>
      <c r="E10">
        <v>1113</v>
      </c>
      <c r="F10" s="3">
        <f t="shared" si="0"/>
        <v>1.9230769230769232E-2</v>
      </c>
      <c r="G10">
        <v>1100</v>
      </c>
      <c r="H10" s="6">
        <f t="shared" si="2"/>
        <v>1.0073260073260073</v>
      </c>
      <c r="I10">
        <v>1324</v>
      </c>
      <c r="J10" s="6">
        <f t="shared" si="3"/>
        <v>1.2124542124542124</v>
      </c>
      <c r="K10">
        <f t="shared" si="4"/>
        <v>1.2036363636363636</v>
      </c>
    </row>
    <row r="11" spans="1:11">
      <c r="A11" s="4" t="s">
        <v>16</v>
      </c>
      <c r="B11">
        <v>780</v>
      </c>
      <c r="C11">
        <v>815</v>
      </c>
      <c r="D11" s="6">
        <f t="shared" si="1"/>
        <v>4.4871794871794872E-2</v>
      </c>
      <c r="E11">
        <v>852</v>
      </c>
      <c r="F11" s="3">
        <f t="shared" si="0"/>
        <v>9.2307692307692313E-2</v>
      </c>
      <c r="G11">
        <v>857</v>
      </c>
      <c r="H11" s="6">
        <f t="shared" si="2"/>
        <v>1.0987179487179488</v>
      </c>
      <c r="I11">
        <v>1269</v>
      </c>
      <c r="J11" s="6">
        <f t="shared" si="3"/>
        <v>1.6269230769230769</v>
      </c>
      <c r="K11">
        <f t="shared" si="4"/>
        <v>1.4807467911318553</v>
      </c>
    </row>
    <row r="12" spans="1:11">
      <c r="A12" t="s">
        <v>17</v>
      </c>
      <c r="B12">
        <v>813</v>
      </c>
      <c r="C12">
        <v>833</v>
      </c>
      <c r="D12" s="6">
        <f t="shared" si="1"/>
        <v>2.4600246002460024E-2</v>
      </c>
      <c r="E12">
        <v>861</v>
      </c>
      <c r="F12" s="3">
        <f t="shared" si="0"/>
        <v>5.9040590405904057E-2</v>
      </c>
      <c r="G12">
        <v>902</v>
      </c>
      <c r="H12" s="6">
        <f t="shared" si="2"/>
        <v>1.1094710947109472</v>
      </c>
      <c r="I12">
        <v>1005</v>
      </c>
      <c r="J12" s="6">
        <f t="shared" si="3"/>
        <v>1.2361623616236161</v>
      </c>
      <c r="K12">
        <f t="shared" si="4"/>
        <v>1.1141906873614191</v>
      </c>
    </row>
    <row r="13" spans="1:11">
      <c r="A13" s="4" t="s">
        <v>26</v>
      </c>
      <c r="B13">
        <v>577</v>
      </c>
      <c r="C13">
        <v>639</v>
      </c>
      <c r="D13" s="6">
        <f t="shared" si="1"/>
        <v>0.10745233968804159</v>
      </c>
      <c r="E13">
        <v>611</v>
      </c>
      <c r="F13" s="3">
        <f t="shared" si="0"/>
        <v>5.8925476603119586E-2</v>
      </c>
      <c r="G13">
        <v>638</v>
      </c>
      <c r="H13" s="6">
        <f t="shared" si="2"/>
        <v>1.1057192374350087</v>
      </c>
      <c r="I13">
        <v>969</v>
      </c>
      <c r="J13" s="6">
        <f t="shared" si="3"/>
        <v>1.6793760831889082</v>
      </c>
      <c r="K13">
        <f t="shared" si="4"/>
        <v>1.5188087774294672</v>
      </c>
    </row>
    <row r="14" spans="1:11">
      <c r="A14" t="s">
        <v>0</v>
      </c>
      <c r="B14">
        <v>1028</v>
      </c>
      <c r="C14">
        <v>1050</v>
      </c>
      <c r="D14" s="6">
        <f t="shared" si="1"/>
        <v>2.1400778210116732E-2</v>
      </c>
      <c r="E14">
        <v>1061</v>
      </c>
      <c r="F14" s="3">
        <f t="shared" si="0"/>
        <v>3.2101167315175094E-2</v>
      </c>
      <c r="G14">
        <v>1045</v>
      </c>
      <c r="H14" s="6">
        <f t="shared" si="2"/>
        <v>1.0165369649805447</v>
      </c>
      <c r="I14">
        <v>1164</v>
      </c>
      <c r="J14" s="6">
        <f t="shared" si="3"/>
        <v>1.132295719844358</v>
      </c>
      <c r="K14">
        <f t="shared" si="4"/>
        <v>1.1138755980861244</v>
      </c>
    </row>
    <row r="15" spans="1:11">
      <c r="A15" t="s">
        <v>1</v>
      </c>
      <c r="B15">
        <v>645</v>
      </c>
      <c r="C15">
        <v>645</v>
      </c>
      <c r="D15" s="6">
        <f t="shared" si="1"/>
        <v>0</v>
      </c>
      <c r="E15">
        <v>645</v>
      </c>
      <c r="F15" s="3">
        <f t="shared" si="0"/>
        <v>0</v>
      </c>
      <c r="G15">
        <v>645</v>
      </c>
      <c r="H15" s="6">
        <f t="shared" si="2"/>
        <v>1</v>
      </c>
      <c r="I15">
        <v>708</v>
      </c>
      <c r="J15" s="6">
        <f t="shared" si="3"/>
        <v>1.0976744186046512</v>
      </c>
      <c r="K15">
        <f t="shared" si="4"/>
        <v>1.0976744186046512</v>
      </c>
    </row>
    <row r="16" spans="1:11">
      <c r="A16" s="5" t="s">
        <v>2</v>
      </c>
      <c r="B16">
        <v>581</v>
      </c>
      <c r="C16">
        <v>600</v>
      </c>
      <c r="D16" s="6">
        <f t="shared" si="1"/>
        <v>3.2702237521514632E-2</v>
      </c>
      <c r="E16">
        <v>717</v>
      </c>
      <c r="F16" s="3">
        <f t="shared" si="0"/>
        <v>0.23407917383820998</v>
      </c>
      <c r="G16">
        <v>698</v>
      </c>
      <c r="H16" s="6">
        <f t="shared" si="2"/>
        <v>1.2013769363166953</v>
      </c>
      <c r="I16">
        <v>814</v>
      </c>
      <c r="J16" s="6">
        <f t="shared" si="3"/>
        <v>1.4010327022375215</v>
      </c>
      <c r="K16">
        <f t="shared" si="4"/>
        <v>1.1661891117478509</v>
      </c>
    </row>
    <row r="17" spans="1:11">
      <c r="A17" t="s">
        <v>3</v>
      </c>
      <c r="B17">
        <v>746</v>
      </c>
      <c r="C17">
        <v>757</v>
      </c>
      <c r="D17" s="6">
        <f t="shared" si="1"/>
        <v>1.4745308310991957E-2</v>
      </c>
      <c r="E17">
        <v>781</v>
      </c>
      <c r="F17" s="3">
        <f t="shared" si="0"/>
        <v>4.6916890080428951E-2</v>
      </c>
      <c r="G17">
        <v>776</v>
      </c>
      <c r="H17" s="6">
        <f t="shared" si="2"/>
        <v>1.0402144772117963</v>
      </c>
      <c r="I17">
        <v>851</v>
      </c>
      <c r="J17" s="6">
        <f t="shared" si="3"/>
        <v>1.1407506702412868</v>
      </c>
      <c r="K17">
        <f t="shared" si="4"/>
        <v>1.0966494845360826</v>
      </c>
    </row>
    <row r="18" spans="1:11">
      <c r="A18" t="s">
        <v>4</v>
      </c>
      <c r="B18">
        <v>343</v>
      </c>
      <c r="C18">
        <v>348</v>
      </c>
      <c r="D18" s="6">
        <f t="shared" si="1"/>
        <v>1.4577259475218658E-2</v>
      </c>
      <c r="E18">
        <v>348</v>
      </c>
      <c r="F18" s="3">
        <f t="shared" si="0"/>
        <v>1.4577259475218658E-2</v>
      </c>
      <c r="G18">
        <v>346</v>
      </c>
      <c r="H18" s="6">
        <f t="shared" si="2"/>
        <v>1.0087463556851313</v>
      </c>
      <c r="I18">
        <v>436</v>
      </c>
      <c r="J18" s="6">
        <f t="shared" si="3"/>
        <v>1.2711370262390671</v>
      </c>
      <c r="K18">
        <f t="shared" si="4"/>
        <v>1.2601156069364161</v>
      </c>
    </row>
    <row r="19" spans="1:11">
      <c r="A19" t="s">
        <v>5</v>
      </c>
      <c r="B19">
        <v>2574</v>
      </c>
      <c r="C19">
        <v>2587</v>
      </c>
      <c r="D19" s="6">
        <f t="shared" si="1"/>
        <v>5.0505050505050509E-3</v>
      </c>
      <c r="E19">
        <v>2593</v>
      </c>
      <c r="F19" s="3">
        <f t="shared" si="0"/>
        <v>7.3815073815073819E-3</v>
      </c>
      <c r="G19">
        <v>2528</v>
      </c>
      <c r="H19" s="6">
        <f t="shared" si="2"/>
        <v>0.98212898212898214</v>
      </c>
      <c r="I19">
        <v>2186</v>
      </c>
      <c r="J19" s="6">
        <f t="shared" si="3"/>
        <v>0.84926184926184922</v>
      </c>
      <c r="K19">
        <f t="shared" si="4"/>
        <v>0.86471518987341767</v>
      </c>
    </row>
    <row r="20" spans="1:11">
      <c r="A20" t="s">
        <v>6</v>
      </c>
      <c r="B20">
        <v>1396</v>
      </c>
      <c r="C20">
        <v>1390</v>
      </c>
      <c r="D20" s="6">
        <f t="shared" si="1"/>
        <v>-4.2979942693409743E-3</v>
      </c>
      <c r="E20">
        <v>1401</v>
      </c>
      <c r="F20" s="3">
        <f t="shared" si="0"/>
        <v>3.5816618911174787E-3</v>
      </c>
      <c r="G20">
        <v>1389</v>
      </c>
      <c r="H20" s="6">
        <f t="shared" si="2"/>
        <v>0.99498567335243548</v>
      </c>
      <c r="I20">
        <v>1463</v>
      </c>
      <c r="J20" s="6">
        <f t="shared" si="3"/>
        <v>1.0479942693409743</v>
      </c>
      <c r="K20">
        <f t="shared" si="4"/>
        <v>1.0532757379409647</v>
      </c>
    </row>
    <row r="21" spans="1:11">
      <c r="D21" s="6">
        <f>AVERAGE(D2:D20)</f>
        <v>1.8592501922380308E-2</v>
      </c>
      <c r="F21" s="3">
        <f>AVERAGE(F2:F20)</f>
        <v>5.431435212301499E-2</v>
      </c>
      <c r="H21" s="3">
        <f>AVERAGE(H2:H20)</f>
        <v>1.0468656826326599</v>
      </c>
      <c r="J21" s="6">
        <f>AVERAGE(J2:J20)</f>
        <v>1.316556826585126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1"/>
  <sheetViews>
    <sheetView showRuler="0" view="pageLayout" workbookViewId="0">
      <selection activeCell="G7" sqref="G7"/>
    </sheetView>
  </sheetViews>
  <sheetFormatPr baseColWidth="10" defaultRowHeight="13"/>
  <cols>
    <col min="1" max="1" width="12.85546875" customWidth="1"/>
  </cols>
  <sheetData>
    <row r="1" spans="1:10">
      <c r="B1" t="s">
        <v>18</v>
      </c>
      <c r="C1" t="s">
        <v>27</v>
      </c>
      <c r="E1" t="s">
        <v>29</v>
      </c>
      <c r="F1" t="s">
        <v>20</v>
      </c>
      <c r="I1" t="s">
        <v>28</v>
      </c>
    </row>
    <row r="2" spans="1:10">
      <c r="A2" s="4" t="s">
        <v>7</v>
      </c>
      <c r="B2">
        <v>592</v>
      </c>
      <c r="C2">
        <v>877</v>
      </c>
      <c r="D2" s="3">
        <f t="shared" ref="D2:D20" si="0">(C2-B2)/B2</f>
        <v>0.48141891891891891</v>
      </c>
      <c r="E2">
        <v>1029</v>
      </c>
      <c r="F2">
        <v>989</v>
      </c>
      <c r="G2">
        <f>F2/E2</f>
        <v>0.9611273080660836</v>
      </c>
      <c r="H2" s="3">
        <f t="shared" ref="H2:H20" si="1">(F2-B2)/B2</f>
        <v>0.67060810810810811</v>
      </c>
    </row>
    <row r="3" spans="1:10">
      <c r="A3" t="s">
        <v>8</v>
      </c>
      <c r="B3">
        <v>819</v>
      </c>
      <c r="C3">
        <v>830</v>
      </c>
      <c r="D3" s="3">
        <f t="shared" si="0"/>
        <v>1.3431013431013432E-2</v>
      </c>
      <c r="E3">
        <v>812</v>
      </c>
      <c r="F3">
        <v>824</v>
      </c>
      <c r="G3">
        <f t="shared" ref="G3:G19" si="2">F3/E3</f>
        <v>1.0147783251231528</v>
      </c>
      <c r="H3" s="3">
        <f t="shared" si="1"/>
        <v>6.105006105006105E-3</v>
      </c>
      <c r="I3">
        <v>2068</v>
      </c>
      <c r="J3">
        <f>(I3-B3)/B3</f>
        <v>1.5250305250305249</v>
      </c>
    </row>
    <row r="4" spans="1:10">
      <c r="A4" t="s">
        <v>9</v>
      </c>
      <c r="B4">
        <v>665</v>
      </c>
      <c r="C4">
        <v>682</v>
      </c>
      <c r="D4" s="3">
        <f t="shared" si="0"/>
        <v>2.5563909774436091E-2</v>
      </c>
      <c r="E4">
        <v>676</v>
      </c>
      <c r="F4">
        <v>696</v>
      </c>
      <c r="G4">
        <f t="shared" si="2"/>
        <v>1.029585798816568</v>
      </c>
      <c r="H4" s="3">
        <f t="shared" si="1"/>
        <v>4.6616541353383459E-2</v>
      </c>
    </row>
    <row r="5" spans="1:10">
      <c r="A5" t="s">
        <v>10</v>
      </c>
      <c r="B5">
        <v>915</v>
      </c>
      <c r="C5">
        <v>876</v>
      </c>
      <c r="D5" s="3">
        <f t="shared" si="0"/>
        <v>-4.2622950819672129E-2</v>
      </c>
      <c r="E5">
        <v>800</v>
      </c>
      <c r="F5">
        <v>874</v>
      </c>
      <c r="G5">
        <f t="shared" si="2"/>
        <v>1.0925</v>
      </c>
      <c r="H5" s="3">
        <f t="shared" si="1"/>
        <v>-4.480874316939891E-2</v>
      </c>
      <c r="I5">
        <v>1267</v>
      </c>
      <c r="J5">
        <f t="shared" ref="J5:J20" si="3">(I5-B5)/B5</f>
        <v>0.3846994535519126</v>
      </c>
    </row>
    <row r="6" spans="1:10">
      <c r="A6" t="s">
        <v>11</v>
      </c>
      <c r="B6">
        <v>810</v>
      </c>
      <c r="C6">
        <v>798</v>
      </c>
      <c r="D6" s="3">
        <f t="shared" si="0"/>
        <v>-1.4814814814814815E-2</v>
      </c>
      <c r="E6">
        <v>789</v>
      </c>
      <c r="F6">
        <v>799</v>
      </c>
      <c r="G6">
        <f t="shared" si="2"/>
        <v>1.0126742712294043</v>
      </c>
      <c r="H6" s="3">
        <f t="shared" si="1"/>
        <v>-1.3580246913580247E-2</v>
      </c>
      <c r="I6">
        <v>1445</v>
      </c>
      <c r="J6">
        <f t="shared" si="3"/>
        <v>0.78395061728395066</v>
      </c>
    </row>
    <row r="7" spans="1:10">
      <c r="A7" t="s">
        <v>12</v>
      </c>
      <c r="B7">
        <v>1075</v>
      </c>
      <c r="C7">
        <v>1076</v>
      </c>
      <c r="D7" s="3">
        <f t="shared" si="0"/>
        <v>9.3023255813953494E-4</v>
      </c>
      <c r="E7">
        <v>941</v>
      </c>
      <c r="F7">
        <v>1078</v>
      </c>
      <c r="G7">
        <f t="shared" si="2"/>
        <v>1.1455897980871412</v>
      </c>
      <c r="H7" s="3">
        <f t="shared" si="1"/>
        <v>2.7906976744186047E-3</v>
      </c>
      <c r="I7">
        <v>2920</v>
      </c>
      <c r="J7">
        <f t="shared" si="3"/>
        <v>1.7162790697674419</v>
      </c>
    </row>
    <row r="8" spans="1:10">
      <c r="A8" t="s">
        <v>13</v>
      </c>
      <c r="B8">
        <v>980</v>
      </c>
      <c r="C8">
        <v>973</v>
      </c>
      <c r="D8" s="3">
        <f t="shared" si="0"/>
        <v>-7.1428571428571426E-3</v>
      </c>
      <c r="E8">
        <v>879</v>
      </c>
      <c r="F8">
        <v>974</v>
      </c>
      <c r="G8">
        <f t="shared" si="2"/>
        <v>1.1080773606370875</v>
      </c>
      <c r="H8" s="3">
        <f t="shared" si="1"/>
        <v>-6.1224489795918364E-3</v>
      </c>
      <c r="I8">
        <v>1926</v>
      </c>
      <c r="J8">
        <f t="shared" si="3"/>
        <v>0.96530612244897962</v>
      </c>
    </row>
    <row r="9" spans="1:10">
      <c r="A9" t="s">
        <v>14</v>
      </c>
      <c r="B9">
        <v>1524</v>
      </c>
      <c r="C9">
        <v>1506</v>
      </c>
      <c r="D9" s="3">
        <f t="shared" si="0"/>
        <v>-1.1811023622047244E-2</v>
      </c>
      <c r="E9">
        <v>1528</v>
      </c>
      <c r="F9">
        <v>1508</v>
      </c>
      <c r="G9">
        <f t="shared" si="2"/>
        <v>0.98691099476439792</v>
      </c>
      <c r="H9" s="3">
        <f t="shared" si="1"/>
        <v>-1.0498687664041995E-2</v>
      </c>
      <c r="I9">
        <v>2728</v>
      </c>
      <c r="J9">
        <f t="shared" si="3"/>
        <v>0.79002624671916011</v>
      </c>
    </row>
    <row r="10" spans="1:10">
      <c r="A10" t="s">
        <v>15</v>
      </c>
      <c r="B10">
        <v>1133</v>
      </c>
      <c r="C10">
        <v>1147</v>
      </c>
      <c r="D10" s="3">
        <f t="shared" si="0"/>
        <v>1.2356575463371581E-2</v>
      </c>
      <c r="E10">
        <v>1107</v>
      </c>
      <c r="F10">
        <v>1141</v>
      </c>
      <c r="G10">
        <f t="shared" si="2"/>
        <v>1.0307136404697381</v>
      </c>
      <c r="H10" s="3">
        <f t="shared" si="1"/>
        <v>7.0609002647837602E-3</v>
      </c>
    </row>
    <row r="11" spans="1:10">
      <c r="A11" s="4" t="s">
        <v>16</v>
      </c>
      <c r="B11">
        <v>796</v>
      </c>
      <c r="C11">
        <v>851</v>
      </c>
      <c r="D11" s="3">
        <f t="shared" si="0"/>
        <v>6.9095477386934667E-2</v>
      </c>
      <c r="E11">
        <v>951</v>
      </c>
      <c r="F11">
        <v>968</v>
      </c>
      <c r="G11">
        <f t="shared" si="2"/>
        <v>1.0178759200841221</v>
      </c>
      <c r="H11" s="3">
        <f t="shared" si="1"/>
        <v>0.21608040201005024</v>
      </c>
    </row>
    <row r="12" spans="1:10">
      <c r="A12" t="s">
        <v>17</v>
      </c>
      <c r="B12">
        <v>839</v>
      </c>
      <c r="C12">
        <v>883</v>
      </c>
      <c r="D12" s="3">
        <f t="shared" si="0"/>
        <v>5.2443384982121574E-2</v>
      </c>
      <c r="E12">
        <v>895</v>
      </c>
      <c r="F12">
        <v>916</v>
      </c>
      <c r="G12">
        <f t="shared" si="2"/>
        <v>1.023463687150838</v>
      </c>
      <c r="H12" s="3">
        <f t="shared" si="1"/>
        <v>9.1775923718712751E-2</v>
      </c>
      <c r="I12">
        <v>4249</v>
      </c>
      <c r="J12">
        <f>(I14-B12)/B12</f>
        <v>1.4767580452920144</v>
      </c>
    </row>
    <row r="13" spans="1:10">
      <c r="A13" s="4" t="s">
        <v>26</v>
      </c>
      <c r="B13">
        <v>566</v>
      </c>
      <c r="C13">
        <v>614</v>
      </c>
      <c r="D13" s="3">
        <f t="shared" si="0"/>
        <v>8.4805653710247356E-2</v>
      </c>
      <c r="E13">
        <v>751</v>
      </c>
      <c r="F13">
        <v>698</v>
      </c>
      <c r="G13">
        <f t="shared" si="2"/>
        <v>0.92942743009320905</v>
      </c>
      <c r="H13" s="3">
        <f t="shared" si="1"/>
        <v>0.2332155477031802</v>
      </c>
    </row>
    <row r="14" spans="1:10">
      <c r="A14" t="s">
        <v>0</v>
      </c>
      <c r="B14">
        <v>1085</v>
      </c>
      <c r="C14">
        <v>1090</v>
      </c>
      <c r="D14" s="3">
        <f t="shared" si="0"/>
        <v>4.608294930875576E-3</v>
      </c>
      <c r="E14">
        <v>1158</v>
      </c>
      <c r="F14">
        <v>1091</v>
      </c>
      <c r="G14">
        <f t="shared" si="2"/>
        <v>0.94214162348877373</v>
      </c>
      <c r="H14" s="3">
        <f t="shared" si="1"/>
        <v>5.5299539170506912E-3</v>
      </c>
      <c r="I14">
        <v>2078</v>
      </c>
      <c r="J14">
        <f t="shared" si="3"/>
        <v>0.91520737327188939</v>
      </c>
    </row>
    <row r="15" spans="1:10">
      <c r="A15" t="s">
        <v>1</v>
      </c>
      <c r="B15">
        <v>693</v>
      </c>
      <c r="C15">
        <v>694</v>
      </c>
      <c r="D15" s="3">
        <f t="shared" si="0"/>
        <v>1.443001443001443E-3</v>
      </c>
      <c r="E15">
        <v>651</v>
      </c>
      <c r="F15">
        <v>695</v>
      </c>
      <c r="G15">
        <f t="shared" si="2"/>
        <v>1.0675883256528418</v>
      </c>
      <c r="H15" s="3">
        <f t="shared" si="1"/>
        <v>2.886002886002886E-3</v>
      </c>
      <c r="I15">
        <v>4869</v>
      </c>
      <c r="J15">
        <f t="shared" si="3"/>
        <v>6.0259740259740262</v>
      </c>
    </row>
    <row r="16" spans="1:10">
      <c r="A16" t="s">
        <v>2</v>
      </c>
      <c r="B16">
        <v>619</v>
      </c>
      <c r="C16">
        <v>745</v>
      </c>
      <c r="D16" s="3">
        <f t="shared" si="0"/>
        <v>0.20355411954765751</v>
      </c>
      <c r="E16">
        <v>761</v>
      </c>
      <c r="F16">
        <v>789</v>
      </c>
      <c r="G16">
        <f t="shared" si="2"/>
        <v>1.0367936925098555</v>
      </c>
      <c r="H16" s="3">
        <f t="shared" si="1"/>
        <v>0.27463651050080773</v>
      </c>
      <c r="I16">
        <v>7000</v>
      </c>
      <c r="J16">
        <f t="shared" si="3"/>
        <v>10.308562197092083</v>
      </c>
    </row>
    <row r="17" spans="1:10">
      <c r="A17" t="s">
        <v>3</v>
      </c>
      <c r="B17">
        <v>773</v>
      </c>
      <c r="C17">
        <v>792</v>
      </c>
      <c r="D17" s="3">
        <f t="shared" si="0"/>
        <v>2.4579560155239329E-2</v>
      </c>
      <c r="E17">
        <v>842</v>
      </c>
      <c r="F17">
        <v>796</v>
      </c>
      <c r="G17">
        <f t="shared" si="2"/>
        <v>0.94536817102137771</v>
      </c>
      <c r="H17" s="3">
        <f t="shared" si="1"/>
        <v>2.9754204398447608E-2</v>
      </c>
      <c r="I17">
        <v>3095</v>
      </c>
      <c r="J17">
        <f t="shared" si="3"/>
        <v>3.0038809831824063</v>
      </c>
    </row>
    <row r="18" spans="1:10">
      <c r="A18" t="s">
        <v>4</v>
      </c>
      <c r="B18">
        <v>345</v>
      </c>
      <c r="C18">
        <v>346</v>
      </c>
      <c r="D18" s="3">
        <f t="shared" si="0"/>
        <v>2.8985507246376812E-3</v>
      </c>
      <c r="E18">
        <v>343</v>
      </c>
      <c r="F18">
        <v>343</v>
      </c>
      <c r="G18">
        <f t="shared" si="2"/>
        <v>1</v>
      </c>
      <c r="H18" s="3">
        <f t="shared" si="1"/>
        <v>-5.7971014492753624E-3</v>
      </c>
      <c r="I18">
        <v>3168</v>
      </c>
      <c r="J18">
        <f t="shared" si="3"/>
        <v>8.1826086956521742</v>
      </c>
    </row>
    <row r="19" spans="1:10">
      <c r="A19" t="s">
        <v>5</v>
      </c>
      <c r="B19">
        <v>2453</v>
      </c>
      <c r="C19">
        <v>2597</v>
      </c>
      <c r="D19" s="3">
        <f t="shared" si="0"/>
        <v>5.8703628210354665E-2</v>
      </c>
      <c r="E19">
        <v>2538</v>
      </c>
      <c r="F19">
        <v>2596</v>
      </c>
      <c r="G19">
        <f t="shared" si="2"/>
        <v>1.0228526398739164</v>
      </c>
      <c r="H19" s="3">
        <f t="shared" si="1"/>
        <v>5.829596412556054E-2</v>
      </c>
      <c r="I19">
        <v>2441</v>
      </c>
      <c r="J19">
        <f t="shared" si="3"/>
        <v>-4.8919690175295554E-3</v>
      </c>
    </row>
    <row r="20" spans="1:10">
      <c r="A20" t="s">
        <v>6</v>
      </c>
      <c r="B20">
        <v>1422</v>
      </c>
      <c r="C20">
        <v>1437</v>
      </c>
      <c r="D20" s="3">
        <f t="shared" si="0"/>
        <v>1.0548523206751054E-2</v>
      </c>
      <c r="E20">
        <v>1475</v>
      </c>
      <c r="F20">
        <v>1415</v>
      </c>
      <c r="G20">
        <f>F20/E20</f>
        <v>0.95932203389830506</v>
      </c>
      <c r="H20" s="3">
        <f t="shared" si="1"/>
        <v>-4.9226441631504926E-3</v>
      </c>
      <c r="I20">
        <v>3006</v>
      </c>
      <c r="J20">
        <f t="shared" si="3"/>
        <v>1.1139240506329113</v>
      </c>
    </row>
    <row r="21" spans="1:10">
      <c r="D21" s="3">
        <f>AVERAGE(D2:D20)</f>
        <v>5.1052063054963633E-2</v>
      </c>
      <c r="E21" s="6"/>
      <c r="G21">
        <f>AVERAGE(G2:G20)</f>
        <v>1.0171995274193062</v>
      </c>
      <c r="H21" s="3">
        <f>AVERAGE(H2:H20)</f>
        <v>8.2085573180340751E-2</v>
      </c>
      <c r="J21">
        <f>SUM(J3:J20)</f>
        <v>37.187315436881946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showRuler="0" view="pageLayout" workbookViewId="0">
      <selection activeCell="A14" sqref="A14"/>
    </sheetView>
  </sheetViews>
  <sheetFormatPr baseColWidth="10" defaultRowHeight="13"/>
  <sheetData>
    <row r="1" spans="1:5">
      <c r="B1" t="s">
        <v>22</v>
      </c>
      <c r="C1" t="s">
        <v>23</v>
      </c>
      <c r="D1" t="s">
        <v>21</v>
      </c>
      <c r="E1" t="s">
        <v>19</v>
      </c>
    </row>
    <row r="2" spans="1:5">
      <c r="A2" t="s">
        <v>7</v>
      </c>
      <c r="B2" s="3">
        <v>1</v>
      </c>
      <c r="C2" s="2">
        <f t="shared" ref="C2:C13" si="0">(E2-D2)/D2+1</f>
        <v>1.4360554699537751</v>
      </c>
      <c r="D2">
        <v>649</v>
      </c>
      <c r="E2">
        <v>932</v>
      </c>
    </row>
    <row r="3" spans="1:5">
      <c r="A3" t="s">
        <v>8</v>
      </c>
      <c r="B3" s="3">
        <v>1</v>
      </c>
      <c r="C3" s="2">
        <f t="shared" si="0"/>
        <v>1.032979976442874</v>
      </c>
      <c r="D3">
        <v>849</v>
      </c>
      <c r="E3">
        <v>877</v>
      </c>
    </row>
    <row r="4" spans="1:5">
      <c r="A4" t="s">
        <v>9</v>
      </c>
      <c r="B4" s="3">
        <v>1</v>
      </c>
      <c r="C4" s="2">
        <f t="shared" si="0"/>
        <v>2.7722772277227721</v>
      </c>
      <c r="D4">
        <v>505</v>
      </c>
      <c r="E4">
        <v>1400</v>
      </c>
    </row>
    <row r="5" spans="1:5">
      <c r="A5" t="s">
        <v>10</v>
      </c>
      <c r="B5" s="3">
        <v>1</v>
      </c>
      <c r="C5" s="2">
        <f t="shared" si="0"/>
        <v>1.0625</v>
      </c>
      <c r="D5">
        <v>1600</v>
      </c>
      <c r="E5">
        <v>1700</v>
      </c>
    </row>
    <row r="6" spans="1:5">
      <c r="A6" t="s">
        <v>11</v>
      </c>
      <c r="B6" s="3">
        <v>1</v>
      </c>
      <c r="C6" s="2">
        <f t="shared" si="0"/>
        <v>1.2142857142857142</v>
      </c>
      <c r="D6">
        <v>28</v>
      </c>
      <c r="E6">
        <v>34</v>
      </c>
    </row>
    <row r="7" spans="1:5">
      <c r="A7" t="s">
        <v>12</v>
      </c>
      <c r="B7" s="3">
        <v>1</v>
      </c>
      <c r="C7" s="2">
        <f t="shared" si="0"/>
        <v>2.3200000000000003</v>
      </c>
      <c r="D7">
        <v>25</v>
      </c>
      <c r="E7">
        <v>58</v>
      </c>
    </row>
    <row r="8" spans="1:5">
      <c r="A8" t="s">
        <v>13</v>
      </c>
      <c r="B8" s="3">
        <v>1</v>
      </c>
      <c r="C8" s="2">
        <f t="shared" si="0"/>
        <v>1.0342857142857143</v>
      </c>
      <c r="D8">
        <v>175</v>
      </c>
      <c r="E8">
        <v>181</v>
      </c>
    </row>
    <row r="9" spans="1:5">
      <c r="A9" t="s">
        <v>14</v>
      </c>
      <c r="B9" s="3">
        <v>1</v>
      </c>
      <c r="C9" s="2">
        <f t="shared" si="0"/>
        <v>1.546875</v>
      </c>
      <c r="D9">
        <v>64</v>
      </c>
      <c r="E9">
        <v>99</v>
      </c>
    </row>
    <row r="10" spans="1:5">
      <c r="A10" t="s">
        <v>15</v>
      </c>
      <c r="B10" s="3">
        <v>1</v>
      </c>
      <c r="C10" s="2">
        <f t="shared" si="0"/>
        <v>1.253968253968254</v>
      </c>
      <c r="D10">
        <v>63</v>
      </c>
      <c r="E10">
        <v>79</v>
      </c>
    </row>
    <row r="11" spans="1:5">
      <c r="A11" t="s">
        <v>16</v>
      </c>
      <c r="B11" s="3">
        <v>1</v>
      </c>
      <c r="C11" s="2">
        <f t="shared" si="0"/>
        <v>1.6666666666666665</v>
      </c>
      <c r="D11">
        <v>168</v>
      </c>
      <c r="E11">
        <v>280</v>
      </c>
    </row>
    <row r="12" spans="1:5">
      <c r="A12" t="s">
        <v>17</v>
      </c>
      <c r="B12" s="3">
        <v>1</v>
      </c>
      <c r="C12" s="2">
        <f t="shared" si="0"/>
        <v>1.3169230769230769</v>
      </c>
      <c r="D12">
        <v>325</v>
      </c>
      <c r="E12">
        <v>428</v>
      </c>
    </row>
    <row r="13" spans="1:5">
      <c r="A13" t="s">
        <v>26</v>
      </c>
      <c r="B13" s="3">
        <v>1</v>
      </c>
      <c r="C13" s="2">
        <f t="shared" si="0"/>
        <v>1.7909738717339667</v>
      </c>
      <c r="D13">
        <v>421</v>
      </c>
      <c r="E13">
        <v>754</v>
      </c>
    </row>
    <row r="14" spans="1:5">
      <c r="A14" t="s">
        <v>24</v>
      </c>
      <c r="B14" s="3">
        <v>1</v>
      </c>
      <c r="C14" s="2">
        <f t="shared" ref="C14:C20" si="1">(E14-D14)/D14+1</f>
        <v>1.1016200294550811</v>
      </c>
      <c r="D14">
        <v>679</v>
      </c>
      <c r="E14">
        <v>748</v>
      </c>
    </row>
    <row r="15" spans="1:5">
      <c r="A15" t="s">
        <v>1</v>
      </c>
      <c r="B15" s="3">
        <v>1</v>
      </c>
      <c r="C15" s="2">
        <f t="shared" si="1"/>
        <v>1.1086956521739131</v>
      </c>
      <c r="D15">
        <v>46</v>
      </c>
      <c r="E15">
        <v>51</v>
      </c>
    </row>
    <row r="16" spans="1:5">
      <c r="A16" t="s">
        <v>2</v>
      </c>
      <c r="B16" s="3">
        <v>1</v>
      </c>
      <c r="C16" s="2">
        <f t="shared" si="1"/>
        <v>2.0176544766708702</v>
      </c>
      <c r="D16">
        <v>793</v>
      </c>
      <c r="E16">
        <v>1600</v>
      </c>
    </row>
    <row r="17" spans="1:5">
      <c r="A17" t="s">
        <v>3</v>
      </c>
      <c r="B17" s="3">
        <v>1</v>
      </c>
      <c r="C17" s="2">
        <f t="shared" si="1"/>
        <v>3.3254156769596199</v>
      </c>
      <c r="D17">
        <v>421</v>
      </c>
      <c r="E17">
        <v>1400</v>
      </c>
    </row>
    <row r="18" spans="1:5">
      <c r="A18" t="s">
        <v>4</v>
      </c>
      <c r="B18" s="3">
        <v>1</v>
      </c>
      <c r="C18" s="2">
        <f t="shared" si="1"/>
        <v>1.6580645161290322</v>
      </c>
      <c r="D18">
        <v>4.6500000000000004</v>
      </c>
      <c r="E18">
        <v>7.71</v>
      </c>
    </row>
    <row r="19" spans="1:5">
      <c r="A19" t="s">
        <v>5</v>
      </c>
      <c r="B19" s="3">
        <v>1</v>
      </c>
      <c r="C19" s="2">
        <f t="shared" si="1"/>
        <v>1.0220048899755501</v>
      </c>
      <c r="D19">
        <v>409</v>
      </c>
      <c r="E19">
        <v>418</v>
      </c>
    </row>
    <row r="20" spans="1:5">
      <c r="A20" t="s">
        <v>6</v>
      </c>
      <c r="B20" s="3">
        <v>1</v>
      </c>
      <c r="C20" s="2">
        <f t="shared" si="1"/>
        <v>1.3333333333333333</v>
      </c>
      <c r="D20">
        <v>42</v>
      </c>
      <c r="E20">
        <v>56</v>
      </c>
    </row>
    <row r="21" spans="1:5">
      <c r="A21" t="s">
        <v>25</v>
      </c>
      <c r="B21">
        <f>GEOMEAN(B2:B20)</f>
        <v>1</v>
      </c>
      <c r="C21" s="2">
        <f>AVERAGE(C2:C20)</f>
        <v>1.5797147129831692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perf-LLVM-new</vt:lpstr>
      <vt:lpstr>Performance</vt:lpstr>
      <vt:lpstr>perf-LLVM</vt:lpstr>
      <vt:lpstr>perfDetail</vt:lpstr>
      <vt:lpstr>MemoryOverhead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2013-02-07T14:18:33Z</dcterms:created>
  <dcterms:modified xsi:type="dcterms:W3CDTF">2013-06-26T05:27:01Z</dcterms:modified>
</cp:coreProperties>
</file>