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480" tabRatio="500"/>
  </bookViews>
  <sheets>
    <sheet name="omega results" sheetId="6" r:id="rId1"/>
    <sheet name="cm results" sheetId="7" r:id="rId2"/>
    <sheet name="omega 12core" sheetId="1" r:id="rId3"/>
    <sheet name="omega 2core" sheetId="3" r:id="rId4"/>
    <sheet name="cm 8core" sheetId="4" r:id="rId5"/>
    <sheet name="cm 2core" sheetId="5" r:id="rId6"/>
  </sheets>
  <definedNames>
    <definedName name="pthread_dthread_12core" localSheetId="5">'cm 2core'!$A$9:$K$51</definedName>
    <definedName name="pthread_dthread_12core" localSheetId="4">'cm 8core'!$A$9:$K$51</definedName>
    <definedName name="pthread_dthread_12core" localSheetId="2">'omega 12core'!$A$9:$K$51</definedName>
    <definedName name="pthread_dthread_12core" localSheetId="3">'omega 2core'!$A$9:$K$51</definedName>
    <definedName name="pthread_dthread_13" localSheetId="5">'cm 2core'!$A$5:$K$51</definedName>
    <definedName name="pthread_dthread_13" localSheetId="4">'cm 8core'!$A$5:$K$51</definedName>
    <definedName name="pthread_dthread_13" localSheetId="2">'omega 12core'!$A$5:$K$51</definedName>
    <definedName name="pthread_dthread_13" localSheetId="3">'omega 2core'!$A$5:$K$51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6" l="1"/>
  <c r="M5" i="6"/>
  <c r="N5" i="6"/>
  <c r="L6" i="6"/>
  <c r="M6" i="6"/>
  <c r="N6" i="6"/>
  <c r="L7" i="6"/>
  <c r="M7" i="6"/>
  <c r="N7" i="6"/>
  <c r="L8" i="6"/>
  <c r="M8" i="6"/>
  <c r="N8" i="6"/>
  <c r="M9" i="6"/>
  <c r="N9" i="6"/>
  <c r="L10" i="6"/>
  <c r="M10" i="6"/>
  <c r="N10" i="6"/>
  <c r="L11" i="6"/>
  <c r="M11" i="6"/>
  <c r="N11" i="6"/>
  <c r="L13" i="6"/>
  <c r="M13" i="6"/>
  <c r="N13" i="6"/>
  <c r="L14" i="6"/>
  <c r="M14" i="6"/>
  <c r="N14" i="6"/>
  <c r="L15" i="6"/>
  <c r="M15" i="6"/>
  <c r="L16" i="6"/>
  <c r="M16" i="6"/>
  <c r="L17" i="6"/>
  <c r="M17" i="6"/>
  <c r="N17" i="6"/>
  <c r="L18" i="6"/>
  <c r="M18" i="6"/>
  <c r="N18" i="6"/>
  <c r="L20" i="6"/>
  <c r="M20" i="6"/>
  <c r="L21" i="6"/>
  <c r="M21" i="6"/>
  <c r="L22" i="6"/>
  <c r="M22" i="6"/>
  <c r="M4" i="6"/>
  <c r="N4" i="6"/>
  <c r="L4" i="6"/>
  <c r="N24" i="6"/>
  <c r="L2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3" i="6"/>
  <c r="M19" i="3"/>
  <c r="N19" i="3"/>
  <c r="P19" i="3"/>
  <c r="Q19" i="3"/>
  <c r="R19" i="3"/>
  <c r="S19" i="3"/>
  <c r="T19" i="3"/>
  <c r="U19" i="3"/>
  <c r="V19" i="3"/>
  <c r="W19" i="3"/>
  <c r="X19" i="3"/>
  <c r="Y19" i="3"/>
  <c r="AA19" i="3"/>
  <c r="AF3" i="3"/>
  <c r="M19" i="1"/>
  <c r="N19" i="1"/>
  <c r="P19" i="1"/>
  <c r="Q19" i="1"/>
  <c r="R19" i="1"/>
  <c r="S19" i="1"/>
  <c r="T19" i="1"/>
  <c r="U19" i="1"/>
  <c r="V19" i="1"/>
  <c r="W19" i="1"/>
  <c r="X19" i="1"/>
  <c r="Y19" i="1"/>
  <c r="AA19" i="1"/>
  <c r="AF3" i="1"/>
  <c r="I4" i="6"/>
  <c r="M22" i="3"/>
  <c r="N22" i="3"/>
  <c r="P22" i="3"/>
  <c r="Q22" i="3"/>
  <c r="R22" i="3"/>
  <c r="S22" i="3"/>
  <c r="T22" i="3"/>
  <c r="U22" i="3"/>
  <c r="V22" i="3"/>
  <c r="W22" i="3"/>
  <c r="X22" i="3"/>
  <c r="Y22" i="3"/>
  <c r="AA22" i="3"/>
  <c r="AF4" i="3"/>
  <c r="M22" i="1"/>
  <c r="N22" i="1"/>
  <c r="P22" i="1"/>
  <c r="Q22" i="1"/>
  <c r="R22" i="1"/>
  <c r="S22" i="1"/>
  <c r="T22" i="1"/>
  <c r="U22" i="1"/>
  <c r="V22" i="1"/>
  <c r="W22" i="1"/>
  <c r="X22" i="1"/>
  <c r="Y22" i="1"/>
  <c r="AA22" i="1"/>
  <c r="AF4" i="1"/>
  <c r="I5" i="6"/>
  <c r="M25" i="3"/>
  <c r="N25" i="3"/>
  <c r="P25" i="3"/>
  <c r="Q25" i="3"/>
  <c r="R25" i="3"/>
  <c r="S25" i="3"/>
  <c r="T25" i="3"/>
  <c r="U25" i="3"/>
  <c r="V25" i="3"/>
  <c r="W25" i="3"/>
  <c r="X25" i="3"/>
  <c r="Y25" i="3"/>
  <c r="AA25" i="3"/>
  <c r="AF5" i="3"/>
  <c r="M25" i="1"/>
  <c r="N25" i="1"/>
  <c r="P25" i="1"/>
  <c r="Q25" i="1"/>
  <c r="R25" i="1"/>
  <c r="S25" i="1"/>
  <c r="T25" i="1"/>
  <c r="U25" i="1"/>
  <c r="V25" i="1"/>
  <c r="W25" i="1"/>
  <c r="X25" i="1"/>
  <c r="Y25" i="1"/>
  <c r="AA25" i="1"/>
  <c r="AF5" i="1"/>
  <c r="I6" i="6"/>
  <c r="M28" i="3"/>
  <c r="N28" i="3"/>
  <c r="P28" i="3"/>
  <c r="Q28" i="3"/>
  <c r="R28" i="3"/>
  <c r="S28" i="3"/>
  <c r="T28" i="3"/>
  <c r="U28" i="3"/>
  <c r="V28" i="3"/>
  <c r="W28" i="3"/>
  <c r="X28" i="3"/>
  <c r="Y28" i="3"/>
  <c r="AA28" i="3"/>
  <c r="AF6" i="3"/>
  <c r="M28" i="1"/>
  <c r="N28" i="1"/>
  <c r="P28" i="1"/>
  <c r="Q28" i="1"/>
  <c r="R28" i="1"/>
  <c r="S28" i="1"/>
  <c r="T28" i="1"/>
  <c r="U28" i="1"/>
  <c r="V28" i="1"/>
  <c r="W28" i="1"/>
  <c r="X28" i="1"/>
  <c r="Y28" i="1"/>
  <c r="AA28" i="1"/>
  <c r="AF6" i="1"/>
  <c r="I7" i="6"/>
  <c r="M34" i="3"/>
  <c r="N34" i="3"/>
  <c r="P34" i="3"/>
  <c r="Q34" i="3"/>
  <c r="R34" i="3"/>
  <c r="S34" i="3"/>
  <c r="T34" i="3"/>
  <c r="U34" i="3"/>
  <c r="V34" i="3"/>
  <c r="W34" i="3"/>
  <c r="X34" i="3"/>
  <c r="Y34" i="3"/>
  <c r="AA34" i="3"/>
  <c r="AF7" i="3"/>
  <c r="M34" i="1"/>
  <c r="N34" i="1"/>
  <c r="P34" i="1"/>
  <c r="Q34" i="1"/>
  <c r="R34" i="1"/>
  <c r="S34" i="1"/>
  <c r="T34" i="1"/>
  <c r="U34" i="1"/>
  <c r="V34" i="1"/>
  <c r="W34" i="1"/>
  <c r="X34" i="1"/>
  <c r="Y34" i="1"/>
  <c r="AA34" i="1"/>
  <c r="AF7" i="1"/>
  <c r="I8" i="6"/>
  <c r="M40" i="3"/>
  <c r="N40" i="3"/>
  <c r="P40" i="3"/>
  <c r="Q40" i="3"/>
  <c r="R40" i="3"/>
  <c r="S40" i="3"/>
  <c r="T40" i="3"/>
  <c r="U40" i="3"/>
  <c r="V40" i="3"/>
  <c r="W40" i="3"/>
  <c r="X40" i="3"/>
  <c r="Y40" i="3"/>
  <c r="AA40" i="3"/>
  <c r="AF8" i="3"/>
  <c r="M40" i="1"/>
  <c r="N40" i="1"/>
  <c r="P40" i="1"/>
  <c r="Q40" i="1"/>
  <c r="R40" i="1"/>
  <c r="S40" i="1"/>
  <c r="T40" i="1"/>
  <c r="U40" i="1"/>
  <c r="V40" i="1"/>
  <c r="W40" i="1"/>
  <c r="X40" i="1"/>
  <c r="Y40" i="1"/>
  <c r="AA40" i="1"/>
  <c r="AF8" i="1"/>
  <c r="I9" i="6"/>
  <c r="M46" i="3"/>
  <c r="N46" i="3"/>
  <c r="P46" i="3"/>
  <c r="Q46" i="3"/>
  <c r="R46" i="3"/>
  <c r="S46" i="3"/>
  <c r="T46" i="3"/>
  <c r="U46" i="3"/>
  <c r="V46" i="3"/>
  <c r="W46" i="3"/>
  <c r="X46" i="3"/>
  <c r="Y46" i="3"/>
  <c r="AA46" i="3"/>
  <c r="AF9" i="3"/>
  <c r="M46" i="1"/>
  <c r="N46" i="1"/>
  <c r="P46" i="1"/>
  <c r="Q46" i="1"/>
  <c r="R46" i="1"/>
  <c r="S46" i="1"/>
  <c r="T46" i="1"/>
  <c r="U46" i="1"/>
  <c r="V46" i="1"/>
  <c r="W46" i="1"/>
  <c r="X46" i="1"/>
  <c r="Y46" i="1"/>
  <c r="AA46" i="1"/>
  <c r="AF9" i="1"/>
  <c r="I10" i="6"/>
  <c r="M52" i="3"/>
  <c r="N52" i="3"/>
  <c r="P52" i="3"/>
  <c r="Q52" i="3"/>
  <c r="R52" i="3"/>
  <c r="S52" i="3"/>
  <c r="T52" i="3"/>
  <c r="U52" i="3"/>
  <c r="V52" i="3"/>
  <c r="W52" i="3"/>
  <c r="X52" i="3"/>
  <c r="Y52" i="3"/>
  <c r="AA52" i="3"/>
  <c r="AF10" i="3"/>
  <c r="M52" i="1"/>
  <c r="N52" i="1"/>
  <c r="P52" i="1"/>
  <c r="Q52" i="1"/>
  <c r="R52" i="1"/>
  <c r="S52" i="1"/>
  <c r="T52" i="1"/>
  <c r="U52" i="1"/>
  <c r="V52" i="1"/>
  <c r="W52" i="1"/>
  <c r="X52" i="1"/>
  <c r="Y52" i="1"/>
  <c r="AA52" i="1"/>
  <c r="AF10" i="1"/>
  <c r="I11" i="6"/>
  <c r="M7" i="3"/>
  <c r="N7" i="3"/>
  <c r="P7" i="3"/>
  <c r="Q7" i="3"/>
  <c r="R7" i="3"/>
  <c r="S7" i="3"/>
  <c r="T7" i="3"/>
  <c r="U7" i="3"/>
  <c r="V7" i="3"/>
  <c r="W7" i="3"/>
  <c r="X7" i="3"/>
  <c r="Y7" i="3"/>
  <c r="AA7" i="3"/>
  <c r="AF12" i="3"/>
  <c r="M7" i="1"/>
  <c r="N7" i="1"/>
  <c r="P7" i="1"/>
  <c r="Q7" i="1"/>
  <c r="R7" i="1"/>
  <c r="S7" i="1"/>
  <c r="T7" i="1"/>
  <c r="U7" i="1"/>
  <c r="V7" i="1"/>
  <c r="W7" i="1"/>
  <c r="X7" i="1"/>
  <c r="Y7" i="1"/>
  <c r="AA7" i="1"/>
  <c r="AF12" i="1"/>
  <c r="I13" i="6"/>
  <c r="M10" i="3"/>
  <c r="N10" i="3"/>
  <c r="P10" i="3"/>
  <c r="Q10" i="3"/>
  <c r="R10" i="3"/>
  <c r="S10" i="3"/>
  <c r="T10" i="3"/>
  <c r="U10" i="3"/>
  <c r="V10" i="3"/>
  <c r="W10" i="3"/>
  <c r="X10" i="3"/>
  <c r="Y10" i="3"/>
  <c r="AA10" i="3"/>
  <c r="AF13" i="3"/>
  <c r="M10" i="1"/>
  <c r="N10" i="1"/>
  <c r="P10" i="1"/>
  <c r="Q10" i="1"/>
  <c r="R10" i="1"/>
  <c r="S10" i="1"/>
  <c r="T10" i="1"/>
  <c r="U10" i="1"/>
  <c r="V10" i="1"/>
  <c r="W10" i="1"/>
  <c r="X10" i="1"/>
  <c r="Y10" i="1"/>
  <c r="AA10" i="1"/>
  <c r="AF13" i="1"/>
  <c r="I14" i="6"/>
  <c r="M43" i="3"/>
  <c r="N43" i="3"/>
  <c r="P43" i="3"/>
  <c r="Q43" i="3"/>
  <c r="R43" i="3"/>
  <c r="S43" i="3"/>
  <c r="T43" i="3"/>
  <c r="U43" i="3"/>
  <c r="V43" i="3"/>
  <c r="W43" i="3"/>
  <c r="X43" i="3"/>
  <c r="Y43" i="3"/>
  <c r="AA43" i="3"/>
  <c r="AF16" i="3"/>
  <c r="M43" i="1"/>
  <c r="N43" i="1"/>
  <c r="P43" i="1"/>
  <c r="Q43" i="1"/>
  <c r="R43" i="1"/>
  <c r="S43" i="1"/>
  <c r="T43" i="1"/>
  <c r="U43" i="1"/>
  <c r="V43" i="1"/>
  <c r="W43" i="1"/>
  <c r="X43" i="1"/>
  <c r="Y43" i="1"/>
  <c r="AA43" i="1"/>
  <c r="AF16" i="1"/>
  <c r="I17" i="6"/>
  <c r="M49" i="3"/>
  <c r="N49" i="3"/>
  <c r="P49" i="3"/>
  <c r="Q49" i="3"/>
  <c r="R49" i="3"/>
  <c r="S49" i="3"/>
  <c r="T49" i="3"/>
  <c r="U49" i="3"/>
  <c r="V49" i="3"/>
  <c r="W49" i="3"/>
  <c r="X49" i="3"/>
  <c r="Y49" i="3"/>
  <c r="AA49" i="3"/>
  <c r="AF17" i="3"/>
  <c r="M49" i="1"/>
  <c r="N49" i="1"/>
  <c r="P49" i="1"/>
  <c r="Q49" i="1"/>
  <c r="R49" i="1"/>
  <c r="S49" i="1"/>
  <c r="T49" i="1"/>
  <c r="U49" i="1"/>
  <c r="V49" i="1"/>
  <c r="W49" i="1"/>
  <c r="X49" i="1"/>
  <c r="Y49" i="1"/>
  <c r="AA49" i="1"/>
  <c r="AF17" i="1"/>
  <c r="I18" i="6"/>
  <c r="I24" i="6"/>
  <c r="M17" i="3"/>
  <c r="N17" i="3"/>
  <c r="P17" i="3"/>
  <c r="Q17" i="3"/>
  <c r="R17" i="3"/>
  <c r="S17" i="3"/>
  <c r="T17" i="3"/>
  <c r="U17" i="3"/>
  <c r="V17" i="3"/>
  <c r="W17" i="3"/>
  <c r="X17" i="3"/>
  <c r="Y17" i="3"/>
  <c r="AA17" i="3"/>
  <c r="AD3" i="3"/>
  <c r="M17" i="1"/>
  <c r="N17" i="1"/>
  <c r="P17" i="1"/>
  <c r="Q17" i="1"/>
  <c r="R17" i="1"/>
  <c r="S17" i="1"/>
  <c r="T17" i="1"/>
  <c r="U17" i="1"/>
  <c r="V17" i="1"/>
  <c r="W17" i="1"/>
  <c r="X17" i="1"/>
  <c r="Y17" i="1"/>
  <c r="AA17" i="1"/>
  <c r="AD3" i="1"/>
  <c r="H4" i="6"/>
  <c r="M20" i="3"/>
  <c r="N20" i="3"/>
  <c r="P20" i="3"/>
  <c r="Q20" i="3"/>
  <c r="R20" i="3"/>
  <c r="S20" i="3"/>
  <c r="T20" i="3"/>
  <c r="U20" i="3"/>
  <c r="V20" i="3"/>
  <c r="W20" i="3"/>
  <c r="X20" i="3"/>
  <c r="Y20" i="3"/>
  <c r="AA20" i="3"/>
  <c r="AD4" i="3"/>
  <c r="M20" i="1"/>
  <c r="N20" i="1"/>
  <c r="P20" i="1"/>
  <c r="Q20" i="1"/>
  <c r="R20" i="1"/>
  <c r="S20" i="1"/>
  <c r="T20" i="1"/>
  <c r="U20" i="1"/>
  <c r="V20" i="1"/>
  <c r="W20" i="1"/>
  <c r="X20" i="1"/>
  <c r="Y20" i="1"/>
  <c r="AA20" i="1"/>
  <c r="AD4" i="1"/>
  <c r="H5" i="6"/>
  <c r="M23" i="3"/>
  <c r="N23" i="3"/>
  <c r="P23" i="3"/>
  <c r="Q23" i="3"/>
  <c r="R23" i="3"/>
  <c r="S23" i="3"/>
  <c r="T23" i="3"/>
  <c r="U23" i="3"/>
  <c r="V23" i="3"/>
  <c r="W23" i="3"/>
  <c r="X23" i="3"/>
  <c r="Y23" i="3"/>
  <c r="AA23" i="3"/>
  <c r="AD5" i="3"/>
  <c r="M23" i="1"/>
  <c r="N23" i="1"/>
  <c r="P23" i="1"/>
  <c r="Q23" i="1"/>
  <c r="R23" i="1"/>
  <c r="S23" i="1"/>
  <c r="T23" i="1"/>
  <c r="U23" i="1"/>
  <c r="V23" i="1"/>
  <c r="W23" i="1"/>
  <c r="X23" i="1"/>
  <c r="Y23" i="1"/>
  <c r="AA23" i="1"/>
  <c r="AD5" i="1"/>
  <c r="H6" i="6"/>
  <c r="M26" i="3"/>
  <c r="N26" i="3"/>
  <c r="P26" i="3"/>
  <c r="Q26" i="3"/>
  <c r="R26" i="3"/>
  <c r="S26" i="3"/>
  <c r="T26" i="3"/>
  <c r="U26" i="3"/>
  <c r="V26" i="3"/>
  <c r="W26" i="3"/>
  <c r="X26" i="3"/>
  <c r="Y26" i="3"/>
  <c r="AA26" i="3"/>
  <c r="AD6" i="3"/>
  <c r="M26" i="1"/>
  <c r="N26" i="1"/>
  <c r="P26" i="1"/>
  <c r="Q26" i="1"/>
  <c r="R26" i="1"/>
  <c r="S26" i="1"/>
  <c r="T26" i="1"/>
  <c r="U26" i="1"/>
  <c r="V26" i="1"/>
  <c r="W26" i="1"/>
  <c r="X26" i="1"/>
  <c r="Y26" i="1"/>
  <c r="AA26" i="1"/>
  <c r="AD6" i="1"/>
  <c r="H7" i="6"/>
  <c r="M32" i="3"/>
  <c r="N32" i="3"/>
  <c r="P32" i="3"/>
  <c r="Q32" i="3"/>
  <c r="R32" i="3"/>
  <c r="S32" i="3"/>
  <c r="T32" i="3"/>
  <c r="U32" i="3"/>
  <c r="V32" i="3"/>
  <c r="W32" i="3"/>
  <c r="X32" i="3"/>
  <c r="Y32" i="3"/>
  <c r="AA32" i="3"/>
  <c r="AD7" i="3"/>
  <c r="M32" i="1"/>
  <c r="N32" i="1"/>
  <c r="P32" i="1"/>
  <c r="Q32" i="1"/>
  <c r="R32" i="1"/>
  <c r="S32" i="1"/>
  <c r="T32" i="1"/>
  <c r="U32" i="1"/>
  <c r="V32" i="1"/>
  <c r="W32" i="1"/>
  <c r="X32" i="1"/>
  <c r="Y32" i="1"/>
  <c r="AA32" i="1"/>
  <c r="AD7" i="1"/>
  <c r="H8" i="6"/>
  <c r="M38" i="3"/>
  <c r="N38" i="3"/>
  <c r="P38" i="3"/>
  <c r="Q38" i="3"/>
  <c r="R38" i="3"/>
  <c r="S38" i="3"/>
  <c r="T38" i="3"/>
  <c r="U38" i="3"/>
  <c r="V38" i="3"/>
  <c r="W38" i="3"/>
  <c r="X38" i="3"/>
  <c r="Y38" i="3"/>
  <c r="AA38" i="3"/>
  <c r="AD8" i="3"/>
  <c r="M38" i="1"/>
  <c r="N38" i="1"/>
  <c r="P38" i="1"/>
  <c r="Q38" i="1"/>
  <c r="R38" i="1"/>
  <c r="S38" i="1"/>
  <c r="T38" i="1"/>
  <c r="U38" i="1"/>
  <c r="V38" i="1"/>
  <c r="W38" i="1"/>
  <c r="X38" i="1"/>
  <c r="Y38" i="1"/>
  <c r="AA38" i="1"/>
  <c r="AD8" i="1"/>
  <c r="H9" i="6"/>
  <c r="M44" i="3"/>
  <c r="N44" i="3"/>
  <c r="P44" i="3"/>
  <c r="Q44" i="3"/>
  <c r="R44" i="3"/>
  <c r="S44" i="3"/>
  <c r="T44" i="3"/>
  <c r="U44" i="3"/>
  <c r="V44" i="3"/>
  <c r="W44" i="3"/>
  <c r="X44" i="3"/>
  <c r="Y44" i="3"/>
  <c r="AA44" i="3"/>
  <c r="AD9" i="3"/>
  <c r="M44" i="1"/>
  <c r="N44" i="1"/>
  <c r="P44" i="1"/>
  <c r="Q44" i="1"/>
  <c r="R44" i="1"/>
  <c r="S44" i="1"/>
  <c r="T44" i="1"/>
  <c r="U44" i="1"/>
  <c r="V44" i="1"/>
  <c r="W44" i="1"/>
  <c r="X44" i="1"/>
  <c r="Y44" i="1"/>
  <c r="AA44" i="1"/>
  <c r="AD9" i="1"/>
  <c r="H10" i="6"/>
  <c r="M50" i="3"/>
  <c r="N50" i="3"/>
  <c r="P50" i="3"/>
  <c r="Q50" i="3"/>
  <c r="R50" i="3"/>
  <c r="S50" i="3"/>
  <c r="T50" i="3"/>
  <c r="U50" i="3"/>
  <c r="V50" i="3"/>
  <c r="W50" i="3"/>
  <c r="X50" i="3"/>
  <c r="Y50" i="3"/>
  <c r="AA50" i="3"/>
  <c r="AD10" i="3"/>
  <c r="M50" i="1"/>
  <c r="N50" i="1"/>
  <c r="P50" i="1"/>
  <c r="Q50" i="1"/>
  <c r="R50" i="1"/>
  <c r="S50" i="1"/>
  <c r="T50" i="1"/>
  <c r="U50" i="1"/>
  <c r="V50" i="1"/>
  <c r="W50" i="1"/>
  <c r="X50" i="1"/>
  <c r="Y50" i="1"/>
  <c r="AA50" i="1"/>
  <c r="AD10" i="1"/>
  <c r="H11" i="6"/>
  <c r="M5" i="3"/>
  <c r="N5" i="3"/>
  <c r="P5" i="3"/>
  <c r="Q5" i="3"/>
  <c r="R5" i="3"/>
  <c r="S5" i="3"/>
  <c r="T5" i="3"/>
  <c r="U5" i="3"/>
  <c r="V5" i="3"/>
  <c r="W5" i="3"/>
  <c r="X5" i="3"/>
  <c r="Y5" i="3"/>
  <c r="AA5" i="3"/>
  <c r="AD12" i="3"/>
  <c r="M5" i="1"/>
  <c r="N5" i="1"/>
  <c r="P5" i="1"/>
  <c r="Q5" i="1"/>
  <c r="R5" i="1"/>
  <c r="S5" i="1"/>
  <c r="T5" i="1"/>
  <c r="U5" i="1"/>
  <c r="V5" i="1"/>
  <c r="W5" i="1"/>
  <c r="X5" i="1"/>
  <c r="Y5" i="1"/>
  <c r="AA5" i="1"/>
  <c r="AD12" i="1"/>
  <c r="H13" i="6"/>
  <c r="M8" i="3"/>
  <c r="N8" i="3"/>
  <c r="P8" i="3"/>
  <c r="Q8" i="3"/>
  <c r="R8" i="3"/>
  <c r="S8" i="3"/>
  <c r="T8" i="3"/>
  <c r="U8" i="3"/>
  <c r="V8" i="3"/>
  <c r="W8" i="3"/>
  <c r="X8" i="3"/>
  <c r="Y8" i="3"/>
  <c r="AA8" i="3"/>
  <c r="AD13" i="3"/>
  <c r="M8" i="1"/>
  <c r="N8" i="1"/>
  <c r="P8" i="1"/>
  <c r="Q8" i="1"/>
  <c r="R8" i="1"/>
  <c r="S8" i="1"/>
  <c r="T8" i="1"/>
  <c r="U8" i="1"/>
  <c r="V8" i="1"/>
  <c r="W8" i="1"/>
  <c r="X8" i="1"/>
  <c r="Y8" i="1"/>
  <c r="AA8" i="1"/>
  <c r="AD13" i="1"/>
  <c r="H14" i="6"/>
  <c r="M11" i="3"/>
  <c r="N11" i="3"/>
  <c r="P11" i="3"/>
  <c r="Q11" i="3"/>
  <c r="R11" i="3"/>
  <c r="S11" i="3"/>
  <c r="T11" i="3"/>
  <c r="U11" i="3"/>
  <c r="V11" i="3"/>
  <c r="W11" i="3"/>
  <c r="X11" i="3"/>
  <c r="Y11" i="3"/>
  <c r="AA11" i="3"/>
  <c r="AD14" i="3"/>
  <c r="M11" i="1"/>
  <c r="N11" i="1"/>
  <c r="P11" i="1"/>
  <c r="Q11" i="1"/>
  <c r="R11" i="1"/>
  <c r="S11" i="1"/>
  <c r="T11" i="1"/>
  <c r="U11" i="1"/>
  <c r="V11" i="1"/>
  <c r="W11" i="1"/>
  <c r="X11" i="1"/>
  <c r="Y11" i="1"/>
  <c r="AA11" i="1"/>
  <c r="AD14" i="1"/>
  <c r="H15" i="6"/>
  <c r="M14" i="3"/>
  <c r="N14" i="3"/>
  <c r="P14" i="3"/>
  <c r="Q14" i="3"/>
  <c r="R14" i="3"/>
  <c r="S14" i="3"/>
  <c r="T14" i="3"/>
  <c r="U14" i="3"/>
  <c r="V14" i="3"/>
  <c r="W14" i="3"/>
  <c r="X14" i="3"/>
  <c r="Y14" i="3"/>
  <c r="AA14" i="3"/>
  <c r="AD15" i="3"/>
  <c r="M14" i="1"/>
  <c r="N14" i="1"/>
  <c r="P14" i="1"/>
  <c r="Q14" i="1"/>
  <c r="R14" i="1"/>
  <c r="S14" i="1"/>
  <c r="T14" i="1"/>
  <c r="U14" i="1"/>
  <c r="V14" i="1"/>
  <c r="W14" i="1"/>
  <c r="X14" i="1"/>
  <c r="Y14" i="1"/>
  <c r="AA14" i="1"/>
  <c r="AD15" i="1"/>
  <c r="H16" i="6"/>
  <c r="M41" i="3"/>
  <c r="N41" i="3"/>
  <c r="P41" i="3"/>
  <c r="Q41" i="3"/>
  <c r="R41" i="3"/>
  <c r="S41" i="3"/>
  <c r="T41" i="3"/>
  <c r="U41" i="3"/>
  <c r="V41" i="3"/>
  <c r="W41" i="3"/>
  <c r="X41" i="3"/>
  <c r="Y41" i="3"/>
  <c r="AA41" i="3"/>
  <c r="AD16" i="3"/>
  <c r="M41" i="1"/>
  <c r="N41" i="1"/>
  <c r="P41" i="1"/>
  <c r="Q41" i="1"/>
  <c r="R41" i="1"/>
  <c r="S41" i="1"/>
  <c r="T41" i="1"/>
  <c r="U41" i="1"/>
  <c r="V41" i="1"/>
  <c r="W41" i="1"/>
  <c r="X41" i="1"/>
  <c r="Y41" i="1"/>
  <c r="AA41" i="1"/>
  <c r="AD16" i="1"/>
  <c r="H17" i="6"/>
  <c r="M47" i="3"/>
  <c r="N47" i="3"/>
  <c r="P47" i="3"/>
  <c r="Q47" i="3"/>
  <c r="R47" i="3"/>
  <c r="S47" i="3"/>
  <c r="T47" i="3"/>
  <c r="U47" i="3"/>
  <c r="V47" i="3"/>
  <c r="W47" i="3"/>
  <c r="X47" i="3"/>
  <c r="Y47" i="3"/>
  <c r="AA47" i="3"/>
  <c r="AD17" i="3"/>
  <c r="M47" i="1"/>
  <c r="N47" i="1"/>
  <c r="P47" i="1"/>
  <c r="Q47" i="1"/>
  <c r="R47" i="1"/>
  <c r="S47" i="1"/>
  <c r="T47" i="1"/>
  <c r="U47" i="1"/>
  <c r="V47" i="1"/>
  <c r="W47" i="1"/>
  <c r="X47" i="1"/>
  <c r="Y47" i="1"/>
  <c r="AA47" i="1"/>
  <c r="AD17" i="1"/>
  <c r="H18" i="6"/>
  <c r="M2" i="3"/>
  <c r="N2" i="3"/>
  <c r="P2" i="3"/>
  <c r="Q2" i="3"/>
  <c r="R2" i="3"/>
  <c r="S2" i="3"/>
  <c r="T2" i="3"/>
  <c r="U2" i="3"/>
  <c r="V2" i="3"/>
  <c r="W2" i="3"/>
  <c r="X2" i="3"/>
  <c r="Y2" i="3"/>
  <c r="AA2" i="3"/>
  <c r="AD19" i="3"/>
  <c r="M2" i="1"/>
  <c r="N2" i="1"/>
  <c r="P2" i="1"/>
  <c r="Q2" i="1"/>
  <c r="R2" i="1"/>
  <c r="S2" i="1"/>
  <c r="T2" i="1"/>
  <c r="U2" i="1"/>
  <c r="V2" i="1"/>
  <c r="W2" i="1"/>
  <c r="X2" i="1"/>
  <c r="Y2" i="1"/>
  <c r="AA2" i="1"/>
  <c r="AD19" i="1"/>
  <c r="H20" i="6"/>
  <c r="M29" i="3"/>
  <c r="N29" i="3"/>
  <c r="P29" i="3"/>
  <c r="Q29" i="3"/>
  <c r="R29" i="3"/>
  <c r="S29" i="3"/>
  <c r="T29" i="3"/>
  <c r="U29" i="3"/>
  <c r="V29" i="3"/>
  <c r="W29" i="3"/>
  <c r="X29" i="3"/>
  <c r="Y29" i="3"/>
  <c r="AA29" i="3"/>
  <c r="AD20" i="3"/>
  <c r="M29" i="1"/>
  <c r="N29" i="1"/>
  <c r="P29" i="1"/>
  <c r="Q29" i="1"/>
  <c r="R29" i="1"/>
  <c r="S29" i="1"/>
  <c r="T29" i="1"/>
  <c r="U29" i="1"/>
  <c r="V29" i="1"/>
  <c r="W29" i="1"/>
  <c r="X29" i="1"/>
  <c r="Y29" i="1"/>
  <c r="AA29" i="1"/>
  <c r="AD20" i="1"/>
  <c r="H21" i="6"/>
  <c r="M35" i="3"/>
  <c r="N35" i="3"/>
  <c r="P35" i="3"/>
  <c r="Q35" i="3"/>
  <c r="R35" i="3"/>
  <c r="S35" i="3"/>
  <c r="T35" i="3"/>
  <c r="U35" i="3"/>
  <c r="V35" i="3"/>
  <c r="W35" i="3"/>
  <c r="X35" i="3"/>
  <c r="Y35" i="3"/>
  <c r="AA35" i="3"/>
  <c r="AD21" i="3"/>
  <c r="M35" i="1"/>
  <c r="N35" i="1"/>
  <c r="P35" i="1"/>
  <c r="Q35" i="1"/>
  <c r="R35" i="1"/>
  <c r="S35" i="1"/>
  <c r="T35" i="1"/>
  <c r="U35" i="1"/>
  <c r="V35" i="1"/>
  <c r="W35" i="1"/>
  <c r="X35" i="1"/>
  <c r="Y35" i="1"/>
  <c r="AA35" i="1"/>
  <c r="AD21" i="1"/>
  <c r="H22" i="6"/>
  <c r="H24" i="6"/>
  <c r="M18" i="3"/>
  <c r="N18" i="3"/>
  <c r="P18" i="3"/>
  <c r="Q18" i="3"/>
  <c r="R18" i="3"/>
  <c r="S18" i="3"/>
  <c r="T18" i="3"/>
  <c r="U18" i="3"/>
  <c r="V18" i="3"/>
  <c r="W18" i="3"/>
  <c r="X18" i="3"/>
  <c r="Y18" i="3"/>
  <c r="AA18" i="3"/>
  <c r="AE3" i="3"/>
  <c r="M18" i="1"/>
  <c r="N18" i="1"/>
  <c r="P18" i="1"/>
  <c r="Q18" i="1"/>
  <c r="R18" i="1"/>
  <c r="S18" i="1"/>
  <c r="T18" i="1"/>
  <c r="U18" i="1"/>
  <c r="V18" i="1"/>
  <c r="W18" i="1"/>
  <c r="X18" i="1"/>
  <c r="Y18" i="1"/>
  <c r="AA18" i="1"/>
  <c r="AE3" i="1"/>
  <c r="G4" i="6"/>
  <c r="M21" i="3"/>
  <c r="N21" i="3"/>
  <c r="P21" i="3"/>
  <c r="Q21" i="3"/>
  <c r="R21" i="3"/>
  <c r="S21" i="3"/>
  <c r="T21" i="3"/>
  <c r="U21" i="3"/>
  <c r="V21" i="3"/>
  <c r="W21" i="3"/>
  <c r="X21" i="3"/>
  <c r="Y21" i="3"/>
  <c r="AA21" i="3"/>
  <c r="AE4" i="3"/>
  <c r="M21" i="1"/>
  <c r="N21" i="1"/>
  <c r="P21" i="1"/>
  <c r="Q21" i="1"/>
  <c r="R21" i="1"/>
  <c r="S21" i="1"/>
  <c r="T21" i="1"/>
  <c r="U21" i="1"/>
  <c r="V21" i="1"/>
  <c r="W21" i="1"/>
  <c r="X21" i="1"/>
  <c r="Y21" i="1"/>
  <c r="AA21" i="1"/>
  <c r="AE4" i="1"/>
  <c r="G5" i="6"/>
  <c r="M24" i="3"/>
  <c r="N24" i="3"/>
  <c r="P24" i="3"/>
  <c r="Q24" i="3"/>
  <c r="R24" i="3"/>
  <c r="S24" i="3"/>
  <c r="T24" i="3"/>
  <c r="U24" i="3"/>
  <c r="V24" i="3"/>
  <c r="W24" i="3"/>
  <c r="X24" i="3"/>
  <c r="Y24" i="3"/>
  <c r="AA24" i="3"/>
  <c r="AE5" i="3"/>
  <c r="M24" i="1"/>
  <c r="N24" i="1"/>
  <c r="P24" i="1"/>
  <c r="Q24" i="1"/>
  <c r="R24" i="1"/>
  <c r="S24" i="1"/>
  <c r="T24" i="1"/>
  <c r="U24" i="1"/>
  <c r="V24" i="1"/>
  <c r="W24" i="1"/>
  <c r="X24" i="1"/>
  <c r="Y24" i="1"/>
  <c r="AA24" i="1"/>
  <c r="AE5" i="1"/>
  <c r="G6" i="6"/>
  <c r="M27" i="3"/>
  <c r="N27" i="3"/>
  <c r="P27" i="3"/>
  <c r="Q27" i="3"/>
  <c r="R27" i="3"/>
  <c r="S27" i="3"/>
  <c r="T27" i="3"/>
  <c r="U27" i="3"/>
  <c r="V27" i="3"/>
  <c r="W27" i="3"/>
  <c r="X27" i="3"/>
  <c r="Y27" i="3"/>
  <c r="AA27" i="3"/>
  <c r="AE6" i="3"/>
  <c r="M27" i="1"/>
  <c r="N27" i="1"/>
  <c r="P27" i="1"/>
  <c r="Q27" i="1"/>
  <c r="R27" i="1"/>
  <c r="S27" i="1"/>
  <c r="T27" i="1"/>
  <c r="U27" i="1"/>
  <c r="V27" i="1"/>
  <c r="W27" i="1"/>
  <c r="X27" i="1"/>
  <c r="Y27" i="1"/>
  <c r="AA27" i="1"/>
  <c r="AE6" i="1"/>
  <c r="G7" i="6"/>
  <c r="M33" i="3"/>
  <c r="N33" i="3"/>
  <c r="P33" i="3"/>
  <c r="Q33" i="3"/>
  <c r="R33" i="3"/>
  <c r="S33" i="3"/>
  <c r="T33" i="3"/>
  <c r="U33" i="3"/>
  <c r="V33" i="3"/>
  <c r="W33" i="3"/>
  <c r="X33" i="3"/>
  <c r="Y33" i="3"/>
  <c r="AA33" i="3"/>
  <c r="AE7" i="3"/>
  <c r="M33" i="1"/>
  <c r="N33" i="1"/>
  <c r="P33" i="1"/>
  <c r="Q33" i="1"/>
  <c r="R33" i="1"/>
  <c r="S33" i="1"/>
  <c r="T33" i="1"/>
  <c r="U33" i="1"/>
  <c r="V33" i="1"/>
  <c r="W33" i="1"/>
  <c r="X33" i="1"/>
  <c r="Y33" i="1"/>
  <c r="AA33" i="1"/>
  <c r="AE7" i="1"/>
  <c r="G8" i="6"/>
  <c r="M45" i="3"/>
  <c r="N45" i="3"/>
  <c r="P45" i="3"/>
  <c r="Q45" i="3"/>
  <c r="R45" i="3"/>
  <c r="S45" i="3"/>
  <c r="T45" i="3"/>
  <c r="U45" i="3"/>
  <c r="V45" i="3"/>
  <c r="W45" i="3"/>
  <c r="X45" i="3"/>
  <c r="Y45" i="3"/>
  <c r="AA45" i="3"/>
  <c r="AE9" i="3"/>
  <c r="M45" i="1"/>
  <c r="N45" i="1"/>
  <c r="P45" i="1"/>
  <c r="Q45" i="1"/>
  <c r="R45" i="1"/>
  <c r="S45" i="1"/>
  <c r="T45" i="1"/>
  <c r="U45" i="1"/>
  <c r="V45" i="1"/>
  <c r="W45" i="1"/>
  <c r="X45" i="1"/>
  <c r="Y45" i="1"/>
  <c r="AA45" i="1"/>
  <c r="AE9" i="1"/>
  <c r="G10" i="6"/>
  <c r="M51" i="3"/>
  <c r="N51" i="3"/>
  <c r="P51" i="3"/>
  <c r="Q51" i="3"/>
  <c r="R51" i="3"/>
  <c r="S51" i="3"/>
  <c r="T51" i="3"/>
  <c r="U51" i="3"/>
  <c r="V51" i="3"/>
  <c r="W51" i="3"/>
  <c r="X51" i="3"/>
  <c r="Y51" i="3"/>
  <c r="AA51" i="3"/>
  <c r="AE10" i="3"/>
  <c r="M51" i="1"/>
  <c r="N51" i="1"/>
  <c r="P51" i="1"/>
  <c r="Q51" i="1"/>
  <c r="R51" i="1"/>
  <c r="S51" i="1"/>
  <c r="T51" i="1"/>
  <c r="U51" i="1"/>
  <c r="V51" i="1"/>
  <c r="W51" i="1"/>
  <c r="X51" i="1"/>
  <c r="Y51" i="1"/>
  <c r="AA51" i="1"/>
  <c r="AE10" i="1"/>
  <c r="G11" i="6"/>
  <c r="M6" i="3"/>
  <c r="N6" i="3"/>
  <c r="P6" i="3"/>
  <c r="Q6" i="3"/>
  <c r="R6" i="3"/>
  <c r="S6" i="3"/>
  <c r="T6" i="3"/>
  <c r="U6" i="3"/>
  <c r="V6" i="3"/>
  <c r="W6" i="3"/>
  <c r="X6" i="3"/>
  <c r="Y6" i="3"/>
  <c r="AA6" i="3"/>
  <c r="AE12" i="3"/>
  <c r="M6" i="1"/>
  <c r="N6" i="1"/>
  <c r="P6" i="1"/>
  <c r="Q6" i="1"/>
  <c r="R6" i="1"/>
  <c r="S6" i="1"/>
  <c r="T6" i="1"/>
  <c r="U6" i="1"/>
  <c r="V6" i="1"/>
  <c r="W6" i="1"/>
  <c r="X6" i="1"/>
  <c r="Y6" i="1"/>
  <c r="AA6" i="1"/>
  <c r="AE12" i="1"/>
  <c r="G13" i="6"/>
  <c r="M9" i="3"/>
  <c r="N9" i="3"/>
  <c r="P9" i="3"/>
  <c r="Q9" i="3"/>
  <c r="R9" i="3"/>
  <c r="S9" i="3"/>
  <c r="T9" i="3"/>
  <c r="U9" i="3"/>
  <c r="V9" i="3"/>
  <c r="W9" i="3"/>
  <c r="X9" i="3"/>
  <c r="Y9" i="3"/>
  <c r="AA9" i="3"/>
  <c r="AE13" i="3"/>
  <c r="M9" i="1"/>
  <c r="N9" i="1"/>
  <c r="P9" i="1"/>
  <c r="Q9" i="1"/>
  <c r="R9" i="1"/>
  <c r="S9" i="1"/>
  <c r="T9" i="1"/>
  <c r="U9" i="1"/>
  <c r="V9" i="1"/>
  <c r="W9" i="1"/>
  <c r="X9" i="1"/>
  <c r="Y9" i="1"/>
  <c r="AA9" i="1"/>
  <c r="AE13" i="1"/>
  <c r="G14" i="6"/>
  <c r="M12" i="3"/>
  <c r="N12" i="3"/>
  <c r="P12" i="3"/>
  <c r="Q12" i="3"/>
  <c r="R12" i="3"/>
  <c r="S12" i="3"/>
  <c r="T12" i="3"/>
  <c r="U12" i="3"/>
  <c r="V12" i="3"/>
  <c r="W12" i="3"/>
  <c r="X12" i="3"/>
  <c r="Y12" i="3"/>
  <c r="AA12" i="3"/>
  <c r="AE14" i="3"/>
  <c r="M12" i="1"/>
  <c r="N12" i="1"/>
  <c r="P12" i="1"/>
  <c r="Q12" i="1"/>
  <c r="R12" i="1"/>
  <c r="S12" i="1"/>
  <c r="T12" i="1"/>
  <c r="U12" i="1"/>
  <c r="V12" i="1"/>
  <c r="W12" i="1"/>
  <c r="X12" i="1"/>
  <c r="Y12" i="1"/>
  <c r="AA12" i="1"/>
  <c r="AE14" i="1"/>
  <c r="G15" i="6"/>
  <c r="M15" i="3"/>
  <c r="N15" i="3"/>
  <c r="P15" i="3"/>
  <c r="Q15" i="3"/>
  <c r="R15" i="3"/>
  <c r="S15" i="3"/>
  <c r="T15" i="3"/>
  <c r="U15" i="3"/>
  <c r="V15" i="3"/>
  <c r="W15" i="3"/>
  <c r="X15" i="3"/>
  <c r="Y15" i="3"/>
  <c r="AA15" i="3"/>
  <c r="AE15" i="3"/>
  <c r="M15" i="1"/>
  <c r="N15" i="1"/>
  <c r="P15" i="1"/>
  <c r="Q15" i="1"/>
  <c r="R15" i="1"/>
  <c r="S15" i="1"/>
  <c r="T15" i="1"/>
  <c r="U15" i="1"/>
  <c r="V15" i="1"/>
  <c r="W15" i="1"/>
  <c r="X15" i="1"/>
  <c r="Y15" i="1"/>
  <c r="AA15" i="1"/>
  <c r="AE15" i="1"/>
  <c r="G16" i="6"/>
  <c r="M42" i="3"/>
  <c r="N42" i="3"/>
  <c r="P42" i="3"/>
  <c r="Q42" i="3"/>
  <c r="R42" i="3"/>
  <c r="S42" i="3"/>
  <c r="T42" i="3"/>
  <c r="U42" i="3"/>
  <c r="V42" i="3"/>
  <c r="W42" i="3"/>
  <c r="X42" i="3"/>
  <c r="Y42" i="3"/>
  <c r="AA42" i="3"/>
  <c r="AE16" i="3"/>
  <c r="M42" i="1"/>
  <c r="N42" i="1"/>
  <c r="P42" i="1"/>
  <c r="Q42" i="1"/>
  <c r="R42" i="1"/>
  <c r="S42" i="1"/>
  <c r="T42" i="1"/>
  <c r="U42" i="1"/>
  <c r="V42" i="1"/>
  <c r="W42" i="1"/>
  <c r="X42" i="1"/>
  <c r="Y42" i="1"/>
  <c r="AA42" i="1"/>
  <c r="AE16" i="1"/>
  <c r="G17" i="6"/>
  <c r="M48" i="3"/>
  <c r="N48" i="3"/>
  <c r="P48" i="3"/>
  <c r="Q48" i="3"/>
  <c r="R48" i="3"/>
  <c r="S48" i="3"/>
  <c r="T48" i="3"/>
  <c r="U48" i="3"/>
  <c r="V48" i="3"/>
  <c r="W48" i="3"/>
  <c r="X48" i="3"/>
  <c r="Y48" i="3"/>
  <c r="AA48" i="3"/>
  <c r="AE17" i="3"/>
  <c r="M48" i="1"/>
  <c r="N48" i="1"/>
  <c r="P48" i="1"/>
  <c r="Q48" i="1"/>
  <c r="R48" i="1"/>
  <c r="S48" i="1"/>
  <c r="T48" i="1"/>
  <c r="U48" i="1"/>
  <c r="V48" i="1"/>
  <c r="W48" i="1"/>
  <c r="X48" i="1"/>
  <c r="Y48" i="1"/>
  <c r="AA48" i="1"/>
  <c r="AE17" i="1"/>
  <c r="G18" i="6"/>
  <c r="M3" i="3"/>
  <c r="N3" i="3"/>
  <c r="P3" i="3"/>
  <c r="Q3" i="3"/>
  <c r="R3" i="3"/>
  <c r="S3" i="3"/>
  <c r="T3" i="3"/>
  <c r="U3" i="3"/>
  <c r="V3" i="3"/>
  <c r="W3" i="3"/>
  <c r="X3" i="3"/>
  <c r="Y3" i="3"/>
  <c r="AA3" i="3"/>
  <c r="AE19" i="3"/>
  <c r="M3" i="1"/>
  <c r="N3" i="1"/>
  <c r="P3" i="1"/>
  <c r="Q3" i="1"/>
  <c r="R3" i="1"/>
  <c r="S3" i="1"/>
  <c r="T3" i="1"/>
  <c r="U3" i="1"/>
  <c r="V3" i="1"/>
  <c r="W3" i="1"/>
  <c r="X3" i="1"/>
  <c r="Y3" i="1"/>
  <c r="AA3" i="1"/>
  <c r="AE19" i="1"/>
  <c r="G20" i="6"/>
  <c r="M30" i="3"/>
  <c r="N30" i="3"/>
  <c r="P30" i="3"/>
  <c r="Q30" i="3"/>
  <c r="R30" i="3"/>
  <c r="S30" i="3"/>
  <c r="T30" i="3"/>
  <c r="U30" i="3"/>
  <c r="V30" i="3"/>
  <c r="W30" i="3"/>
  <c r="X30" i="3"/>
  <c r="Y30" i="3"/>
  <c r="AA30" i="3"/>
  <c r="AE20" i="3"/>
  <c r="M30" i="1"/>
  <c r="N30" i="1"/>
  <c r="P30" i="1"/>
  <c r="Q30" i="1"/>
  <c r="R30" i="1"/>
  <c r="S30" i="1"/>
  <c r="T30" i="1"/>
  <c r="U30" i="1"/>
  <c r="V30" i="1"/>
  <c r="W30" i="1"/>
  <c r="X30" i="1"/>
  <c r="Y30" i="1"/>
  <c r="AA30" i="1"/>
  <c r="AE20" i="1"/>
  <c r="G21" i="6"/>
  <c r="M36" i="3"/>
  <c r="N36" i="3"/>
  <c r="P36" i="3"/>
  <c r="Q36" i="3"/>
  <c r="R36" i="3"/>
  <c r="S36" i="3"/>
  <c r="T36" i="3"/>
  <c r="U36" i="3"/>
  <c r="V36" i="3"/>
  <c r="W36" i="3"/>
  <c r="X36" i="3"/>
  <c r="Y36" i="3"/>
  <c r="AA36" i="3"/>
  <c r="AE21" i="3"/>
  <c r="M36" i="1"/>
  <c r="N36" i="1"/>
  <c r="P36" i="1"/>
  <c r="Q36" i="1"/>
  <c r="R36" i="1"/>
  <c r="S36" i="1"/>
  <c r="T36" i="1"/>
  <c r="U36" i="1"/>
  <c r="V36" i="1"/>
  <c r="W36" i="1"/>
  <c r="X36" i="1"/>
  <c r="Y36" i="1"/>
  <c r="AA36" i="1"/>
  <c r="AE21" i="1"/>
  <c r="G22" i="6"/>
  <c r="G24" i="6"/>
  <c r="D4" i="6"/>
  <c r="D5" i="6"/>
  <c r="D6" i="6"/>
  <c r="D7" i="6"/>
  <c r="D8" i="6"/>
  <c r="D9" i="6"/>
  <c r="D10" i="6"/>
  <c r="D11" i="6"/>
  <c r="D13" i="6"/>
  <c r="D14" i="6"/>
  <c r="M13" i="1"/>
  <c r="N13" i="1"/>
  <c r="P13" i="1"/>
  <c r="Q13" i="1"/>
  <c r="R13" i="1"/>
  <c r="S13" i="1"/>
  <c r="T13" i="1"/>
  <c r="U13" i="1"/>
  <c r="V13" i="1"/>
  <c r="W13" i="1"/>
  <c r="X13" i="1"/>
  <c r="Y13" i="1"/>
  <c r="AA13" i="1"/>
  <c r="AF14" i="1"/>
  <c r="D15" i="6"/>
  <c r="M16" i="1"/>
  <c r="N16" i="1"/>
  <c r="P16" i="1"/>
  <c r="Q16" i="1"/>
  <c r="R16" i="1"/>
  <c r="S16" i="1"/>
  <c r="T16" i="1"/>
  <c r="U16" i="1"/>
  <c r="V16" i="1"/>
  <c r="W16" i="1"/>
  <c r="X16" i="1"/>
  <c r="Y16" i="1"/>
  <c r="AA16" i="1"/>
  <c r="AF15" i="1"/>
  <c r="D16" i="6"/>
  <c r="D17" i="6"/>
  <c r="D18" i="6"/>
  <c r="D24" i="6"/>
  <c r="B4" i="6"/>
  <c r="B5" i="6"/>
  <c r="B6" i="6"/>
  <c r="B7" i="6"/>
  <c r="B8" i="6"/>
  <c r="B10" i="6"/>
  <c r="B11" i="6"/>
  <c r="B13" i="6"/>
  <c r="B14" i="6"/>
  <c r="B15" i="6"/>
  <c r="B16" i="6"/>
  <c r="B17" i="6"/>
  <c r="B18" i="6"/>
  <c r="B20" i="6"/>
  <c r="B21" i="6"/>
  <c r="B22" i="6"/>
  <c r="B24" i="6"/>
  <c r="M19" i="5"/>
  <c r="N19" i="5"/>
  <c r="P19" i="5"/>
  <c r="Q19" i="5"/>
  <c r="R19" i="5"/>
  <c r="S19" i="5"/>
  <c r="T19" i="5"/>
  <c r="U19" i="5"/>
  <c r="V19" i="5"/>
  <c r="W19" i="5"/>
  <c r="X19" i="5"/>
  <c r="Y19" i="5"/>
  <c r="AA19" i="5"/>
  <c r="AF3" i="5"/>
  <c r="M19" i="4"/>
  <c r="N19" i="4"/>
  <c r="P19" i="4"/>
  <c r="Q19" i="4"/>
  <c r="R19" i="4"/>
  <c r="S19" i="4"/>
  <c r="T19" i="4"/>
  <c r="U19" i="4"/>
  <c r="V19" i="4"/>
  <c r="W19" i="4"/>
  <c r="X19" i="4"/>
  <c r="Y19" i="4"/>
  <c r="AA19" i="4"/>
  <c r="AF3" i="4"/>
  <c r="I4" i="7"/>
  <c r="M22" i="5"/>
  <c r="N22" i="5"/>
  <c r="P22" i="5"/>
  <c r="Q22" i="5"/>
  <c r="R22" i="5"/>
  <c r="S22" i="5"/>
  <c r="T22" i="5"/>
  <c r="U22" i="5"/>
  <c r="V22" i="5"/>
  <c r="W22" i="5"/>
  <c r="X22" i="5"/>
  <c r="Y22" i="5"/>
  <c r="AA22" i="5"/>
  <c r="AF4" i="5"/>
  <c r="M22" i="4"/>
  <c r="N22" i="4"/>
  <c r="P22" i="4"/>
  <c r="Q22" i="4"/>
  <c r="R22" i="4"/>
  <c r="S22" i="4"/>
  <c r="T22" i="4"/>
  <c r="U22" i="4"/>
  <c r="V22" i="4"/>
  <c r="W22" i="4"/>
  <c r="X22" i="4"/>
  <c r="Y22" i="4"/>
  <c r="AA22" i="4"/>
  <c r="AF4" i="4"/>
  <c r="I5" i="7"/>
  <c r="M25" i="5"/>
  <c r="N25" i="5"/>
  <c r="P25" i="5"/>
  <c r="Q25" i="5"/>
  <c r="R25" i="5"/>
  <c r="S25" i="5"/>
  <c r="T25" i="5"/>
  <c r="U25" i="5"/>
  <c r="V25" i="5"/>
  <c r="W25" i="5"/>
  <c r="X25" i="5"/>
  <c r="Y25" i="5"/>
  <c r="AA25" i="5"/>
  <c r="AF5" i="5"/>
  <c r="M25" i="4"/>
  <c r="N25" i="4"/>
  <c r="P25" i="4"/>
  <c r="Q25" i="4"/>
  <c r="R25" i="4"/>
  <c r="S25" i="4"/>
  <c r="T25" i="4"/>
  <c r="U25" i="4"/>
  <c r="V25" i="4"/>
  <c r="W25" i="4"/>
  <c r="X25" i="4"/>
  <c r="Y25" i="4"/>
  <c r="AA25" i="4"/>
  <c r="AF5" i="4"/>
  <c r="I6" i="7"/>
  <c r="M28" i="5"/>
  <c r="N28" i="5"/>
  <c r="P28" i="5"/>
  <c r="Q28" i="5"/>
  <c r="R28" i="5"/>
  <c r="S28" i="5"/>
  <c r="T28" i="5"/>
  <c r="U28" i="5"/>
  <c r="V28" i="5"/>
  <c r="W28" i="5"/>
  <c r="X28" i="5"/>
  <c r="Y28" i="5"/>
  <c r="AA28" i="5"/>
  <c r="AF6" i="5"/>
  <c r="M28" i="4"/>
  <c r="N28" i="4"/>
  <c r="P28" i="4"/>
  <c r="Q28" i="4"/>
  <c r="R28" i="4"/>
  <c r="S28" i="4"/>
  <c r="T28" i="4"/>
  <c r="U28" i="4"/>
  <c r="V28" i="4"/>
  <c r="W28" i="4"/>
  <c r="X28" i="4"/>
  <c r="Y28" i="4"/>
  <c r="AA28" i="4"/>
  <c r="AF6" i="4"/>
  <c r="I7" i="7"/>
  <c r="M34" i="5"/>
  <c r="N34" i="5"/>
  <c r="P34" i="5"/>
  <c r="Q34" i="5"/>
  <c r="R34" i="5"/>
  <c r="S34" i="5"/>
  <c r="T34" i="5"/>
  <c r="U34" i="5"/>
  <c r="V34" i="5"/>
  <c r="W34" i="5"/>
  <c r="X34" i="5"/>
  <c r="Y34" i="5"/>
  <c r="AA34" i="5"/>
  <c r="AF7" i="5"/>
  <c r="M34" i="4"/>
  <c r="N34" i="4"/>
  <c r="P34" i="4"/>
  <c r="Q34" i="4"/>
  <c r="R34" i="4"/>
  <c r="S34" i="4"/>
  <c r="T34" i="4"/>
  <c r="U34" i="4"/>
  <c r="V34" i="4"/>
  <c r="W34" i="4"/>
  <c r="X34" i="4"/>
  <c r="Y34" i="4"/>
  <c r="AA34" i="4"/>
  <c r="AF7" i="4"/>
  <c r="I8" i="7"/>
  <c r="M40" i="5"/>
  <c r="N40" i="5"/>
  <c r="P40" i="5"/>
  <c r="Q40" i="5"/>
  <c r="R40" i="5"/>
  <c r="S40" i="5"/>
  <c r="T40" i="5"/>
  <c r="U40" i="5"/>
  <c r="V40" i="5"/>
  <c r="W40" i="5"/>
  <c r="X40" i="5"/>
  <c r="Y40" i="5"/>
  <c r="AA40" i="5"/>
  <c r="AF8" i="5"/>
  <c r="M40" i="4"/>
  <c r="N40" i="4"/>
  <c r="P40" i="4"/>
  <c r="Q40" i="4"/>
  <c r="R40" i="4"/>
  <c r="S40" i="4"/>
  <c r="T40" i="4"/>
  <c r="U40" i="4"/>
  <c r="V40" i="4"/>
  <c r="W40" i="4"/>
  <c r="X40" i="4"/>
  <c r="Y40" i="4"/>
  <c r="AA40" i="4"/>
  <c r="AF8" i="4"/>
  <c r="I9" i="7"/>
  <c r="M46" i="5"/>
  <c r="N46" i="5"/>
  <c r="P46" i="5"/>
  <c r="Q46" i="5"/>
  <c r="R46" i="5"/>
  <c r="S46" i="5"/>
  <c r="T46" i="5"/>
  <c r="U46" i="5"/>
  <c r="V46" i="5"/>
  <c r="W46" i="5"/>
  <c r="X46" i="5"/>
  <c r="Y46" i="5"/>
  <c r="AA46" i="5"/>
  <c r="AF9" i="5"/>
  <c r="M46" i="4"/>
  <c r="N46" i="4"/>
  <c r="P46" i="4"/>
  <c r="Q46" i="4"/>
  <c r="R46" i="4"/>
  <c r="S46" i="4"/>
  <c r="T46" i="4"/>
  <c r="U46" i="4"/>
  <c r="V46" i="4"/>
  <c r="W46" i="4"/>
  <c r="X46" i="4"/>
  <c r="Y46" i="4"/>
  <c r="AA46" i="4"/>
  <c r="AF9" i="4"/>
  <c r="I10" i="7"/>
  <c r="M52" i="5"/>
  <c r="N52" i="5"/>
  <c r="P52" i="5"/>
  <c r="Q52" i="5"/>
  <c r="R52" i="5"/>
  <c r="S52" i="5"/>
  <c r="T52" i="5"/>
  <c r="U52" i="5"/>
  <c r="V52" i="5"/>
  <c r="W52" i="5"/>
  <c r="X52" i="5"/>
  <c r="Y52" i="5"/>
  <c r="AA52" i="5"/>
  <c r="AF10" i="5"/>
  <c r="M52" i="4"/>
  <c r="N52" i="4"/>
  <c r="P52" i="4"/>
  <c r="Q52" i="4"/>
  <c r="R52" i="4"/>
  <c r="S52" i="4"/>
  <c r="T52" i="4"/>
  <c r="U52" i="4"/>
  <c r="V52" i="4"/>
  <c r="W52" i="4"/>
  <c r="X52" i="4"/>
  <c r="Y52" i="4"/>
  <c r="AA52" i="4"/>
  <c r="AF10" i="4"/>
  <c r="I11" i="7"/>
  <c r="M7" i="5"/>
  <c r="N7" i="5"/>
  <c r="P7" i="5"/>
  <c r="Q7" i="5"/>
  <c r="R7" i="5"/>
  <c r="S7" i="5"/>
  <c r="T7" i="5"/>
  <c r="U7" i="5"/>
  <c r="V7" i="5"/>
  <c r="W7" i="5"/>
  <c r="X7" i="5"/>
  <c r="Y7" i="5"/>
  <c r="AA7" i="5"/>
  <c r="AF12" i="5"/>
  <c r="M7" i="4"/>
  <c r="N7" i="4"/>
  <c r="P7" i="4"/>
  <c r="Q7" i="4"/>
  <c r="R7" i="4"/>
  <c r="S7" i="4"/>
  <c r="T7" i="4"/>
  <c r="U7" i="4"/>
  <c r="V7" i="4"/>
  <c r="W7" i="4"/>
  <c r="X7" i="4"/>
  <c r="Y7" i="4"/>
  <c r="AA7" i="4"/>
  <c r="AF12" i="4"/>
  <c r="I13" i="7"/>
  <c r="M10" i="5"/>
  <c r="N10" i="5"/>
  <c r="P10" i="5"/>
  <c r="Q10" i="5"/>
  <c r="R10" i="5"/>
  <c r="S10" i="5"/>
  <c r="T10" i="5"/>
  <c r="U10" i="5"/>
  <c r="V10" i="5"/>
  <c r="W10" i="5"/>
  <c r="X10" i="5"/>
  <c r="Y10" i="5"/>
  <c r="AA10" i="5"/>
  <c r="AF13" i="5"/>
  <c r="M10" i="4"/>
  <c r="N10" i="4"/>
  <c r="P10" i="4"/>
  <c r="Q10" i="4"/>
  <c r="R10" i="4"/>
  <c r="S10" i="4"/>
  <c r="T10" i="4"/>
  <c r="U10" i="4"/>
  <c r="V10" i="4"/>
  <c r="W10" i="4"/>
  <c r="X10" i="4"/>
  <c r="Y10" i="4"/>
  <c r="AA10" i="4"/>
  <c r="AF13" i="4"/>
  <c r="I14" i="7"/>
  <c r="M43" i="5"/>
  <c r="N43" i="5"/>
  <c r="P43" i="5"/>
  <c r="Q43" i="5"/>
  <c r="R43" i="5"/>
  <c r="S43" i="5"/>
  <c r="T43" i="5"/>
  <c r="U43" i="5"/>
  <c r="V43" i="5"/>
  <c r="W43" i="5"/>
  <c r="X43" i="5"/>
  <c r="Y43" i="5"/>
  <c r="AA43" i="5"/>
  <c r="AF16" i="5"/>
  <c r="M43" i="4"/>
  <c r="N43" i="4"/>
  <c r="P43" i="4"/>
  <c r="Q43" i="4"/>
  <c r="R43" i="4"/>
  <c r="S43" i="4"/>
  <c r="T43" i="4"/>
  <c r="U43" i="4"/>
  <c r="V43" i="4"/>
  <c r="W43" i="4"/>
  <c r="X43" i="4"/>
  <c r="Y43" i="4"/>
  <c r="AA43" i="4"/>
  <c r="AF16" i="4"/>
  <c r="I17" i="7"/>
  <c r="M49" i="5"/>
  <c r="N49" i="5"/>
  <c r="P49" i="5"/>
  <c r="Q49" i="5"/>
  <c r="R49" i="5"/>
  <c r="S49" i="5"/>
  <c r="T49" i="5"/>
  <c r="U49" i="5"/>
  <c r="V49" i="5"/>
  <c r="W49" i="5"/>
  <c r="X49" i="5"/>
  <c r="Y49" i="5"/>
  <c r="AA49" i="5"/>
  <c r="AF17" i="5"/>
  <c r="M49" i="4"/>
  <c r="N49" i="4"/>
  <c r="P49" i="4"/>
  <c r="Q49" i="4"/>
  <c r="R49" i="4"/>
  <c r="S49" i="4"/>
  <c r="T49" i="4"/>
  <c r="U49" i="4"/>
  <c r="V49" i="4"/>
  <c r="W49" i="4"/>
  <c r="X49" i="4"/>
  <c r="Y49" i="4"/>
  <c r="AA49" i="4"/>
  <c r="AF17" i="4"/>
  <c r="I18" i="7"/>
  <c r="I24" i="7"/>
  <c r="M17" i="5"/>
  <c r="N17" i="5"/>
  <c r="P17" i="5"/>
  <c r="Q17" i="5"/>
  <c r="R17" i="5"/>
  <c r="S17" i="5"/>
  <c r="T17" i="5"/>
  <c r="U17" i="5"/>
  <c r="V17" i="5"/>
  <c r="W17" i="5"/>
  <c r="X17" i="5"/>
  <c r="Y17" i="5"/>
  <c r="AA17" i="5"/>
  <c r="AD3" i="5"/>
  <c r="M17" i="4"/>
  <c r="N17" i="4"/>
  <c r="P17" i="4"/>
  <c r="Q17" i="4"/>
  <c r="R17" i="4"/>
  <c r="S17" i="4"/>
  <c r="T17" i="4"/>
  <c r="U17" i="4"/>
  <c r="V17" i="4"/>
  <c r="W17" i="4"/>
  <c r="X17" i="4"/>
  <c r="Y17" i="4"/>
  <c r="AA17" i="4"/>
  <c r="AD3" i="4"/>
  <c r="H4" i="7"/>
  <c r="M20" i="5"/>
  <c r="N20" i="5"/>
  <c r="P20" i="5"/>
  <c r="Q20" i="5"/>
  <c r="R20" i="5"/>
  <c r="S20" i="5"/>
  <c r="T20" i="5"/>
  <c r="U20" i="5"/>
  <c r="V20" i="5"/>
  <c r="W20" i="5"/>
  <c r="X20" i="5"/>
  <c r="Y20" i="5"/>
  <c r="AA20" i="5"/>
  <c r="AD4" i="5"/>
  <c r="M20" i="4"/>
  <c r="N20" i="4"/>
  <c r="P20" i="4"/>
  <c r="Q20" i="4"/>
  <c r="R20" i="4"/>
  <c r="S20" i="4"/>
  <c r="T20" i="4"/>
  <c r="U20" i="4"/>
  <c r="V20" i="4"/>
  <c r="W20" i="4"/>
  <c r="X20" i="4"/>
  <c r="Y20" i="4"/>
  <c r="AA20" i="4"/>
  <c r="AD4" i="4"/>
  <c r="H5" i="7"/>
  <c r="M23" i="5"/>
  <c r="N23" i="5"/>
  <c r="P23" i="5"/>
  <c r="Q23" i="5"/>
  <c r="R23" i="5"/>
  <c r="S23" i="5"/>
  <c r="T23" i="5"/>
  <c r="U23" i="5"/>
  <c r="V23" i="5"/>
  <c r="W23" i="5"/>
  <c r="X23" i="5"/>
  <c r="Y23" i="5"/>
  <c r="AA23" i="5"/>
  <c r="AD5" i="5"/>
  <c r="M23" i="4"/>
  <c r="N23" i="4"/>
  <c r="P23" i="4"/>
  <c r="Q23" i="4"/>
  <c r="R23" i="4"/>
  <c r="S23" i="4"/>
  <c r="T23" i="4"/>
  <c r="U23" i="4"/>
  <c r="V23" i="4"/>
  <c r="W23" i="4"/>
  <c r="X23" i="4"/>
  <c r="Y23" i="4"/>
  <c r="AA23" i="4"/>
  <c r="AD5" i="4"/>
  <c r="H6" i="7"/>
  <c r="M26" i="5"/>
  <c r="N26" i="5"/>
  <c r="P26" i="5"/>
  <c r="Q26" i="5"/>
  <c r="R26" i="5"/>
  <c r="S26" i="5"/>
  <c r="T26" i="5"/>
  <c r="U26" i="5"/>
  <c r="V26" i="5"/>
  <c r="W26" i="5"/>
  <c r="X26" i="5"/>
  <c r="Y26" i="5"/>
  <c r="AA26" i="5"/>
  <c r="AD6" i="5"/>
  <c r="M26" i="4"/>
  <c r="N26" i="4"/>
  <c r="P26" i="4"/>
  <c r="Q26" i="4"/>
  <c r="R26" i="4"/>
  <c r="S26" i="4"/>
  <c r="T26" i="4"/>
  <c r="U26" i="4"/>
  <c r="V26" i="4"/>
  <c r="W26" i="4"/>
  <c r="X26" i="4"/>
  <c r="Y26" i="4"/>
  <c r="AA26" i="4"/>
  <c r="AD6" i="4"/>
  <c r="H7" i="7"/>
  <c r="M32" i="5"/>
  <c r="N32" i="5"/>
  <c r="P32" i="5"/>
  <c r="Q32" i="5"/>
  <c r="R32" i="5"/>
  <c r="S32" i="5"/>
  <c r="T32" i="5"/>
  <c r="U32" i="5"/>
  <c r="V32" i="5"/>
  <c r="W32" i="5"/>
  <c r="X32" i="5"/>
  <c r="Y32" i="5"/>
  <c r="AA32" i="5"/>
  <c r="AD7" i="5"/>
  <c r="M32" i="4"/>
  <c r="N32" i="4"/>
  <c r="P32" i="4"/>
  <c r="Q32" i="4"/>
  <c r="R32" i="4"/>
  <c r="S32" i="4"/>
  <c r="T32" i="4"/>
  <c r="U32" i="4"/>
  <c r="V32" i="4"/>
  <c r="W32" i="4"/>
  <c r="X32" i="4"/>
  <c r="Y32" i="4"/>
  <c r="AA32" i="4"/>
  <c r="AD7" i="4"/>
  <c r="H8" i="7"/>
  <c r="M38" i="5"/>
  <c r="N38" i="5"/>
  <c r="P38" i="5"/>
  <c r="Q38" i="5"/>
  <c r="R38" i="5"/>
  <c r="S38" i="5"/>
  <c r="T38" i="5"/>
  <c r="U38" i="5"/>
  <c r="V38" i="5"/>
  <c r="W38" i="5"/>
  <c r="X38" i="5"/>
  <c r="Y38" i="5"/>
  <c r="AA38" i="5"/>
  <c r="AD8" i="5"/>
  <c r="M38" i="4"/>
  <c r="N38" i="4"/>
  <c r="P38" i="4"/>
  <c r="Q38" i="4"/>
  <c r="R38" i="4"/>
  <c r="S38" i="4"/>
  <c r="T38" i="4"/>
  <c r="U38" i="4"/>
  <c r="V38" i="4"/>
  <c r="W38" i="4"/>
  <c r="X38" i="4"/>
  <c r="Y38" i="4"/>
  <c r="AA38" i="4"/>
  <c r="AD8" i="4"/>
  <c r="H9" i="7"/>
  <c r="M44" i="5"/>
  <c r="N44" i="5"/>
  <c r="P44" i="5"/>
  <c r="Q44" i="5"/>
  <c r="R44" i="5"/>
  <c r="S44" i="5"/>
  <c r="T44" i="5"/>
  <c r="U44" i="5"/>
  <c r="V44" i="5"/>
  <c r="W44" i="5"/>
  <c r="X44" i="5"/>
  <c r="Y44" i="5"/>
  <c r="AA44" i="5"/>
  <c r="AD9" i="5"/>
  <c r="M44" i="4"/>
  <c r="N44" i="4"/>
  <c r="P44" i="4"/>
  <c r="Q44" i="4"/>
  <c r="R44" i="4"/>
  <c r="S44" i="4"/>
  <c r="T44" i="4"/>
  <c r="U44" i="4"/>
  <c r="V44" i="4"/>
  <c r="W44" i="4"/>
  <c r="X44" i="4"/>
  <c r="Y44" i="4"/>
  <c r="AA44" i="4"/>
  <c r="AD9" i="4"/>
  <c r="H10" i="7"/>
  <c r="M50" i="5"/>
  <c r="N50" i="5"/>
  <c r="P50" i="5"/>
  <c r="Q50" i="5"/>
  <c r="R50" i="5"/>
  <c r="S50" i="5"/>
  <c r="T50" i="5"/>
  <c r="U50" i="5"/>
  <c r="V50" i="5"/>
  <c r="W50" i="5"/>
  <c r="X50" i="5"/>
  <c r="Y50" i="5"/>
  <c r="AA50" i="5"/>
  <c r="AD10" i="5"/>
  <c r="M50" i="4"/>
  <c r="N50" i="4"/>
  <c r="P50" i="4"/>
  <c r="Q50" i="4"/>
  <c r="R50" i="4"/>
  <c r="S50" i="4"/>
  <c r="T50" i="4"/>
  <c r="U50" i="4"/>
  <c r="V50" i="4"/>
  <c r="W50" i="4"/>
  <c r="X50" i="4"/>
  <c r="Y50" i="4"/>
  <c r="AA50" i="4"/>
  <c r="AD10" i="4"/>
  <c r="H11" i="7"/>
  <c r="M5" i="5"/>
  <c r="N5" i="5"/>
  <c r="P5" i="5"/>
  <c r="Q5" i="5"/>
  <c r="R5" i="5"/>
  <c r="S5" i="5"/>
  <c r="T5" i="5"/>
  <c r="U5" i="5"/>
  <c r="V5" i="5"/>
  <c r="W5" i="5"/>
  <c r="X5" i="5"/>
  <c r="Y5" i="5"/>
  <c r="AA5" i="5"/>
  <c r="AD12" i="5"/>
  <c r="M5" i="4"/>
  <c r="N5" i="4"/>
  <c r="P5" i="4"/>
  <c r="Q5" i="4"/>
  <c r="R5" i="4"/>
  <c r="S5" i="4"/>
  <c r="T5" i="4"/>
  <c r="U5" i="4"/>
  <c r="V5" i="4"/>
  <c r="W5" i="4"/>
  <c r="X5" i="4"/>
  <c r="Y5" i="4"/>
  <c r="AA5" i="4"/>
  <c r="AD12" i="4"/>
  <c r="H13" i="7"/>
  <c r="M8" i="5"/>
  <c r="N8" i="5"/>
  <c r="P8" i="5"/>
  <c r="Q8" i="5"/>
  <c r="R8" i="5"/>
  <c r="S8" i="5"/>
  <c r="T8" i="5"/>
  <c r="U8" i="5"/>
  <c r="V8" i="5"/>
  <c r="W8" i="5"/>
  <c r="X8" i="5"/>
  <c r="Y8" i="5"/>
  <c r="AA8" i="5"/>
  <c r="AD13" i="5"/>
  <c r="M8" i="4"/>
  <c r="N8" i="4"/>
  <c r="P8" i="4"/>
  <c r="Q8" i="4"/>
  <c r="R8" i="4"/>
  <c r="S8" i="4"/>
  <c r="T8" i="4"/>
  <c r="U8" i="4"/>
  <c r="V8" i="4"/>
  <c r="W8" i="4"/>
  <c r="X8" i="4"/>
  <c r="Y8" i="4"/>
  <c r="AA8" i="4"/>
  <c r="AD13" i="4"/>
  <c r="H14" i="7"/>
  <c r="M11" i="5"/>
  <c r="N11" i="5"/>
  <c r="P11" i="5"/>
  <c r="Q11" i="5"/>
  <c r="R11" i="5"/>
  <c r="S11" i="5"/>
  <c r="T11" i="5"/>
  <c r="U11" i="5"/>
  <c r="V11" i="5"/>
  <c r="W11" i="5"/>
  <c r="X11" i="5"/>
  <c r="Y11" i="5"/>
  <c r="AA11" i="5"/>
  <c r="AD14" i="5"/>
  <c r="M11" i="4"/>
  <c r="N11" i="4"/>
  <c r="P11" i="4"/>
  <c r="Q11" i="4"/>
  <c r="R11" i="4"/>
  <c r="S11" i="4"/>
  <c r="T11" i="4"/>
  <c r="U11" i="4"/>
  <c r="V11" i="4"/>
  <c r="W11" i="4"/>
  <c r="X11" i="4"/>
  <c r="Y11" i="4"/>
  <c r="AA11" i="4"/>
  <c r="AD14" i="4"/>
  <c r="H15" i="7"/>
  <c r="M14" i="5"/>
  <c r="N14" i="5"/>
  <c r="P14" i="5"/>
  <c r="Q14" i="5"/>
  <c r="R14" i="5"/>
  <c r="S14" i="5"/>
  <c r="T14" i="5"/>
  <c r="U14" i="5"/>
  <c r="V14" i="5"/>
  <c r="W14" i="5"/>
  <c r="X14" i="5"/>
  <c r="Y14" i="5"/>
  <c r="AA14" i="5"/>
  <c r="AD15" i="5"/>
  <c r="M14" i="4"/>
  <c r="N14" i="4"/>
  <c r="P14" i="4"/>
  <c r="Q14" i="4"/>
  <c r="R14" i="4"/>
  <c r="S14" i="4"/>
  <c r="T14" i="4"/>
  <c r="U14" i="4"/>
  <c r="V14" i="4"/>
  <c r="W14" i="4"/>
  <c r="X14" i="4"/>
  <c r="Y14" i="4"/>
  <c r="AA14" i="4"/>
  <c r="AD15" i="4"/>
  <c r="H16" i="7"/>
  <c r="M41" i="5"/>
  <c r="N41" i="5"/>
  <c r="P41" i="5"/>
  <c r="Q41" i="5"/>
  <c r="R41" i="5"/>
  <c r="S41" i="5"/>
  <c r="T41" i="5"/>
  <c r="U41" i="5"/>
  <c r="V41" i="5"/>
  <c r="W41" i="5"/>
  <c r="X41" i="5"/>
  <c r="Y41" i="5"/>
  <c r="AA41" i="5"/>
  <c r="AD16" i="5"/>
  <c r="M41" i="4"/>
  <c r="N41" i="4"/>
  <c r="P41" i="4"/>
  <c r="Q41" i="4"/>
  <c r="R41" i="4"/>
  <c r="S41" i="4"/>
  <c r="T41" i="4"/>
  <c r="U41" i="4"/>
  <c r="V41" i="4"/>
  <c r="W41" i="4"/>
  <c r="X41" i="4"/>
  <c r="Y41" i="4"/>
  <c r="AA41" i="4"/>
  <c r="AD16" i="4"/>
  <c r="H17" i="7"/>
  <c r="M47" i="5"/>
  <c r="N47" i="5"/>
  <c r="P47" i="5"/>
  <c r="Q47" i="5"/>
  <c r="R47" i="5"/>
  <c r="S47" i="5"/>
  <c r="T47" i="5"/>
  <c r="U47" i="5"/>
  <c r="V47" i="5"/>
  <c r="W47" i="5"/>
  <c r="X47" i="5"/>
  <c r="Y47" i="5"/>
  <c r="AA47" i="5"/>
  <c r="AD17" i="5"/>
  <c r="M47" i="4"/>
  <c r="N47" i="4"/>
  <c r="P47" i="4"/>
  <c r="Q47" i="4"/>
  <c r="R47" i="4"/>
  <c r="S47" i="4"/>
  <c r="T47" i="4"/>
  <c r="U47" i="4"/>
  <c r="V47" i="4"/>
  <c r="W47" i="4"/>
  <c r="X47" i="4"/>
  <c r="Y47" i="4"/>
  <c r="AA47" i="4"/>
  <c r="AD17" i="4"/>
  <c r="H18" i="7"/>
  <c r="M2" i="5"/>
  <c r="N2" i="5"/>
  <c r="P2" i="5"/>
  <c r="Q2" i="5"/>
  <c r="R2" i="5"/>
  <c r="S2" i="5"/>
  <c r="T2" i="5"/>
  <c r="U2" i="5"/>
  <c r="V2" i="5"/>
  <c r="W2" i="5"/>
  <c r="X2" i="5"/>
  <c r="Y2" i="5"/>
  <c r="AA2" i="5"/>
  <c r="AD19" i="5"/>
  <c r="M2" i="4"/>
  <c r="N2" i="4"/>
  <c r="P2" i="4"/>
  <c r="Q2" i="4"/>
  <c r="R2" i="4"/>
  <c r="S2" i="4"/>
  <c r="T2" i="4"/>
  <c r="U2" i="4"/>
  <c r="V2" i="4"/>
  <c r="W2" i="4"/>
  <c r="X2" i="4"/>
  <c r="Y2" i="4"/>
  <c r="AA2" i="4"/>
  <c r="AD19" i="4"/>
  <c r="H20" i="7"/>
  <c r="M29" i="5"/>
  <c r="N29" i="5"/>
  <c r="P29" i="5"/>
  <c r="Q29" i="5"/>
  <c r="R29" i="5"/>
  <c r="S29" i="5"/>
  <c r="T29" i="5"/>
  <c r="U29" i="5"/>
  <c r="V29" i="5"/>
  <c r="W29" i="5"/>
  <c r="X29" i="5"/>
  <c r="Y29" i="5"/>
  <c r="AA29" i="5"/>
  <c r="AD20" i="5"/>
  <c r="M29" i="4"/>
  <c r="N29" i="4"/>
  <c r="P29" i="4"/>
  <c r="Q29" i="4"/>
  <c r="R29" i="4"/>
  <c r="S29" i="4"/>
  <c r="T29" i="4"/>
  <c r="U29" i="4"/>
  <c r="V29" i="4"/>
  <c r="W29" i="4"/>
  <c r="X29" i="4"/>
  <c r="Y29" i="4"/>
  <c r="AA29" i="4"/>
  <c r="AD20" i="4"/>
  <c r="H21" i="7"/>
  <c r="M35" i="5"/>
  <c r="N35" i="5"/>
  <c r="P35" i="5"/>
  <c r="Q35" i="5"/>
  <c r="R35" i="5"/>
  <c r="S35" i="5"/>
  <c r="T35" i="5"/>
  <c r="U35" i="5"/>
  <c r="V35" i="5"/>
  <c r="W35" i="5"/>
  <c r="X35" i="5"/>
  <c r="Y35" i="5"/>
  <c r="AA35" i="5"/>
  <c r="AD21" i="5"/>
  <c r="M35" i="4"/>
  <c r="N35" i="4"/>
  <c r="P35" i="4"/>
  <c r="Q35" i="4"/>
  <c r="R35" i="4"/>
  <c r="S35" i="4"/>
  <c r="T35" i="4"/>
  <c r="U35" i="4"/>
  <c r="V35" i="4"/>
  <c r="W35" i="4"/>
  <c r="X35" i="4"/>
  <c r="Y35" i="4"/>
  <c r="AA35" i="4"/>
  <c r="AD21" i="4"/>
  <c r="H22" i="7"/>
  <c r="H24" i="7"/>
  <c r="M18" i="5"/>
  <c r="N18" i="5"/>
  <c r="P18" i="5"/>
  <c r="Q18" i="5"/>
  <c r="R18" i="5"/>
  <c r="S18" i="5"/>
  <c r="T18" i="5"/>
  <c r="U18" i="5"/>
  <c r="V18" i="5"/>
  <c r="W18" i="5"/>
  <c r="X18" i="5"/>
  <c r="Y18" i="5"/>
  <c r="AA18" i="5"/>
  <c r="AE3" i="5"/>
  <c r="M18" i="4"/>
  <c r="N18" i="4"/>
  <c r="P18" i="4"/>
  <c r="Q18" i="4"/>
  <c r="R18" i="4"/>
  <c r="S18" i="4"/>
  <c r="T18" i="4"/>
  <c r="U18" i="4"/>
  <c r="V18" i="4"/>
  <c r="W18" i="4"/>
  <c r="X18" i="4"/>
  <c r="Y18" i="4"/>
  <c r="AA18" i="4"/>
  <c r="AE3" i="4"/>
  <c r="G4" i="7"/>
  <c r="M21" i="5"/>
  <c r="N21" i="5"/>
  <c r="P21" i="5"/>
  <c r="Q21" i="5"/>
  <c r="R21" i="5"/>
  <c r="S21" i="5"/>
  <c r="T21" i="5"/>
  <c r="U21" i="5"/>
  <c r="V21" i="5"/>
  <c r="W21" i="5"/>
  <c r="X21" i="5"/>
  <c r="Y21" i="5"/>
  <c r="AA21" i="5"/>
  <c r="AE4" i="5"/>
  <c r="M21" i="4"/>
  <c r="N21" i="4"/>
  <c r="P21" i="4"/>
  <c r="Q21" i="4"/>
  <c r="R21" i="4"/>
  <c r="S21" i="4"/>
  <c r="T21" i="4"/>
  <c r="U21" i="4"/>
  <c r="V21" i="4"/>
  <c r="W21" i="4"/>
  <c r="X21" i="4"/>
  <c r="Y21" i="4"/>
  <c r="AA21" i="4"/>
  <c r="AE4" i="4"/>
  <c r="G5" i="7"/>
  <c r="M24" i="5"/>
  <c r="N24" i="5"/>
  <c r="P24" i="5"/>
  <c r="Q24" i="5"/>
  <c r="R24" i="5"/>
  <c r="S24" i="5"/>
  <c r="T24" i="5"/>
  <c r="U24" i="5"/>
  <c r="V24" i="5"/>
  <c r="W24" i="5"/>
  <c r="X24" i="5"/>
  <c r="Y24" i="5"/>
  <c r="AA24" i="5"/>
  <c r="AE5" i="5"/>
  <c r="M24" i="4"/>
  <c r="N24" i="4"/>
  <c r="P24" i="4"/>
  <c r="Q24" i="4"/>
  <c r="R24" i="4"/>
  <c r="S24" i="4"/>
  <c r="T24" i="4"/>
  <c r="U24" i="4"/>
  <c r="V24" i="4"/>
  <c r="W24" i="4"/>
  <c r="X24" i="4"/>
  <c r="Y24" i="4"/>
  <c r="AA24" i="4"/>
  <c r="AE5" i="4"/>
  <c r="G6" i="7"/>
  <c r="M27" i="5"/>
  <c r="N27" i="5"/>
  <c r="P27" i="5"/>
  <c r="Q27" i="5"/>
  <c r="R27" i="5"/>
  <c r="S27" i="5"/>
  <c r="T27" i="5"/>
  <c r="U27" i="5"/>
  <c r="V27" i="5"/>
  <c r="W27" i="5"/>
  <c r="X27" i="5"/>
  <c r="Y27" i="5"/>
  <c r="AA27" i="5"/>
  <c r="AE6" i="5"/>
  <c r="M27" i="4"/>
  <c r="N27" i="4"/>
  <c r="P27" i="4"/>
  <c r="Q27" i="4"/>
  <c r="R27" i="4"/>
  <c r="S27" i="4"/>
  <c r="T27" i="4"/>
  <c r="U27" i="4"/>
  <c r="V27" i="4"/>
  <c r="W27" i="4"/>
  <c r="X27" i="4"/>
  <c r="Y27" i="4"/>
  <c r="AA27" i="4"/>
  <c r="AE6" i="4"/>
  <c r="G7" i="7"/>
  <c r="M33" i="5"/>
  <c r="N33" i="5"/>
  <c r="P33" i="5"/>
  <c r="Q33" i="5"/>
  <c r="R33" i="5"/>
  <c r="S33" i="5"/>
  <c r="T33" i="5"/>
  <c r="U33" i="5"/>
  <c r="V33" i="5"/>
  <c r="W33" i="5"/>
  <c r="X33" i="5"/>
  <c r="Y33" i="5"/>
  <c r="AA33" i="5"/>
  <c r="AE7" i="5"/>
  <c r="M33" i="4"/>
  <c r="N33" i="4"/>
  <c r="P33" i="4"/>
  <c r="Q33" i="4"/>
  <c r="R33" i="4"/>
  <c r="S33" i="4"/>
  <c r="T33" i="4"/>
  <c r="U33" i="4"/>
  <c r="V33" i="4"/>
  <c r="W33" i="4"/>
  <c r="X33" i="4"/>
  <c r="Y33" i="4"/>
  <c r="AA33" i="4"/>
  <c r="AE7" i="4"/>
  <c r="G8" i="7"/>
  <c r="M39" i="5"/>
  <c r="N39" i="5"/>
  <c r="P39" i="5"/>
  <c r="Q39" i="5"/>
  <c r="R39" i="5"/>
  <c r="S39" i="5"/>
  <c r="T39" i="5"/>
  <c r="U39" i="5"/>
  <c r="V39" i="5"/>
  <c r="W39" i="5"/>
  <c r="X39" i="5"/>
  <c r="Y39" i="5"/>
  <c r="AA39" i="5"/>
  <c r="AE8" i="5"/>
  <c r="M39" i="4"/>
  <c r="N39" i="4"/>
  <c r="P39" i="4"/>
  <c r="Q39" i="4"/>
  <c r="R39" i="4"/>
  <c r="S39" i="4"/>
  <c r="T39" i="4"/>
  <c r="U39" i="4"/>
  <c r="V39" i="4"/>
  <c r="W39" i="4"/>
  <c r="X39" i="4"/>
  <c r="Y39" i="4"/>
  <c r="AA39" i="4"/>
  <c r="AE8" i="4"/>
  <c r="G9" i="7"/>
  <c r="M45" i="5"/>
  <c r="N45" i="5"/>
  <c r="P45" i="5"/>
  <c r="Q45" i="5"/>
  <c r="R45" i="5"/>
  <c r="S45" i="5"/>
  <c r="T45" i="5"/>
  <c r="U45" i="5"/>
  <c r="V45" i="5"/>
  <c r="W45" i="5"/>
  <c r="X45" i="5"/>
  <c r="Y45" i="5"/>
  <c r="AA45" i="5"/>
  <c r="AE9" i="5"/>
  <c r="M45" i="4"/>
  <c r="N45" i="4"/>
  <c r="P45" i="4"/>
  <c r="Q45" i="4"/>
  <c r="R45" i="4"/>
  <c r="S45" i="4"/>
  <c r="T45" i="4"/>
  <c r="U45" i="4"/>
  <c r="V45" i="4"/>
  <c r="W45" i="4"/>
  <c r="X45" i="4"/>
  <c r="Y45" i="4"/>
  <c r="AA45" i="4"/>
  <c r="AE9" i="4"/>
  <c r="G10" i="7"/>
  <c r="M51" i="5"/>
  <c r="N51" i="5"/>
  <c r="P51" i="5"/>
  <c r="Q51" i="5"/>
  <c r="R51" i="5"/>
  <c r="S51" i="5"/>
  <c r="T51" i="5"/>
  <c r="U51" i="5"/>
  <c r="V51" i="5"/>
  <c r="W51" i="5"/>
  <c r="X51" i="5"/>
  <c r="Y51" i="5"/>
  <c r="AA51" i="5"/>
  <c r="AE10" i="5"/>
  <c r="M51" i="4"/>
  <c r="N51" i="4"/>
  <c r="P51" i="4"/>
  <c r="Q51" i="4"/>
  <c r="R51" i="4"/>
  <c r="S51" i="4"/>
  <c r="T51" i="4"/>
  <c r="U51" i="4"/>
  <c r="V51" i="4"/>
  <c r="W51" i="4"/>
  <c r="X51" i="4"/>
  <c r="Y51" i="4"/>
  <c r="AA51" i="4"/>
  <c r="AE10" i="4"/>
  <c r="G11" i="7"/>
  <c r="M6" i="5"/>
  <c r="N6" i="5"/>
  <c r="P6" i="5"/>
  <c r="Q6" i="5"/>
  <c r="R6" i="5"/>
  <c r="S6" i="5"/>
  <c r="T6" i="5"/>
  <c r="U6" i="5"/>
  <c r="V6" i="5"/>
  <c r="W6" i="5"/>
  <c r="X6" i="5"/>
  <c r="Y6" i="5"/>
  <c r="AA6" i="5"/>
  <c r="AE12" i="5"/>
  <c r="M6" i="4"/>
  <c r="N6" i="4"/>
  <c r="P6" i="4"/>
  <c r="Q6" i="4"/>
  <c r="R6" i="4"/>
  <c r="S6" i="4"/>
  <c r="T6" i="4"/>
  <c r="U6" i="4"/>
  <c r="V6" i="4"/>
  <c r="W6" i="4"/>
  <c r="X6" i="4"/>
  <c r="Y6" i="4"/>
  <c r="AA6" i="4"/>
  <c r="AE12" i="4"/>
  <c r="G13" i="7"/>
  <c r="M9" i="5"/>
  <c r="N9" i="5"/>
  <c r="P9" i="5"/>
  <c r="Q9" i="5"/>
  <c r="R9" i="5"/>
  <c r="S9" i="5"/>
  <c r="T9" i="5"/>
  <c r="U9" i="5"/>
  <c r="V9" i="5"/>
  <c r="W9" i="5"/>
  <c r="X9" i="5"/>
  <c r="Y9" i="5"/>
  <c r="AA9" i="5"/>
  <c r="AE13" i="5"/>
  <c r="M9" i="4"/>
  <c r="N9" i="4"/>
  <c r="P9" i="4"/>
  <c r="Q9" i="4"/>
  <c r="R9" i="4"/>
  <c r="S9" i="4"/>
  <c r="T9" i="4"/>
  <c r="U9" i="4"/>
  <c r="V9" i="4"/>
  <c r="W9" i="4"/>
  <c r="X9" i="4"/>
  <c r="Y9" i="4"/>
  <c r="AA9" i="4"/>
  <c r="AE13" i="4"/>
  <c r="G14" i="7"/>
  <c r="M12" i="5"/>
  <c r="N12" i="5"/>
  <c r="P12" i="5"/>
  <c r="Q12" i="5"/>
  <c r="R12" i="5"/>
  <c r="S12" i="5"/>
  <c r="T12" i="5"/>
  <c r="U12" i="5"/>
  <c r="V12" i="5"/>
  <c r="W12" i="5"/>
  <c r="X12" i="5"/>
  <c r="Y12" i="5"/>
  <c r="AA12" i="5"/>
  <c r="AE14" i="5"/>
  <c r="M12" i="4"/>
  <c r="N12" i="4"/>
  <c r="P12" i="4"/>
  <c r="Q12" i="4"/>
  <c r="R12" i="4"/>
  <c r="S12" i="4"/>
  <c r="T12" i="4"/>
  <c r="U12" i="4"/>
  <c r="V12" i="4"/>
  <c r="W12" i="4"/>
  <c r="X12" i="4"/>
  <c r="Y12" i="4"/>
  <c r="AA12" i="4"/>
  <c r="AE14" i="4"/>
  <c r="G15" i="7"/>
  <c r="M15" i="5"/>
  <c r="N15" i="5"/>
  <c r="P15" i="5"/>
  <c r="Q15" i="5"/>
  <c r="R15" i="5"/>
  <c r="S15" i="5"/>
  <c r="T15" i="5"/>
  <c r="U15" i="5"/>
  <c r="V15" i="5"/>
  <c r="W15" i="5"/>
  <c r="X15" i="5"/>
  <c r="Y15" i="5"/>
  <c r="AA15" i="5"/>
  <c r="AE15" i="5"/>
  <c r="M15" i="4"/>
  <c r="N15" i="4"/>
  <c r="P15" i="4"/>
  <c r="Q15" i="4"/>
  <c r="R15" i="4"/>
  <c r="S15" i="4"/>
  <c r="T15" i="4"/>
  <c r="U15" i="4"/>
  <c r="V15" i="4"/>
  <c r="W15" i="4"/>
  <c r="X15" i="4"/>
  <c r="Y15" i="4"/>
  <c r="AA15" i="4"/>
  <c r="AE15" i="4"/>
  <c r="G16" i="7"/>
  <c r="M42" i="5"/>
  <c r="N42" i="5"/>
  <c r="P42" i="5"/>
  <c r="Q42" i="5"/>
  <c r="R42" i="5"/>
  <c r="S42" i="5"/>
  <c r="T42" i="5"/>
  <c r="U42" i="5"/>
  <c r="V42" i="5"/>
  <c r="W42" i="5"/>
  <c r="X42" i="5"/>
  <c r="Y42" i="5"/>
  <c r="AA42" i="5"/>
  <c r="AE16" i="5"/>
  <c r="M42" i="4"/>
  <c r="N42" i="4"/>
  <c r="P42" i="4"/>
  <c r="Q42" i="4"/>
  <c r="R42" i="4"/>
  <c r="S42" i="4"/>
  <c r="T42" i="4"/>
  <c r="U42" i="4"/>
  <c r="V42" i="4"/>
  <c r="W42" i="4"/>
  <c r="X42" i="4"/>
  <c r="Y42" i="4"/>
  <c r="AA42" i="4"/>
  <c r="AE16" i="4"/>
  <c r="G17" i="7"/>
  <c r="M48" i="5"/>
  <c r="N48" i="5"/>
  <c r="P48" i="5"/>
  <c r="Q48" i="5"/>
  <c r="R48" i="5"/>
  <c r="S48" i="5"/>
  <c r="T48" i="5"/>
  <c r="U48" i="5"/>
  <c r="V48" i="5"/>
  <c r="W48" i="5"/>
  <c r="X48" i="5"/>
  <c r="Y48" i="5"/>
  <c r="AA48" i="5"/>
  <c r="AE17" i="5"/>
  <c r="M48" i="4"/>
  <c r="N48" i="4"/>
  <c r="P48" i="4"/>
  <c r="Q48" i="4"/>
  <c r="R48" i="4"/>
  <c r="S48" i="4"/>
  <c r="T48" i="4"/>
  <c r="U48" i="4"/>
  <c r="V48" i="4"/>
  <c r="W48" i="4"/>
  <c r="X48" i="4"/>
  <c r="Y48" i="4"/>
  <c r="AA48" i="4"/>
  <c r="AE17" i="4"/>
  <c r="G18" i="7"/>
  <c r="M3" i="5"/>
  <c r="N3" i="5"/>
  <c r="P3" i="5"/>
  <c r="Q3" i="5"/>
  <c r="R3" i="5"/>
  <c r="S3" i="5"/>
  <c r="T3" i="5"/>
  <c r="U3" i="5"/>
  <c r="V3" i="5"/>
  <c r="W3" i="5"/>
  <c r="X3" i="5"/>
  <c r="Y3" i="5"/>
  <c r="AA3" i="5"/>
  <c r="AE19" i="5"/>
  <c r="M3" i="4"/>
  <c r="N3" i="4"/>
  <c r="P3" i="4"/>
  <c r="Q3" i="4"/>
  <c r="R3" i="4"/>
  <c r="S3" i="4"/>
  <c r="T3" i="4"/>
  <c r="U3" i="4"/>
  <c r="V3" i="4"/>
  <c r="W3" i="4"/>
  <c r="X3" i="4"/>
  <c r="Y3" i="4"/>
  <c r="AA3" i="4"/>
  <c r="AE19" i="4"/>
  <c r="G20" i="7"/>
  <c r="M30" i="5"/>
  <c r="N30" i="5"/>
  <c r="P30" i="5"/>
  <c r="Q30" i="5"/>
  <c r="R30" i="5"/>
  <c r="S30" i="5"/>
  <c r="T30" i="5"/>
  <c r="U30" i="5"/>
  <c r="V30" i="5"/>
  <c r="W30" i="5"/>
  <c r="X30" i="5"/>
  <c r="Y30" i="5"/>
  <c r="AA30" i="5"/>
  <c r="AE20" i="5"/>
  <c r="M30" i="4"/>
  <c r="N30" i="4"/>
  <c r="P30" i="4"/>
  <c r="Q30" i="4"/>
  <c r="R30" i="4"/>
  <c r="S30" i="4"/>
  <c r="T30" i="4"/>
  <c r="U30" i="4"/>
  <c r="V30" i="4"/>
  <c r="W30" i="4"/>
  <c r="X30" i="4"/>
  <c r="Y30" i="4"/>
  <c r="AA30" i="4"/>
  <c r="AE20" i="4"/>
  <c r="G21" i="7"/>
  <c r="M36" i="5"/>
  <c r="N36" i="5"/>
  <c r="P36" i="5"/>
  <c r="Q36" i="5"/>
  <c r="R36" i="5"/>
  <c r="S36" i="5"/>
  <c r="T36" i="5"/>
  <c r="U36" i="5"/>
  <c r="V36" i="5"/>
  <c r="W36" i="5"/>
  <c r="X36" i="5"/>
  <c r="Y36" i="5"/>
  <c r="AA36" i="5"/>
  <c r="AE21" i="5"/>
  <c r="M36" i="4"/>
  <c r="N36" i="4"/>
  <c r="P36" i="4"/>
  <c r="Q36" i="4"/>
  <c r="R36" i="4"/>
  <c r="S36" i="4"/>
  <c r="T36" i="4"/>
  <c r="U36" i="4"/>
  <c r="V36" i="4"/>
  <c r="W36" i="4"/>
  <c r="X36" i="4"/>
  <c r="Y36" i="4"/>
  <c r="AA36" i="4"/>
  <c r="AE21" i="4"/>
  <c r="G22" i="7"/>
  <c r="G24" i="7"/>
  <c r="M13" i="5"/>
  <c r="N13" i="5"/>
  <c r="P13" i="5"/>
  <c r="Q13" i="5"/>
  <c r="R13" i="5"/>
  <c r="S13" i="5"/>
  <c r="T13" i="5"/>
  <c r="U13" i="5"/>
  <c r="V13" i="5"/>
  <c r="W13" i="5"/>
  <c r="X13" i="5"/>
  <c r="Y13" i="5"/>
  <c r="AA13" i="5"/>
  <c r="AF14" i="5"/>
  <c r="M13" i="4"/>
  <c r="N13" i="4"/>
  <c r="P13" i="4"/>
  <c r="Q13" i="4"/>
  <c r="R13" i="4"/>
  <c r="S13" i="4"/>
  <c r="T13" i="4"/>
  <c r="U13" i="4"/>
  <c r="V13" i="4"/>
  <c r="W13" i="4"/>
  <c r="X13" i="4"/>
  <c r="Y13" i="4"/>
  <c r="AA13" i="4"/>
  <c r="AF14" i="4"/>
  <c r="I15" i="7"/>
  <c r="M16" i="5"/>
  <c r="N16" i="5"/>
  <c r="P16" i="5"/>
  <c r="Q16" i="5"/>
  <c r="R16" i="5"/>
  <c r="S16" i="5"/>
  <c r="T16" i="5"/>
  <c r="U16" i="5"/>
  <c r="V16" i="5"/>
  <c r="W16" i="5"/>
  <c r="X16" i="5"/>
  <c r="Y16" i="5"/>
  <c r="AA16" i="5"/>
  <c r="AF15" i="5"/>
  <c r="M16" i="4"/>
  <c r="N16" i="4"/>
  <c r="P16" i="4"/>
  <c r="Q16" i="4"/>
  <c r="R16" i="4"/>
  <c r="S16" i="4"/>
  <c r="T16" i="4"/>
  <c r="U16" i="4"/>
  <c r="V16" i="4"/>
  <c r="W16" i="4"/>
  <c r="X16" i="4"/>
  <c r="Y16" i="4"/>
  <c r="AA16" i="4"/>
  <c r="AF15" i="4"/>
  <c r="I16" i="7"/>
  <c r="M4" i="5"/>
  <c r="N4" i="5"/>
  <c r="P4" i="5"/>
  <c r="Q4" i="5"/>
  <c r="R4" i="5"/>
  <c r="S4" i="5"/>
  <c r="T4" i="5"/>
  <c r="U4" i="5"/>
  <c r="V4" i="5"/>
  <c r="W4" i="5"/>
  <c r="X4" i="5"/>
  <c r="Y4" i="5"/>
  <c r="AA4" i="5"/>
  <c r="AF19" i="5"/>
  <c r="M4" i="4"/>
  <c r="N4" i="4"/>
  <c r="P4" i="4"/>
  <c r="Q4" i="4"/>
  <c r="R4" i="4"/>
  <c r="S4" i="4"/>
  <c r="T4" i="4"/>
  <c r="U4" i="4"/>
  <c r="V4" i="4"/>
  <c r="W4" i="4"/>
  <c r="X4" i="4"/>
  <c r="Y4" i="4"/>
  <c r="AA4" i="4"/>
  <c r="AF19" i="4"/>
  <c r="I20" i="7"/>
  <c r="M31" i="5"/>
  <c r="N31" i="5"/>
  <c r="P31" i="5"/>
  <c r="Q31" i="5"/>
  <c r="R31" i="5"/>
  <c r="S31" i="5"/>
  <c r="T31" i="5"/>
  <c r="U31" i="5"/>
  <c r="V31" i="5"/>
  <c r="W31" i="5"/>
  <c r="X31" i="5"/>
  <c r="Y31" i="5"/>
  <c r="AA31" i="5"/>
  <c r="AF20" i="5"/>
  <c r="M31" i="4"/>
  <c r="N31" i="4"/>
  <c r="P31" i="4"/>
  <c r="Q31" i="4"/>
  <c r="R31" i="4"/>
  <c r="S31" i="4"/>
  <c r="T31" i="4"/>
  <c r="U31" i="4"/>
  <c r="V31" i="4"/>
  <c r="W31" i="4"/>
  <c r="X31" i="4"/>
  <c r="Y31" i="4"/>
  <c r="AA31" i="4"/>
  <c r="AF20" i="4"/>
  <c r="I21" i="7"/>
  <c r="M37" i="5"/>
  <c r="N37" i="5"/>
  <c r="P37" i="5"/>
  <c r="Q37" i="5"/>
  <c r="R37" i="5"/>
  <c r="S37" i="5"/>
  <c r="T37" i="5"/>
  <c r="U37" i="5"/>
  <c r="V37" i="5"/>
  <c r="W37" i="5"/>
  <c r="X37" i="5"/>
  <c r="Y37" i="5"/>
  <c r="AA37" i="5"/>
  <c r="AF21" i="5"/>
  <c r="M37" i="4"/>
  <c r="N37" i="4"/>
  <c r="P37" i="4"/>
  <c r="Q37" i="4"/>
  <c r="R37" i="4"/>
  <c r="S37" i="4"/>
  <c r="T37" i="4"/>
  <c r="U37" i="4"/>
  <c r="V37" i="4"/>
  <c r="W37" i="4"/>
  <c r="X37" i="4"/>
  <c r="Y37" i="4"/>
  <c r="AA37" i="4"/>
  <c r="AF21" i="4"/>
  <c r="I22" i="7"/>
  <c r="D4" i="7"/>
  <c r="D5" i="7"/>
  <c r="D6" i="7"/>
  <c r="D7" i="7"/>
  <c r="D8" i="7"/>
  <c r="D9" i="7"/>
  <c r="D10" i="7"/>
  <c r="D11" i="7"/>
  <c r="D13" i="7"/>
  <c r="D14" i="7"/>
  <c r="D15" i="7"/>
  <c r="D16" i="7"/>
  <c r="D17" i="7"/>
  <c r="D18" i="7"/>
  <c r="D24" i="7"/>
  <c r="C4" i="7"/>
  <c r="C5" i="7"/>
  <c r="C6" i="7"/>
  <c r="C7" i="7"/>
  <c r="C8" i="7"/>
  <c r="C9" i="7"/>
  <c r="C10" i="7"/>
  <c r="C11" i="7"/>
  <c r="C13" i="7"/>
  <c r="C14" i="7"/>
  <c r="C15" i="7"/>
  <c r="C16" i="7"/>
  <c r="C17" i="7"/>
  <c r="C18" i="7"/>
  <c r="C20" i="7"/>
  <c r="C21" i="7"/>
  <c r="C22" i="7"/>
  <c r="C24" i="7"/>
  <c r="B4" i="7"/>
  <c r="B5" i="7"/>
  <c r="B6" i="7"/>
  <c r="B7" i="7"/>
  <c r="B8" i="7"/>
  <c r="B9" i="7"/>
  <c r="B10" i="7"/>
  <c r="B11" i="7"/>
  <c r="B13" i="7"/>
  <c r="B14" i="7"/>
  <c r="B15" i="7"/>
  <c r="B16" i="7"/>
  <c r="B17" i="7"/>
  <c r="B18" i="7"/>
  <c r="B20" i="7"/>
  <c r="B21" i="7"/>
  <c r="B22" i="7"/>
  <c r="B24" i="7"/>
  <c r="A4" i="7"/>
  <c r="F4" i="7"/>
  <c r="A5" i="7"/>
  <c r="F5" i="7"/>
  <c r="A6" i="7"/>
  <c r="F6" i="7"/>
  <c r="A7" i="7"/>
  <c r="F7" i="7"/>
  <c r="A8" i="7"/>
  <c r="F8" i="7"/>
  <c r="A9" i="7"/>
  <c r="F9" i="7"/>
  <c r="A10" i="7"/>
  <c r="F10" i="7"/>
  <c r="A11" i="7"/>
  <c r="F11" i="7"/>
  <c r="A12" i="7"/>
  <c r="F12" i="7"/>
  <c r="A13" i="7"/>
  <c r="F13" i="7"/>
  <c r="A14" i="7"/>
  <c r="F14" i="7"/>
  <c r="A15" i="7"/>
  <c r="F15" i="7"/>
  <c r="A16" i="7"/>
  <c r="F16" i="7"/>
  <c r="A17" i="7"/>
  <c r="F17" i="7"/>
  <c r="A18" i="7"/>
  <c r="F18" i="7"/>
  <c r="A19" i="7"/>
  <c r="F19" i="7"/>
  <c r="A20" i="7"/>
  <c r="F20" i="7"/>
  <c r="A21" i="7"/>
  <c r="F21" i="7"/>
  <c r="A22" i="7"/>
  <c r="F22" i="7"/>
  <c r="A3" i="7"/>
  <c r="F3" i="7"/>
  <c r="M39" i="3"/>
  <c r="N39" i="3"/>
  <c r="P39" i="3"/>
  <c r="Q39" i="3"/>
  <c r="R39" i="3"/>
  <c r="S39" i="3"/>
  <c r="T39" i="3"/>
  <c r="U39" i="3"/>
  <c r="V39" i="3"/>
  <c r="W39" i="3"/>
  <c r="X39" i="3"/>
  <c r="Y39" i="3"/>
  <c r="AA39" i="3"/>
  <c r="AE8" i="3"/>
  <c r="M39" i="1"/>
  <c r="N39" i="1"/>
  <c r="P39" i="1"/>
  <c r="Q39" i="1"/>
  <c r="R39" i="1"/>
  <c r="S39" i="1"/>
  <c r="T39" i="1"/>
  <c r="U39" i="1"/>
  <c r="V39" i="1"/>
  <c r="W39" i="1"/>
  <c r="X39" i="1"/>
  <c r="Y39" i="1"/>
  <c r="AA39" i="1"/>
  <c r="AE8" i="1"/>
  <c r="M13" i="3"/>
  <c r="N13" i="3"/>
  <c r="P13" i="3"/>
  <c r="Q13" i="3"/>
  <c r="R13" i="3"/>
  <c r="S13" i="3"/>
  <c r="T13" i="3"/>
  <c r="U13" i="3"/>
  <c r="V13" i="3"/>
  <c r="W13" i="3"/>
  <c r="X13" i="3"/>
  <c r="Y13" i="3"/>
  <c r="AA13" i="3"/>
  <c r="AF14" i="3"/>
  <c r="M16" i="3"/>
  <c r="N16" i="3"/>
  <c r="P16" i="3"/>
  <c r="Q16" i="3"/>
  <c r="R16" i="3"/>
  <c r="S16" i="3"/>
  <c r="T16" i="3"/>
  <c r="U16" i="3"/>
  <c r="V16" i="3"/>
  <c r="W16" i="3"/>
  <c r="X16" i="3"/>
  <c r="Y16" i="3"/>
  <c r="AA16" i="3"/>
  <c r="AF15" i="3"/>
  <c r="M4" i="3"/>
  <c r="N4" i="3"/>
  <c r="P4" i="3"/>
  <c r="Q4" i="3"/>
  <c r="R4" i="3"/>
  <c r="S4" i="3"/>
  <c r="T4" i="3"/>
  <c r="U4" i="3"/>
  <c r="V4" i="3"/>
  <c r="W4" i="3"/>
  <c r="X4" i="3"/>
  <c r="Y4" i="3"/>
  <c r="AA4" i="3"/>
  <c r="AF19" i="3"/>
  <c r="M4" i="1"/>
  <c r="N4" i="1"/>
  <c r="P4" i="1"/>
  <c r="Q4" i="1"/>
  <c r="R4" i="1"/>
  <c r="S4" i="1"/>
  <c r="T4" i="1"/>
  <c r="U4" i="1"/>
  <c r="V4" i="1"/>
  <c r="W4" i="1"/>
  <c r="X4" i="1"/>
  <c r="Y4" i="1"/>
  <c r="AA4" i="1"/>
  <c r="AF19" i="1"/>
  <c r="M31" i="3"/>
  <c r="N31" i="3"/>
  <c r="P31" i="3"/>
  <c r="Q31" i="3"/>
  <c r="R31" i="3"/>
  <c r="S31" i="3"/>
  <c r="T31" i="3"/>
  <c r="U31" i="3"/>
  <c r="V31" i="3"/>
  <c r="W31" i="3"/>
  <c r="X31" i="3"/>
  <c r="Y31" i="3"/>
  <c r="AA31" i="3"/>
  <c r="AF20" i="3"/>
  <c r="M31" i="1"/>
  <c r="N31" i="1"/>
  <c r="P31" i="1"/>
  <c r="Q31" i="1"/>
  <c r="R31" i="1"/>
  <c r="S31" i="1"/>
  <c r="T31" i="1"/>
  <c r="U31" i="1"/>
  <c r="V31" i="1"/>
  <c r="W31" i="1"/>
  <c r="X31" i="1"/>
  <c r="Y31" i="1"/>
  <c r="AA31" i="1"/>
  <c r="AF20" i="1"/>
  <c r="M37" i="3"/>
  <c r="N37" i="3"/>
  <c r="P37" i="3"/>
  <c r="Q37" i="3"/>
  <c r="R37" i="3"/>
  <c r="S37" i="3"/>
  <c r="T37" i="3"/>
  <c r="U37" i="3"/>
  <c r="V37" i="3"/>
  <c r="W37" i="3"/>
  <c r="X37" i="3"/>
  <c r="Y37" i="3"/>
  <c r="AA37" i="3"/>
  <c r="AF21" i="3"/>
  <c r="M37" i="1"/>
  <c r="N37" i="1"/>
  <c r="P37" i="1"/>
  <c r="Q37" i="1"/>
  <c r="R37" i="1"/>
  <c r="S37" i="1"/>
  <c r="T37" i="1"/>
  <c r="U37" i="1"/>
  <c r="V37" i="1"/>
  <c r="W37" i="1"/>
  <c r="X37" i="1"/>
  <c r="Y37" i="1"/>
  <c r="AA37" i="1"/>
  <c r="AF21" i="1"/>
  <c r="G9" i="6"/>
  <c r="I15" i="6"/>
  <c r="I16" i="6"/>
  <c r="I20" i="6"/>
  <c r="I21" i="6"/>
  <c r="I22" i="6"/>
  <c r="A4" i="6"/>
  <c r="F4" i="6"/>
  <c r="A5" i="6"/>
  <c r="F5" i="6"/>
  <c r="A6" i="6"/>
  <c r="F6" i="6"/>
  <c r="A7" i="6"/>
  <c r="F7" i="6"/>
  <c r="A8" i="6"/>
  <c r="F8" i="6"/>
  <c r="A9" i="6"/>
  <c r="F9" i="6"/>
  <c r="A10" i="6"/>
  <c r="F10" i="6"/>
  <c r="A11" i="6"/>
  <c r="F11" i="6"/>
  <c r="A12" i="6"/>
  <c r="F12" i="6"/>
  <c r="A13" i="6"/>
  <c r="F13" i="6"/>
  <c r="A14" i="6"/>
  <c r="F14" i="6"/>
  <c r="A15" i="6"/>
  <c r="F15" i="6"/>
  <c r="A16" i="6"/>
  <c r="F16" i="6"/>
  <c r="A17" i="6"/>
  <c r="F17" i="6"/>
  <c r="A18" i="6"/>
  <c r="F18" i="6"/>
  <c r="A19" i="6"/>
  <c r="F19" i="6"/>
  <c r="A20" i="6"/>
  <c r="F20" i="6"/>
  <c r="A21" i="6"/>
  <c r="F21" i="6"/>
  <c r="A22" i="6"/>
  <c r="F22" i="6"/>
  <c r="A3" i="6"/>
  <c r="F3" i="6"/>
  <c r="D20" i="7"/>
  <c r="D21" i="7"/>
  <c r="D22" i="7"/>
  <c r="C4" i="6"/>
  <c r="C5" i="6"/>
  <c r="C6" i="6"/>
  <c r="C7" i="6"/>
  <c r="C8" i="6"/>
  <c r="C9" i="6"/>
  <c r="C10" i="6"/>
  <c r="C11" i="6"/>
  <c r="C13" i="6"/>
  <c r="C14" i="6"/>
  <c r="C15" i="6"/>
  <c r="C16" i="6"/>
  <c r="C17" i="6"/>
  <c r="C18" i="6"/>
  <c r="C20" i="6"/>
  <c r="D20" i="6"/>
  <c r="C21" i="6"/>
  <c r="D21" i="6"/>
  <c r="C22" i="6"/>
  <c r="D22" i="6"/>
  <c r="B9" i="6"/>
</calcChain>
</file>

<file path=xl/connections.xml><?xml version="1.0" encoding="utf-8"?>
<connections xmlns="http://schemas.openxmlformats.org/spreadsheetml/2006/main">
  <connection id="1" name="8core.csv" type="6" refreshedVersion="0" background="1" saveData="1">
    <textPr fileType="mac" sourceFile="Hard Disk:Users:charlie:Dropbox:Research:Dthreads:results:codemonkey:8core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thread_dthread_12core.csv" type="6" refreshedVersion="0" background="1" saveData="1">
    <textPr fileType="mac" sourceFile="Hard Disk:Users:charlie:Dropbox:Research:Dthreads:results:omega:pthread_dthread_12core.csv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thread_dthread_12core.csv1" type="6" refreshedVersion="0" background="1" saveData="1">
    <textPr fileType="mac" sourceFile="Hard Disk:Users:charlie:Dropbox:Research:Dthreads:results:omega:pthread_dthread_12core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<sst xmlns="http://schemas.openxmlformats.org/spreadsheetml/2006/main" count="358" uniqueCount="89">
  <si>
    <t xml:space="preserve">blackscholes.pthread </t>
  </si>
  <si>
    <t xml:space="preserve">blackscholes.dthread </t>
  </si>
  <si>
    <t xml:space="preserve">canneal.pthread </t>
  </si>
  <si>
    <t xml:space="preserve">canneal.dthread </t>
  </si>
  <si>
    <t xml:space="preserve">dedup.pthread </t>
  </si>
  <si>
    <t xml:space="preserve">dedup.dthread </t>
  </si>
  <si>
    <t xml:space="preserve">ferret.pthread </t>
  </si>
  <si>
    <t xml:space="preserve">ferret.dthread </t>
  </si>
  <si>
    <t xml:space="preserve">histogram.pthread </t>
  </si>
  <si>
    <t xml:space="preserve">histogram.dthread </t>
  </si>
  <si>
    <t xml:space="preserve">kmeans.pthread </t>
  </si>
  <si>
    <t xml:space="preserve">kmeans.dthread </t>
  </si>
  <si>
    <t xml:space="preserve">linear_regression.pthread </t>
  </si>
  <si>
    <t xml:space="preserve">linear_regression.dthread </t>
  </si>
  <si>
    <t xml:space="preserve">matrix_multiply.pthread </t>
  </si>
  <si>
    <t xml:space="preserve">matrix_multiply.dthread </t>
  </si>
  <si>
    <t xml:space="preserve">pca.pthread </t>
  </si>
  <si>
    <t xml:space="preserve">pca.dthread </t>
  </si>
  <si>
    <t xml:space="preserve">reverse_index.pthread </t>
  </si>
  <si>
    <t xml:space="preserve">reverse_index.dthread </t>
  </si>
  <si>
    <t xml:space="preserve">streamcluster.pthread </t>
  </si>
  <si>
    <t xml:space="preserve">streamcluster.dthread </t>
  </si>
  <si>
    <t xml:space="preserve">string_match.pthread </t>
  </si>
  <si>
    <t xml:space="preserve">string_match.dthread </t>
  </si>
  <si>
    <t xml:space="preserve">swaptions.pthread </t>
  </si>
  <si>
    <t xml:space="preserve">swaptions.dthread </t>
  </si>
  <si>
    <t xml:space="preserve">word_count.pthread </t>
  </si>
  <si>
    <t xml:space="preserve">word_count.dthread </t>
  </si>
  <si>
    <t>blackscholes.dmp_o</t>
  </si>
  <si>
    <t>canneal.dmp_o</t>
  </si>
  <si>
    <t>dedup.dmp_o</t>
  </si>
  <si>
    <t>ferret.dmp_o</t>
  </si>
  <si>
    <t>histogram.dmp_o</t>
  </si>
  <si>
    <t>kmeans.dmp_o</t>
  </si>
  <si>
    <t>linear_regression.dmp_o</t>
  </si>
  <si>
    <t>matrix_multiply.dmp_o</t>
  </si>
  <si>
    <t>pca.dmp_o</t>
  </si>
  <si>
    <t>reverse_index.dmp_o</t>
  </si>
  <si>
    <t>streamcluster.dmp_o</t>
  </si>
  <si>
    <t>string_match.dmp_o</t>
  </si>
  <si>
    <t>swaptions.dmp_o</t>
  </si>
  <si>
    <t>word_count.dmp_o</t>
  </si>
  <si>
    <t>aget.pthread</t>
  </si>
  <si>
    <t>aget.dthread</t>
  </si>
  <si>
    <t>aget.dmp_o</t>
  </si>
  <si>
    <t>pbzip2.pthread</t>
  </si>
  <si>
    <t>pbzip2.dthread</t>
  </si>
  <si>
    <t>pbzip2.dmp_o</t>
  </si>
  <si>
    <t>pfscan.pthread</t>
  </si>
  <si>
    <t>pfscan.dthread</t>
  </si>
  <si>
    <t>pfscan.dmp_o</t>
  </si>
  <si>
    <t>Config</t>
  </si>
  <si>
    <t>Runs</t>
  </si>
  <si>
    <t>Mean</t>
  </si>
  <si>
    <t xml:space="preserve">pfscan.pthread </t>
  </si>
  <si>
    <t xml:space="preserve">pfscan.dthread </t>
  </si>
  <si>
    <t>Std. Dev.</t>
  </si>
  <si>
    <t>Outliers</t>
  </si>
  <si>
    <t>Benchmark</t>
  </si>
  <si>
    <t>pthreads</t>
  </si>
  <si>
    <t>dthreads</t>
  </si>
  <si>
    <t>coredet</t>
  </si>
  <si>
    <t>PHOENIX</t>
  </si>
  <si>
    <t>histogram</t>
  </si>
  <si>
    <t>kmeans</t>
  </si>
  <si>
    <t>linear_regression</t>
  </si>
  <si>
    <t>matrix_multiply</t>
  </si>
  <si>
    <t>pca</t>
  </si>
  <si>
    <t>reverse_index</t>
  </si>
  <si>
    <t>string_match</t>
  </si>
  <si>
    <t>word_count</t>
  </si>
  <si>
    <t>PARSEC</t>
  </si>
  <si>
    <t>blackscholes</t>
  </si>
  <si>
    <t>canneal</t>
  </si>
  <si>
    <t>dedup</t>
  </si>
  <si>
    <t>ferret</t>
  </si>
  <si>
    <t>streamcluster</t>
  </si>
  <si>
    <t>swaptions</t>
  </si>
  <si>
    <t>REAL</t>
  </si>
  <si>
    <t>aget</t>
  </si>
  <si>
    <t>pbzip</t>
  </si>
  <si>
    <t>pfscan</t>
  </si>
  <si>
    <t>Overhead</t>
  </si>
  <si>
    <t>Scalability</t>
  </si>
  <si>
    <t>Benchark</t>
  </si>
  <si>
    <t>hmean</t>
  </si>
  <si>
    <t>If you add new data points be sure to update the hmean calculation</t>
  </si>
  <si>
    <t>You have to leave out #DIV/0 errors or the hmean calculation doesn't work</t>
  </si>
  <si>
    <t>Scalability vs. Pthreads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</si>
</sst>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0" fontId="0" fillId="0" borderId="0" xfId="0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Overhead vs. Pthreads on Omega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'omega results'!$B$2</c:f>
              <c:strCache>
                <c:ptCount val="1"/>
                <c:pt idx="0">
                  <c:v>dthreads</c:v>
                </c:pt>
              </c:strCache>
            </c:strRef>
          </c:tx>
          <c:invertIfNegative val="0"/>
          <c:cat>
            <c:strRef>
              <c:f>'omega results'!$A$3:$A$24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'omega results'!$B$3:$B$24</c:f>
              <c:numCache>
                <c:formatCode>General</c:formatCode>
                <c:ptCount val="22"/>
                <c:pt idx="1">
                  <c:v>0.542105263322061</c:v>
                </c:pt>
                <c:pt idx="2">
                  <c:v>1.059061371838836</c:v>
                </c:pt>
                <c:pt idx="3">
                  <c:v>0.14178638348436</c:v>
                </c:pt>
                <c:pt idx="4">
                  <c:v>1.003866520977405</c:v>
                </c:pt>
                <c:pt idx="5">
                  <c:v>1.057124621032474</c:v>
                </c:pt>
                <c:pt idx="6">
                  <c:v>0.0</c:v>
                </c:pt>
                <c:pt idx="7">
                  <c:v>0.998420221204126</c:v>
                </c:pt>
                <c:pt idx="8">
                  <c:v>1.180159635055134</c:v>
                </c:pt>
                <c:pt idx="10">
                  <c:v>1.01177593888098</c:v>
                </c:pt>
                <c:pt idx="11">
                  <c:v>5.365348399232796</c:v>
                </c:pt>
                <c:pt idx="12">
                  <c:v>2.267696267506755</c:v>
                </c:pt>
                <c:pt idx="13">
                  <c:v>2.798777214423034</c:v>
                </c:pt>
                <c:pt idx="14">
                  <c:v>1.284999999974553</c:v>
                </c:pt>
                <c:pt idx="15">
                  <c:v>1.037216226238762</c:v>
                </c:pt>
                <c:pt idx="17">
                  <c:v>1.015009446511477</c:v>
                </c:pt>
                <c:pt idx="18">
                  <c:v>11.25152625351707</c:v>
                </c:pt>
                <c:pt idx="19">
                  <c:v>4.161228500924843</c:v>
                </c:pt>
                <c:pt idx="21">
                  <c:v>0.857332321255153</c:v>
                </c:pt>
              </c:numCache>
            </c:numRef>
          </c:val>
        </c:ser>
        <c:ser>
          <c:idx val="1"/>
          <c:order val="1"/>
          <c:tx>
            <c:strRef>
              <c:f>'omega results'!$C$2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'omega results'!$A$3:$A$24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'omega results'!$C$3:$C$24</c:f>
              <c:numCache>
                <c:formatCode>General</c:formatCode>
                <c:ptCount val="22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'omega results'!$D$2</c:f>
              <c:strCache>
                <c:ptCount val="1"/>
                <c:pt idx="0">
                  <c:v>coredet</c:v>
                </c:pt>
              </c:strCache>
            </c:strRef>
          </c:tx>
          <c:invertIfNegative val="0"/>
          <c:cat>
            <c:strRef>
              <c:f>'omega results'!$A$3:$A$24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'omega results'!$D$3:$D$24</c:f>
              <c:numCache>
                <c:formatCode>General</c:formatCode>
                <c:ptCount val="22"/>
                <c:pt idx="1">
                  <c:v>25.02000000136913</c:v>
                </c:pt>
                <c:pt idx="2">
                  <c:v>6.473776173284264</c:v>
                </c:pt>
                <c:pt idx="3">
                  <c:v>2.539787632748604</c:v>
                </c:pt>
                <c:pt idx="4">
                  <c:v>1.624106917715492</c:v>
                </c:pt>
                <c:pt idx="5">
                  <c:v>3.821126535826454</c:v>
                </c:pt>
                <c:pt idx="6">
                  <c:v>5.399592252497065</c:v>
                </c:pt>
                <c:pt idx="7">
                  <c:v>13.07109004727325</c:v>
                </c:pt>
                <c:pt idx="8">
                  <c:v>12.81984036413301</c:v>
                </c:pt>
                <c:pt idx="10">
                  <c:v>1.130171865032916</c:v>
                </c:pt>
                <c:pt idx="11">
                  <c:v>0.98305084748568</c:v>
                </c:pt>
                <c:pt idx="12">
                  <c:v>1.453088802987545</c:v>
                </c:pt>
                <c:pt idx="13">
                  <c:v>3.999701759562185</c:v>
                </c:pt>
                <c:pt idx="14">
                  <c:v>4.821874999968014</c:v>
                </c:pt>
                <c:pt idx="15">
                  <c:v>8.422218087051705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2.815939824144911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01496"/>
        <c:axId val="469204472"/>
      </c:barChart>
      <c:catAx>
        <c:axId val="46920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69204472"/>
        <c:crosses val="autoZero"/>
        <c:auto val="1"/>
        <c:lblAlgn val="ctr"/>
        <c:lblOffset val="100"/>
        <c:noMultiLvlLbl val="0"/>
      </c:catAx>
      <c:valAx>
        <c:axId val="46920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/ pthreads 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201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Scalability on Omega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'omega results'!$G$2</c:f>
              <c:strCache>
                <c:ptCount val="1"/>
                <c:pt idx="0">
                  <c:v>dthreads</c:v>
                </c:pt>
              </c:strCache>
            </c:strRef>
          </c:tx>
          <c:invertIfNegative val="0"/>
          <c:cat>
            <c:strRef>
              <c:f>'omega results'!$F$3:$F$24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'omega results'!$G$3:$G$24</c:f>
              <c:numCache>
                <c:formatCode>General</c:formatCode>
                <c:ptCount val="22"/>
                <c:pt idx="1">
                  <c:v>4.868932037725023</c:v>
                </c:pt>
                <c:pt idx="2">
                  <c:v>5.28320152716652</c:v>
                </c:pt>
                <c:pt idx="3">
                  <c:v>5.251101322181715</c:v>
                </c:pt>
                <c:pt idx="4">
                  <c:v>3.254040023423882</c:v>
                </c:pt>
                <c:pt idx="5">
                  <c:v>4.603924528284589</c:v>
                </c:pt>
                <c:pt idx="6">
                  <c:v>0.0</c:v>
                </c:pt>
                <c:pt idx="7">
                  <c:v>5.446202531380138</c:v>
                </c:pt>
                <c:pt idx="8">
                  <c:v>4.87439613528406</c:v>
                </c:pt>
                <c:pt idx="10">
                  <c:v>2.733039739950156</c:v>
                </c:pt>
                <c:pt idx="11">
                  <c:v>0.551667251670677</c:v>
                </c:pt>
                <c:pt idx="12">
                  <c:v>1.077752553923508</c:v>
                </c:pt>
                <c:pt idx="13">
                  <c:v>1.969310444031958</c:v>
                </c:pt>
                <c:pt idx="14">
                  <c:v>1.503210116714511</c:v>
                </c:pt>
                <c:pt idx="15">
                  <c:v>3.482131324141549</c:v>
                </c:pt>
                <c:pt idx="17">
                  <c:v>1.015552721377344</c:v>
                </c:pt>
                <c:pt idx="18">
                  <c:v>0.632783505124562</c:v>
                </c:pt>
                <c:pt idx="19">
                  <c:v>1.153564554032191</c:v>
                </c:pt>
                <c:pt idx="21">
                  <c:v>1.684757030874891</c:v>
                </c:pt>
              </c:numCache>
            </c:numRef>
          </c:val>
        </c:ser>
        <c:ser>
          <c:idx val="1"/>
          <c:order val="1"/>
          <c:tx>
            <c:strRef>
              <c:f>'omega results'!$H$2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'omega results'!$F$3:$F$24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'omega results'!$H$3:$H$24</c:f>
              <c:numCache>
                <c:formatCode>General</c:formatCode>
                <c:ptCount val="22"/>
                <c:pt idx="1">
                  <c:v>3.160526315149436</c:v>
                </c:pt>
                <c:pt idx="2">
                  <c:v>5.61241877257825</c:v>
                </c:pt>
                <c:pt idx="3">
                  <c:v>0.786383510307362</c:v>
                </c:pt>
                <c:pt idx="4">
                  <c:v>3.270992687234055</c:v>
                </c:pt>
                <c:pt idx="5">
                  <c:v>4.801499920196779</c:v>
                </c:pt>
                <c:pt idx="6">
                  <c:v>1.949031600317635</c:v>
                </c:pt>
                <c:pt idx="7">
                  <c:v>5.429699841975163</c:v>
                </c:pt>
                <c:pt idx="8">
                  <c:v>5.717217787667701</c:v>
                </c:pt>
                <c:pt idx="10">
                  <c:v>2.758328028804435</c:v>
                </c:pt>
                <c:pt idx="11">
                  <c:v>1.157145846386979</c:v>
                </c:pt>
                <c:pt idx="12">
                  <c:v>1.108108107960294</c:v>
                </c:pt>
                <c:pt idx="13">
                  <c:v>1.353414852356832</c:v>
                </c:pt>
                <c:pt idx="14">
                  <c:v>1.693750000094809</c:v>
                </c:pt>
                <c:pt idx="15">
                  <c:v>3.57487904725869</c:v>
                </c:pt>
                <c:pt idx="17">
                  <c:v>3.218424183060153</c:v>
                </c:pt>
                <c:pt idx="18">
                  <c:v>4.615384616149281</c:v>
                </c:pt>
                <c:pt idx="19">
                  <c:v>2.43980343955169</c:v>
                </c:pt>
                <c:pt idx="21">
                  <c:v>2.171748486731421</c:v>
                </c:pt>
              </c:numCache>
            </c:numRef>
          </c:val>
        </c:ser>
        <c:ser>
          <c:idx val="2"/>
          <c:order val="2"/>
          <c:tx>
            <c:strRef>
              <c:f>'omega results'!$I$2</c:f>
              <c:strCache>
                <c:ptCount val="1"/>
                <c:pt idx="0">
                  <c:v>coredet</c:v>
                </c:pt>
              </c:strCache>
            </c:strRef>
          </c:tx>
          <c:invertIfNegative val="0"/>
          <c:cat>
            <c:strRef>
              <c:f>'omega results'!$F$3:$F$24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'omega results'!$I$3:$I$24</c:f>
              <c:numCache>
                <c:formatCode>General</c:formatCode>
                <c:ptCount val="22"/>
                <c:pt idx="1">
                  <c:v>0.867937229154082</c:v>
                </c:pt>
                <c:pt idx="2">
                  <c:v>2.851738421490534</c:v>
                </c:pt>
                <c:pt idx="3">
                  <c:v>1.682406177773336</c:v>
                </c:pt>
                <c:pt idx="4">
                  <c:v>2.419470034166152</c:v>
                </c:pt>
                <c:pt idx="5">
                  <c:v>3.486783313157176</c:v>
                </c:pt>
                <c:pt idx="6">
                  <c:v>1.266943552966901</c:v>
                </c:pt>
                <c:pt idx="7">
                  <c:v>0.958423978734822</c:v>
                </c:pt>
                <c:pt idx="8">
                  <c:v>1.097749710941378</c:v>
                </c:pt>
                <c:pt idx="10">
                  <c:v>2.742576426058555</c:v>
                </c:pt>
                <c:pt idx="11">
                  <c:v>1.214346530359179</c:v>
                </c:pt>
                <c:pt idx="12">
                  <c:v>0.0</c:v>
                </c:pt>
                <c:pt idx="13">
                  <c:v>0.0</c:v>
                </c:pt>
                <c:pt idx="14">
                  <c:v>1.61451717435391</c:v>
                </c:pt>
                <c:pt idx="15">
                  <c:v>1.20262477629461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1.467000403724068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42152"/>
        <c:axId val="469245128"/>
      </c:barChart>
      <c:catAx>
        <c:axId val="46924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469245128"/>
        <c:crosses val="autoZero"/>
        <c:auto val="1"/>
        <c:lblAlgn val="ctr"/>
        <c:lblOffset val="100"/>
        <c:noMultiLvlLbl val="0"/>
      </c:catAx>
      <c:valAx>
        <c:axId val="469245128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</a:t>
                </a:r>
                <a:r>
                  <a:rPr lang="en-US" baseline="0"/>
                  <a:t> core runtime / 12 core 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242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'omega results'!$L$2</c:f>
              <c:strCache>
                <c:ptCount val="1"/>
                <c:pt idx="0">
                  <c:v>dthreads</c:v>
                </c:pt>
              </c:strCache>
            </c:strRef>
          </c:tx>
          <c:invertIfNegative val="0"/>
          <c:cat>
            <c:strRef>
              <c:f>'omega results'!$K$3:$K$24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'omega results'!$L$3:$L$24</c:f>
              <c:numCache>
                <c:formatCode>General</c:formatCode>
                <c:ptCount val="22"/>
                <c:pt idx="1">
                  <c:v>0.649121057895516</c:v>
                </c:pt>
                <c:pt idx="2">
                  <c:v>1.062313966960919</c:v>
                </c:pt>
                <c:pt idx="3">
                  <c:v>0.149755920150601</c:v>
                </c:pt>
                <c:pt idx="4">
                  <c:v>1.005209728118935</c:v>
                </c:pt>
                <c:pt idx="5">
                  <c:v>1.042914559241441</c:v>
                </c:pt>
                <c:pt idx="7">
                  <c:v>0.99696987225321</c:v>
                </c:pt>
                <c:pt idx="8">
                  <c:v>1.17290791084515</c:v>
                </c:pt>
                <c:pt idx="10">
                  <c:v>1.009252806859932</c:v>
                </c:pt>
                <c:pt idx="11">
                  <c:v>2.097543116584612</c:v>
                </c:pt>
                <c:pt idx="12">
                  <c:v>1.02816560622035</c:v>
                </c:pt>
                <c:pt idx="13">
                  <c:v>0.687253173545282</c:v>
                </c:pt>
                <c:pt idx="14">
                  <c:v>1.126755322666901</c:v>
                </c:pt>
                <c:pt idx="15">
                  <c:v>1.026635331779167</c:v>
                </c:pt>
                <c:pt idx="17">
                  <c:v>3.169135501596768</c:v>
                </c:pt>
                <c:pt idx="18">
                  <c:v>7.293781488884977</c:v>
                </c:pt>
                <c:pt idx="19">
                  <c:v>2.115012489785296</c:v>
                </c:pt>
                <c:pt idx="21">
                  <c:v>0.814208797442054</c:v>
                </c:pt>
              </c:numCache>
            </c:numRef>
          </c:val>
        </c:ser>
        <c:ser>
          <c:idx val="1"/>
          <c:order val="1"/>
          <c:tx>
            <c:strRef>
              <c:f>'omega results'!$M$2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'omega results'!$K$3:$K$24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'omega results'!$M$3:$M$24</c:f>
              <c:numCache>
                <c:formatCode>General</c:formatCode>
                <c:ptCount val="22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'omega results'!$N$2</c:f>
              <c:strCache>
                <c:ptCount val="1"/>
                <c:pt idx="0">
                  <c:v>coredet</c:v>
                </c:pt>
              </c:strCache>
            </c:strRef>
          </c:tx>
          <c:invertIfNegative val="0"/>
          <c:cat>
            <c:strRef>
              <c:f>'omega results'!$K$3:$K$24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'omega results'!$N$3:$N$24</c:f>
              <c:numCache>
                <c:formatCode>General</c:formatCode>
                <c:ptCount val="22"/>
                <c:pt idx="1">
                  <c:v>3.64142268471394</c:v>
                </c:pt>
                <c:pt idx="2">
                  <c:v>1.968069276720259</c:v>
                </c:pt>
                <c:pt idx="3">
                  <c:v>0.467415966902916</c:v>
                </c:pt>
                <c:pt idx="4">
                  <c:v>1.351945939004519</c:v>
                </c:pt>
                <c:pt idx="5">
                  <c:v>1.377057158120092</c:v>
                </c:pt>
                <c:pt idx="6">
                  <c:v>1.538372878376022</c:v>
                </c:pt>
                <c:pt idx="7">
                  <c:v>5.665237893090592</c:v>
                </c:pt>
                <c:pt idx="8">
                  <c:v>5.20812506774872</c:v>
                </c:pt>
                <c:pt idx="10">
                  <c:v>1.00574335963666</c:v>
                </c:pt>
                <c:pt idx="11">
                  <c:v>0.952895913528669</c:v>
                </c:pt>
                <c:pt idx="14">
                  <c:v>1.049075244908811</c:v>
                </c:pt>
                <c:pt idx="15">
                  <c:v>2.972563943238553</c:v>
                </c:pt>
                <c:pt idx="21">
                  <c:v>1.373009403937334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854056"/>
        <c:axId val="486090984"/>
      </c:barChart>
      <c:catAx>
        <c:axId val="4448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86090984"/>
        <c:crosses val="autoZero"/>
        <c:auto val="1"/>
        <c:lblAlgn val="ctr"/>
        <c:lblOffset val="100"/>
        <c:noMultiLvlLbl val="0"/>
      </c:catAx>
      <c:valAx>
        <c:axId val="48609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854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Overhead vs. Pthreads on Codemonkey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 results'!$B$2</c:f>
              <c:strCache>
                <c:ptCount val="1"/>
                <c:pt idx="0">
                  <c:v>dthreads</c:v>
                </c:pt>
              </c:strCache>
            </c:strRef>
          </c:tx>
          <c:invertIfNegative val="0"/>
          <c:cat>
            <c:strRef>
              <c:f>'cm results'!$A$3:$A$24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'cm results'!$B$3:$B$24</c:f>
              <c:numCache>
                <c:formatCode>General</c:formatCode>
                <c:ptCount val="22"/>
                <c:pt idx="1">
                  <c:v>0.528106509009836</c:v>
                </c:pt>
                <c:pt idx="2">
                  <c:v>0.916166755250586</c:v>
                </c:pt>
                <c:pt idx="3">
                  <c:v>0.125796959359539</c:v>
                </c:pt>
                <c:pt idx="4">
                  <c:v>1.006823542955929</c:v>
                </c:pt>
                <c:pt idx="5">
                  <c:v>1.037435771959384</c:v>
                </c:pt>
                <c:pt idx="6">
                  <c:v>2.733333333214428</c:v>
                </c:pt>
                <c:pt idx="7">
                  <c:v>0.645517241426589</c:v>
                </c:pt>
                <c:pt idx="8">
                  <c:v>1.09496221661229</c:v>
                </c:pt>
                <c:pt idx="10">
                  <c:v>0.985665205533967</c:v>
                </c:pt>
                <c:pt idx="11">
                  <c:v>4.135051645881633</c:v>
                </c:pt>
                <c:pt idx="12">
                  <c:v>3.38838174261151</c:v>
                </c:pt>
                <c:pt idx="13">
                  <c:v>2.839606253662148</c:v>
                </c:pt>
                <c:pt idx="14">
                  <c:v>1.449816849820146</c:v>
                </c:pt>
                <c:pt idx="15">
                  <c:v>0.953521801686898</c:v>
                </c:pt>
                <c:pt idx="17">
                  <c:v>0.8629102289572</c:v>
                </c:pt>
                <c:pt idx="18">
                  <c:v>7.972455089810246</c:v>
                </c:pt>
                <c:pt idx="19">
                  <c:v>5.085987260704228</c:v>
                </c:pt>
                <c:pt idx="21">
                  <c:v>0.815626979828944</c:v>
                </c:pt>
              </c:numCache>
            </c:numRef>
          </c:val>
        </c:ser>
        <c:ser>
          <c:idx val="1"/>
          <c:order val="1"/>
          <c:tx>
            <c:strRef>
              <c:f>'cm results'!$C$2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'cm results'!$A$3:$A$24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'cm results'!$C$3:$C$24</c:f>
              <c:numCache>
                <c:formatCode>General</c:formatCode>
                <c:ptCount val="22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'cm results'!$D$2</c:f>
              <c:strCache>
                <c:ptCount val="1"/>
                <c:pt idx="0">
                  <c:v>coredet</c:v>
                </c:pt>
              </c:strCache>
            </c:strRef>
          </c:tx>
          <c:invertIfNegative val="0"/>
          <c:cat>
            <c:strRef>
              <c:f>'cm results'!$A$3:$A$24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'cm results'!$D$3:$D$24</c:f>
              <c:numCache>
                <c:formatCode>General</c:formatCode>
                <c:ptCount val="22"/>
                <c:pt idx="1">
                  <c:v>4.354043393288946</c:v>
                </c:pt>
                <c:pt idx="2">
                  <c:v>5.059162511307969</c:v>
                </c:pt>
                <c:pt idx="3">
                  <c:v>1.502721922507945</c:v>
                </c:pt>
                <c:pt idx="4">
                  <c:v>1.546326448420172</c:v>
                </c:pt>
                <c:pt idx="5">
                  <c:v>1.941521898703206</c:v>
                </c:pt>
                <c:pt idx="6">
                  <c:v>4.637810945306468</c:v>
                </c:pt>
                <c:pt idx="7">
                  <c:v>5.948820326887436</c:v>
                </c:pt>
                <c:pt idx="8">
                  <c:v>7.676523929835092</c:v>
                </c:pt>
                <c:pt idx="10">
                  <c:v>1.131501006985313</c:v>
                </c:pt>
                <c:pt idx="11">
                  <c:v>1.001544550621668</c:v>
                </c:pt>
                <c:pt idx="12">
                  <c:v>2.699585062095047</c:v>
                </c:pt>
                <c:pt idx="13">
                  <c:v>3.696062536227146</c:v>
                </c:pt>
                <c:pt idx="14">
                  <c:v>4.873829873829871</c:v>
                </c:pt>
                <c:pt idx="15">
                  <c:v>7.618351700994252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2.487475081967689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99912"/>
        <c:axId val="469302888"/>
      </c:barChart>
      <c:catAx>
        <c:axId val="46929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69302888"/>
        <c:crosses val="autoZero"/>
        <c:auto val="1"/>
        <c:lblAlgn val="ctr"/>
        <c:lblOffset val="100"/>
        <c:noMultiLvlLbl val="0"/>
      </c:catAx>
      <c:valAx>
        <c:axId val="469302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/ pthreads 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299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Scalability</a:t>
            </a:r>
            <a:r>
              <a:rPr lang="en-US" baseline="0"/>
              <a:t> on Codemonkey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 results'!$G$2</c:f>
              <c:strCache>
                <c:ptCount val="1"/>
                <c:pt idx="0">
                  <c:v>dthreads</c:v>
                </c:pt>
              </c:strCache>
            </c:strRef>
          </c:tx>
          <c:invertIfNegative val="0"/>
          <c:cat>
            <c:strRef>
              <c:f>'cm results'!$F$3:$F$24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'cm results'!$G$3:$G$24</c:f>
              <c:numCache>
                <c:formatCode>General</c:formatCode>
                <c:ptCount val="22"/>
                <c:pt idx="1">
                  <c:v>3.74727668844436</c:v>
                </c:pt>
                <c:pt idx="2">
                  <c:v>2.99452042181528</c:v>
                </c:pt>
                <c:pt idx="3">
                  <c:v>4.040935670669048</c:v>
                </c:pt>
                <c:pt idx="4">
                  <c:v>2.082904752085436</c:v>
                </c:pt>
                <c:pt idx="5">
                  <c:v>1.878197064991976</c:v>
                </c:pt>
                <c:pt idx="6">
                  <c:v>1.862435788613358</c:v>
                </c:pt>
                <c:pt idx="7">
                  <c:v>3.979982006217113</c:v>
                </c:pt>
                <c:pt idx="8">
                  <c:v>3.00529100544744</c:v>
                </c:pt>
                <c:pt idx="10">
                  <c:v>2.701947115399669</c:v>
                </c:pt>
                <c:pt idx="11">
                  <c:v>0.603431773078646</c:v>
                </c:pt>
                <c:pt idx="12">
                  <c:v>1.525104090058527</c:v>
                </c:pt>
                <c:pt idx="13">
                  <c:v>3.036432843907422</c:v>
                </c:pt>
                <c:pt idx="14">
                  <c:v>1.844646566670613</c:v>
                </c:pt>
                <c:pt idx="15">
                  <c:v>3.971524287835897</c:v>
                </c:pt>
                <c:pt idx="17">
                  <c:v>2.249585253465746</c:v>
                </c:pt>
                <c:pt idx="18">
                  <c:v>0.97449635302326</c:v>
                </c:pt>
                <c:pt idx="19">
                  <c:v>3.365998747882301</c:v>
                </c:pt>
                <c:pt idx="21">
                  <c:v>1.986970868087486</c:v>
                </c:pt>
              </c:numCache>
            </c:numRef>
          </c:val>
        </c:ser>
        <c:ser>
          <c:idx val="1"/>
          <c:order val="1"/>
          <c:tx>
            <c:strRef>
              <c:f>'cm results'!$H$2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'cm results'!$F$3:$F$24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'cm results'!$H$3:$H$24</c:f>
              <c:numCache>
                <c:formatCode>General</c:formatCode>
                <c:ptCount val="22"/>
                <c:pt idx="1">
                  <c:v>2.374260355268439</c:v>
                </c:pt>
                <c:pt idx="2">
                  <c:v>2.687371858153333</c:v>
                </c:pt>
                <c:pt idx="3">
                  <c:v>0.498773908729377</c:v>
                </c:pt>
                <c:pt idx="4">
                  <c:v>2.079460330245154</c:v>
                </c:pt>
                <c:pt idx="5">
                  <c:v>1.919843405927575</c:v>
                </c:pt>
                <c:pt idx="6">
                  <c:v>1.744057490213378</c:v>
                </c:pt>
                <c:pt idx="7">
                  <c:v>2.582577132593561</c:v>
                </c:pt>
                <c:pt idx="8">
                  <c:v>3.503425692936092</c:v>
                </c:pt>
                <c:pt idx="10">
                  <c:v>2.660822177457657</c:v>
                </c:pt>
                <c:pt idx="11">
                  <c:v>1.084371078290608</c:v>
                </c:pt>
                <c:pt idx="12">
                  <c:v>1.901576763364134</c:v>
                </c:pt>
                <c:pt idx="13">
                  <c:v>1.341227562240175</c:v>
                </c:pt>
                <c:pt idx="14">
                  <c:v>2.319047619066665</c:v>
                </c:pt>
                <c:pt idx="15">
                  <c:v>3.73287014848347</c:v>
                </c:pt>
                <c:pt idx="17">
                  <c:v>2.721852511028786</c:v>
                </c:pt>
                <c:pt idx="18">
                  <c:v>3.222754490918058</c:v>
                </c:pt>
                <c:pt idx="19">
                  <c:v>2.171974522298267</c:v>
                </c:pt>
                <c:pt idx="21">
                  <c:v>1.798430530321963</c:v>
                </c:pt>
              </c:numCache>
            </c:numRef>
          </c:val>
        </c:ser>
        <c:ser>
          <c:idx val="2"/>
          <c:order val="2"/>
          <c:tx>
            <c:strRef>
              <c:f>'cm results'!$I$2</c:f>
              <c:strCache>
                <c:ptCount val="1"/>
                <c:pt idx="0">
                  <c:v>coredet</c:v>
                </c:pt>
              </c:strCache>
            </c:strRef>
          </c:tx>
          <c:invertIfNegative val="0"/>
          <c:cat>
            <c:strRef>
              <c:f>'cm results'!$F$3:$F$24</c:f>
              <c:strCache>
                <c:ptCount val="22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6">
                  <c:v>REAL</c:v>
                </c:pt>
                <c:pt idx="17">
                  <c:v>aget</c:v>
                </c:pt>
                <c:pt idx="18">
                  <c:v>pbzip</c:v>
                </c:pt>
                <c:pt idx="19">
                  <c:v>pfscan</c:v>
                </c:pt>
                <c:pt idx="21">
                  <c:v>hmean</c:v>
                </c:pt>
              </c:strCache>
            </c:strRef>
          </c:cat>
          <c:val>
            <c:numRef>
              <c:f>'cm results'!$I$3:$I$24</c:f>
              <c:numCache>
                <c:formatCode>General</c:formatCode>
                <c:ptCount val="22"/>
                <c:pt idx="1">
                  <c:v>1.72525481319343</c:v>
                </c:pt>
                <c:pt idx="2">
                  <c:v>2.439086950504906</c:v>
                </c:pt>
                <c:pt idx="3">
                  <c:v>1.489858194190495</c:v>
                </c:pt>
                <c:pt idx="4">
                  <c:v>1.911395372199682</c:v>
                </c:pt>
                <c:pt idx="5">
                  <c:v>2.751018693548974</c:v>
                </c:pt>
                <c:pt idx="6">
                  <c:v>1.16880020975477</c:v>
                </c:pt>
                <c:pt idx="7">
                  <c:v>1.002562694499973</c:v>
                </c:pt>
                <c:pt idx="8">
                  <c:v>1.061826104655352</c:v>
                </c:pt>
                <c:pt idx="10">
                  <c:v>2.714700031413182</c:v>
                </c:pt>
                <c:pt idx="11">
                  <c:v>1.132048192775194</c:v>
                </c:pt>
                <c:pt idx="12">
                  <c:v>0.0</c:v>
                </c:pt>
                <c:pt idx="13">
                  <c:v>0.0</c:v>
                </c:pt>
                <c:pt idx="14">
                  <c:v>1.502129436310647</c:v>
                </c:pt>
                <c:pt idx="15">
                  <c:v>1.261255595038165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1.490202636343876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645112"/>
        <c:axId val="454648088"/>
      </c:barChart>
      <c:catAx>
        <c:axId val="45464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648088"/>
        <c:crosses val="autoZero"/>
        <c:auto val="1"/>
        <c:lblAlgn val="ctr"/>
        <c:lblOffset val="100"/>
        <c:noMultiLvlLbl val="0"/>
      </c:catAx>
      <c:valAx>
        <c:axId val="45464808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 core runtime / 8 core 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645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24</xdr:row>
      <xdr:rowOff>158750</xdr:rowOff>
    </xdr:from>
    <xdr:to>
      <xdr:col>10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44</xdr:row>
      <xdr:rowOff>6350</xdr:rowOff>
    </xdr:from>
    <xdr:to>
      <xdr:col>10</xdr:col>
      <xdr:colOff>469900</xdr:colOff>
      <xdr:row>59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1435100</xdr:colOff>
      <xdr:row>29</xdr:row>
      <xdr:rowOff>19050</xdr:rowOff>
    </xdr:from>
    <xdr:to>
      <xdr:col>21</xdr:col>
      <xdr:colOff>635000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24</xdr:row>
      <xdr:rowOff>76200</xdr:rowOff>
    </xdr:from>
    <xdr:to>
      <xdr:col>10</xdr:col>
      <xdr:colOff>609600</xdr:colOff>
      <xdr:row>42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43</xdr:row>
      <xdr:rowOff>82550</xdr:rowOff>
    </xdr:from>
    <xdr:to>
      <xdr:col>10</xdr:col>
      <xdr:colOff>584200</xdr:colOff>
      <xdr:row>60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thread_dthread_13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thread_dthread_12cor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showRuler="0" topLeftCell="H18" workbookViewId="0">
      <selection activeCell="N51" sqref="N51"/>
    </sheetView>
  </sheetViews>
  <sheetFormatPr baseColWidth="10" defaultRowHeight="15" x14ac:dyDescent="0"/>
  <cols>
    <col min="1" max="1" width="15.33203125" bestFit="1" customWidth="1"/>
    <col min="6" max="6" width="15.33203125" bestFit="1" customWidth="1"/>
    <col min="11" max="11" width="20.33203125" bestFit="1" customWidth="1"/>
  </cols>
  <sheetData>
    <row r="1" spans="1:14">
      <c r="A1" s="2" t="s">
        <v>82</v>
      </c>
      <c r="F1" s="2" t="s">
        <v>83</v>
      </c>
      <c r="K1" s="2" t="s">
        <v>88</v>
      </c>
    </row>
    <row r="2" spans="1:14">
      <c r="A2" s="2" t="s">
        <v>58</v>
      </c>
      <c r="B2" s="2" t="s">
        <v>60</v>
      </c>
      <c r="C2" s="2" t="s">
        <v>59</v>
      </c>
      <c r="D2" s="2" t="s">
        <v>61</v>
      </c>
      <c r="F2" s="2" t="s">
        <v>84</v>
      </c>
      <c r="G2" s="2" t="s">
        <v>60</v>
      </c>
      <c r="H2" s="2" t="s">
        <v>59</v>
      </c>
      <c r="I2" s="2" t="s">
        <v>61</v>
      </c>
      <c r="K2" s="2" t="s">
        <v>58</v>
      </c>
      <c r="L2" s="2" t="s">
        <v>60</v>
      </c>
      <c r="M2" s="2" t="s">
        <v>59</v>
      </c>
      <c r="N2" s="2" t="s">
        <v>61</v>
      </c>
    </row>
    <row r="3" spans="1:14">
      <c r="A3" t="str">
        <f>'omega 12core'!AC2</f>
        <v>PHOENIX</v>
      </c>
      <c r="F3" t="str">
        <f>A3</f>
        <v>PHOENIX</v>
      </c>
      <c r="K3" t="str">
        <f>F3</f>
        <v>PHOENIX</v>
      </c>
    </row>
    <row r="4" spans="1:14">
      <c r="A4" t="str">
        <f>'omega 12core'!AC3</f>
        <v>histogram</v>
      </c>
      <c r="B4">
        <f>'omega 12core'!AE3/'omega 12core'!AD3</f>
        <v>0.54210526332206088</v>
      </c>
      <c r="C4">
        <f>'omega 12core'!AD3/'omega 12core'!AD3</f>
        <v>1</v>
      </c>
      <c r="D4">
        <f>'omega 12core'!AF3/'omega 12core'!AD3</f>
        <v>25.020000001369134</v>
      </c>
      <c r="F4" t="str">
        <f t="shared" ref="F4:F22" si="0">A4</f>
        <v>histogram</v>
      </c>
      <c r="G4">
        <f>'omega 2core'!AE3/'omega 12core'!AE3</f>
        <v>4.8689320377250231</v>
      </c>
      <c r="H4">
        <f>'omega 2core'!AD3/'omega 12core'!AD3</f>
        <v>3.1605263151494358</v>
      </c>
      <c r="I4">
        <f>'omega 2core'!AF3/'omega 12core'!AF3</f>
        <v>0.86793722915408211</v>
      </c>
      <c r="K4" t="str">
        <f t="shared" ref="K4:K22" si="1">F4</f>
        <v>histogram</v>
      </c>
      <c r="L4">
        <f>$H4/G4</f>
        <v>0.64912105789551566</v>
      </c>
      <c r="M4">
        <f t="shared" ref="M4:N4" si="2">$H4/H4</f>
        <v>1</v>
      </c>
      <c r="N4">
        <f t="shared" si="2"/>
        <v>3.6414226847139401</v>
      </c>
    </row>
    <row r="5" spans="1:14">
      <c r="A5" t="str">
        <f>'omega 12core'!AC4</f>
        <v>kmeans</v>
      </c>
      <c r="B5">
        <f>'omega 12core'!AE4/'omega 12core'!AD4</f>
        <v>1.059061371838836</v>
      </c>
      <c r="C5">
        <f>'omega 12core'!AD4/'omega 12core'!AD4</f>
        <v>1</v>
      </c>
      <c r="D5">
        <f>'omega 12core'!AF4/'omega 12core'!AD4</f>
        <v>6.4737761732842642</v>
      </c>
      <c r="F5" t="str">
        <f t="shared" si="0"/>
        <v>kmeans</v>
      </c>
      <c r="G5">
        <f>'omega 2core'!AE4/'omega 12core'!AE4</f>
        <v>5.2832015271665203</v>
      </c>
      <c r="H5">
        <f>'omega 2core'!AD4/'omega 12core'!AD4</f>
        <v>5.6124187725782502</v>
      </c>
      <c r="I5">
        <f>'omega 2core'!AF4/'omega 12core'!AF4</f>
        <v>2.8517384214905341</v>
      </c>
      <c r="K5" t="str">
        <f t="shared" si="1"/>
        <v>kmeans</v>
      </c>
      <c r="L5">
        <f t="shared" ref="L5:L22" si="3">$H5/G5</f>
        <v>1.0623139669609187</v>
      </c>
      <c r="M5">
        <f t="shared" ref="M5:M22" si="4">$H5/H5</f>
        <v>1</v>
      </c>
      <c r="N5">
        <f t="shared" ref="N5:N22" si="5">$H5/I5</f>
        <v>1.9680692767202594</v>
      </c>
    </row>
    <row r="6" spans="1:14">
      <c r="A6" t="str">
        <f>'omega 12core'!AC5</f>
        <v>linear_regression</v>
      </c>
      <c r="B6">
        <f>'omega 12core'!AE5/'omega 12core'!AD5</f>
        <v>0.14178638348436043</v>
      </c>
      <c r="C6">
        <f>'omega 12core'!AD5/'omega 12core'!AD5</f>
        <v>1</v>
      </c>
      <c r="D6">
        <f>'omega 12core'!AF5/'omega 12core'!AD5</f>
        <v>2.5397876327486042</v>
      </c>
      <c r="F6" t="str">
        <f t="shared" si="0"/>
        <v>linear_regression</v>
      </c>
      <c r="G6">
        <f>'omega 2core'!AE5/'omega 12core'!AE5</f>
        <v>5.2511013221817153</v>
      </c>
      <c r="H6">
        <f>'omega 2core'!AD5/'omega 12core'!AD5</f>
        <v>0.78638351030736231</v>
      </c>
      <c r="I6">
        <f>'omega 2core'!AF5/'omega 12core'!AF5</f>
        <v>1.6824061777733357</v>
      </c>
      <c r="K6" t="str">
        <f t="shared" si="1"/>
        <v>linear_regression</v>
      </c>
      <c r="L6">
        <f t="shared" si="3"/>
        <v>0.14975592015060138</v>
      </c>
      <c r="M6">
        <f t="shared" si="4"/>
        <v>1</v>
      </c>
      <c r="N6">
        <f t="shared" si="5"/>
        <v>0.46741596690291565</v>
      </c>
    </row>
    <row r="7" spans="1:14">
      <c r="A7" t="str">
        <f>'omega 12core'!AC6</f>
        <v>matrix_multiply</v>
      </c>
      <c r="B7">
        <f>'omega 12core'!AE6/'omega 12core'!AD6</f>
        <v>1.0038665209774054</v>
      </c>
      <c r="C7">
        <f>'omega 12core'!AD6/'omega 12core'!AD6</f>
        <v>1</v>
      </c>
      <c r="D7">
        <f>'omega 12core'!AF6/'omega 12core'!AD6</f>
        <v>1.6241069177154919</v>
      </c>
      <c r="F7" t="str">
        <f t="shared" si="0"/>
        <v>matrix_multiply</v>
      </c>
      <c r="G7">
        <f>'omega 2core'!AE6/'omega 12core'!AE6</f>
        <v>3.2540400234238822</v>
      </c>
      <c r="H7">
        <f>'omega 2core'!AD6/'omega 12core'!AD6</f>
        <v>3.2709926872340547</v>
      </c>
      <c r="I7">
        <f>'omega 2core'!AF6/'omega 12core'!AF6</f>
        <v>2.4194700341661517</v>
      </c>
      <c r="K7" t="str">
        <f t="shared" si="1"/>
        <v>matrix_multiply</v>
      </c>
      <c r="L7">
        <f t="shared" si="3"/>
        <v>1.0052097281189354</v>
      </c>
      <c r="M7">
        <f t="shared" si="4"/>
        <v>1</v>
      </c>
      <c r="N7">
        <f t="shared" si="5"/>
        <v>1.3519459390045194</v>
      </c>
    </row>
    <row r="8" spans="1:14">
      <c r="A8" t="str">
        <f>'omega 12core'!AC7</f>
        <v>pca</v>
      </c>
      <c r="B8">
        <f>'omega 12core'!AE7/'omega 12core'!AD7</f>
        <v>1.0571246210324741</v>
      </c>
      <c r="C8">
        <f>'omega 12core'!AD7/'omega 12core'!AD7</f>
        <v>1</v>
      </c>
      <c r="D8">
        <f>'omega 12core'!AF7/'omega 12core'!AD7</f>
        <v>3.8211265358264543</v>
      </c>
      <c r="F8" t="str">
        <f t="shared" si="0"/>
        <v>pca</v>
      </c>
      <c r="G8">
        <f>'omega 2core'!AE7/'omega 12core'!AE7</f>
        <v>4.6039245282845886</v>
      </c>
      <c r="H8">
        <f>'omega 2core'!AD7/'omega 12core'!AD7</f>
        <v>4.801499920196779</v>
      </c>
      <c r="I8">
        <f>'omega 2core'!AF7/'omega 12core'!AF7</f>
        <v>3.4867833131571757</v>
      </c>
      <c r="K8" t="str">
        <f t="shared" si="1"/>
        <v>pca</v>
      </c>
      <c r="L8">
        <f t="shared" si="3"/>
        <v>1.0429145592414406</v>
      </c>
      <c r="M8">
        <f t="shared" si="4"/>
        <v>1</v>
      </c>
      <c r="N8">
        <f t="shared" si="5"/>
        <v>1.3770571581200919</v>
      </c>
    </row>
    <row r="9" spans="1:14">
      <c r="A9" t="str">
        <f>'omega 12core'!AC8</f>
        <v>reverse_index</v>
      </c>
      <c r="B9" t="e">
        <f>'omega 12core'!AE8/'omega 12core'!AD8</f>
        <v>#DIV/0!</v>
      </c>
      <c r="C9">
        <f>'omega 12core'!AD8/'omega 12core'!AD8</f>
        <v>1</v>
      </c>
      <c r="D9">
        <f>'omega 12core'!AF8/'omega 12core'!AD8</f>
        <v>5.3995922524970652</v>
      </c>
      <c r="F9" t="str">
        <f t="shared" si="0"/>
        <v>reverse_index</v>
      </c>
      <c r="G9" t="e">
        <f>'omega 2core'!AE8/'omega 12core'!AE8</f>
        <v>#DIV/0!</v>
      </c>
      <c r="H9">
        <f>'omega 2core'!AD8/'omega 12core'!AD8</f>
        <v>1.9490316003176347</v>
      </c>
      <c r="I9">
        <f>'omega 2core'!AF8/'omega 12core'!AF8</f>
        <v>1.2669435529669009</v>
      </c>
      <c r="K9" t="str">
        <f t="shared" si="1"/>
        <v>reverse_index</v>
      </c>
      <c r="M9">
        <f t="shared" si="4"/>
        <v>1</v>
      </c>
      <c r="N9">
        <f t="shared" si="5"/>
        <v>1.5383728783760215</v>
      </c>
    </row>
    <row r="10" spans="1:14">
      <c r="A10" t="str">
        <f>'omega 12core'!AC9</f>
        <v>string_match</v>
      </c>
      <c r="B10">
        <f>'omega 12core'!AE9/'omega 12core'!AD9</f>
        <v>0.99842022120412643</v>
      </c>
      <c r="C10">
        <f>'omega 12core'!AD9/'omega 12core'!AD9</f>
        <v>1</v>
      </c>
      <c r="D10">
        <f>'omega 12core'!AF9/'omega 12core'!AD9</f>
        <v>13.071090047273254</v>
      </c>
      <c r="F10" t="str">
        <f t="shared" si="0"/>
        <v>string_match</v>
      </c>
      <c r="G10">
        <f>'omega 2core'!AE9/'omega 12core'!AE9</f>
        <v>5.4462025313801385</v>
      </c>
      <c r="H10">
        <f>'omega 2core'!AD9/'omega 12core'!AD9</f>
        <v>5.4296998419751636</v>
      </c>
      <c r="I10">
        <f>'omega 2core'!AF9/'omega 12core'!AF9</f>
        <v>0.95842397873482166</v>
      </c>
      <c r="K10" t="str">
        <f t="shared" si="1"/>
        <v>string_match</v>
      </c>
      <c r="L10">
        <f t="shared" si="3"/>
        <v>0.99696987225320965</v>
      </c>
      <c r="M10">
        <f t="shared" si="4"/>
        <v>1</v>
      </c>
      <c r="N10">
        <f t="shared" si="5"/>
        <v>5.665237893090592</v>
      </c>
    </row>
    <row r="11" spans="1:14">
      <c r="A11" t="str">
        <f>'omega 12core'!AC10</f>
        <v>word_count</v>
      </c>
      <c r="B11">
        <f>'omega 12core'!AE10/'omega 12core'!AD10</f>
        <v>1.1801596350551338</v>
      </c>
      <c r="C11">
        <f>'omega 12core'!AD10/'omega 12core'!AD10</f>
        <v>1</v>
      </c>
      <c r="D11">
        <f>'omega 12core'!AF10/'omega 12core'!AD10</f>
        <v>12.819840364133009</v>
      </c>
      <c r="F11" t="str">
        <f t="shared" si="0"/>
        <v>word_count</v>
      </c>
      <c r="G11">
        <f>'omega 2core'!AE10/'omega 12core'!AE10</f>
        <v>4.8743961352840595</v>
      </c>
      <c r="H11">
        <f>'omega 2core'!AD10/'omega 12core'!AD10</f>
        <v>5.7172177876677006</v>
      </c>
      <c r="I11">
        <f>'omega 2core'!AF10/'omega 12core'!AF10</f>
        <v>1.0977497109413776</v>
      </c>
      <c r="K11" t="str">
        <f t="shared" si="1"/>
        <v>word_count</v>
      </c>
      <c r="L11">
        <f t="shared" si="3"/>
        <v>1.1729079108451503</v>
      </c>
      <c r="M11">
        <f t="shared" si="4"/>
        <v>1</v>
      </c>
      <c r="N11">
        <f t="shared" si="5"/>
        <v>5.2081250677487203</v>
      </c>
    </row>
    <row r="12" spans="1:14">
      <c r="A12" t="str">
        <f>'omega 12core'!AC11</f>
        <v>PARSEC</v>
      </c>
      <c r="F12" t="str">
        <f t="shared" si="0"/>
        <v>PARSEC</v>
      </c>
      <c r="K12" t="str">
        <f t="shared" si="1"/>
        <v>PARSEC</v>
      </c>
    </row>
    <row r="13" spans="1:14">
      <c r="A13" t="str">
        <f>'omega 12core'!AC12</f>
        <v>blackscholes</v>
      </c>
      <c r="B13">
        <f>'omega 12core'!AE12/'omega 12core'!AD12</f>
        <v>1.0117759388809804</v>
      </c>
      <c r="C13">
        <f>'omega 12core'!AD12/'omega 12core'!AD12</f>
        <v>1</v>
      </c>
      <c r="D13">
        <f>'omega 12core'!AF12/'omega 12core'!AD12</f>
        <v>1.1301718650329164</v>
      </c>
      <c r="F13" t="str">
        <f t="shared" si="0"/>
        <v>blackscholes</v>
      </c>
      <c r="G13">
        <f>'omega 2core'!AE12/'omega 12core'!AE12</f>
        <v>2.7330397399501565</v>
      </c>
      <c r="H13">
        <f>'omega 2core'!AD12/'omega 12core'!AD12</f>
        <v>2.758328028804435</v>
      </c>
      <c r="I13">
        <f>'omega 2core'!AF12/'omega 12core'!AF12</f>
        <v>2.7425764260585548</v>
      </c>
      <c r="K13" t="str">
        <f t="shared" si="1"/>
        <v>blackscholes</v>
      </c>
      <c r="L13">
        <f t="shared" si="3"/>
        <v>1.0092528068599322</v>
      </c>
      <c r="M13">
        <f t="shared" si="4"/>
        <v>1</v>
      </c>
      <c r="N13">
        <f t="shared" si="5"/>
        <v>1.0057433596366601</v>
      </c>
    </row>
    <row r="14" spans="1:14">
      <c r="A14" t="str">
        <f>'omega 12core'!AC13</f>
        <v>canneal</v>
      </c>
      <c r="B14">
        <f>'omega 12core'!AE13/'omega 12core'!AD13</f>
        <v>5.3653483992327962</v>
      </c>
      <c r="C14">
        <f>'omega 12core'!AD13/'omega 12core'!AD13</f>
        <v>1</v>
      </c>
      <c r="D14">
        <f>'omega 12core'!AF13/'omega 12core'!AD13</f>
        <v>0.98305084748568039</v>
      </c>
      <c r="F14" t="str">
        <f t="shared" si="0"/>
        <v>canneal</v>
      </c>
      <c r="G14">
        <f>'omega 2core'!AE13/'omega 12core'!AE13</f>
        <v>0.55166725167067687</v>
      </c>
      <c r="H14">
        <f>'omega 2core'!AD13/'omega 12core'!AD13</f>
        <v>1.1571458463869788</v>
      </c>
      <c r="I14">
        <f>'omega 2core'!AF13/'omega 12core'!AF13</f>
        <v>1.2143465303591787</v>
      </c>
      <c r="K14" t="str">
        <f t="shared" si="1"/>
        <v>canneal</v>
      </c>
      <c r="L14">
        <f t="shared" si="3"/>
        <v>2.0975431165846117</v>
      </c>
      <c r="M14">
        <f t="shared" si="4"/>
        <v>1</v>
      </c>
      <c r="N14">
        <f t="shared" si="5"/>
        <v>0.95289591352866865</v>
      </c>
    </row>
    <row r="15" spans="1:14">
      <c r="A15" t="str">
        <f>'omega 12core'!AC14</f>
        <v>dedup</v>
      </c>
      <c r="B15">
        <f>'omega 12core'!AE14/'omega 12core'!AD14</f>
        <v>2.2676962675067553</v>
      </c>
      <c r="C15">
        <f>'omega 12core'!AD14/'omega 12core'!AD14</f>
        <v>1</v>
      </c>
      <c r="D15">
        <f>'omega 12core'!AF14/'omega 12core'!AD14</f>
        <v>1.4530888029875446</v>
      </c>
      <c r="F15" t="str">
        <f t="shared" si="0"/>
        <v>dedup</v>
      </c>
      <c r="G15">
        <f>'omega 2core'!AE14/'omega 12core'!AE14</f>
        <v>1.0777525539235082</v>
      </c>
      <c r="H15">
        <f>'omega 2core'!AD14/'omega 12core'!AD14</f>
        <v>1.1081081079602941</v>
      </c>
      <c r="I15" t="e">
        <f>'omega 2core'!AF14/'omega 12core'!AF14</f>
        <v>#DIV/0!</v>
      </c>
      <c r="K15" t="str">
        <f t="shared" si="1"/>
        <v>dedup</v>
      </c>
      <c r="L15">
        <f t="shared" si="3"/>
        <v>1.0281656062203499</v>
      </c>
      <c r="M15">
        <f t="shared" si="4"/>
        <v>1</v>
      </c>
    </row>
    <row r="16" spans="1:14">
      <c r="A16" t="str">
        <f>'omega 12core'!AC15</f>
        <v>ferret</v>
      </c>
      <c r="B16">
        <f>'omega 12core'!AE15/'omega 12core'!AD15</f>
        <v>2.7987772144230343</v>
      </c>
      <c r="C16">
        <f>'omega 12core'!AD15/'omega 12core'!AD15</f>
        <v>1</v>
      </c>
      <c r="D16">
        <f>'omega 12core'!AF15/'omega 12core'!AD15</f>
        <v>3.9997017595621855</v>
      </c>
      <c r="F16" t="str">
        <f t="shared" si="0"/>
        <v>ferret</v>
      </c>
      <c r="G16">
        <f>'omega 2core'!AE15/'omega 12core'!AE15</f>
        <v>1.9693104440319578</v>
      </c>
      <c r="H16">
        <f>'omega 2core'!AD15/'omega 12core'!AD15</f>
        <v>1.3534148523568319</v>
      </c>
      <c r="I16" t="e">
        <f>'omega 2core'!AF15/'omega 12core'!AF15</f>
        <v>#DIV/0!</v>
      </c>
      <c r="K16" t="str">
        <f t="shared" si="1"/>
        <v>ferret</v>
      </c>
      <c r="L16">
        <f t="shared" si="3"/>
        <v>0.68725317354528226</v>
      </c>
      <c r="M16">
        <f t="shared" si="4"/>
        <v>1</v>
      </c>
    </row>
    <row r="17" spans="1:14">
      <c r="A17" t="str">
        <f>'omega 12core'!AC16</f>
        <v>streamcluster</v>
      </c>
      <c r="B17">
        <f>'omega 12core'!AE16/'omega 12core'!AD16</f>
        <v>1.2849999999745532</v>
      </c>
      <c r="C17">
        <f>'omega 12core'!AD16/'omega 12core'!AD16</f>
        <v>1</v>
      </c>
      <c r="D17">
        <f>'omega 12core'!AF16/'omega 12core'!AD16</f>
        <v>4.8218749999680144</v>
      </c>
      <c r="F17" t="str">
        <f t="shared" si="0"/>
        <v>streamcluster</v>
      </c>
      <c r="G17">
        <f>'omega 2core'!AE16/'omega 12core'!AE16</f>
        <v>1.5032101167145111</v>
      </c>
      <c r="H17">
        <f>'omega 2core'!AD16/'omega 12core'!AD16</f>
        <v>1.6937500000948089</v>
      </c>
      <c r="I17">
        <f>'omega 2core'!AF16/'omega 12core'!AF16</f>
        <v>1.6145171743539095</v>
      </c>
      <c r="K17" t="str">
        <f t="shared" si="1"/>
        <v>streamcluster</v>
      </c>
      <c r="L17">
        <f t="shared" si="3"/>
        <v>1.1267553226669009</v>
      </c>
      <c r="M17">
        <f t="shared" si="4"/>
        <v>1</v>
      </c>
      <c r="N17">
        <f t="shared" si="5"/>
        <v>1.0490752449088108</v>
      </c>
    </row>
    <row r="18" spans="1:14">
      <c r="A18" t="str">
        <f>'omega 12core'!AC17</f>
        <v>swaptions</v>
      </c>
      <c r="B18">
        <f>'omega 12core'!AE17/'omega 12core'!AD17</f>
        <v>1.0372162262387621</v>
      </c>
      <c r="C18">
        <f>'omega 12core'!AD17/'omega 12core'!AD17</f>
        <v>1</v>
      </c>
      <c r="D18">
        <f>'omega 12core'!AF17/'omega 12core'!AD17</f>
        <v>8.4222180870517054</v>
      </c>
      <c r="F18" t="str">
        <f t="shared" si="0"/>
        <v>swaptions</v>
      </c>
      <c r="G18">
        <f>'omega 2core'!AE17/'omega 12core'!AE17</f>
        <v>3.4821313241415495</v>
      </c>
      <c r="H18">
        <f>'omega 2core'!AD17/'omega 12core'!AD17</f>
        <v>3.5748790472586904</v>
      </c>
      <c r="I18">
        <f>'omega 2core'!AF17/'omega 12core'!AF17</f>
        <v>1.2026247762946105</v>
      </c>
      <c r="K18" t="str">
        <f t="shared" si="1"/>
        <v>swaptions</v>
      </c>
      <c r="L18">
        <f t="shared" si="3"/>
        <v>1.0266353317791672</v>
      </c>
      <c r="M18">
        <f t="shared" si="4"/>
        <v>1</v>
      </c>
      <c r="N18">
        <f t="shared" si="5"/>
        <v>2.9725639432385531</v>
      </c>
    </row>
    <row r="19" spans="1:14">
      <c r="A19" t="str">
        <f>'omega 12core'!AC18</f>
        <v>REAL</v>
      </c>
      <c r="F19" t="str">
        <f t="shared" si="0"/>
        <v>REAL</v>
      </c>
      <c r="K19" t="str">
        <f t="shared" si="1"/>
        <v>REAL</v>
      </c>
    </row>
    <row r="20" spans="1:14">
      <c r="A20" t="str">
        <f>'omega 12core'!AC19</f>
        <v>aget</v>
      </c>
      <c r="B20">
        <f>'omega 12core'!AE19/'omega 12core'!AD19</f>
        <v>1.0150094465114774</v>
      </c>
      <c r="C20">
        <f>'omega 12core'!AD19/'omega 12core'!AD19</f>
        <v>1</v>
      </c>
      <c r="D20" t="e">
        <f>'omega 12core'!AF19/'omega 12core'!AD19</f>
        <v>#DIV/0!</v>
      </c>
      <c r="F20" t="str">
        <f t="shared" si="0"/>
        <v>aget</v>
      </c>
      <c r="G20">
        <f>'omega 2core'!AE19/'omega 12core'!AE19</f>
        <v>1.0155527213773443</v>
      </c>
      <c r="H20">
        <f>'omega 2core'!AD19/'omega 12core'!AD19</f>
        <v>3.218424183060153</v>
      </c>
      <c r="I20" t="e">
        <f>'omega 2core'!AF19/'omega 12core'!AF19</f>
        <v>#DIV/0!</v>
      </c>
      <c r="K20" t="str">
        <f t="shared" si="1"/>
        <v>aget</v>
      </c>
      <c r="L20">
        <f t="shared" si="3"/>
        <v>3.1691355015967679</v>
      </c>
      <c r="M20">
        <f t="shared" si="4"/>
        <v>1</v>
      </c>
    </row>
    <row r="21" spans="1:14">
      <c r="A21" t="str">
        <f>'omega 12core'!AC20</f>
        <v>pbzip</v>
      </c>
      <c r="B21">
        <f>'omega 12core'!AE20/'omega 12core'!AD20</f>
        <v>11.251526253517071</v>
      </c>
      <c r="C21">
        <f>'omega 12core'!AD20/'omega 12core'!AD20</f>
        <v>1</v>
      </c>
      <c r="D21" t="e">
        <f>'omega 12core'!AF20/'omega 12core'!AD20</f>
        <v>#DIV/0!</v>
      </c>
      <c r="F21" t="str">
        <f t="shared" si="0"/>
        <v>pbzip</v>
      </c>
      <c r="G21">
        <f>'omega 2core'!AE20/'omega 12core'!AE20</f>
        <v>0.63278350512456172</v>
      </c>
      <c r="H21">
        <f>'omega 2core'!AD20/'omega 12core'!AD20</f>
        <v>4.6153846161492806</v>
      </c>
      <c r="I21" t="e">
        <f>'omega 2core'!AF20/'omega 12core'!AF20</f>
        <v>#DIV/0!</v>
      </c>
      <c r="K21" t="str">
        <f t="shared" si="1"/>
        <v>pbzip</v>
      </c>
      <c r="L21">
        <f t="shared" si="3"/>
        <v>7.2937814888849779</v>
      </c>
      <c r="M21">
        <f t="shared" si="4"/>
        <v>1</v>
      </c>
    </row>
    <row r="22" spans="1:14">
      <c r="A22" t="str">
        <f>'omega 12core'!AC21</f>
        <v>pfscan</v>
      </c>
      <c r="B22">
        <f>'omega 12core'!AE21/'omega 12core'!AD21</f>
        <v>4.1612285009248433</v>
      </c>
      <c r="C22">
        <f>'omega 12core'!AD21/'omega 12core'!AD21</f>
        <v>1</v>
      </c>
      <c r="D22" t="e">
        <f>'omega 12core'!AF21/'omega 12core'!AD21</f>
        <v>#DIV/0!</v>
      </c>
      <c r="F22" t="str">
        <f t="shared" si="0"/>
        <v>pfscan</v>
      </c>
      <c r="G22">
        <f>'omega 2core'!AE21/'omega 12core'!AE21</f>
        <v>1.1535645540321915</v>
      </c>
      <c r="H22">
        <f>'omega 2core'!AD21/'omega 12core'!AD21</f>
        <v>2.4398034395516897</v>
      </c>
      <c r="I22" t="e">
        <f>'omega 2core'!AF21/'omega 12core'!AF21</f>
        <v>#DIV/0!</v>
      </c>
      <c r="K22" t="str">
        <f t="shared" si="1"/>
        <v>pfscan</v>
      </c>
      <c r="L22">
        <f t="shared" si="3"/>
        <v>2.1150124897852955</v>
      </c>
      <c r="M22">
        <f t="shared" si="4"/>
        <v>1</v>
      </c>
    </row>
    <row r="24" spans="1:14">
      <c r="A24" t="s">
        <v>85</v>
      </c>
      <c r="B24">
        <f>HARMEAN(B4:B8, B10:B11, B13:B18, B20:B22)</f>
        <v>0.85733232125515257</v>
      </c>
      <c r="C24">
        <v>1</v>
      </c>
      <c r="D24">
        <f>HARMEAN(D4:D11, D13:D18)</f>
        <v>2.8159398241449107</v>
      </c>
      <c r="F24" t="s">
        <v>85</v>
      </c>
      <c r="G24">
        <f>HARMEAN(G4:G8, G10:G11, G13:G18, G20:G22)</f>
        <v>1.6847570308748907</v>
      </c>
      <c r="H24">
        <f>HARMEAN(H4:H11, H13:H18, H20:H22)</f>
        <v>2.1717484867314214</v>
      </c>
      <c r="I24">
        <f>HARMEAN(I4:I11, I13:I14, I17:I18)</f>
        <v>1.4670004037240683</v>
      </c>
      <c r="K24" t="s">
        <v>85</v>
      </c>
      <c r="L24">
        <f>HARMEAN(L4:L8, L10:L11, L13:L18, L20:L22)</f>
        <v>0.81420879744205399</v>
      </c>
      <c r="M24">
        <v>1</v>
      </c>
      <c r="N24">
        <f>HARMEAN(N4:N11, N13:N14, N17:N18)</f>
        <v>1.3730094039373342</v>
      </c>
    </row>
    <row r="26" spans="1:14">
      <c r="L26" s="2" t="s">
        <v>86</v>
      </c>
    </row>
    <row r="27" spans="1:14">
      <c r="L27" s="2" t="s">
        <v>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Ruler="0" topLeftCell="A34" workbookViewId="0">
      <selection activeCell="L26" sqref="L26"/>
    </sheetView>
  </sheetViews>
  <sheetFormatPr baseColWidth="10" defaultRowHeight="15" x14ac:dyDescent="0"/>
  <cols>
    <col min="1" max="1" width="15.33203125" bestFit="1" customWidth="1"/>
    <col min="6" max="6" width="15.33203125" bestFit="1" customWidth="1"/>
  </cols>
  <sheetData>
    <row r="1" spans="1:9">
      <c r="A1" s="2" t="s">
        <v>82</v>
      </c>
      <c r="F1" s="2" t="s">
        <v>83</v>
      </c>
    </row>
    <row r="2" spans="1:9">
      <c r="A2" s="2" t="s">
        <v>58</v>
      </c>
      <c r="B2" s="2" t="s">
        <v>60</v>
      </c>
      <c r="C2" s="2" t="s">
        <v>59</v>
      </c>
      <c r="D2" s="2" t="s">
        <v>61</v>
      </c>
      <c r="F2" s="2" t="s">
        <v>84</v>
      </c>
      <c r="G2" s="2" t="s">
        <v>60</v>
      </c>
      <c r="H2" s="2" t="s">
        <v>59</v>
      </c>
      <c r="I2" s="2" t="s">
        <v>61</v>
      </c>
    </row>
    <row r="3" spans="1:9">
      <c r="A3" t="str">
        <f>'cm 8core'!AC2</f>
        <v>PHOENIX</v>
      </c>
      <c r="F3" t="str">
        <f>A3</f>
        <v>PHOENIX</v>
      </c>
    </row>
    <row r="4" spans="1:9">
      <c r="A4" t="str">
        <f>'omega 12core'!AC3</f>
        <v>histogram</v>
      </c>
      <c r="B4">
        <f>'cm 8core'!AE3/'cm 8core'!AD3</f>
        <v>0.52810650900983591</v>
      </c>
      <c r="C4">
        <f>'cm 8core'!AD3/'cm 8core'!AD3</f>
        <v>1</v>
      </c>
      <c r="D4">
        <f>'cm 8core'!AF3/'cm 8core'!AD3</f>
        <v>4.3540433932889462</v>
      </c>
      <c r="F4" t="str">
        <f t="shared" ref="F4:F22" si="0">A4</f>
        <v>histogram</v>
      </c>
      <c r="G4">
        <f>'cm 2core'!AE3/'cm 8core'!AE3</f>
        <v>3.7472766884443591</v>
      </c>
      <c r="H4">
        <f>'cm 2core'!AD3/'cm 8core'!AD3</f>
        <v>2.3742603552684387</v>
      </c>
      <c r="I4">
        <f>'cm 2core'!AF3/'cm 8core'!AF3</f>
        <v>1.7252548131934291</v>
      </c>
    </row>
    <row r="5" spans="1:9">
      <c r="A5" t="str">
        <f>'omega 12core'!AC4</f>
        <v>kmeans</v>
      </c>
      <c r="B5">
        <f>'cm 8core'!AE4/'cm 8core'!AD4</f>
        <v>0.91616675525058644</v>
      </c>
      <c r="C5">
        <f>'cm 8core'!AD4/'cm 8core'!AD4</f>
        <v>1</v>
      </c>
      <c r="D5">
        <f>'cm 8core'!AF4/'cm 8core'!AD4</f>
        <v>5.059162511307969</v>
      </c>
      <c r="F5" t="str">
        <f t="shared" si="0"/>
        <v>kmeans</v>
      </c>
      <c r="G5">
        <f>'cm 2core'!AE4/'cm 8core'!AE4</f>
        <v>2.9945204218152797</v>
      </c>
      <c r="H5">
        <f>'cm 2core'!AD4/'cm 8core'!AD4</f>
        <v>2.6873718581533335</v>
      </c>
      <c r="I5">
        <f>'cm 2core'!AF4/'cm 8core'!AF4</f>
        <v>2.4390869505049064</v>
      </c>
    </row>
    <row r="6" spans="1:9">
      <c r="A6" t="str">
        <f>'omega 12core'!AC5</f>
        <v>linear_regression</v>
      </c>
      <c r="B6">
        <f>'cm 8core'!AE5/'cm 8core'!AD5</f>
        <v>0.125796959359539</v>
      </c>
      <c r="C6">
        <f>'cm 8core'!AD5/'cm 8core'!AD5</f>
        <v>1</v>
      </c>
      <c r="D6">
        <f>'cm 8core'!AF5/'cm 8core'!AD5</f>
        <v>1.5027219225079451</v>
      </c>
      <c r="F6" t="str">
        <f t="shared" si="0"/>
        <v>linear_regression</v>
      </c>
      <c r="G6">
        <f>'cm 2core'!AE5/'cm 8core'!AE5</f>
        <v>4.0409356706690476</v>
      </c>
      <c r="H6">
        <f>'cm 2core'!AD5/'cm 8core'!AD5</f>
        <v>0.49877390872937716</v>
      </c>
      <c r="I6">
        <f>'cm 2core'!AF5/'cm 8core'!AF5</f>
        <v>1.4898581941904951</v>
      </c>
    </row>
    <row r="7" spans="1:9">
      <c r="A7" t="str">
        <f>'omega 12core'!AC6</f>
        <v>matrix_multiply</v>
      </c>
      <c r="B7">
        <f>'cm 8core'!AE6/'cm 8core'!AD6</f>
        <v>1.0068235429559291</v>
      </c>
      <c r="C7">
        <f>'cm 8core'!AD6/'cm 8core'!AD6</f>
        <v>1</v>
      </c>
      <c r="D7">
        <f>'cm 8core'!AF6/'cm 8core'!AD6</f>
        <v>1.546326448420172</v>
      </c>
      <c r="F7" t="str">
        <f t="shared" si="0"/>
        <v>matrix_multiply</v>
      </c>
      <c r="G7">
        <f>'cm 2core'!AE6/'cm 8core'!AE6</f>
        <v>2.0829047520854362</v>
      </c>
      <c r="H7">
        <f>'cm 2core'!AD6/'cm 8core'!AD6</f>
        <v>2.0794603302451535</v>
      </c>
      <c r="I7">
        <f>'cm 2core'!AF6/'cm 8core'!AF6</f>
        <v>1.9113953721996821</v>
      </c>
    </row>
    <row r="8" spans="1:9">
      <c r="A8" t="str">
        <f>'omega 12core'!AC7</f>
        <v>pca</v>
      </c>
      <c r="B8">
        <f>'cm 8core'!AE7/'cm 8core'!AD7</f>
        <v>1.0374357719593836</v>
      </c>
      <c r="C8">
        <f>'cm 8core'!AD7/'cm 8core'!AD7</f>
        <v>1</v>
      </c>
      <c r="D8">
        <f>'cm 8core'!AF7/'cm 8core'!AD7</f>
        <v>1.9415218987032057</v>
      </c>
      <c r="F8" t="str">
        <f t="shared" si="0"/>
        <v>pca</v>
      </c>
      <c r="G8">
        <f>'cm 2core'!AE7/'cm 8core'!AE7</f>
        <v>1.8781970649919761</v>
      </c>
      <c r="H8">
        <f>'cm 2core'!AD7/'cm 8core'!AD7</f>
        <v>1.9198434059275753</v>
      </c>
      <c r="I8">
        <f>'cm 2core'!AF7/'cm 8core'!AF7</f>
        <v>2.751018693548974</v>
      </c>
    </row>
    <row r="9" spans="1:9">
      <c r="A9" t="str">
        <f>'omega 12core'!AC8</f>
        <v>reverse_index</v>
      </c>
      <c r="B9">
        <f>'cm 8core'!AE8/'cm 8core'!AD8</f>
        <v>2.7333333332144281</v>
      </c>
      <c r="C9">
        <f>'cm 8core'!AD8/'cm 8core'!AD8</f>
        <v>1</v>
      </c>
      <c r="D9">
        <f>'cm 8core'!AF8/'cm 8core'!AD8</f>
        <v>4.6378109453064678</v>
      </c>
      <c r="F9" t="str">
        <f t="shared" si="0"/>
        <v>reverse_index</v>
      </c>
      <c r="G9">
        <f>'cm 2core'!AE8/'cm 8core'!AE8</f>
        <v>1.8624357886133578</v>
      </c>
      <c r="H9">
        <f>'cm 2core'!AD8/'cm 8core'!AD8</f>
        <v>1.7440574902133776</v>
      </c>
      <c r="I9">
        <f>'cm 2core'!AF8/'cm 8core'!AF8</f>
        <v>1.1688002097547705</v>
      </c>
    </row>
    <row r="10" spans="1:9">
      <c r="A10" t="str">
        <f>'omega 12core'!AC9</f>
        <v>string_match</v>
      </c>
      <c r="B10">
        <f>'cm 8core'!AE9/'cm 8core'!AD9</f>
        <v>0.64551724142658884</v>
      </c>
      <c r="C10">
        <f>'cm 8core'!AD9/'cm 8core'!AD9</f>
        <v>1</v>
      </c>
      <c r="D10">
        <f>'cm 8core'!AF9/'cm 8core'!AD9</f>
        <v>5.9488203268874358</v>
      </c>
      <c r="F10" t="str">
        <f t="shared" si="0"/>
        <v>string_match</v>
      </c>
      <c r="G10">
        <f>'cm 2core'!AE9/'cm 8core'!AE9</f>
        <v>3.9799820062171132</v>
      </c>
      <c r="H10">
        <f>'cm 2core'!AD9/'cm 8core'!AD9</f>
        <v>2.5825771325935607</v>
      </c>
      <c r="I10">
        <f>'cm 2core'!AF9/'cm 8core'!AF9</f>
        <v>1.0025626944999726</v>
      </c>
    </row>
    <row r="11" spans="1:9">
      <c r="A11" t="str">
        <f>'omega 12core'!AC10</f>
        <v>word_count</v>
      </c>
      <c r="B11">
        <f>'cm 8core'!AE10/'cm 8core'!AD10</f>
        <v>1.0949622166122903</v>
      </c>
      <c r="C11">
        <f>'cm 8core'!AD10/'cm 8core'!AD10</f>
        <v>1</v>
      </c>
      <c r="D11">
        <f>'cm 8core'!AF10/'cm 8core'!AD10</f>
        <v>7.676523929835092</v>
      </c>
      <c r="F11" t="str">
        <f t="shared" si="0"/>
        <v>word_count</v>
      </c>
      <c r="G11">
        <f>'cm 2core'!AE10/'cm 8core'!AE10</f>
        <v>3.0052910054474404</v>
      </c>
      <c r="H11">
        <f>'cm 2core'!AD10/'cm 8core'!AD10</f>
        <v>3.5034256929360925</v>
      </c>
      <c r="I11">
        <f>'cm 2core'!AF10/'cm 8core'!AF10</f>
        <v>1.0618261046553517</v>
      </c>
    </row>
    <row r="12" spans="1:9">
      <c r="A12" t="str">
        <f>'omega 12core'!AC11</f>
        <v>PARSEC</v>
      </c>
      <c r="F12" t="str">
        <f t="shared" si="0"/>
        <v>PARSEC</v>
      </c>
    </row>
    <row r="13" spans="1:9">
      <c r="A13" t="str">
        <f>'omega 12core'!AC12</f>
        <v>blackscholes</v>
      </c>
      <c r="B13">
        <f>'cm 8core'!AE12/'cm 8core'!AD12</f>
        <v>0.98566520553396675</v>
      </c>
      <c r="C13">
        <f>'cm 8core'!AD12/'cm 8core'!AD12</f>
        <v>1</v>
      </c>
      <c r="D13">
        <f>'cm 8core'!AF12/'cm 8core'!AD12</f>
        <v>1.1315010069853126</v>
      </c>
      <c r="F13" t="str">
        <f t="shared" si="0"/>
        <v>blackscholes</v>
      </c>
      <c r="G13">
        <f>'cm 2core'!AE12/'cm 8core'!AE12</f>
        <v>2.7019471153996686</v>
      </c>
      <c r="H13">
        <f>'cm 2core'!AD12/'cm 8core'!AD12</f>
        <v>2.660822177457657</v>
      </c>
      <c r="I13">
        <f>'cm 2core'!AF12/'cm 8core'!AF12</f>
        <v>2.7147000314131819</v>
      </c>
    </row>
    <row r="14" spans="1:9">
      <c r="A14" t="str">
        <f>'omega 12core'!AC13</f>
        <v>canneal</v>
      </c>
      <c r="B14">
        <f>'cm 8core'!AE13/'cm 8core'!AD13</f>
        <v>4.1350516458816333</v>
      </c>
      <c r="C14">
        <f>'cm 8core'!AD13/'cm 8core'!AD13</f>
        <v>1</v>
      </c>
      <c r="D14">
        <f>'cm 8core'!AF13/'cm 8core'!AD13</f>
        <v>1.001544550621668</v>
      </c>
      <c r="F14" t="str">
        <f t="shared" si="0"/>
        <v>canneal</v>
      </c>
      <c r="G14">
        <f>'cm 2core'!AE13/'cm 8core'!AE13</f>
        <v>0.60343177307864582</v>
      </c>
      <c r="H14">
        <f>'cm 2core'!AD13/'cm 8core'!AD13</f>
        <v>1.084371078290608</v>
      </c>
      <c r="I14">
        <f>'cm 2core'!AF13/'cm 8core'!AF13</f>
        <v>1.1320481927751942</v>
      </c>
    </row>
    <row r="15" spans="1:9">
      <c r="A15" t="str">
        <f>'omega 12core'!AC14</f>
        <v>dedup</v>
      </c>
      <c r="B15">
        <f>'cm 8core'!AE14/'cm 8core'!AD14</f>
        <v>3.3883817426115113</v>
      </c>
      <c r="C15">
        <f>'cm 8core'!AD14/'cm 8core'!AD14</f>
        <v>1</v>
      </c>
      <c r="D15">
        <f>'cm 8core'!AF14/'cm 8core'!AD14</f>
        <v>2.6995850620950468</v>
      </c>
      <c r="F15" t="str">
        <f t="shared" si="0"/>
        <v>dedup</v>
      </c>
      <c r="G15">
        <f>'cm 2core'!AE14/'cm 8core'!AE14</f>
        <v>1.5251040900585271</v>
      </c>
      <c r="H15">
        <f>'cm 2core'!AD14/'cm 8core'!AD14</f>
        <v>1.9015767633641345</v>
      </c>
      <c r="I15" t="e">
        <f>'cm 2core'!AF14/'cm 8core'!AF14</f>
        <v>#DIV/0!</v>
      </c>
    </row>
    <row r="16" spans="1:9">
      <c r="A16" t="str">
        <f>'omega 12core'!AC15</f>
        <v>ferret</v>
      </c>
      <c r="B16">
        <f>'cm 8core'!AE15/'cm 8core'!AD15</f>
        <v>2.8396062536621476</v>
      </c>
      <c r="C16">
        <f>'cm 8core'!AD15/'cm 8core'!AD15</f>
        <v>1</v>
      </c>
      <c r="D16">
        <f>'cm 8core'!AF15/'cm 8core'!AD15</f>
        <v>3.6960625362271462</v>
      </c>
      <c r="F16" t="str">
        <f t="shared" si="0"/>
        <v>ferret</v>
      </c>
      <c r="G16">
        <f>'cm 2core'!AE15/'cm 8core'!AE15</f>
        <v>3.0364328439074217</v>
      </c>
      <c r="H16">
        <f>'cm 2core'!AD15/'cm 8core'!AD15</f>
        <v>1.3412275622401755</v>
      </c>
      <c r="I16" t="e">
        <f>'cm 2core'!AF15/'cm 8core'!AF15</f>
        <v>#DIV/0!</v>
      </c>
    </row>
    <row r="17" spans="1:11">
      <c r="A17" t="str">
        <f>'omega 12core'!AC16</f>
        <v>streamcluster</v>
      </c>
      <c r="B17">
        <f>'cm 8core'!AE16/'cm 8core'!AD16</f>
        <v>1.449816849820146</v>
      </c>
      <c r="C17">
        <f>'cm 8core'!AD16/'cm 8core'!AD16</f>
        <v>1</v>
      </c>
      <c r="D17">
        <f>'cm 8core'!AF16/'cm 8core'!AD16</f>
        <v>4.8738298738298713</v>
      </c>
      <c r="F17" t="str">
        <f t="shared" si="0"/>
        <v>streamcluster</v>
      </c>
      <c r="G17">
        <f>'cm 2core'!AE16/'cm 8core'!AE16</f>
        <v>1.8446465666706133</v>
      </c>
      <c r="H17">
        <f>'cm 2core'!AD16/'cm 8core'!AD16</f>
        <v>2.3190476190666653</v>
      </c>
      <c r="I17">
        <f>'cm 2core'!AF16/'cm 8core'!AF16</f>
        <v>1.5021294363106472</v>
      </c>
    </row>
    <row r="18" spans="1:11">
      <c r="A18" t="str">
        <f>'omega 12core'!AC17</f>
        <v>swaptions</v>
      </c>
      <c r="B18">
        <f>'cm 8core'!AE17/'cm 8core'!AD17</f>
        <v>0.95352180168689771</v>
      </c>
      <c r="C18">
        <f>'cm 8core'!AD17/'cm 8core'!AD17</f>
        <v>1</v>
      </c>
      <c r="D18">
        <f>'cm 8core'!AF17/'cm 8core'!AD17</f>
        <v>7.6183517009942516</v>
      </c>
      <c r="F18" t="str">
        <f t="shared" si="0"/>
        <v>swaptions</v>
      </c>
      <c r="G18">
        <f>'cm 2core'!AE17/'cm 8core'!AE17</f>
        <v>3.9715242878358969</v>
      </c>
      <c r="H18">
        <f>'cm 2core'!AD17/'cm 8core'!AD17</f>
        <v>3.7328701484834697</v>
      </c>
      <c r="I18">
        <f>'cm 2core'!AF17/'cm 8core'!AF17</f>
        <v>1.2612555950381652</v>
      </c>
    </row>
    <row r="19" spans="1:11">
      <c r="A19" t="str">
        <f>'omega 12core'!AC18</f>
        <v>REAL</v>
      </c>
      <c r="F19" t="str">
        <f t="shared" si="0"/>
        <v>REAL</v>
      </c>
    </row>
    <row r="20" spans="1:11">
      <c r="A20" t="str">
        <f>'omega 12core'!AC19</f>
        <v>aget</v>
      </c>
      <c r="B20">
        <f>'cm 8core'!AE19/'cm 8core'!AD19</f>
        <v>0.8629102289571996</v>
      </c>
      <c r="C20">
        <f>'cm 8core'!AD19/'cm 8core'!AD19</f>
        <v>1</v>
      </c>
      <c r="D20" t="e">
        <f>'cm 8core'!AF19/'cm 8core'!AD19</f>
        <v>#DIV/0!</v>
      </c>
      <c r="F20" t="str">
        <f t="shared" si="0"/>
        <v>aget</v>
      </c>
      <c r="G20">
        <f>'cm 2core'!AE19/'cm 8core'!AE19</f>
        <v>2.2495852534657463</v>
      </c>
      <c r="H20">
        <f>'cm 2core'!AD19/'cm 8core'!AD19</f>
        <v>2.7218525110287861</v>
      </c>
      <c r="I20" t="e">
        <f>'cm 2core'!AF19/'cm 8core'!AF19</f>
        <v>#DIV/0!</v>
      </c>
    </row>
    <row r="21" spans="1:11">
      <c r="A21" t="str">
        <f>'omega 12core'!AC20</f>
        <v>pbzip</v>
      </c>
      <c r="B21">
        <f>'cm 8core'!AE20/'cm 8core'!AD20</f>
        <v>7.9724550898102464</v>
      </c>
      <c r="C21">
        <f>'cm 8core'!AD20/'cm 8core'!AD20</f>
        <v>1</v>
      </c>
      <c r="D21" t="e">
        <f>'cm 8core'!AF20/'cm 8core'!AD20</f>
        <v>#DIV/0!</v>
      </c>
      <c r="F21" t="str">
        <f t="shared" si="0"/>
        <v>pbzip</v>
      </c>
      <c r="G21">
        <f>'cm 2core'!AE20/'cm 8core'!AE20</f>
        <v>0.97449635302325965</v>
      </c>
      <c r="H21">
        <f>'cm 2core'!AD20/'cm 8core'!AD20</f>
        <v>3.2227544909180579</v>
      </c>
      <c r="I21" t="e">
        <f>'cm 2core'!AF20/'cm 8core'!AF20</f>
        <v>#DIV/0!</v>
      </c>
    </row>
    <row r="22" spans="1:11">
      <c r="A22" t="str">
        <f>'omega 12core'!AC21</f>
        <v>pfscan</v>
      </c>
      <c r="B22">
        <f>'cm 8core'!AE21/'cm 8core'!AD21</f>
        <v>5.0859872607042282</v>
      </c>
      <c r="C22">
        <f>'cm 8core'!AD21/'cm 8core'!AD21</f>
        <v>1</v>
      </c>
      <c r="D22" t="e">
        <f>'cm 8core'!AF21/'cm 8core'!AD21</f>
        <v>#DIV/0!</v>
      </c>
      <c r="F22" t="str">
        <f t="shared" si="0"/>
        <v>pfscan</v>
      </c>
      <c r="G22">
        <f>'cm 2core'!AE21/'cm 8core'!AE21</f>
        <v>3.3659987478823017</v>
      </c>
      <c r="H22">
        <f>'cm 2core'!AD21/'cm 8core'!AD21</f>
        <v>2.1719745222982669</v>
      </c>
      <c r="I22" t="e">
        <f>'cm 2core'!AF21/'cm 8core'!AF21</f>
        <v>#DIV/0!</v>
      </c>
    </row>
    <row r="23" spans="1:11">
      <c r="K23" s="2" t="s">
        <v>86</v>
      </c>
    </row>
    <row r="24" spans="1:11">
      <c r="A24" t="s">
        <v>85</v>
      </c>
      <c r="B24">
        <f>HARMEAN(B4:B11, B13:B18, B20:B22)</f>
        <v>0.81562697982894428</v>
      </c>
      <c r="C24">
        <f t="shared" ref="C24" si="1">HARMEAN(C4:C11, C13:C18, C20:C22)</f>
        <v>1</v>
      </c>
      <c r="D24">
        <f>HARMEAN(D4:D11, D13:D18)</f>
        <v>2.4874750819676894</v>
      </c>
      <c r="F24" t="s">
        <v>85</v>
      </c>
      <c r="G24">
        <f>HARMEAN(G4:G11, G13:G18, G20:G22)</f>
        <v>1.9869708680874858</v>
      </c>
      <c r="H24">
        <f>HARMEAN(H4:H11, H13:H18, H20:H22)</f>
        <v>1.7984305303219632</v>
      </c>
      <c r="I24">
        <f>HARMEAN(I4:I11, I13:I14, I17:I18)</f>
        <v>1.4902026363438761</v>
      </c>
      <c r="K24" s="2" t="s">
        <v>87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Ruler="0" topLeftCell="A23" workbookViewId="0">
      <selection activeCell="B37" sqref="B37:K37"/>
    </sheetView>
  </sheetViews>
  <sheetFormatPr baseColWidth="10" defaultRowHeight="15" x14ac:dyDescent="0"/>
  <cols>
    <col min="1" max="1" width="22.6640625" customWidth="1"/>
    <col min="2" max="12" width="5.83203125" customWidth="1"/>
    <col min="13" max="14" width="9.6640625" customWidth="1"/>
    <col min="15" max="26" width="5.83203125" customWidth="1"/>
    <col min="29" max="29" width="15.33203125" bestFit="1" customWidth="1"/>
  </cols>
  <sheetData>
    <row r="1" spans="1:32">
      <c r="A1" s="2" t="s">
        <v>51</v>
      </c>
      <c r="B1" s="2" t="s">
        <v>52</v>
      </c>
      <c r="M1" s="2" t="s">
        <v>53</v>
      </c>
      <c r="N1" s="2" t="s">
        <v>56</v>
      </c>
      <c r="P1" s="2" t="s">
        <v>57</v>
      </c>
      <c r="AA1" s="2" t="s">
        <v>53</v>
      </c>
      <c r="AC1" s="2" t="s">
        <v>58</v>
      </c>
      <c r="AD1" t="s">
        <v>59</v>
      </c>
      <c r="AE1" s="5" t="s">
        <v>60</v>
      </c>
      <c r="AF1" t="s">
        <v>61</v>
      </c>
    </row>
    <row r="2" spans="1:32">
      <c r="A2" t="s">
        <v>42</v>
      </c>
      <c r="B2">
        <v>50.010000000700003</v>
      </c>
      <c r="C2">
        <v>29.399999999399999</v>
      </c>
      <c r="D2">
        <v>31.800000000699999</v>
      </c>
      <c r="E2">
        <v>33.71</v>
      </c>
      <c r="F2">
        <v>29.9199999999</v>
      </c>
      <c r="G2">
        <v>30.979999999499999</v>
      </c>
      <c r="H2">
        <v>29</v>
      </c>
      <c r="I2">
        <v>31.410000000099998</v>
      </c>
      <c r="J2">
        <v>31.339999999900002</v>
      </c>
      <c r="K2">
        <v>38.259999999800002</v>
      </c>
      <c r="M2" s="1">
        <f>AVERAGE(B2:K2)</f>
        <v>33.582999999999998</v>
      </c>
      <c r="N2" s="1">
        <f>STDEV(B2:K2)</f>
        <v>6.3540311791194677</v>
      </c>
      <c r="P2">
        <f>IF(OR(B2&gt;$M2+2*$N2, B2&lt;$M2-2*$N2), 1, 0)</f>
        <v>1</v>
      </c>
      <c r="Q2">
        <f t="shared" ref="Q2:Y2" si="0">IF(OR(C2&gt;$M2+2*$N2, C2&lt;$M2-2*$N2), 1, 0)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AA2" s="1">
        <f>SUMIF(P2:Y2, 0, B2:K2)/COUNTIF(P2:Y2, 0)</f>
        <v>31.757777777700003</v>
      </c>
      <c r="AC2" t="s">
        <v>62</v>
      </c>
    </row>
    <row r="3" spans="1:32">
      <c r="A3" t="s">
        <v>43</v>
      </c>
      <c r="B3">
        <v>29.46</v>
      </c>
      <c r="C3">
        <v>33.820000000299999</v>
      </c>
      <c r="D3">
        <v>30.29</v>
      </c>
      <c r="E3">
        <v>31.25</v>
      </c>
      <c r="F3">
        <v>32.899999999400002</v>
      </c>
      <c r="G3">
        <v>31.5</v>
      </c>
      <c r="H3">
        <v>31.880000000799999</v>
      </c>
      <c r="I3">
        <v>36.21</v>
      </c>
      <c r="J3">
        <v>32.800000000700003</v>
      </c>
      <c r="K3">
        <v>39.930000000600003</v>
      </c>
      <c r="M3" s="1">
        <f t="shared" ref="M3:M52" si="1">AVERAGE(B3:K3)</f>
        <v>33.00400000018</v>
      </c>
      <c r="N3" s="1">
        <f t="shared" ref="N3:N52" si="2">STDEV(B3:K3)</f>
        <v>3.0820959680574096</v>
      </c>
      <c r="P3">
        <f t="shared" ref="P3:P52" si="3">IF(OR(B3&gt;$M3+2*$N3, B3&lt;$M3-2*$N3), 1, 0)</f>
        <v>0</v>
      </c>
      <c r="Q3">
        <f t="shared" ref="Q3:Q52" si="4">IF(OR(C3&gt;$M3+2*$N3, C3&lt;$M3-2*$N3), 1, 0)</f>
        <v>0</v>
      </c>
      <c r="R3">
        <f t="shared" ref="R3:R52" si="5">IF(OR(D3&gt;$M3+2*$N3, D3&lt;$M3-2*$N3), 1, 0)</f>
        <v>0</v>
      </c>
      <c r="S3">
        <f t="shared" ref="S3:S52" si="6">IF(OR(E3&gt;$M3+2*$N3, E3&lt;$M3-2*$N3), 1, 0)</f>
        <v>0</v>
      </c>
      <c r="T3">
        <f t="shared" ref="T3:T52" si="7">IF(OR(F3&gt;$M3+2*$N3, F3&lt;$M3-2*$N3), 1, 0)</f>
        <v>0</v>
      </c>
      <c r="U3">
        <f t="shared" ref="U3:U52" si="8">IF(OR(G3&gt;$M3+2*$N3, G3&lt;$M3-2*$N3), 1, 0)</f>
        <v>0</v>
      </c>
      <c r="V3">
        <f t="shared" ref="V3:V52" si="9">IF(OR(H3&gt;$M3+2*$N3, H3&lt;$M3-2*$N3), 1, 0)</f>
        <v>0</v>
      </c>
      <c r="W3">
        <f t="shared" ref="W3:W52" si="10">IF(OR(I3&gt;$M3+2*$N3, I3&lt;$M3-2*$N3), 1, 0)</f>
        <v>0</v>
      </c>
      <c r="X3">
        <f t="shared" ref="X3:X52" si="11">IF(OR(J3&gt;$M3+2*$N3, J3&lt;$M3-2*$N3), 1, 0)</f>
        <v>0</v>
      </c>
      <c r="Y3">
        <f t="shared" ref="Y3:Y52" si="12">IF(OR(K3&gt;$M3+2*$N3, K3&lt;$M3-2*$N3), 1, 0)</f>
        <v>1</v>
      </c>
      <c r="AA3" s="1">
        <f t="shared" ref="AA3:AA52" si="13">SUMIF(P3:Y3, 0, B3:K3)/COUNTIF(P3:Y3, 0)</f>
        <v>32.234444444577775</v>
      </c>
      <c r="AC3" t="s">
        <v>63</v>
      </c>
      <c r="AD3" s="1">
        <f>AA17</f>
        <v>0.42222222220155559</v>
      </c>
      <c r="AE3" s="1">
        <f>AA18</f>
        <v>0.22888888894699999</v>
      </c>
      <c r="AF3" s="1">
        <f>AA19</f>
        <v>10.564000000061</v>
      </c>
    </row>
    <row r="4" spans="1:32">
      <c r="A4" t="s">
        <v>44</v>
      </c>
      <c r="M4" s="1" t="e">
        <f t="shared" si="1"/>
        <v>#DIV/0!</v>
      </c>
      <c r="N4" s="1" t="e">
        <f t="shared" si="2"/>
        <v>#DIV/0!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t="e">
        <f t="shared" si="6"/>
        <v>#DIV/0!</v>
      </c>
      <c r="T4" t="e">
        <f t="shared" si="7"/>
        <v>#DIV/0!</v>
      </c>
      <c r="U4" t="e">
        <f t="shared" si="8"/>
        <v>#DIV/0!</v>
      </c>
      <c r="V4" t="e">
        <f t="shared" si="9"/>
        <v>#DIV/0!</v>
      </c>
      <c r="W4" t="e">
        <f t="shared" si="10"/>
        <v>#DIV/0!</v>
      </c>
      <c r="X4" t="e">
        <f t="shared" si="11"/>
        <v>#DIV/0!</v>
      </c>
      <c r="Y4" t="e">
        <f t="shared" si="12"/>
        <v>#DIV/0!</v>
      </c>
      <c r="AA4" s="1" t="e">
        <f t="shared" si="13"/>
        <v>#DIV/0!</v>
      </c>
      <c r="AC4" t="s">
        <v>64</v>
      </c>
      <c r="AD4" s="1">
        <f>AA20</f>
        <v>6.9250000000010008</v>
      </c>
      <c r="AE4" s="1">
        <f>AA21</f>
        <v>7.3339999999849992</v>
      </c>
      <c r="AF4" s="1">
        <f>AA22</f>
        <v>44.830900000000007</v>
      </c>
    </row>
    <row r="5" spans="1:32">
      <c r="A5" t="s">
        <v>0</v>
      </c>
      <c r="B5" s="1">
        <v>6.29000000004</v>
      </c>
      <c r="C5" s="1">
        <v>6.2800000002600003</v>
      </c>
      <c r="D5" s="1">
        <v>6.2999999998099998</v>
      </c>
      <c r="E5" s="1">
        <v>6.2700000004799996</v>
      </c>
      <c r="F5" s="1">
        <v>6.29000000004</v>
      </c>
      <c r="G5" s="1">
        <v>6.2800000002600003</v>
      </c>
      <c r="H5" s="1">
        <v>6.28999999911</v>
      </c>
      <c r="I5" s="1">
        <v>6.2800000002600003</v>
      </c>
      <c r="J5" s="1">
        <v>6.2999999998099998</v>
      </c>
      <c r="K5" s="1">
        <v>6.2600000007099998</v>
      </c>
      <c r="L5" s="1"/>
      <c r="M5" s="1">
        <f t="shared" si="1"/>
        <v>6.2840000000780005</v>
      </c>
      <c r="N5" s="1">
        <f t="shared" si="2"/>
        <v>1.2649110308458684E-2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AA5" s="1">
        <f t="shared" si="13"/>
        <v>6.2840000000780005</v>
      </c>
      <c r="AC5" t="s">
        <v>65</v>
      </c>
      <c r="AD5" s="1">
        <f>AA23</f>
        <v>1.7788888888633336</v>
      </c>
      <c r="AE5" s="1">
        <f>AA24</f>
        <v>0.25222222217244444</v>
      </c>
      <c r="AF5" s="1">
        <f>AA25</f>
        <v>4.5179999999690006</v>
      </c>
    </row>
    <row r="6" spans="1:32">
      <c r="A6" t="s">
        <v>1</v>
      </c>
      <c r="B6" s="1">
        <v>6.3799999998899999</v>
      </c>
      <c r="C6" s="1">
        <v>6.3399999998499998</v>
      </c>
      <c r="D6" s="1">
        <v>6.4100000001500002</v>
      </c>
      <c r="E6" s="1">
        <v>6.3499999996299996</v>
      </c>
      <c r="F6" s="1">
        <v>6.3399999998499998</v>
      </c>
      <c r="G6" s="1">
        <v>6.3399999998499998</v>
      </c>
      <c r="H6" s="1">
        <v>6.3400000007799999</v>
      </c>
      <c r="I6" s="1">
        <v>6.3300000000700001</v>
      </c>
      <c r="J6" s="1">
        <v>6.3899999996599997</v>
      </c>
      <c r="K6" s="1">
        <v>6.3600000003400003</v>
      </c>
      <c r="L6" s="1"/>
      <c r="M6" s="1">
        <f t="shared" si="1"/>
        <v>6.3580000000070003</v>
      </c>
      <c r="N6" s="1">
        <f t="shared" si="2"/>
        <v>2.6583202675708191E-2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AA6" s="1">
        <f t="shared" si="13"/>
        <v>6.3580000000070003</v>
      </c>
      <c r="AC6" t="s">
        <v>66</v>
      </c>
      <c r="AD6" s="1">
        <f>AA26</f>
        <v>13.218888888833334</v>
      </c>
      <c r="AE6" s="1">
        <f>AA27</f>
        <v>13.27000000002</v>
      </c>
      <c r="AF6" s="1">
        <f>AA28</f>
        <v>21.468888888866669</v>
      </c>
    </row>
    <row r="7" spans="1:32">
      <c r="A7" t="s">
        <v>28</v>
      </c>
      <c r="B7">
        <v>7.1200000001100001</v>
      </c>
      <c r="C7">
        <v>7.0800000000700001</v>
      </c>
      <c r="D7">
        <v>7.0999999996299996</v>
      </c>
      <c r="E7">
        <v>7.1000000005599997</v>
      </c>
      <c r="F7">
        <v>7.0899999998499998</v>
      </c>
      <c r="G7">
        <v>7.0899999998499998</v>
      </c>
      <c r="H7">
        <v>7.1299999998899999</v>
      </c>
      <c r="I7">
        <v>7.0800000000700001</v>
      </c>
      <c r="J7">
        <v>7.1100000003400003</v>
      </c>
      <c r="K7">
        <v>7.11999999918</v>
      </c>
      <c r="M7" s="1">
        <f t="shared" si="1"/>
        <v>7.1019999999550008</v>
      </c>
      <c r="N7" s="1">
        <f t="shared" si="2"/>
        <v>1.7511900632934702E-2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AA7" s="1">
        <f t="shared" si="13"/>
        <v>7.1019999999550008</v>
      </c>
      <c r="AC7" t="s">
        <v>67</v>
      </c>
      <c r="AD7" s="1">
        <f>AA32</f>
        <v>6.2669999999909995</v>
      </c>
      <c r="AE7" s="1">
        <f>AA33</f>
        <v>6.6250000000010001</v>
      </c>
      <c r="AF7" s="1">
        <f>AA34</f>
        <v>23.946999999989998</v>
      </c>
    </row>
    <row r="8" spans="1:32">
      <c r="A8" t="s">
        <v>2</v>
      </c>
      <c r="B8" s="1">
        <v>5.3199999993700002</v>
      </c>
      <c r="C8" s="1">
        <v>5.3300000000700001</v>
      </c>
      <c r="D8" s="1">
        <v>5.3900000005999997</v>
      </c>
      <c r="E8" s="1">
        <v>5.32999999914</v>
      </c>
      <c r="F8" s="1">
        <v>5.2600000007099998</v>
      </c>
      <c r="G8" s="1">
        <v>5.3199999993700002</v>
      </c>
      <c r="H8" s="1">
        <v>5.3000000007499999</v>
      </c>
      <c r="I8" s="1">
        <v>5.4699999997399997</v>
      </c>
      <c r="J8" s="1">
        <v>5.2400000002200002</v>
      </c>
      <c r="K8" s="1">
        <v>5.2999999998099998</v>
      </c>
      <c r="L8" s="1"/>
      <c r="M8" s="1">
        <f t="shared" si="1"/>
        <v>5.3259999999780003</v>
      </c>
      <c r="N8" s="1">
        <f t="shared" si="2"/>
        <v>6.5012819120573689E-2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0"/>
        <v>1</v>
      </c>
      <c r="X8">
        <f t="shared" si="11"/>
        <v>0</v>
      </c>
      <c r="Y8">
        <f t="shared" si="12"/>
        <v>0</v>
      </c>
      <c r="AA8" s="1">
        <f t="shared" si="13"/>
        <v>5.3100000000044449</v>
      </c>
      <c r="AC8" t="s">
        <v>68</v>
      </c>
      <c r="AD8" s="1">
        <f>AA38</f>
        <v>1.0900000000566665</v>
      </c>
      <c r="AE8" s="1" t="e">
        <f>AA39</f>
        <v>#DIV/0!</v>
      </c>
      <c r="AF8" s="1">
        <f>AA40</f>
        <v>5.8855555555277768</v>
      </c>
    </row>
    <row r="9" spans="1:32">
      <c r="A9" t="s">
        <v>3</v>
      </c>
      <c r="B9" s="1">
        <v>28.6699999999</v>
      </c>
      <c r="C9" s="1">
        <v>28.71</v>
      </c>
      <c r="D9" s="1">
        <v>28.490000000199998</v>
      </c>
      <c r="E9" s="1">
        <v>28.5800000001</v>
      </c>
      <c r="F9" s="1">
        <v>28.04</v>
      </c>
      <c r="G9" s="1">
        <v>28.75</v>
      </c>
      <c r="H9" s="1">
        <v>28.529999999299999</v>
      </c>
      <c r="I9" s="1">
        <v>28.600000000600001</v>
      </c>
      <c r="J9" s="1">
        <v>28.009999999800002</v>
      </c>
      <c r="K9" s="1">
        <v>28.5199999996</v>
      </c>
      <c r="L9" s="1"/>
      <c r="M9" s="1">
        <f t="shared" si="1"/>
        <v>28.489999999949998</v>
      </c>
      <c r="N9" s="1">
        <f t="shared" si="2"/>
        <v>0.25905812308480547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0</v>
      </c>
      <c r="AA9" s="1">
        <f t="shared" si="13"/>
        <v>28.489999999949998</v>
      </c>
      <c r="AC9" t="s">
        <v>69</v>
      </c>
      <c r="AD9" s="1">
        <f>AA44</f>
        <v>0.70333333334166648</v>
      </c>
      <c r="AE9" s="1">
        <f>AA45</f>
        <v>0.70222222225522224</v>
      </c>
      <c r="AF9" s="1">
        <f>AA46</f>
        <v>9.1933333333577778</v>
      </c>
    </row>
    <row r="10" spans="1:32">
      <c r="A10" t="s">
        <v>29</v>
      </c>
      <c r="B10">
        <v>5.21000000089</v>
      </c>
      <c r="C10">
        <v>5.1799999996999997</v>
      </c>
      <c r="D10">
        <v>5.2299999995200004</v>
      </c>
      <c r="E10">
        <v>5.2000000001900002</v>
      </c>
      <c r="F10">
        <v>5.2800000002600003</v>
      </c>
      <c r="G10">
        <v>5.1699999999299999</v>
      </c>
      <c r="H10">
        <v>5.2599999997799998</v>
      </c>
      <c r="I10">
        <v>5.2700000004799996</v>
      </c>
      <c r="J10">
        <v>5.4399999994800003</v>
      </c>
      <c r="K10">
        <v>5.1800000006299998</v>
      </c>
      <c r="M10" s="1">
        <f t="shared" si="1"/>
        <v>5.2420000000859996</v>
      </c>
      <c r="N10" s="1">
        <f t="shared" si="2"/>
        <v>7.9972217217787009E-2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0</v>
      </c>
      <c r="X10">
        <f t="shared" si="11"/>
        <v>1</v>
      </c>
      <c r="Y10">
        <f t="shared" si="12"/>
        <v>0</v>
      </c>
      <c r="AA10" s="1">
        <f t="shared" si="13"/>
        <v>5.2200000001533322</v>
      </c>
      <c r="AC10" t="s">
        <v>70</v>
      </c>
      <c r="AD10" s="1">
        <f>AA50</f>
        <v>0.97444444449777778</v>
      </c>
      <c r="AE10" s="1">
        <f>AA51</f>
        <v>1.1499999999999999</v>
      </c>
      <c r="AF10" s="1">
        <f>AA52</f>
        <v>12.49222222217778</v>
      </c>
    </row>
    <row r="11" spans="1:32">
      <c r="A11" t="s">
        <v>4</v>
      </c>
      <c r="B11" s="1">
        <v>1.73000000045</v>
      </c>
      <c r="C11" s="1">
        <v>1.75999999978</v>
      </c>
      <c r="D11" s="1">
        <v>1.73000000045</v>
      </c>
      <c r="E11" s="1">
        <v>1.7299999995199999</v>
      </c>
      <c r="F11" s="1">
        <v>1.73000000045</v>
      </c>
      <c r="G11" s="1">
        <v>1.7299999995199999</v>
      </c>
      <c r="H11" s="1">
        <v>1.73000000045</v>
      </c>
      <c r="I11" s="1">
        <v>1.71999999974</v>
      </c>
      <c r="J11" s="1">
        <v>1.72000000067</v>
      </c>
      <c r="K11" s="1">
        <v>1.71999999974</v>
      </c>
      <c r="L11" s="1"/>
      <c r="M11" s="1">
        <f t="shared" si="1"/>
        <v>1.7300000000770002</v>
      </c>
      <c r="N11" s="1">
        <f t="shared" si="2"/>
        <v>1.1547005305850242E-2</v>
      </c>
      <c r="P11">
        <f t="shared" si="3"/>
        <v>0</v>
      </c>
      <c r="Q11">
        <f t="shared" si="4"/>
        <v>1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AA11" s="1">
        <f t="shared" si="13"/>
        <v>1.7266666667766666</v>
      </c>
      <c r="AC11" t="s">
        <v>71</v>
      </c>
    </row>
    <row r="12" spans="1:32">
      <c r="A12" t="s">
        <v>5</v>
      </c>
      <c r="B12" s="1">
        <v>3.9199999999299999</v>
      </c>
      <c r="C12" s="1">
        <v>3.9100000001500002</v>
      </c>
      <c r="D12" s="1">
        <v>3.9100000001500002</v>
      </c>
      <c r="E12" s="1">
        <v>3.9199999999299999</v>
      </c>
      <c r="F12" s="1">
        <v>3.8600000003399999</v>
      </c>
      <c r="G12" s="1">
        <v>3.9199999999299999</v>
      </c>
      <c r="H12" s="1">
        <v>3.8899999996600001</v>
      </c>
      <c r="I12" s="1">
        <v>3.9299999997000001</v>
      </c>
      <c r="J12" s="1">
        <v>3.9000000003699999</v>
      </c>
      <c r="K12" s="1">
        <v>3.9399999994799999</v>
      </c>
      <c r="L12" s="1"/>
      <c r="M12" s="1">
        <f t="shared" si="1"/>
        <v>3.9099999999640005</v>
      </c>
      <c r="N12" s="1">
        <f t="shared" si="2"/>
        <v>2.2607766425623649E-2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1</v>
      </c>
      <c r="U12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AA12" s="1">
        <f t="shared" si="13"/>
        <v>3.9155555554777774</v>
      </c>
      <c r="AC12" t="s">
        <v>72</v>
      </c>
      <c r="AD12" s="1">
        <f>AA5</f>
        <v>6.2840000000780005</v>
      </c>
      <c r="AE12" s="1">
        <f>AA6</f>
        <v>6.3580000000070003</v>
      </c>
      <c r="AF12" s="1">
        <f>AA7</f>
        <v>7.1019999999550008</v>
      </c>
    </row>
    <row r="13" spans="1:32">
      <c r="A13" t="s">
        <v>30</v>
      </c>
      <c r="B13">
        <v>2.5</v>
      </c>
      <c r="C13">
        <v>2.5299999993300002</v>
      </c>
      <c r="D13">
        <v>2.5100000007099998</v>
      </c>
      <c r="E13">
        <v>2.5</v>
      </c>
      <c r="F13">
        <v>2.5299999993300002</v>
      </c>
      <c r="G13">
        <v>2.4900000002199998</v>
      </c>
      <c r="H13">
        <v>2.5099999997800002</v>
      </c>
      <c r="I13">
        <v>2.5</v>
      </c>
      <c r="J13">
        <v>2.5</v>
      </c>
      <c r="K13">
        <v>2.5200000004800001</v>
      </c>
      <c r="M13" s="1">
        <f t="shared" si="1"/>
        <v>2.5089999999849999</v>
      </c>
      <c r="N13" s="1">
        <f t="shared" si="2"/>
        <v>1.3703202978784955E-2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  <c r="W13">
        <f t="shared" si="10"/>
        <v>0</v>
      </c>
      <c r="X13">
        <f t="shared" si="11"/>
        <v>0</v>
      </c>
      <c r="Y13">
        <f t="shared" si="12"/>
        <v>0</v>
      </c>
      <c r="AA13" s="1">
        <f t="shared" si="13"/>
        <v>2.5089999999849999</v>
      </c>
      <c r="AC13" t="s">
        <v>73</v>
      </c>
      <c r="AD13" s="1">
        <f>AA8</f>
        <v>5.3100000000044449</v>
      </c>
      <c r="AE13" s="1">
        <f>AA9</f>
        <v>28.489999999949998</v>
      </c>
      <c r="AF13" s="1">
        <f>AA10</f>
        <v>5.2200000001533322</v>
      </c>
    </row>
    <row r="14" spans="1:32">
      <c r="A14" t="s">
        <v>6</v>
      </c>
      <c r="B14" s="1">
        <v>4.5</v>
      </c>
      <c r="C14" s="1">
        <v>3.73000000045</v>
      </c>
      <c r="D14" s="1">
        <v>3.73000000045</v>
      </c>
      <c r="E14" s="1">
        <v>3.7199999997400002</v>
      </c>
      <c r="F14" s="1">
        <v>3.7199999997400002</v>
      </c>
      <c r="G14" s="1">
        <v>3.7199999997400002</v>
      </c>
      <c r="H14" s="1">
        <v>3.7400000002199998</v>
      </c>
      <c r="I14" s="1">
        <v>3.7199999997400002</v>
      </c>
      <c r="J14" s="1">
        <v>3.73000000045</v>
      </c>
      <c r="K14" s="1">
        <v>3.7199999997400002</v>
      </c>
      <c r="L14" s="1"/>
      <c r="M14" s="1">
        <f t="shared" si="1"/>
        <v>3.8030000000270001</v>
      </c>
      <c r="N14" s="1">
        <f t="shared" si="2"/>
        <v>0.24499659861379938</v>
      </c>
      <c r="P14">
        <f t="shared" si="3"/>
        <v>1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0</v>
      </c>
      <c r="W14">
        <f t="shared" si="10"/>
        <v>0</v>
      </c>
      <c r="X14">
        <f t="shared" si="11"/>
        <v>0</v>
      </c>
      <c r="Y14">
        <f t="shared" si="12"/>
        <v>0</v>
      </c>
      <c r="AA14" s="1">
        <f t="shared" si="13"/>
        <v>3.7255555555855557</v>
      </c>
      <c r="AC14" t="s">
        <v>74</v>
      </c>
      <c r="AD14" s="1">
        <f>AA11</f>
        <v>1.7266666667766666</v>
      </c>
      <c r="AE14" s="1">
        <f>AA12</f>
        <v>3.9155555554777774</v>
      </c>
      <c r="AF14" s="1">
        <f>AA13</f>
        <v>2.5089999999849999</v>
      </c>
    </row>
    <row r="15" spans="1:32">
      <c r="A15" t="s">
        <v>7</v>
      </c>
      <c r="B15" s="1">
        <v>10.54</v>
      </c>
      <c r="C15" s="1">
        <v>10.299999999800001</v>
      </c>
      <c r="D15" s="1">
        <v>10.4800000004</v>
      </c>
      <c r="E15" s="1">
        <v>10.370000000099999</v>
      </c>
      <c r="F15" s="1">
        <v>10.439999999499999</v>
      </c>
      <c r="G15" s="1">
        <v>10.450000000199999</v>
      </c>
      <c r="H15" s="1">
        <v>10.3300000001</v>
      </c>
      <c r="I15" s="1">
        <v>10.4199999999</v>
      </c>
      <c r="J15" s="1">
        <v>10.4299999997</v>
      </c>
      <c r="K15" s="1">
        <v>10.5100000007</v>
      </c>
      <c r="L15" s="1"/>
      <c r="M15" s="1">
        <f t="shared" si="1"/>
        <v>10.427000000040001</v>
      </c>
      <c r="N15" s="1">
        <f t="shared" si="2"/>
        <v>7.6019003599538393E-2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AA15" s="1">
        <f t="shared" si="13"/>
        <v>10.427000000040001</v>
      </c>
      <c r="AC15" t="s">
        <v>75</v>
      </c>
      <c r="AD15" s="1">
        <f>AA14</f>
        <v>3.7255555555855557</v>
      </c>
      <c r="AE15" s="1">
        <f>AA15</f>
        <v>10.427000000040001</v>
      </c>
      <c r="AF15" s="1">
        <f>AA16</f>
        <v>14.901111111022223</v>
      </c>
    </row>
    <row r="16" spans="1:32">
      <c r="A16" t="s">
        <v>31</v>
      </c>
      <c r="B16">
        <v>15.1600000001</v>
      </c>
      <c r="C16">
        <v>14.879999999900001</v>
      </c>
      <c r="D16">
        <v>14.870000000099999</v>
      </c>
      <c r="E16">
        <v>14.9099999992</v>
      </c>
      <c r="F16">
        <v>14.9300000006</v>
      </c>
      <c r="G16">
        <v>14.9100000001</v>
      </c>
      <c r="H16">
        <v>14.9099999992</v>
      </c>
      <c r="I16">
        <v>14.890000000600001</v>
      </c>
      <c r="J16">
        <v>14.9100000001</v>
      </c>
      <c r="K16">
        <v>14.8999999994</v>
      </c>
      <c r="M16" s="1">
        <f t="shared" si="1"/>
        <v>14.926999999929999</v>
      </c>
      <c r="N16" s="1">
        <f t="shared" si="2"/>
        <v>8.3672642604510974E-2</v>
      </c>
      <c r="P16">
        <f t="shared" si="3"/>
        <v>1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0</v>
      </c>
      <c r="X16">
        <f t="shared" si="11"/>
        <v>0</v>
      </c>
      <c r="Y16">
        <f t="shared" si="12"/>
        <v>0</v>
      </c>
      <c r="AA16" s="1">
        <f t="shared" si="13"/>
        <v>14.901111111022223</v>
      </c>
      <c r="AC16" t="s">
        <v>76</v>
      </c>
      <c r="AD16" s="1">
        <f>AA41</f>
        <v>1.7777777777766666</v>
      </c>
      <c r="AE16" s="1">
        <f>AA42</f>
        <v>2.2844444443977778</v>
      </c>
      <c r="AF16" s="1">
        <f>AA43</f>
        <v>8.5722222221600006</v>
      </c>
    </row>
    <row r="17" spans="1:32">
      <c r="A17" t="s">
        <v>8</v>
      </c>
      <c r="B17" s="1">
        <v>16.549999999800001</v>
      </c>
      <c r="C17" s="1">
        <v>0.51999999955300003</v>
      </c>
      <c r="D17" s="1">
        <v>0.40000000037299999</v>
      </c>
      <c r="E17" s="1">
        <v>0.42999999970199998</v>
      </c>
      <c r="F17" s="1">
        <v>0.40000000037299999</v>
      </c>
      <c r="G17" s="1">
        <v>0.39999999944100001</v>
      </c>
      <c r="H17" s="1">
        <v>0.41000000014900001</v>
      </c>
      <c r="I17" s="1">
        <v>0.41000000014900001</v>
      </c>
      <c r="J17" s="1">
        <v>0.41000000014900001</v>
      </c>
      <c r="K17" s="1">
        <v>0.41999999992499998</v>
      </c>
      <c r="L17" s="1"/>
      <c r="M17" s="1">
        <f t="shared" si="1"/>
        <v>2.0349999999614008</v>
      </c>
      <c r="N17" s="1">
        <f t="shared" si="2"/>
        <v>5.100177012120735</v>
      </c>
      <c r="P17">
        <f t="shared" si="3"/>
        <v>1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  <c r="X17">
        <f t="shared" si="11"/>
        <v>0</v>
      </c>
      <c r="Y17">
        <f t="shared" si="12"/>
        <v>0</v>
      </c>
      <c r="AA17" s="1">
        <f t="shared" si="13"/>
        <v>0.42222222220155559</v>
      </c>
      <c r="AC17" t="s">
        <v>77</v>
      </c>
      <c r="AD17" s="1">
        <f>AA47</f>
        <v>2.9855555555688889</v>
      </c>
      <c r="AE17" s="1">
        <f>AA48</f>
        <v>3.0966666665733333</v>
      </c>
      <c r="AF17" s="1">
        <f>AA49</f>
        <v>25.145000000009997</v>
      </c>
    </row>
    <row r="18" spans="1:32">
      <c r="A18" t="s">
        <v>9</v>
      </c>
      <c r="B18" s="1">
        <v>0.46999999973899997</v>
      </c>
      <c r="C18" s="1">
        <v>0.230000000447</v>
      </c>
      <c r="D18" s="1">
        <v>0.20999999996300001</v>
      </c>
      <c r="E18" s="1">
        <v>0.229999999516</v>
      </c>
      <c r="F18" s="1">
        <v>0.20999999996300001</v>
      </c>
      <c r="G18" s="1">
        <v>0.230000000447</v>
      </c>
      <c r="H18" s="1">
        <v>0.299999999814</v>
      </c>
      <c r="I18" s="1">
        <v>0.200000000186</v>
      </c>
      <c r="J18" s="1">
        <v>0.240000000224</v>
      </c>
      <c r="K18" s="1">
        <v>0.20999999996300001</v>
      </c>
      <c r="L18" s="1"/>
      <c r="M18" s="1">
        <f t="shared" si="1"/>
        <v>0.25300000002619993</v>
      </c>
      <c r="N18" s="1">
        <f t="shared" si="2"/>
        <v>8.1247222061494512E-2</v>
      </c>
      <c r="P18">
        <f t="shared" si="3"/>
        <v>1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  <c r="Y18">
        <f t="shared" si="12"/>
        <v>0</v>
      </c>
      <c r="AA18" s="1">
        <f t="shared" si="13"/>
        <v>0.22888888894699999</v>
      </c>
      <c r="AC18" t="s">
        <v>78</v>
      </c>
    </row>
    <row r="19" spans="1:32">
      <c r="A19" t="s">
        <v>32</v>
      </c>
      <c r="B19">
        <v>42.490000000199998</v>
      </c>
      <c r="C19">
        <v>45.150000000399999</v>
      </c>
      <c r="D19">
        <v>2.36999999918</v>
      </c>
      <c r="E19">
        <v>2.2400000002199998</v>
      </c>
      <c r="F19">
        <v>2.23000000045</v>
      </c>
      <c r="G19">
        <v>2.2299999995199999</v>
      </c>
      <c r="H19">
        <v>2.2200000006699998</v>
      </c>
      <c r="I19">
        <v>2.2299999995199999</v>
      </c>
      <c r="J19">
        <v>2.23000000045</v>
      </c>
      <c r="K19">
        <v>2.25</v>
      </c>
      <c r="M19" s="1">
        <f t="shared" si="1"/>
        <v>10.564000000061</v>
      </c>
      <c r="N19" s="1">
        <f t="shared" si="2"/>
        <v>17.538714763630882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AA19" s="1">
        <f t="shared" si="13"/>
        <v>10.564000000061</v>
      </c>
      <c r="AC19" t="s">
        <v>79</v>
      </c>
      <c r="AD19" s="1">
        <f>AA2</f>
        <v>31.757777777700003</v>
      </c>
      <c r="AE19" s="1">
        <f>AA3</f>
        <v>32.234444444577775</v>
      </c>
      <c r="AF19" s="1" t="e">
        <f>AA4</f>
        <v>#DIV/0!</v>
      </c>
    </row>
    <row r="20" spans="1:32">
      <c r="A20" t="s">
        <v>10</v>
      </c>
      <c r="B20" s="1">
        <v>6.7599999997799998</v>
      </c>
      <c r="C20" s="1">
        <v>6.7599999997799998</v>
      </c>
      <c r="D20" s="1">
        <v>6.9800000004499996</v>
      </c>
      <c r="E20" s="1">
        <v>7.0800000000700001</v>
      </c>
      <c r="F20" s="1">
        <v>6.8999999994400003</v>
      </c>
      <c r="G20" s="1">
        <v>7.0300000002600003</v>
      </c>
      <c r="H20" s="1">
        <v>7.0999999996299996</v>
      </c>
      <c r="I20" s="1">
        <v>6.7800000002600003</v>
      </c>
      <c r="J20" s="1">
        <v>6.8200000003000003</v>
      </c>
      <c r="K20" s="1">
        <v>7.04000000004</v>
      </c>
      <c r="L20" s="1"/>
      <c r="M20" s="1">
        <f t="shared" si="1"/>
        <v>6.9250000000010008</v>
      </c>
      <c r="N20" s="1">
        <f t="shared" si="2"/>
        <v>0.13705230146849451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  <c r="Y20">
        <f t="shared" si="12"/>
        <v>0</v>
      </c>
      <c r="AA20" s="1">
        <f t="shared" si="13"/>
        <v>6.9250000000010008</v>
      </c>
      <c r="AC20" t="s">
        <v>80</v>
      </c>
      <c r="AD20" s="1">
        <f>AA29</f>
        <v>0.9099999998695999</v>
      </c>
      <c r="AE20" s="1">
        <f>AA30</f>
        <v>10.238888889233333</v>
      </c>
      <c r="AF20" s="1" t="e">
        <f>AA31</f>
        <v>#DIV/0!</v>
      </c>
    </row>
    <row r="21" spans="1:32">
      <c r="A21" t="s">
        <v>11</v>
      </c>
      <c r="B21" s="1">
        <v>7.3199999993700002</v>
      </c>
      <c r="C21" s="1">
        <v>7.3200000003000003</v>
      </c>
      <c r="D21" s="1">
        <v>7.4299999996999997</v>
      </c>
      <c r="E21" s="1">
        <v>7.3700000001100001</v>
      </c>
      <c r="F21" s="1">
        <v>7.4000000003700004</v>
      </c>
      <c r="G21" s="1">
        <v>7.2999999998099998</v>
      </c>
      <c r="H21" s="1">
        <v>7.3399999998499998</v>
      </c>
      <c r="I21" s="1">
        <v>7.2800000002600003</v>
      </c>
      <c r="J21" s="1">
        <v>7.29000000004</v>
      </c>
      <c r="K21" s="1">
        <v>7.29000000004</v>
      </c>
      <c r="L21" s="1"/>
      <c r="M21" s="1">
        <f t="shared" si="1"/>
        <v>7.3339999999849992</v>
      </c>
      <c r="N21" s="1">
        <f t="shared" si="2"/>
        <v>5.0815570650036827E-2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  <c r="AA21" s="1">
        <f t="shared" si="13"/>
        <v>7.3339999999849992</v>
      </c>
      <c r="AC21" t="s">
        <v>81</v>
      </c>
      <c r="AD21" s="1">
        <f>AA35</f>
        <v>0.45222222225522224</v>
      </c>
      <c r="AE21" s="1">
        <f>AA36</f>
        <v>1.8817999999999997</v>
      </c>
      <c r="AF21" s="1" t="e">
        <f>AA37</f>
        <v>#DIV/0!</v>
      </c>
    </row>
    <row r="22" spans="1:32">
      <c r="A22" t="s">
        <v>33</v>
      </c>
      <c r="B22" s="1">
        <v>45.668999999999997</v>
      </c>
      <c r="C22" s="1">
        <v>45.723999999999997</v>
      </c>
      <c r="D22" s="1">
        <v>45.726999999999997</v>
      </c>
      <c r="E22" s="1">
        <v>45.822000000000003</v>
      </c>
      <c r="F22" s="1">
        <v>42.378999999999998</v>
      </c>
      <c r="G22" s="1">
        <v>46.064</v>
      </c>
      <c r="H22" s="1">
        <v>46.225000000000001</v>
      </c>
      <c r="I22" s="1">
        <v>46.046999999999997</v>
      </c>
      <c r="J22" s="1">
        <v>42.384</v>
      </c>
      <c r="K22" s="1">
        <v>42.268000000000001</v>
      </c>
      <c r="L22" s="1"/>
      <c r="M22" s="1">
        <f t="shared" si="1"/>
        <v>44.830900000000007</v>
      </c>
      <c r="N22" s="1">
        <f t="shared" si="2"/>
        <v>1.7254903618649651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  <c r="W22">
        <f t="shared" si="10"/>
        <v>0</v>
      </c>
      <c r="X22">
        <f t="shared" si="11"/>
        <v>0</v>
      </c>
      <c r="Y22">
        <f t="shared" si="12"/>
        <v>0</v>
      </c>
      <c r="AA22" s="1">
        <f t="shared" si="13"/>
        <v>44.830900000000007</v>
      </c>
    </row>
    <row r="23" spans="1:32">
      <c r="A23" t="s">
        <v>12</v>
      </c>
      <c r="B23" s="1">
        <v>6.7999999998099998</v>
      </c>
      <c r="C23" s="1">
        <v>1.8499999996300001</v>
      </c>
      <c r="D23" s="1">
        <v>1.79999999981</v>
      </c>
      <c r="E23" s="1">
        <v>1.8700000001099999</v>
      </c>
      <c r="F23" s="1">
        <v>1.75</v>
      </c>
      <c r="G23" s="1">
        <v>1.5899999998500001</v>
      </c>
      <c r="H23" s="1">
        <v>1.79000000004</v>
      </c>
      <c r="I23" s="1">
        <v>1.79999999981</v>
      </c>
      <c r="J23" s="1">
        <v>1.69000000041</v>
      </c>
      <c r="K23" s="1">
        <v>1.8700000001099999</v>
      </c>
      <c r="L23" s="1"/>
      <c r="M23" s="1">
        <f t="shared" si="1"/>
        <v>2.280999999958</v>
      </c>
      <c r="N23" s="1">
        <f t="shared" si="2"/>
        <v>1.590160369217515</v>
      </c>
      <c r="P23">
        <f t="shared" si="3"/>
        <v>1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0"/>
        <v>0</v>
      </c>
      <c r="X23">
        <f t="shared" si="11"/>
        <v>0</v>
      </c>
      <c r="Y23">
        <f t="shared" si="12"/>
        <v>0</v>
      </c>
      <c r="AA23" s="1">
        <f t="shared" si="13"/>
        <v>1.7788888888633336</v>
      </c>
    </row>
    <row r="24" spans="1:32">
      <c r="A24" t="s">
        <v>13</v>
      </c>
      <c r="B24" s="1">
        <v>0.75</v>
      </c>
      <c r="C24" s="1">
        <v>0.25</v>
      </c>
      <c r="D24" s="1">
        <v>0.25999999977600002</v>
      </c>
      <c r="E24" s="1">
        <v>0.25</v>
      </c>
      <c r="F24" s="1">
        <v>0.25999999977600002</v>
      </c>
      <c r="G24" s="1">
        <v>0.25</v>
      </c>
      <c r="H24" s="1">
        <v>0.25</v>
      </c>
      <c r="I24" s="1">
        <v>0.25</v>
      </c>
      <c r="J24" s="1">
        <v>0.25</v>
      </c>
      <c r="K24" s="1">
        <v>0.25</v>
      </c>
      <c r="L24" s="1"/>
      <c r="M24" s="1">
        <f t="shared" si="1"/>
        <v>0.30199999995519999</v>
      </c>
      <c r="N24" s="1">
        <f t="shared" si="2"/>
        <v>0.15746604573601539</v>
      </c>
      <c r="P24">
        <f t="shared" si="3"/>
        <v>1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Y24">
        <f t="shared" si="12"/>
        <v>0</v>
      </c>
      <c r="AA24" s="1">
        <f t="shared" si="13"/>
        <v>0.25222222217244444</v>
      </c>
    </row>
    <row r="25" spans="1:32">
      <c r="A25" t="s">
        <v>34</v>
      </c>
      <c r="B25">
        <v>4.5199999995500004</v>
      </c>
      <c r="C25">
        <v>4.5100000007099998</v>
      </c>
      <c r="D25">
        <v>4.5099999997799998</v>
      </c>
      <c r="E25">
        <v>4.5300000002600003</v>
      </c>
      <c r="F25">
        <v>4.5199999995500004</v>
      </c>
      <c r="G25">
        <v>4.5099999997799998</v>
      </c>
      <c r="H25">
        <v>4.5200000004799996</v>
      </c>
      <c r="I25">
        <v>4.5199999995500004</v>
      </c>
      <c r="J25">
        <v>4.5200000004799996</v>
      </c>
      <c r="K25">
        <v>4.5199999995500004</v>
      </c>
      <c r="M25" s="1">
        <f t="shared" si="1"/>
        <v>4.5179999999690006</v>
      </c>
      <c r="N25" s="1">
        <f t="shared" si="2"/>
        <v>6.3245553076878413E-3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0</v>
      </c>
      <c r="Y25">
        <f t="shared" si="12"/>
        <v>0</v>
      </c>
      <c r="AA25" s="1">
        <f t="shared" si="13"/>
        <v>4.5179999999690006</v>
      </c>
    </row>
    <row r="26" spans="1:32">
      <c r="A26" t="s">
        <v>14</v>
      </c>
      <c r="B26" s="1">
        <v>14.7700000005</v>
      </c>
      <c r="C26" s="1">
        <v>13.1499999994</v>
      </c>
      <c r="D26" s="1">
        <v>13.360000000299999</v>
      </c>
      <c r="E26" s="1">
        <v>13.379999999900001</v>
      </c>
      <c r="F26" s="1">
        <v>13.04</v>
      </c>
      <c r="G26" s="1">
        <v>13.219999999700001</v>
      </c>
      <c r="H26" s="1">
        <v>13.04</v>
      </c>
      <c r="I26" s="1">
        <v>13.4900000002</v>
      </c>
      <c r="J26" s="1">
        <v>13.1600000001</v>
      </c>
      <c r="K26" s="1">
        <v>13.129999999900001</v>
      </c>
      <c r="L26" s="1"/>
      <c r="M26" s="1">
        <f t="shared" si="1"/>
        <v>13.374000000000001</v>
      </c>
      <c r="N26" s="1">
        <f t="shared" si="2"/>
        <v>0.51260120971375012</v>
      </c>
      <c r="P26">
        <f t="shared" si="3"/>
        <v>1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0</v>
      </c>
      <c r="Y26">
        <f t="shared" si="12"/>
        <v>0</v>
      </c>
      <c r="AA26" s="1">
        <f t="shared" si="13"/>
        <v>13.218888888833334</v>
      </c>
    </row>
    <row r="27" spans="1:32">
      <c r="A27" t="s">
        <v>15</v>
      </c>
      <c r="B27" s="1">
        <v>13.79</v>
      </c>
      <c r="C27" s="1">
        <v>13.629999999900001</v>
      </c>
      <c r="D27" s="1">
        <v>13.060000000500001</v>
      </c>
      <c r="E27" s="1">
        <v>13.199999999299999</v>
      </c>
      <c r="F27" s="1">
        <v>13.1000000006</v>
      </c>
      <c r="G27" s="1">
        <v>13.689999999499999</v>
      </c>
      <c r="H27" s="1">
        <v>13.04</v>
      </c>
      <c r="I27" s="1">
        <v>13.060000000500001</v>
      </c>
      <c r="J27" s="1">
        <v>12.9799999995</v>
      </c>
      <c r="K27" s="1">
        <v>13.1500000004</v>
      </c>
      <c r="L27" s="1"/>
      <c r="M27" s="1">
        <f t="shared" si="1"/>
        <v>13.27000000002</v>
      </c>
      <c r="N27" s="1">
        <f t="shared" si="2"/>
        <v>0.30728199122413047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0</v>
      </c>
      <c r="X27">
        <f t="shared" si="11"/>
        <v>0</v>
      </c>
      <c r="Y27">
        <f t="shared" si="12"/>
        <v>0</v>
      </c>
      <c r="AA27" s="1">
        <f t="shared" si="13"/>
        <v>13.27000000002</v>
      </c>
    </row>
    <row r="28" spans="1:32">
      <c r="A28" t="s">
        <v>35</v>
      </c>
      <c r="B28">
        <v>23.0900000008</v>
      </c>
      <c r="C28">
        <v>21.339999999900002</v>
      </c>
      <c r="D28">
        <v>21.5199999996</v>
      </c>
      <c r="E28">
        <v>21.29</v>
      </c>
      <c r="F28">
        <v>21.320000000299999</v>
      </c>
      <c r="G28">
        <v>21.759999999800002</v>
      </c>
      <c r="H28">
        <v>21.379999999900001</v>
      </c>
      <c r="I28">
        <v>21.990000000199998</v>
      </c>
      <c r="J28">
        <v>21.259999999800002</v>
      </c>
      <c r="K28">
        <v>21.360000000300001</v>
      </c>
      <c r="M28" s="1">
        <f t="shared" si="1"/>
        <v>21.631000000060002</v>
      </c>
      <c r="N28" s="1">
        <f t="shared" si="2"/>
        <v>0.56354926851782661</v>
      </c>
      <c r="P28">
        <f t="shared" si="3"/>
        <v>1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Y28">
        <f t="shared" si="12"/>
        <v>0</v>
      </c>
      <c r="AA28" s="1">
        <f t="shared" si="13"/>
        <v>21.468888888866669</v>
      </c>
    </row>
    <row r="29" spans="1:32">
      <c r="A29" t="s">
        <v>45</v>
      </c>
      <c r="B29">
        <v>0.90999999921800001</v>
      </c>
      <c r="C29">
        <v>0.90999999921800001</v>
      </c>
      <c r="D29">
        <v>0.91000000014899995</v>
      </c>
      <c r="E29">
        <v>0.91000000014899995</v>
      </c>
      <c r="F29">
        <v>0.91999999992500003</v>
      </c>
      <c r="G29">
        <v>0.92000000085699996</v>
      </c>
      <c r="H29">
        <v>0.89999999944099995</v>
      </c>
      <c r="I29">
        <v>0.89999999944099995</v>
      </c>
      <c r="J29">
        <v>0.91000000014899995</v>
      </c>
      <c r="K29">
        <v>0.91000000014899995</v>
      </c>
      <c r="M29" s="1">
        <f t="shared" si="1"/>
        <v>0.9099999998695999</v>
      </c>
      <c r="N29" s="1">
        <f t="shared" si="2"/>
        <v>6.6666669833333608E-3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X29">
        <f t="shared" si="11"/>
        <v>0</v>
      </c>
      <c r="Y29">
        <f t="shared" si="12"/>
        <v>0</v>
      </c>
      <c r="AA29" s="1">
        <f t="shared" si="13"/>
        <v>0.9099999998695999</v>
      </c>
    </row>
    <row r="30" spans="1:32">
      <c r="A30" t="s">
        <v>46</v>
      </c>
      <c r="B30">
        <v>10.2400000002</v>
      </c>
      <c r="C30">
        <v>10.200000000199999</v>
      </c>
      <c r="D30">
        <v>10.370000000099999</v>
      </c>
      <c r="E30">
        <v>10.2400000002</v>
      </c>
      <c r="F30">
        <v>10.220000000700001</v>
      </c>
      <c r="G30">
        <v>10.2400000002</v>
      </c>
      <c r="H30">
        <v>10.2700000005</v>
      </c>
      <c r="I30">
        <v>10.29</v>
      </c>
      <c r="J30">
        <v>10.2600000007</v>
      </c>
      <c r="K30">
        <v>10.1900000004</v>
      </c>
      <c r="M30" s="1">
        <f t="shared" si="1"/>
        <v>10.252000000319999</v>
      </c>
      <c r="N30" s="1">
        <f t="shared" si="2"/>
        <v>5.1380930231620416E-2</v>
      </c>
      <c r="P30">
        <f t="shared" si="3"/>
        <v>0</v>
      </c>
      <c r="Q30">
        <f t="shared" si="4"/>
        <v>0</v>
      </c>
      <c r="R30">
        <f t="shared" si="5"/>
        <v>1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  <c r="AA30" s="1">
        <f t="shared" si="13"/>
        <v>10.238888889233333</v>
      </c>
    </row>
    <row r="31" spans="1:32">
      <c r="A31" t="s">
        <v>47</v>
      </c>
      <c r="M31" s="1" t="e">
        <f t="shared" si="1"/>
        <v>#DIV/0!</v>
      </c>
      <c r="N31" s="1" t="e">
        <f t="shared" si="2"/>
        <v>#DIV/0!</v>
      </c>
      <c r="P31" t="e">
        <f t="shared" si="3"/>
        <v>#DIV/0!</v>
      </c>
      <c r="Q31" t="e">
        <f t="shared" si="4"/>
        <v>#DIV/0!</v>
      </c>
      <c r="R31" t="e">
        <f t="shared" si="5"/>
        <v>#DIV/0!</v>
      </c>
      <c r="S31" t="e">
        <f t="shared" si="6"/>
        <v>#DIV/0!</v>
      </c>
      <c r="T31" t="e">
        <f t="shared" si="7"/>
        <v>#DIV/0!</v>
      </c>
      <c r="U31" t="e">
        <f t="shared" si="8"/>
        <v>#DIV/0!</v>
      </c>
      <c r="V31" t="e">
        <f t="shared" si="9"/>
        <v>#DIV/0!</v>
      </c>
      <c r="W31" t="e">
        <f t="shared" si="10"/>
        <v>#DIV/0!</v>
      </c>
      <c r="X31" t="e">
        <f t="shared" si="11"/>
        <v>#DIV/0!</v>
      </c>
      <c r="Y31" t="e">
        <f t="shared" si="12"/>
        <v>#DIV/0!</v>
      </c>
      <c r="AA31" s="1" t="e">
        <f t="shared" si="13"/>
        <v>#DIV/0!</v>
      </c>
    </row>
    <row r="32" spans="1:32">
      <c r="A32" t="s">
        <v>16</v>
      </c>
      <c r="B32" s="1">
        <v>6.3300000000700001</v>
      </c>
      <c r="C32" s="1">
        <v>6.2800000002600003</v>
      </c>
      <c r="D32" s="1">
        <v>6.2799999993300002</v>
      </c>
      <c r="E32" s="1">
        <v>6.25</v>
      </c>
      <c r="F32" s="1">
        <v>6.2400000002200002</v>
      </c>
      <c r="G32" s="1">
        <v>6.2400000002200002</v>
      </c>
      <c r="H32" s="1">
        <v>6.2199999997399997</v>
      </c>
      <c r="I32" s="1">
        <v>6.2700000004799996</v>
      </c>
      <c r="J32" s="1">
        <v>6.2999999998099998</v>
      </c>
      <c r="K32" s="1">
        <v>6.2599999997799998</v>
      </c>
      <c r="L32" s="1"/>
      <c r="M32" s="1">
        <f t="shared" si="1"/>
        <v>6.2669999999909995</v>
      </c>
      <c r="N32" s="1">
        <f t="shared" si="2"/>
        <v>3.2335051487442493E-2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  <c r="AA32" s="1">
        <f t="shared" si="13"/>
        <v>6.2669999999909995</v>
      </c>
    </row>
    <row r="33" spans="1:27">
      <c r="A33" t="s">
        <v>17</v>
      </c>
      <c r="B33" s="1">
        <v>6.6699999999299999</v>
      </c>
      <c r="C33" s="1">
        <v>6.6299999998899999</v>
      </c>
      <c r="D33" s="1">
        <v>6.6400000005999997</v>
      </c>
      <c r="E33" s="1">
        <v>6.6599999992200001</v>
      </c>
      <c r="F33" s="1">
        <v>6.6600000001500002</v>
      </c>
      <c r="G33" s="1">
        <v>6.6299999998899999</v>
      </c>
      <c r="H33" s="1">
        <v>6.5900000007799999</v>
      </c>
      <c r="I33" s="1">
        <v>6.57999999914</v>
      </c>
      <c r="J33" s="1">
        <v>6.5900000007799999</v>
      </c>
      <c r="K33" s="1">
        <v>6.5999999996299996</v>
      </c>
      <c r="L33" s="1"/>
      <c r="M33" s="1">
        <f t="shared" si="1"/>
        <v>6.6250000000010001</v>
      </c>
      <c r="N33" s="1">
        <f t="shared" si="2"/>
        <v>3.3082388655026489E-2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0</v>
      </c>
      <c r="AA33" s="1">
        <f t="shared" si="13"/>
        <v>6.6250000000010001</v>
      </c>
    </row>
    <row r="34" spans="1:27">
      <c r="A34" t="s">
        <v>36</v>
      </c>
      <c r="B34">
        <v>23.96</v>
      </c>
      <c r="C34">
        <v>23.900000000399999</v>
      </c>
      <c r="D34">
        <v>23.939999999499999</v>
      </c>
      <c r="E34">
        <v>23.950000000199999</v>
      </c>
      <c r="F34">
        <v>23.900000000399999</v>
      </c>
      <c r="G34">
        <v>24</v>
      </c>
      <c r="H34">
        <v>23.9899999993</v>
      </c>
      <c r="I34">
        <v>23.940000000400001</v>
      </c>
      <c r="J34">
        <v>23.939999999499999</v>
      </c>
      <c r="K34">
        <v>23.950000000199999</v>
      </c>
      <c r="M34" s="1">
        <f t="shared" si="1"/>
        <v>23.946999999989998</v>
      </c>
      <c r="N34" s="1">
        <f t="shared" si="2"/>
        <v>3.2335051286663252E-2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X34">
        <f t="shared" si="11"/>
        <v>0</v>
      </c>
      <c r="Y34">
        <f t="shared" si="12"/>
        <v>0</v>
      </c>
      <c r="AA34" s="1">
        <f t="shared" si="13"/>
        <v>23.946999999989998</v>
      </c>
    </row>
    <row r="35" spans="1:27">
      <c r="A35" t="s">
        <v>54</v>
      </c>
      <c r="B35">
        <v>3.6499999994399999</v>
      </c>
      <c r="C35">
        <v>0.45999999996300001</v>
      </c>
      <c r="D35">
        <v>0.450000000186</v>
      </c>
      <c r="E35">
        <v>0.450000000186</v>
      </c>
      <c r="F35">
        <v>0.450000000186</v>
      </c>
      <c r="G35">
        <v>0.45999999996300001</v>
      </c>
      <c r="H35">
        <v>0.449999999255</v>
      </c>
      <c r="I35">
        <v>0.450000000186</v>
      </c>
      <c r="J35">
        <v>0.450000000186</v>
      </c>
      <c r="K35">
        <v>0.450000000186</v>
      </c>
      <c r="M35" s="1">
        <f t="shared" si="1"/>
        <v>0.77199999997369984</v>
      </c>
      <c r="N35" s="1">
        <f t="shared" si="2"/>
        <v>1.0112346686976217</v>
      </c>
      <c r="P35">
        <f t="shared" si="3"/>
        <v>1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X35">
        <f t="shared" si="11"/>
        <v>0</v>
      </c>
      <c r="Y35">
        <f t="shared" si="12"/>
        <v>0</v>
      </c>
      <c r="AA35" s="1">
        <f t="shared" si="13"/>
        <v>0.45222222225522224</v>
      </c>
    </row>
    <row r="36" spans="1:27">
      <c r="A36" t="s">
        <v>55</v>
      </c>
      <c r="B36">
        <v>1.88</v>
      </c>
      <c r="C36">
        <v>1.8839999999999999</v>
      </c>
      <c r="D36">
        <v>1.8819999999999999</v>
      </c>
      <c r="E36">
        <v>1.883</v>
      </c>
      <c r="F36">
        <v>1.8819999999999999</v>
      </c>
      <c r="G36">
        <v>1.8819999999999999</v>
      </c>
      <c r="H36">
        <v>1.8839999999999999</v>
      </c>
      <c r="I36">
        <v>1.883</v>
      </c>
      <c r="J36">
        <v>1.8779999999999999</v>
      </c>
      <c r="K36">
        <v>1.88</v>
      </c>
      <c r="M36" s="1">
        <f t="shared" si="1"/>
        <v>1.8817999999999997</v>
      </c>
      <c r="N36" s="1">
        <f t="shared" si="2"/>
        <v>1.9321835661586088E-3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X36">
        <f t="shared" si="11"/>
        <v>0</v>
      </c>
      <c r="Y36">
        <f t="shared" si="12"/>
        <v>0</v>
      </c>
      <c r="AA36" s="1">
        <f t="shared" si="13"/>
        <v>1.8817999999999997</v>
      </c>
    </row>
    <row r="37" spans="1:27">
      <c r="A37" t="s">
        <v>50</v>
      </c>
      <c r="M37" s="1" t="e">
        <f t="shared" si="1"/>
        <v>#DIV/0!</v>
      </c>
      <c r="N37" s="1" t="e">
        <f t="shared" si="2"/>
        <v>#DIV/0!</v>
      </c>
      <c r="P37" t="e">
        <f t="shared" si="3"/>
        <v>#DIV/0!</v>
      </c>
      <c r="Q37" t="e">
        <f t="shared" si="4"/>
        <v>#DIV/0!</v>
      </c>
      <c r="R37" t="e">
        <f t="shared" si="5"/>
        <v>#DIV/0!</v>
      </c>
      <c r="S37" t="e">
        <f t="shared" si="6"/>
        <v>#DIV/0!</v>
      </c>
      <c r="T37" t="e">
        <f t="shared" si="7"/>
        <v>#DIV/0!</v>
      </c>
      <c r="U37" t="e">
        <f t="shared" si="8"/>
        <v>#DIV/0!</v>
      </c>
      <c r="V37" t="e">
        <f t="shared" si="9"/>
        <v>#DIV/0!</v>
      </c>
      <c r="W37" t="e">
        <f t="shared" si="10"/>
        <v>#DIV/0!</v>
      </c>
      <c r="X37" t="e">
        <f t="shared" si="11"/>
        <v>#DIV/0!</v>
      </c>
      <c r="Y37" t="e">
        <f t="shared" si="12"/>
        <v>#DIV/0!</v>
      </c>
      <c r="AA37" s="1" t="e">
        <f t="shared" si="13"/>
        <v>#DIV/0!</v>
      </c>
    </row>
    <row r="38" spans="1:27">
      <c r="A38" t="s">
        <v>18</v>
      </c>
      <c r="B38" s="1">
        <v>24.71</v>
      </c>
      <c r="C38" s="1">
        <v>1.6200000001099999</v>
      </c>
      <c r="D38" s="1">
        <v>1.01999999955</v>
      </c>
      <c r="E38" s="1">
        <v>1.0200000004800001</v>
      </c>
      <c r="F38" s="1">
        <v>1.0700000003000001</v>
      </c>
      <c r="G38" s="1">
        <v>1.01999999955</v>
      </c>
      <c r="H38" s="1">
        <v>1.0100000007100001</v>
      </c>
      <c r="I38" s="1">
        <v>1.01999999955</v>
      </c>
      <c r="J38" s="1">
        <v>1.00999999978</v>
      </c>
      <c r="K38" s="1">
        <v>1.0200000004800001</v>
      </c>
      <c r="L38" s="1"/>
      <c r="M38" s="1">
        <f t="shared" si="1"/>
        <v>3.4520000000510001</v>
      </c>
      <c r="N38" s="1">
        <f t="shared" si="2"/>
        <v>7.471669157540453</v>
      </c>
      <c r="P38">
        <f t="shared" si="3"/>
        <v>1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0</v>
      </c>
      <c r="Y38">
        <f t="shared" si="12"/>
        <v>0</v>
      </c>
      <c r="AA38" s="1">
        <f t="shared" si="13"/>
        <v>1.0900000000566665</v>
      </c>
    </row>
    <row r="39" spans="1:27">
      <c r="A39" t="s">
        <v>19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 t="e">
        <f t="shared" si="1"/>
        <v>#DIV/0!</v>
      </c>
      <c r="N39" s="1" t="e">
        <f t="shared" si="2"/>
        <v>#DIV/0!</v>
      </c>
      <c r="P39" t="e">
        <f t="shared" si="3"/>
        <v>#DIV/0!</v>
      </c>
      <c r="Q39" t="e">
        <f t="shared" si="4"/>
        <v>#DIV/0!</v>
      </c>
      <c r="R39" t="e">
        <f t="shared" si="5"/>
        <v>#DIV/0!</v>
      </c>
      <c r="S39" t="e">
        <f t="shared" si="6"/>
        <v>#DIV/0!</v>
      </c>
      <c r="T39" t="e">
        <f t="shared" si="7"/>
        <v>#DIV/0!</v>
      </c>
      <c r="U39" t="e">
        <f t="shared" si="8"/>
        <v>#DIV/0!</v>
      </c>
      <c r="V39" t="e">
        <f t="shared" si="9"/>
        <v>#DIV/0!</v>
      </c>
      <c r="W39" t="e">
        <f t="shared" si="10"/>
        <v>#DIV/0!</v>
      </c>
      <c r="X39" t="e">
        <f t="shared" si="11"/>
        <v>#DIV/0!</v>
      </c>
      <c r="Y39" t="e">
        <f t="shared" si="12"/>
        <v>#DIV/0!</v>
      </c>
      <c r="AA39" s="1" t="e">
        <f t="shared" si="13"/>
        <v>#DIV/0!</v>
      </c>
    </row>
    <row r="40" spans="1:27">
      <c r="A40" t="s">
        <v>37</v>
      </c>
      <c r="B40">
        <v>28.620000000099999</v>
      </c>
      <c r="C40">
        <v>7.1900000004100004</v>
      </c>
      <c r="D40">
        <v>5.70999999996</v>
      </c>
      <c r="E40">
        <v>5.7199999997399997</v>
      </c>
      <c r="F40">
        <v>5.7299999995200004</v>
      </c>
      <c r="G40">
        <v>5.7200000006699998</v>
      </c>
      <c r="H40">
        <v>5.7199999997399997</v>
      </c>
      <c r="I40">
        <v>5.7300000004499996</v>
      </c>
      <c r="J40">
        <v>5.7199999997399997</v>
      </c>
      <c r="K40">
        <v>5.7299999995200004</v>
      </c>
      <c r="M40" s="1">
        <f t="shared" si="1"/>
        <v>8.1589999999849994</v>
      </c>
      <c r="N40" s="1">
        <f t="shared" si="2"/>
        <v>7.2040427693723013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X40">
        <f t="shared" si="11"/>
        <v>0</v>
      </c>
      <c r="Y40">
        <f t="shared" si="12"/>
        <v>0</v>
      </c>
      <c r="AA40" s="1">
        <f t="shared" si="13"/>
        <v>5.8855555555277768</v>
      </c>
    </row>
    <row r="41" spans="1:27">
      <c r="A41" t="s">
        <v>20</v>
      </c>
      <c r="B41" s="1">
        <v>4.8300000000700001</v>
      </c>
      <c r="C41" s="1">
        <v>1.75999999978</v>
      </c>
      <c r="D41" s="1">
        <v>1.74000000022</v>
      </c>
      <c r="E41" s="1">
        <v>1.77999999933</v>
      </c>
      <c r="F41" s="1">
        <v>1.7700000004800001</v>
      </c>
      <c r="G41" s="1">
        <v>1.8399999998500001</v>
      </c>
      <c r="H41" s="1">
        <v>1.80999999959</v>
      </c>
      <c r="I41" s="1">
        <v>1.75</v>
      </c>
      <c r="J41" s="1">
        <v>1.78000000026</v>
      </c>
      <c r="K41" s="1">
        <v>1.7700000004800001</v>
      </c>
      <c r="L41" s="1"/>
      <c r="M41" s="1">
        <f t="shared" si="1"/>
        <v>2.0830000000059998</v>
      </c>
      <c r="N41" s="1">
        <f t="shared" si="2"/>
        <v>0.96563220513356807</v>
      </c>
      <c r="P41">
        <f t="shared" si="3"/>
        <v>1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</v>
      </c>
      <c r="AA41" s="1">
        <f t="shared" si="13"/>
        <v>1.7777777777766666</v>
      </c>
    </row>
    <row r="42" spans="1:27">
      <c r="A42" t="s">
        <v>21</v>
      </c>
      <c r="B42" s="1">
        <v>16.71</v>
      </c>
      <c r="C42" s="1">
        <v>2.1499999994399999</v>
      </c>
      <c r="D42" s="1">
        <v>2.25</v>
      </c>
      <c r="E42" s="1">
        <v>2.29000000004</v>
      </c>
      <c r="F42" s="1">
        <v>2.3100000005200001</v>
      </c>
      <c r="G42" s="1">
        <v>2.3599999993999998</v>
      </c>
      <c r="H42" s="1">
        <v>2.29000000004</v>
      </c>
      <c r="I42" s="1">
        <v>2.2400000002199998</v>
      </c>
      <c r="J42" s="1">
        <v>2.3700000001100001</v>
      </c>
      <c r="K42" s="1">
        <v>2.2999999998099998</v>
      </c>
      <c r="L42" s="1"/>
      <c r="M42" s="1">
        <f t="shared" si="1"/>
        <v>3.7269999999579992</v>
      </c>
      <c r="N42" s="1">
        <f t="shared" si="2"/>
        <v>4.5621901417008601</v>
      </c>
      <c r="P42">
        <f t="shared" si="3"/>
        <v>1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Y42">
        <f t="shared" si="12"/>
        <v>0</v>
      </c>
      <c r="AA42" s="1">
        <f t="shared" si="13"/>
        <v>2.2844444443977778</v>
      </c>
    </row>
    <row r="43" spans="1:27">
      <c r="A43" t="s">
        <v>38</v>
      </c>
      <c r="B43">
        <v>8.6600000001499993</v>
      </c>
      <c r="C43">
        <v>8.5599999995899996</v>
      </c>
      <c r="D43">
        <v>8.5600000005200005</v>
      </c>
      <c r="E43">
        <v>8.5699999993699993</v>
      </c>
      <c r="F43">
        <v>8.5700000003000003</v>
      </c>
      <c r="G43">
        <v>8.5899999998500007</v>
      </c>
      <c r="H43">
        <v>8.5700000003000003</v>
      </c>
      <c r="I43">
        <v>8.5800000000699992</v>
      </c>
      <c r="J43">
        <v>8.5699999993699993</v>
      </c>
      <c r="K43">
        <v>8.5800000000699992</v>
      </c>
      <c r="M43" s="1">
        <f t="shared" si="1"/>
        <v>8.5809999999589994</v>
      </c>
      <c r="N43" s="1">
        <f t="shared" si="2"/>
        <v>2.9230881749387188E-2</v>
      </c>
      <c r="P43">
        <f t="shared" si="3"/>
        <v>1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0</v>
      </c>
      <c r="AA43" s="1">
        <f t="shared" si="13"/>
        <v>8.5722222221600006</v>
      </c>
    </row>
    <row r="44" spans="1:27">
      <c r="A44" t="s">
        <v>22</v>
      </c>
      <c r="B44" s="1">
        <v>10.2599999998</v>
      </c>
      <c r="C44" s="1">
        <v>0.70000000018599995</v>
      </c>
      <c r="D44" s="1">
        <v>0.69000000040999998</v>
      </c>
      <c r="E44" s="1">
        <v>0.67999999970199998</v>
      </c>
      <c r="F44" s="1">
        <v>0.73000000044699997</v>
      </c>
      <c r="G44" s="1">
        <v>0.67999999970199998</v>
      </c>
      <c r="H44" s="1">
        <v>0.67999999970199998</v>
      </c>
      <c r="I44" s="1">
        <v>0.760000000708</v>
      </c>
      <c r="J44" s="1">
        <v>0.72999999951600003</v>
      </c>
      <c r="K44" s="1">
        <v>0.67999999970199998</v>
      </c>
      <c r="L44" s="1"/>
      <c r="M44" s="1">
        <f t="shared" si="1"/>
        <v>1.6589999999875</v>
      </c>
      <c r="N44" s="1">
        <f t="shared" si="2"/>
        <v>3.0222120301479323</v>
      </c>
      <c r="P44">
        <f t="shared" si="3"/>
        <v>1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X44">
        <f t="shared" si="11"/>
        <v>0</v>
      </c>
      <c r="Y44">
        <f t="shared" si="12"/>
        <v>0</v>
      </c>
      <c r="AA44" s="1">
        <f t="shared" si="13"/>
        <v>0.70333333334166648</v>
      </c>
    </row>
    <row r="45" spans="1:27">
      <c r="A45" t="s">
        <v>23</v>
      </c>
      <c r="B45" s="1">
        <v>0.78000000026100003</v>
      </c>
      <c r="C45" s="1">
        <v>0.70000000018599995</v>
      </c>
      <c r="D45" s="1">
        <v>0.68999999947799995</v>
      </c>
      <c r="E45" s="1">
        <v>0.75</v>
      </c>
      <c r="F45" s="1">
        <v>0.73000000044699997</v>
      </c>
      <c r="G45" s="1">
        <v>0.69000000040999998</v>
      </c>
      <c r="H45" s="1">
        <v>0.68999999947799995</v>
      </c>
      <c r="I45" s="1">
        <v>0.67999999970199998</v>
      </c>
      <c r="J45" s="1">
        <v>0.70000000018599995</v>
      </c>
      <c r="K45" s="1">
        <v>0.69000000040999998</v>
      </c>
      <c r="L45" s="1"/>
      <c r="M45" s="1">
        <f t="shared" si="1"/>
        <v>0.7100000000558</v>
      </c>
      <c r="N45" s="1">
        <f t="shared" si="2"/>
        <v>3.2659863362679432E-2</v>
      </c>
      <c r="P45">
        <f t="shared" si="3"/>
        <v>1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0"/>
        <v>0</v>
      </c>
      <c r="X45">
        <f t="shared" si="11"/>
        <v>0</v>
      </c>
      <c r="Y45">
        <f t="shared" si="12"/>
        <v>0</v>
      </c>
      <c r="AA45" s="1">
        <f t="shared" si="13"/>
        <v>0.70222222225522224</v>
      </c>
    </row>
    <row r="46" spans="1:27">
      <c r="A46" t="s">
        <v>39</v>
      </c>
      <c r="B46">
        <v>57.96</v>
      </c>
      <c r="C46">
        <v>9.1800000006300007</v>
      </c>
      <c r="D46">
        <v>9.2099999999600008</v>
      </c>
      <c r="E46">
        <v>9.2099999999600008</v>
      </c>
      <c r="F46">
        <v>9.1600000001499993</v>
      </c>
      <c r="G46">
        <v>9.1999999992500001</v>
      </c>
      <c r="H46">
        <v>9.1600000001499993</v>
      </c>
      <c r="I46">
        <v>9.1699999999300008</v>
      </c>
      <c r="J46">
        <v>9.2200000006699998</v>
      </c>
      <c r="K46">
        <v>9.2299999995200004</v>
      </c>
      <c r="M46" s="1">
        <f t="shared" si="1"/>
        <v>14.070000000022</v>
      </c>
      <c r="N46" s="1">
        <f t="shared" si="2"/>
        <v>15.421394230086866</v>
      </c>
      <c r="P46">
        <f t="shared" si="3"/>
        <v>1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0"/>
        <v>0</v>
      </c>
      <c r="X46">
        <f t="shared" si="11"/>
        <v>0</v>
      </c>
      <c r="Y46">
        <f t="shared" si="12"/>
        <v>0</v>
      </c>
      <c r="AA46" s="1">
        <f t="shared" si="13"/>
        <v>9.1933333333577778</v>
      </c>
    </row>
    <row r="47" spans="1:27">
      <c r="A47" t="s">
        <v>24</v>
      </c>
      <c r="B47" s="1">
        <v>3.1200000001100001</v>
      </c>
      <c r="C47" s="1">
        <v>2.9799999995199999</v>
      </c>
      <c r="D47" s="1">
        <v>3</v>
      </c>
      <c r="E47" s="1">
        <v>2.98000000045</v>
      </c>
      <c r="F47" s="1">
        <v>3.01999999955</v>
      </c>
      <c r="G47" s="1">
        <v>2.98000000045</v>
      </c>
      <c r="H47" s="1">
        <v>2.9799999995199999</v>
      </c>
      <c r="I47" s="1">
        <v>2.9900000002199998</v>
      </c>
      <c r="J47" s="1">
        <v>2.9500000001900002</v>
      </c>
      <c r="K47" s="1">
        <v>2.9900000002199998</v>
      </c>
      <c r="L47" s="1"/>
      <c r="M47" s="1">
        <f t="shared" si="1"/>
        <v>2.9990000000230004</v>
      </c>
      <c r="N47" s="1">
        <f t="shared" si="2"/>
        <v>4.6055522028018915E-2</v>
      </c>
      <c r="P47">
        <f t="shared" si="3"/>
        <v>1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Y47">
        <f t="shared" si="12"/>
        <v>0</v>
      </c>
      <c r="AA47" s="1">
        <f t="shared" si="13"/>
        <v>2.9855555555688889</v>
      </c>
    </row>
    <row r="48" spans="1:27">
      <c r="A48" t="s">
        <v>25</v>
      </c>
      <c r="B48" s="1">
        <v>3.0899999998499998</v>
      </c>
      <c r="C48" s="1">
        <v>3.0800000000700001</v>
      </c>
      <c r="D48" s="1">
        <v>3.0999999996300001</v>
      </c>
      <c r="E48" s="1">
        <v>3.1399999996600001</v>
      </c>
      <c r="F48" s="1">
        <v>3.0900000007799999</v>
      </c>
      <c r="G48" s="1">
        <v>3.0899999998499998</v>
      </c>
      <c r="H48" s="1">
        <v>3.0800000000700001</v>
      </c>
      <c r="I48" s="1">
        <v>3.0899999998499998</v>
      </c>
      <c r="J48" s="1">
        <v>3.1099999993999998</v>
      </c>
      <c r="K48" s="1">
        <v>3.19000000041</v>
      </c>
      <c r="L48" s="1"/>
      <c r="M48" s="1">
        <f t="shared" si="1"/>
        <v>3.105999999957</v>
      </c>
      <c r="N48" s="1">
        <f t="shared" si="2"/>
        <v>3.4383458599804149E-2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  <c r="X48">
        <f t="shared" si="11"/>
        <v>0</v>
      </c>
      <c r="Y48">
        <f t="shared" si="12"/>
        <v>1</v>
      </c>
      <c r="AA48" s="1">
        <f t="shared" si="13"/>
        <v>3.0966666665733333</v>
      </c>
    </row>
    <row r="49" spans="1:27">
      <c r="A49" t="s">
        <v>40</v>
      </c>
      <c r="B49">
        <v>25.160000000099998</v>
      </c>
      <c r="C49">
        <v>25.099999999600001</v>
      </c>
      <c r="D49">
        <v>25.160000000099998</v>
      </c>
      <c r="E49">
        <v>25.100000000600001</v>
      </c>
      <c r="F49">
        <v>25.219999999700001</v>
      </c>
      <c r="G49">
        <v>25.099999999600001</v>
      </c>
      <c r="H49">
        <v>25.150000000399999</v>
      </c>
      <c r="I49">
        <v>25.179999999700001</v>
      </c>
      <c r="J49">
        <v>25.140000000600001</v>
      </c>
      <c r="K49">
        <v>25.139999999699999</v>
      </c>
      <c r="M49" s="1">
        <f t="shared" si="1"/>
        <v>25.145000000009997</v>
      </c>
      <c r="N49" s="1">
        <f t="shared" si="2"/>
        <v>3.865804495688907E-2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  <c r="X49">
        <f t="shared" si="11"/>
        <v>0</v>
      </c>
      <c r="Y49">
        <f t="shared" si="12"/>
        <v>0</v>
      </c>
      <c r="AA49" s="1">
        <f t="shared" si="13"/>
        <v>25.145000000009997</v>
      </c>
    </row>
    <row r="50" spans="1:27">
      <c r="A50" t="s">
        <v>26</v>
      </c>
      <c r="B50" s="1">
        <v>3.3899999996600001</v>
      </c>
      <c r="C50" s="1">
        <v>0.97000000067100001</v>
      </c>
      <c r="D50" s="1">
        <v>0.95999999996300001</v>
      </c>
      <c r="E50" s="1">
        <v>0.96999999973899997</v>
      </c>
      <c r="F50" s="1">
        <v>0.96999999973899997</v>
      </c>
      <c r="G50" s="1">
        <v>1.0200000004800001</v>
      </c>
      <c r="H50" s="1">
        <v>0.96999999973899997</v>
      </c>
      <c r="I50" s="1">
        <v>0.98000000044699997</v>
      </c>
      <c r="J50" s="1">
        <v>0.95999999996300001</v>
      </c>
      <c r="K50" s="1">
        <v>0.96999999973899997</v>
      </c>
      <c r="L50" s="1"/>
      <c r="M50" s="1">
        <f t="shared" si="1"/>
        <v>1.2160000000140001</v>
      </c>
      <c r="N50" s="1">
        <f t="shared" si="2"/>
        <v>0.76405642595178502</v>
      </c>
      <c r="P50">
        <f t="shared" si="3"/>
        <v>1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  <c r="W50">
        <f t="shared" si="10"/>
        <v>0</v>
      </c>
      <c r="X50">
        <f t="shared" si="11"/>
        <v>0</v>
      </c>
      <c r="Y50">
        <f t="shared" si="12"/>
        <v>0</v>
      </c>
      <c r="AA50" s="1">
        <f t="shared" si="13"/>
        <v>0.97444444449777778</v>
      </c>
    </row>
    <row r="51" spans="1:27">
      <c r="A51" t="s">
        <v>27</v>
      </c>
      <c r="B51" s="1">
        <v>1.1899999994799999</v>
      </c>
      <c r="C51" s="1">
        <v>1.20999999996</v>
      </c>
      <c r="D51" s="1">
        <v>1.13000000082</v>
      </c>
      <c r="E51" s="1">
        <v>1.20999999996</v>
      </c>
      <c r="F51" s="1">
        <v>1.1299999998900001</v>
      </c>
      <c r="G51" s="1">
        <v>1.1200000001099999</v>
      </c>
      <c r="H51" s="1">
        <v>1.1299999998900001</v>
      </c>
      <c r="I51" s="1">
        <v>1.1200000001099999</v>
      </c>
      <c r="J51" s="1">
        <v>1.1299999998900001</v>
      </c>
      <c r="K51" s="1">
        <v>1.1299999998900001</v>
      </c>
      <c r="L51" s="1"/>
      <c r="M51" s="1">
        <f t="shared" si="1"/>
        <v>1.1499999999999999</v>
      </c>
      <c r="N51" s="1">
        <f t="shared" si="2"/>
        <v>3.741657374955052E-2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0</v>
      </c>
      <c r="X51">
        <f t="shared" si="11"/>
        <v>0</v>
      </c>
      <c r="Y51">
        <f t="shared" si="12"/>
        <v>0</v>
      </c>
      <c r="AA51" s="1">
        <f t="shared" si="13"/>
        <v>1.1499999999999999</v>
      </c>
    </row>
    <row r="52" spans="1:27">
      <c r="A52" t="s">
        <v>41</v>
      </c>
      <c r="B52">
        <v>22.3300000001</v>
      </c>
      <c r="C52">
        <v>12.4900000002</v>
      </c>
      <c r="D52">
        <v>12.5</v>
      </c>
      <c r="E52">
        <v>12.4799999995</v>
      </c>
      <c r="F52">
        <v>12.5099999998</v>
      </c>
      <c r="G52">
        <v>12.5</v>
      </c>
      <c r="H52">
        <v>12.4900000002</v>
      </c>
      <c r="I52">
        <v>12.469999999700001</v>
      </c>
      <c r="J52">
        <v>12.4900000002</v>
      </c>
      <c r="K52">
        <v>12.5</v>
      </c>
      <c r="M52" s="1">
        <f t="shared" si="1"/>
        <v>13.475999999969996</v>
      </c>
      <c r="N52" s="1">
        <f t="shared" si="2"/>
        <v>3.110999125014601</v>
      </c>
      <c r="P52">
        <f t="shared" si="3"/>
        <v>1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  <c r="W52">
        <f t="shared" si="10"/>
        <v>0</v>
      </c>
      <c r="X52">
        <f t="shared" si="11"/>
        <v>0</v>
      </c>
      <c r="Y52">
        <f t="shared" si="12"/>
        <v>0</v>
      </c>
      <c r="AA52" s="1">
        <f t="shared" si="13"/>
        <v>12.49222222217778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Ruler="0" topLeftCell="A19" workbookViewId="0">
      <selection activeCell="K37" sqref="B37:K37"/>
    </sheetView>
  </sheetViews>
  <sheetFormatPr baseColWidth="10" defaultRowHeight="15" x14ac:dyDescent="0"/>
  <cols>
    <col min="1" max="1" width="22.6640625" customWidth="1"/>
    <col min="2" max="13" width="5.83203125" customWidth="1"/>
    <col min="14" max="15" width="9.5" customWidth="1"/>
    <col min="16" max="26" width="5.83203125" customWidth="1"/>
    <col min="27" max="27" width="9.33203125" customWidth="1"/>
    <col min="28" max="28" width="8.6640625" customWidth="1"/>
    <col min="29" max="29" width="15.33203125" bestFit="1" customWidth="1"/>
  </cols>
  <sheetData>
    <row r="1" spans="1:32">
      <c r="A1" s="2" t="s">
        <v>51</v>
      </c>
      <c r="B1" s="2" t="s">
        <v>52</v>
      </c>
      <c r="M1" s="2" t="s">
        <v>53</v>
      </c>
      <c r="N1" s="2" t="s">
        <v>56</v>
      </c>
      <c r="O1" s="2"/>
      <c r="P1" s="2" t="s">
        <v>57</v>
      </c>
      <c r="AA1" s="2" t="s">
        <v>53</v>
      </c>
      <c r="AB1" s="2"/>
      <c r="AC1" s="2" t="s">
        <v>58</v>
      </c>
      <c r="AD1" t="s">
        <v>59</v>
      </c>
      <c r="AE1" s="5" t="s">
        <v>60</v>
      </c>
      <c r="AF1" t="s">
        <v>61</v>
      </c>
    </row>
    <row r="2" spans="1:32">
      <c r="A2" t="s">
        <v>42</v>
      </c>
      <c r="B2">
        <v>105.48999999900001</v>
      </c>
      <c r="C2">
        <v>100.100000001</v>
      </c>
      <c r="D2">
        <v>99.049999999799994</v>
      </c>
      <c r="E2">
        <v>101.98</v>
      </c>
      <c r="F2">
        <v>104.99</v>
      </c>
      <c r="G2">
        <v>103.1</v>
      </c>
      <c r="H2">
        <v>106.46</v>
      </c>
      <c r="I2">
        <v>109.98</v>
      </c>
      <c r="J2">
        <v>94.019999999600003</v>
      </c>
      <c r="K2">
        <v>96.930000000600003</v>
      </c>
      <c r="M2" s="1">
        <f t="shared" ref="M2:M33" si="0">AVERAGE(B2:K2)</f>
        <v>102.21000000000001</v>
      </c>
      <c r="N2" s="1">
        <f t="shared" ref="N2:N4" si="1">STDEV(B2:K2)</f>
        <v>4.7976776788439812</v>
      </c>
      <c r="O2" s="1"/>
      <c r="P2">
        <f>IF(OR(B2&lt;$M2-2*$N2, B2&gt;$M2+2*$N2), 1, 0)</f>
        <v>0</v>
      </c>
      <c r="Q2">
        <f t="shared" ref="Q2:Y2" si="2">IF(OR(C2&lt;$M2-2*$N2, C2&gt;$M2+2*$N2), 1, 0)</f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AA2" s="1">
        <f t="shared" ref="AA2:AA52" si="3">SUMIF(P2:Y2, 0, B2:K2)/COUNTIF(P2:Y2, 0)</f>
        <v>102.21000000000001</v>
      </c>
      <c r="AC2" t="s">
        <v>62</v>
      </c>
    </row>
    <row r="3" spans="1:32">
      <c r="A3" t="s">
        <v>43</v>
      </c>
      <c r="B3">
        <v>31.956</v>
      </c>
      <c r="C3">
        <v>37.225999999999999</v>
      </c>
      <c r="D3">
        <v>44.927999999999997</v>
      </c>
      <c r="E3">
        <v>35.436999999999998</v>
      </c>
      <c r="F3">
        <v>27.86</v>
      </c>
      <c r="G3">
        <v>31.736000000000001</v>
      </c>
      <c r="H3">
        <v>31.747</v>
      </c>
      <c r="I3">
        <v>35.622999999999998</v>
      </c>
      <c r="J3">
        <v>31.574000000000002</v>
      </c>
      <c r="K3">
        <v>31.463000000000001</v>
      </c>
      <c r="M3" s="1">
        <f t="shared" si="0"/>
        <v>33.954999999999998</v>
      </c>
      <c r="N3" s="1">
        <f t="shared" si="1"/>
        <v>4.7011605422963596</v>
      </c>
      <c r="O3" s="1"/>
      <c r="P3">
        <f t="shared" ref="P3:P52" si="4">IF(OR(B3&lt;$M3-2*$N3, B3&gt;$M3+2*$N3), 1, 0)</f>
        <v>0</v>
      </c>
      <c r="Q3">
        <f t="shared" ref="Q3:Q52" si="5">IF(OR(C3&lt;$M3-2*$N3, C3&gt;$M3+2*$N3), 1, 0)</f>
        <v>0</v>
      </c>
      <c r="R3">
        <f t="shared" ref="R3:R52" si="6">IF(OR(D3&lt;$M3-2*$N3, D3&gt;$M3+2*$N3), 1, 0)</f>
        <v>1</v>
      </c>
      <c r="S3">
        <f t="shared" ref="S3:S52" si="7">IF(OR(E3&lt;$M3-2*$N3, E3&gt;$M3+2*$N3), 1, 0)</f>
        <v>0</v>
      </c>
      <c r="T3">
        <f t="shared" ref="T3:T52" si="8">IF(OR(F3&lt;$M3-2*$N3, F3&gt;$M3+2*$N3), 1, 0)</f>
        <v>0</v>
      </c>
      <c r="U3">
        <f t="shared" ref="U3:U52" si="9">IF(OR(G3&lt;$M3-2*$N3, G3&gt;$M3+2*$N3), 1, 0)</f>
        <v>0</v>
      </c>
      <c r="V3">
        <f t="shared" ref="V3:V52" si="10">IF(OR(H3&lt;$M3-2*$N3, H3&gt;$M3+2*$N3), 1, 0)</f>
        <v>0</v>
      </c>
      <c r="W3">
        <f t="shared" ref="W3:W52" si="11">IF(OR(I3&lt;$M3-2*$N3, I3&gt;$M3+2*$N3), 1, 0)</f>
        <v>0</v>
      </c>
      <c r="X3">
        <f t="shared" ref="X3:X52" si="12">IF(OR(J3&lt;$M3-2*$N3, J3&gt;$M3+2*$N3), 1, 0)</f>
        <v>0</v>
      </c>
      <c r="Y3">
        <f t="shared" ref="Y3:Y52" si="13">IF(OR(K3&lt;$M3-2*$N3, K3&gt;$M3+2*$N3), 1, 0)</f>
        <v>0</v>
      </c>
      <c r="AA3" s="1">
        <f t="shared" si="3"/>
        <v>32.735777777777777</v>
      </c>
      <c r="AC3" t="s">
        <v>63</v>
      </c>
      <c r="AD3" s="1">
        <f>AA17</f>
        <v>1.3344444441088887</v>
      </c>
      <c r="AE3" s="1">
        <f>AA18</f>
        <v>1.1144444444733332</v>
      </c>
      <c r="AF3" s="1">
        <f>AA19</f>
        <v>9.1688888888366673</v>
      </c>
    </row>
    <row r="4" spans="1:32">
      <c r="A4" t="s">
        <v>44</v>
      </c>
      <c r="M4" s="1" t="e">
        <f t="shared" si="0"/>
        <v>#DIV/0!</v>
      </c>
      <c r="N4" s="1" t="e">
        <f t="shared" si="1"/>
        <v>#DIV/0!</v>
      </c>
      <c r="O4" s="1"/>
      <c r="P4" t="e">
        <f t="shared" si="4"/>
        <v>#DIV/0!</v>
      </c>
      <c r="Q4" t="e">
        <f t="shared" si="5"/>
        <v>#DIV/0!</v>
      </c>
      <c r="R4" t="e">
        <f t="shared" si="6"/>
        <v>#DIV/0!</v>
      </c>
      <c r="S4" t="e">
        <f t="shared" si="7"/>
        <v>#DIV/0!</v>
      </c>
      <c r="T4" t="e">
        <f t="shared" si="8"/>
        <v>#DIV/0!</v>
      </c>
      <c r="U4" t="e">
        <f t="shared" si="9"/>
        <v>#DIV/0!</v>
      </c>
      <c r="V4" t="e">
        <f t="shared" si="10"/>
        <v>#DIV/0!</v>
      </c>
      <c r="W4" t="e">
        <f t="shared" si="11"/>
        <v>#DIV/0!</v>
      </c>
      <c r="X4" t="e">
        <f t="shared" si="12"/>
        <v>#DIV/0!</v>
      </c>
      <c r="Y4" t="e">
        <f t="shared" si="13"/>
        <v>#DIV/0!</v>
      </c>
      <c r="AA4" s="1" t="e">
        <f t="shared" si="3"/>
        <v>#DIV/0!</v>
      </c>
      <c r="AC4" t="s">
        <v>64</v>
      </c>
      <c r="AD4" s="1">
        <f>AA20</f>
        <v>38.866000000109999</v>
      </c>
      <c r="AE4" s="1">
        <f>AA21</f>
        <v>38.747000000160007</v>
      </c>
      <c r="AF4" s="1">
        <f>AA22</f>
        <v>127.846</v>
      </c>
    </row>
    <row r="5" spans="1:32">
      <c r="A5" t="s">
        <v>0</v>
      </c>
      <c r="B5">
        <v>17.589999999900002</v>
      </c>
      <c r="C5">
        <v>17.509999999800002</v>
      </c>
      <c r="D5">
        <v>17.399999999399999</v>
      </c>
      <c r="E5">
        <v>17.2699999996</v>
      </c>
      <c r="F5">
        <v>17.29</v>
      </c>
      <c r="G5">
        <v>17.310000000500001</v>
      </c>
      <c r="H5">
        <v>17.3300000001</v>
      </c>
      <c r="I5">
        <v>17.320000000299999</v>
      </c>
      <c r="J5">
        <v>17.279999999299999</v>
      </c>
      <c r="K5">
        <v>17.29</v>
      </c>
      <c r="M5" s="1">
        <f t="shared" si="0"/>
        <v>17.358999999889996</v>
      </c>
      <c r="N5" s="1">
        <f t="shared" ref="N5:N52" si="14">STDEV(B5:K5)</f>
        <v>0.10867382386849271</v>
      </c>
      <c r="O5" s="1"/>
      <c r="P5">
        <f t="shared" si="4"/>
        <v>1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AA5" s="1">
        <f>SUMIF(P5:Y5, 0, B5:K5)/COUNTIF(P5:Y5, 0)</f>
        <v>17.333333333222221</v>
      </c>
      <c r="AC5" t="s">
        <v>65</v>
      </c>
      <c r="AD5" s="1">
        <f>AA23</f>
        <v>1.3988888888711115</v>
      </c>
      <c r="AE5" s="1">
        <f>AA24</f>
        <v>1.3244444443333334</v>
      </c>
      <c r="AF5" s="1">
        <f>AA25</f>
        <v>7.6011111111277767</v>
      </c>
    </row>
    <row r="6" spans="1:32">
      <c r="A6" t="s">
        <v>1</v>
      </c>
      <c r="B6">
        <v>17.5</v>
      </c>
      <c r="C6">
        <v>17.360000000300001</v>
      </c>
      <c r="D6">
        <v>17.4199999999</v>
      </c>
      <c r="E6">
        <v>17.349999999600001</v>
      </c>
      <c r="F6">
        <v>17.370000000099999</v>
      </c>
      <c r="G6">
        <v>17.389999999699999</v>
      </c>
      <c r="H6">
        <v>17.379999999900001</v>
      </c>
      <c r="I6">
        <v>17.379999999900001</v>
      </c>
      <c r="J6">
        <v>17.360000000300001</v>
      </c>
      <c r="K6">
        <v>17.379999999900001</v>
      </c>
      <c r="M6" s="1">
        <f t="shared" si="0"/>
        <v>17.388999999960003</v>
      </c>
      <c r="N6" s="1">
        <f t="shared" si="14"/>
        <v>4.3576242241743161E-2</v>
      </c>
      <c r="O6" s="1"/>
      <c r="P6">
        <f t="shared" si="4"/>
        <v>1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AA6" s="1">
        <f t="shared" si="3"/>
        <v>17.376666666622228</v>
      </c>
      <c r="AC6" t="s">
        <v>66</v>
      </c>
      <c r="AD6" s="1">
        <f>AA26</f>
        <v>43.238888888733335</v>
      </c>
      <c r="AE6" s="1">
        <f>AA27</f>
        <v>43.181111110899998</v>
      </c>
      <c r="AF6" s="1">
        <f>AA28</f>
        <v>51.943333333455556</v>
      </c>
    </row>
    <row r="7" spans="1:32">
      <c r="A7" t="s">
        <v>28</v>
      </c>
      <c r="B7">
        <v>19.759999999800002</v>
      </c>
      <c r="C7">
        <v>19.660000000099998</v>
      </c>
      <c r="D7">
        <v>19.490000000199998</v>
      </c>
      <c r="E7">
        <v>19.440000000400001</v>
      </c>
      <c r="F7">
        <v>19.509999999800002</v>
      </c>
      <c r="G7">
        <v>19.4199999999</v>
      </c>
      <c r="H7">
        <v>19.410000000099998</v>
      </c>
      <c r="I7">
        <v>19.389999999699999</v>
      </c>
      <c r="J7">
        <v>19.5</v>
      </c>
      <c r="K7">
        <v>19.479999999499999</v>
      </c>
      <c r="M7" s="1">
        <f t="shared" si="0"/>
        <v>19.505999999949999</v>
      </c>
      <c r="N7" s="1">
        <f t="shared" si="14"/>
        <v>0.11720826666048624</v>
      </c>
      <c r="O7" s="1"/>
      <c r="P7">
        <f t="shared" si="4"/>
        <v>1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AA7" s="1">
        <f t="shared" si="3"/>
        <v>19.477777777744443</v>
      </c>
      <c r="AC7" t="s">
        <v>67</v>
      </c>
      <c r="AD7" s="1">
        <f>AA32</f>
        <v>30.09099999983</v>
      </c>
      <c r="AE7" s="1">
        <f>AA33</f>
        <v>30.500999999890002</v>
      </c>
      <c r="AF7" s="1">
        <f>AA34</f>
        <v>83.49800000014001</v>
      </c>
    </row>
    <row r="8" spans="1:32">
      <c r="A8" t="s">
        <v>2</v>
      </c>
      <c r="B8">
        <v>6.3600000003400003</v>
      </c>
      <c r="C8">
        <v>6.2400000002200002</v>
      </c>
      <c r="D8">
        <v>6.1899999994800003</v>
      </c>
      <c r="E8">
        <v>6.1100000003400003</v>
      </c>
      <c r="F8">
        <v>6.1299999998899999</v>
      </c>
      <c r="G8">
        <v>6.07999999914</v>
      </c>
      <c r="H8">
        <v>6.1099999994000003</v>
      </c>
      <c r="I8">
        <v>6.0900000007799999</v>
      </c>
      <c r="J8">
        <v>6.1200000001100001</v>
      </c>
      <c r="K8">
        <v>6.2299999995200004</v>
      </c>
      <c r="M8" s="1">
        <f t="shared" si="0"/>
        <v>6.1659999999220023</v>
      </c>
      <c r="N8" s="1">
        <f t="shared" si="14"/>
        <v>8.8593955232949148E-2</v>
      </c>
      <c r="O8" s="1"/>
      <c r="P8">
        <f t="shared" si="4"/>
        <v>1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AA8" s="1">
        <f t="shared" si="3"/>
        <v>6.1444444443200013</v>
      </c>
      <c r="AC8" t="s">
        <v>68</v>
      </c>
      <c r="AD8" s="1">
        <f>AA38</f>
        <v>2.1244444444566666</v>
      </c>
      <c r="AE8" s="1" t="e">
        <f>AA39</f>
        <v>#DIV/0!</v>
      </c>
      <c r="AF8" s="1">
        <f>AA40</f>
        <v>7.4566666667044439</v>
      </c>
    </row>
    <row r="9" spans="1:32">
      <c r="A9" t="s">
        <v>3</v>
      </c>
      <c r="B9">
        <v>15.950000000199999</v>
      </c>
      <c r="C9">
        <v>15.970000000700001</v>
      </c>
      <c r="D9">
        <v>15.719999999700001</v>
      </c>
      <c r="E9">
        <v>15.889999999700001</v>
      </c>
      <c r="F9">
        <v>15.6800000006</v>
      </c>
      <c r="G9">
        <v>15.609999999399999</v>
      </c>
      <c r="H9">
        <v>15.6600000001</v>
      </c>
      <c r="I9">
        <v>15.6499999994</v>
      </c>
      <c r="J9">
        <v>15.560000000500001</v>
      </c>
      <c r="K9">
        <v>15.4800000004</v>
      </c>
      <c r="M9" s="1">
        <f t="shared" si="0"/>
        <v>15.717000000069998</v>
      </c>
      <c r="N9" s="1">
        <f t="shared" si="14"/>
        <v>0.16653661597652061</v>
      </c>
      <c r="O9" s="1"/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AA9" s="1">
        <f t="shared" si="3"/>
        <v>15.717000000069998</v>
      </c>
      <c r="AC9" t="s">
        <v>69</v>
      </c>
      <c r="AD9" s="1">
        <f>AA44</f>
        <v>3.8188888889011117</v>
      </c>
      <c r="AE9" s="1">
        <f>AA45</f>
        <v>3.8244444444377774</v>
      </c>
      <c r="AF9" s="1">
        <f>AA46</f>
        <v>8.811111111192222</v>
      </c>
    </row>
    <row r="10" spans="1:32">
      <c r="A10" t="s">
        <v>29</v>
      </c>
      <c r="B10">
        <v>6.6399999996599997</v>
      </c>
      <c r="C10">
        <v>6.3500000005599997</v>
      </c>
      <c r="D10">
        <v>6.3499999996299996</v>
      </c>
      <c r="E10">
        <v>6.3300000000700001</v>
      </c>
      <c r="F10">
        <v>6.3499999996299996</v>
      </c>
      <c r="G10">
        <v>6.2800000002600003</v>
      </c>
      <c r="H10">
        <v>6.28999999911</v>
      </c>
      <c r="I10">
        <v>6.3599999994000003</v>
      </c>
      <c r="J10">
        <v>6.3999999994400003</v>
      </c>
      <c r="K10">
        <v>6.3399999998499998</v>
      </c>
      <c r="M10" s="1">
        <f t="shared" si="0"/>
        <v>6.3689999997610007</v>
      </c>
      <c r="N10" s="1">
        <f t="shared" si="14"/>
        <v>0.10115444731049196</v>
      </c>
      <c r="O10" s="1"/>
      <c r="P10">
        <f t="shared" si="4"/>
        <v>1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AA10" s="1">
        <f t="shared" si="3"/>
        <v>6.3388888886611117</v>
      </c>
      <c r="AC10" t="s">
        <v>70</v>
      </c>
      <c r="AD10" s="1">
        <f>AA50</f>
        <v>5.5711111111766662</v>
      </c>
      <c r="AE10" s="1">
        <f>AA51</f>
        <v>5.6055555555766681</v>
      </c>
      <c r="AF10" s="1">
        <f>AA52</f>
        <v>13.713333333411112</v>
      </c>
    </row>
    <row r="11" spans="1:32">
      <c r="A11" t="s">
        <v>4</v>
      </c>
      <c r="B11">
        <v>2.2399999992900002</v>
      </c>
      <c r="C11">
        <v>1.8899999996600001</v>
      </c>
      <c r="D11">
        <v>1.9100000001499999</v>
      </c>
      <c r="E11">
        <v>1.95999999996</v>
      </c>
      <c r="F11">
        <v>1.9199999999299999</v>
      </c>
      <c r="G11">
        <v>1.9399999994799999</v>
      </c>
      <c r="H11">
        <v>1.8899999996600001</v>
      </c>
      <c r="I11">
        <v>1.9100000001499999</v>
      </c>
      <c r="J11">
        <v>1.9100000001499999</v>
      </c>
      <c r="K11">
        <v>1.8899999996600001</v>
      </c>
      <c r="M11" s="1">
        <f t="shared" si="0"/>
        <v>1.9459999998089998</v>
      </c>
      <c r="N11" s="1">
        <f t="shared" si="14"/>
        <v>0.10574602680905903</v>
      </c>
      <c r="O11" s="1"/>
      <c r="P11">
        <f t="shared" si="4"/>
        <v>1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AA11" s="1">
        <f t="shared" si="3"/>
        <v>1.9133333331999998</v>
      </c>
      <c r="AC11" t="s">
        <v>71</v>
      </c>
    </row>
    <row r="12" spans="1:32">
      <c r="A12" t="s">
        <v>5</v>
      </c>
      <c r="B12">
        <v>4.6600000001500002</v>
      </c>
      <c r="C12">
        <v>4.3000000007499999</v>
      </c>
      <c r="D12">
        <v>4.1499999994400003</v>
      </c>
      <c r="E12">
        <v>4.25</v>
      </c>
      <c r="F12">
        <v>4.1499999994400003</v>
      </c>
      <c r="G12">
        <v>4.3700000001100001</v>
      </c>
      <c r="H12">
        <v>4.1299999998899999</v>
      </c>
      <c r="I12">
        <v>4.1500000003700004</v>
      </c>
      <c r="J12">
        <v>4.1799999996999997</v>
      </c>
      <c r="K12">
        <v>4.2999999998099998</v>
      </c>
      <c r="M12" s="1">
        <f t="shared" si="0"/>
        <v>4.2639999999659999</v>
      </c>
      <c r="N12" s="1">
        <f t="shared" si="14"/>
        <v>0.16153431022999418</v>
      </c>
      <c r="O12" s="1"/>
      <c r="P12">
        <f t="shared" si="4"/>
        <v>1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AA12" s="1">
        <f t="shared" si="3"/>
        <v>4.2199999999455553</v>
      </c>
      <c r="AC12" t="s">
        <v>72</v>
      </c>
      <c r="AD12" s="1">
        <f>AA5</f>
        <v>17.333333333222221</v>
      </c>
      <c r="AE12" s="1">
        <f>AA6</f>
        <v>17.376666666622228</v>
      </c>
      <c r="AF12" s="1">
        <f>AA7</f>
        <v>19.477777777744443</v>
      </c>
    </row>
    <row r="13" spans="1:32">
      <c r="A13" t="s">
        <v>30</v>
      </c>
      <c r="M13" s="1" t="e">
        <f t="shared" si="0"/>
        <v>#DIV/0!</v>
      </c>
      <c r="N13" s="1" t="e">
        <f t="shared" si="14"/>
        <v>#DIV/0!</v>
      </c>
      <c r="O13" s="1"/>
      <c r="P13" t="e">
        <f t="shared" si="4"/>
        <v>#DIV/0!</v>
      </c>
      <c r="Q13" t="e">
        <f t="shared" si="5"/>
        <v>#DIV/0!</v>
      </c>
      <c r="R13" t="e">
        <f t="shared" si="6"/>
        <v>#DIV/0!</v>
      </c>
      <c r="S13" t="e">
        <f t="shared" si="7"/>
        <v>#DIV/0!</v>
      </c>
      <c r="T13" t="e">
        <f t="shared" si="8"/>
        <v>#DIV/0!</v>
      </c>
      <c r="U13" t="e">
        <f t="shared" si="9"/>
        <v>#DIV/0!</v>
      </c>
      <c r="V13" t="e">
        <f t="shared" si="10"/>
        <v>#DIV/0!</v>
      </c>
      <c r="W13" t="e">
        <f t="shared" si="11"/>
        <v>#DIV/0!</v>
      </c>
      <c r="X13" t="e">
        <f t="shared" si="12"/>
        <v>#DIV/0!</v>
      </c>
      <c r="Y13" t="e">
        <f t="shared" si="13"/>
        <v>#DIV/0!</v>
      </c>
      <c r="AA13" s="1" t="e">
        <f t="shared" si="3"/>
        <v>#DIV/0!</v>
      </c>
      <c r="AC13" t="s">
        <v>73</v>
      </c>
      <c r="AD13" s="1">
        <f>AA8</f>
        <v>6.1444444443200013</v>
      </c>
      <c r="AE13" s="1">
        <f>AA9</f>
        <v>15.717000000069998</v>
      </c>
      <c r="AF13" s="1">
        <f>AA10</f>
        <v>6.3388888886611117</v>
      </c>
    </row>
    <row r="14" spans="1:32">
      <c r="A14" t="s">
        <v>6</v>
      </c>
      <c r="B14">
        <v>5.6799999996999997</v>
      </c>
      <c r="C14">
        <v>4.8900000005999997</v>
      </c>
      <c r="D14">
        <v>4.8399999998499998</v>
      </c>
      <c r="E14">
        <v>5.2199999997399997</v>
      </c>
      <c r="F14">
        <v>5.0999999996299996</v>
      </c>
      <c r="G14">
        <v>5.2399999992900002</v>
      </c>
      <c r="H14">
        <v>5.0600000005199997</v>
      </c>
      <c r="I14">
        <v>5.0300000002600003</v>
      </c>
      <c r="J14">
        <v>4.9199999999299999</v>
      </c>
      <c r="K14">
        <v>5.0800000000700001</v>
      </c>
      <c r="M14" s="1">
        <f t="shared" si="0"/>
        <v>5.1059999999590007</v>
      </c>
      <c r="N14" s="1">
        <f t="shared" si="14"/>
        <v>0.2406103348584179</v>
      </c>
      <c r="O14" s="1"/>
      <c r="P14">
        <f t="shared" si="4"/>
        <v>1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0</v>
      </c>
      <c r="X14">
        <f t="shared" si="12"/>
        <v>0</v>
      </c>
      <c r="Y14">
        <f t="shared" si="13"/>
        <v>0</v>
      </c>
      <c r="AA14" s="1">
        <f t="shared" si="3"/>
        <v>5.0422222222099995</v>
      </c>
      <c r="AC14" t="s">
        <v>74</v>
      </c>
      <c r="AD14" s="1">
        <f>AA11</f>
        <v>1.9133333331999998</v>
      </c>
      <c r="AE14" s="1">
        <f>AA12</f>
        <v>4.2199999999455553</v>
      </c>
      <c r="AF14" s="1" t="e">
        <f>AA13</f>
        <v>#DIV/0!</v>
      </c>
    </row>
    <row r="15" spans="1:32">
      <c r="A15" t="s">
        <v>7</v>
      </c>
      <c r="B15">
        <v>19.240000000199998</v>
      </c>
      <c r="C15">
        <v>20.889999999699999</v>
      </c>
      <c r="D15">
        <v>21.360000000300001</v>
      </c>
      <c r="E15">
        <v>20.060000000500001</v>
      </c>
      <c r="F15">
        <v>21.200000000199999</v>
      </c>
      <c r="G15">
        <v>20.589999999900002</v>
      </c>
      <c r="H15">
        <v>19.96</v>
      </c>
      <c r="I15">
        <v>20.139999999699999</v>
      </c>
      <c r="J15">
        <v>22.339999999900002</v>
      </c>
      <c r="K15">
        <v>19.559999999599999</v>
      </c>
      <c r="M15" s="1">
        <f t="shared" si="0"/>
        <v>20.533999999999999</v>
      </c>
      <c r="N15" s="1">
        <f t="shared" si="14"/>
        <v>0.93391886396338952</v>
      </c>
      <c r="O15" s="1"/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13"/>
        <v>0</v>
      </c>
      <c r="AA15" s="1">
        <f t="shared" si="3"/>
        <v>20.533999999999999</v>
      </c>
      <c r="AC15" t="s">
        <v>75</v>
      </c>
      <c r="AD15" s="1">
        <f>AA14</f>
        <v>5.0422222222099995</v>
      </c>
      <c r="AE15" s="1">
        <f>AA15</f>
        <v>20.533999999999999</v>
      </c>
      <c r="AF15" s="1" t="e">
        <f>AA16</f>
        <v>#DIV/0!</v>
      </c>
    </row>
    <row r="16" spans="1:32">
      <c r="A16" t="s">
        <v>31</v>
      </c>
      <c r="M16" s="1" t="e">
        <f t="shared" si="0"/>
        <v>#DIV/0!</v>
      </c>
      <c r="N16" s="1" t="e">
        <f t="shared" si="14"/>
        <v>#DIV/0!</v>
      </c>
      <c r="O16" s="1"/>
      <c r="P16" t="e">
        <f t="shared" si="4"/>
        <v>#DIV/0!</v>
      </c>
      <c r="Q16" t="e">
        <f t="shared" si="5"/>
        <v>#DIV/0!</v>
      </c>
      <c r="R16" t="e">
        <f t="shared" si="6"/>
        <v>#DIV/0!</v>
      </c>
      <c r="S16" t="e">
        <f t="shared" si="7"/>
        <v>#DIV/0!</v>
      </c>
      <c r="T16" t="e">
        <f t="shared" si="8"/>
        <v>#DIV/0!</v>
      </c>
      <c r="U16" t="e">
        <f t="shared" si="9"/>
        <v>#DIV/0!</v>
      </c>
      <c r="V16" t="e">
        <f t="shared" si="10"/>
        <v>#DIV/0!</v>
      </c>
      <c r="W16" t="e">
        <f t="shared" si="11"/>
        <v>#DIV/0!</v>
      </c>
      <c r="X16" t="e">
        <f t="shared" si="12"/>
        <v>#DIV/0!</v>
      </c>
      <c r="Y16" t="e">
        <f t="shared" si="13"/>
        <v>#DIV/0!</v>
      </c>
      <c r="AA16" s="1" t="e">
        <f t="shared" si="3"/>
        <v>#DIV/0!</v>
      </c>
      <c r="AC16" t="s">
        <v>76</v>
      </c>
      <c r="AD16" s="1">
        <f>AA41</f>
        <v>3.0111111112777782</v>
      </c>
      <c r="AE16" s="1">
        <f>AA42</f>
        <v>3.4339999998910002</v>
      </c>
      <c r="AF16" s="1">
        <f>AA43</f>
        <v>13.840000000055555</v>
      </c>
    </row>
    <row r="17" spans="1:32">
      <c r="A17" t="s">
        <v>8</v>
      </c>
      <c r="B17">
        <v>7</v>
      </c>
      <c r="C17">
        <v>1.26999999955</v>
      </c>
      <c r="D17">
        <v>1.0700000003000001</v>
      </c>
      <c r="E17">
        <v>1.0899999998500001</v>
      </c>
      <c r="F17">
        <v>1.05999999959</v>
      </c>
      <c r="G17">
        <v>1.9799999995199999</v>
      </c>
      <c r="H17">
        <v>1.54000000004</v>
      </c>
      <c r="I17">
        <v>1.01999999955</v>
      </c>
      <c r="J17">
        <v>1.82999999914</v>
      </c>
      <c r="K17">
        <v>1.1499999994400001</v>
      </c>
      <c r="M17" s="1">
        <f t="shared" si="0"/>
        <v>1.900999999698</v>
      </c>
      <c r="N17" s="1">
        <f t="shared" si="14"/>
        <v>1.8237717328734382</v>
      </c>
      <c r="O17" s="1"/>
      <c r="P17">
        <f t="shared" si="4"/>
        <v>1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0</v>
      </c>
      <c r="AA17" s="1">
        <f t="shared" si="3"/>
        <v>1.3344444441088887</v>
      </c>
      <c r="AC17" t="s">
        <v>77</v>
      </c>
      <c r="AD17" s="1">
        <f>AA47</f>
        <v>10.673000000029999</v>
      </c>
      <c r="AE17" s="1">
        <f>AA48</f>
        <v>10.783000000099999</v>
      </c>
      <c r="AF17" s="1">
        <f>AA49</f>
        <v>30.239999999940004</v>
      </c>
    </row>
    <row r="18" spans="1:32">
      <c r="A18" t="s">
        <v>9</v>
      </c>
      <c r="B18">
        <v>1.25</v>
      </c>
      <c r="C18">
        <v>1.0999999996300001</v>
      </c>
      <c r="D18">
        <v>1.0899999998500001</v>
      </c>
      <c r="E18">
        <v>1.0899999998500001</v>
      </c>
      <c r="F18">
        <v>1.0700000003000001</v>
      </c>
      <c r="G18">
        <v>1.0899999998500001</v>
      </c>
      <c r="H18">
        <v>1.1000000005599999</v>
      </c>
      <c r="I18">
        <v>1.1600000001499999</v>
      </c>
      <c r="J18">
        <v>1.0800000000700001</v>
      </c>
      <c r="K18">
        <v>1.5800000000700001</v>
      </c>
      <c r="M18" s="1">
        <f t="shared" si="0"/>
        <v>1.1610000000330001</v>
      </c>
      <c r="N18" s="1">
        <f t="shared" si="14"/>
        <v>0.15666312053899475</v>
      </c>
      <c r="O18" s="1"/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0"/>
        <v>0</v>
      </c>
      <c r="W18">
        <f t="shared" si="11"/>
        <v>0</v>
      </c>
      <c r="X18">
        <f t="shared" si="12"/>
        <v>0</v>
      </c>
      <c r="Y18">
        <f t="shared" si="13"/>
        <v>1</v>
      </c>
      <c r="AA18" s="1">
        <f t="shared" si="3"/>
        <v>1.1144444444733332</v>
      </c>
      <c r="AC18" t="s">
        <v>78</v>
      </c>
    </row>
    <row r="19" spans="1:32">
      <c r="A19" t="s">
        <v>32</v>
      </c>
      <c r="B19">
        <v>47.050000000700003</v>
      </c>
      <c r="C19">
        <v>35.469999999700001</v>
      </c>
      <c r="D19">
        <v>21.0800000001</v>
      </c>
      <c r="E19">
        <v>4.0499999998099998</v>
      </c>
      <c r="F19">
        <v>3.6000000005600001</v>
      </c>
      <c r="G19">
        <v>3.7399999992900002</v>
      </c>
      <c r="H19">
        <v>3.6799999997000001</v>
      </c>
      <c r="I19">
        <v>3.6200000001100001</v>
      </c>
      <c r="J19">
        <v>3.6799999997000001</v>
      </c>
      <c r="K19">
        <v>3.6000000005600001</v>
      </c>
      <c r="M19" s="1">
        <f t="shared" si="0"/>
        <v>12.957000000023001</v>
      </c>
      <c r="N19" s="1">
        <f t="shared" si="14"/>
        <v>16.103314393283686</v>
      </c>
      <c r="O19" s="1"/>
      <c r="P19">
        <f t="shared" si="4"/>
        <v>1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0</v>
      </c>
      <c r="AA19" s="1">
        <f t="shared" si="3"/>
        <v>9.1688888888366673</v>
      </c>
      <c r="AC19" t="s">
        <v>79</v>
      </c>
      <c r="AD19" s="1">
        <f>AA2</f>
        <v>102.21000000000001</v>
      </c>
      <c r="AE19" s="1">
        <f>AA3</f>
        <v>32.735777777777777</v>
      </c>
      <c r="AF19" s="1" t="e">
        <f>AA4</f>
        <v>#DIV/0!</v>
      </c>
    </row>
    <row r="20" spans="1:32">
      <c r="A20" t="s">
        <v>10</v>
      </c>
      <c r="B20">
        <v>38.719999999700001</v>
      </c>
      <c r="C20">
        <v>39.509999999800002</v>
      </c>
      <c r="D20">
        <v>38.570000000299999</v>
      </c>
      <c r="E20">
        <v>38.520000000499998</v>
      </c>
      <c r="F20">
        <v>38.719999999700001</v>
      </c>
      <c r="G20">
        <v>39.0800000001</v>
      </c>
      <c r="H20">
        <v>38.5800000001</v>
      </c>
      <c r="I20">
        <v>38.940000000399998</v>
      </c>
      <c r="J20">
        <v>38.559999999600002</v>
      </c>
      <c r="K20">
        <v>39.460000000900003</v>
      </c>
      <c r="M20" s="1">
        <f t="shared" si="0"/>
        <v>38.866000000109999</v>
      </c>
      <c r="N20" s="1">
        <f t="shared" si="14"/>
        <v>0.37181835480854619</v>
      </c>
      <c r="O20" s="1"/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0</v>
      </c>
      <c r="W20">
        <f t="shared" si="11"/>
        <v>0</v>
      </c>
      <c r="X20">
        <f t="shared" si="12"/>
        <v>0</v>
      </c>
      <c r="Y20">
        <f t="shared" si="13"/>
        <v>0</v>
      </c>
      <c r="AA20" s="1">
        <f t="shared" si="3"/>
        <v>38.866000000109999</v>
      </c>
      <c r="AC20" t="s">
        <v>80</v>
      </c>
      <c r="AD20" s="1">
        <f>AA29</f>
        <v>4.2000000000939988</v>
      </c>
      <c r="AE20" s="1">
        <f>AA30</f>
        <v>6.4789999999099992</v>
      </c>
      <c r="AF20" s="1" t="e">
        <f>AA31</f>
        <v>#DIV/0!</v>
      </c>
    </row>
    <row r="21" spans="1:32">
      <c r="A21" t="s">
        <v>11</v>
      </c>
      <c r="B21">
        <v>38.71</v>
      </c>
      <c r="C21">
        <v>38.75</v>
      </c>
      <c r="D21">
        <v>38.770000000499998</v>
      </c>
      <c r="E21">
        <v>38.780000000299999</v>
      </c>
      <c r="F21">
        <v>38.6699999999</v>
      </c>
      <c r="G21">
        <v>38.680000000600003</v>
      </c>
      <c r="H21">
        <v>38.79</v>
      </c>
      <c r="I21">
        <v>38.75</v>
      </c>
      <c r="J21">
        <v>38.79</v>
      </c>
      <c r="K21">
        <v>38.780000000299999</v>
      </c>
      <c r="M21" s="1">
        <f t="shared" si="0"/>
        <v>38.747000000160007</v>
      </c>
      <c r="N21" s="1">
        <f t="shared" si="14"/>
        <v>4.4981477666552652E-2</v>
      </c>
      <c r="O21" s="1"/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  <c r="U21">
        <f t="shared" si="9"/>
        <v>0</v>
      </c>
      <c r="V21">
        <f t="shared" si="10"/>
        <v>0</v>
      </c>
      <c r="W21">
        <f t="shared" si="11"/>
        <v>0</v>
      </c>
      <c r="X21">
        <f t="shared" si="12"/>
        <v>0</v>
      </c>
      <c r="Y21">
        <f t="shared" si="13"/>
        <v>0</v>
      </c>
      <c r="AA21" s="1">
        <f t="shared" si="3"/>
        <v>38.747000000160007</v>
      </c>
      <c r="AC21" t="s">
        <v>81</v>
      </c>
      <c r="AD21" s="1">
        <f>AA35</f>
        <v>1.1033333332999999</v>
      </c>
      <c r="AE21" s="1">
        <f>AA36</f>
        <v>2.1707777777777775</v>
      </c>
      <c r="AF21" s="1" t="e">
        <f>AA37</f>
        <v>#DIV/0!</v>
      </c>
    </row>
    <row r="22" spans="1:32">
      <c r="A22" t="s">
        <v>33</v>
      </c>
      <c r="B22">
        <v>138.4</v>
      </c>
      <c r="C22">
        <v>117.57</v>
      </c>
      <c r="D22">
        <v>138.4</v>
      </c>
      <c r="E22">
        <v>138.56000000099999</v>
      </c>
      <c r="F22">
        <v>138.22</v>
      </c>
      <c r="G22">
        <v>117.31</v>
      </c>
      <c r="H22">
        <v>117.369999999</v>
      </c>
      <c r="I22">
        <v>117.35</v>
      </c>
      <c r="J22">
        <v>116.67000000100001</v>
      </c>
      <c r="K22">
        <v>138.609999999</v>
      </c>
      <c r="M22" s="1">
        <f t="shared" si="0"/>
        <v>127.846</v>
      </c>
      <c r="N22" s="1">
        <f t="shared" si="14"/>
        <v>11.16774243573626</v>
      </c>
      <c r="O22" s="1"/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0</v>
      </c>
      <c r="Y22">
        <f t="shared" si="13"/>
        <v>0</v>
      </c>
      <c r="AA22" s="1">
        <f t="shared" si="3"/>
        <v>127.846</v>
      </c>
    </row>
    <row r="23" spans="1:32">
      <c r="A23" t="s">
        <v>12</v>
      </c>
      <c r="B23">
        <v>5.8399999998499998</v>
      </c>
      <c r="C23">
        <v>2</v>
      </c>
      <c r="D23">
        <v>1.3300000000700001</v>
      </c>
      <c r="E23">
        <v>1.3200000003000001</v>
      </c>
      <c r="F23">
        <v>1.30999999959</v>
      </c>
      <c r="G23">
        <v>1.3100000005200001</v>
      </c>
      <c r="H23">
        <v>1.3200000003000001</v>
      </c>
      <c r="I23">
        <v>1.32999999914</v>
      </c>
      <c r="J23">
        <v>1.3300000000700001</v>
      </c>
      <c r="K23">
        <v>1.3399999998500001</v>
      </c>
      <c r="M23" s="1">
        <f t="shared" si="0"/>
        <v>1.8429999999690001</v>
      </c>
      <c r="N23" s="1">
        <f t="shared" si="14"/>
        <v>1.4204228634438274</v>
      </c>
      <c r="O23" s="1"/>
      <c r="P23">
        <f t="shared" si="4"/>
        <v>1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  <c r="U23">
        <f t="shared" si="9"/>
        <v>0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13"/>
        <v>0</v>
      </c>
      <c r="AA23" s="1">
        <f t="shared" si="3"/>
        <v>1.3988888888711115</v>
      </c>
    </row>
    <row r="24" spans="1:32">
      <c r="A24" t="s">
        <v>13</v>
      </c>
      <c r="B24">
        <v>1.4100000001499999</v>
      </c>
      <c r="C24">
        <v>1.30999999959</v>
      </c>
      <c r="D24">
        <v>1.31999999937</v>
      </c>
      <c r="E24">
        <v>1.3100000005200001</v>
      </c>
      <c r="F24">
        <v>1.31999999937</v>
      </c>
      <c r="G24">
        <v>1.6400000006</v>
      </c>
      <c r="H24">
        <v>1.30999999959</v>
      </c>
      <c r="I24">
        <v>1.3100000005200001</v>
      </c>
      <c r="J24">
        <v>1.3200000003000001</v>
      </c>
      <c r="K24">
        <v>1.30999999959</v>
      </c>
      <c r="M24" s="1">
        <f t="shared" si="0"/>
        <v>1.3559999999600001</v>
      </c>
      <c r="N24" s="1">
        <f t="shared" si="14"/>
        <v>0.10437113289900717</v>
      </c>
      <c r="O24" s="1"/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1</v>
      </c>
      <c r="V24">
        <f t="shared" si="10"/>
        <v>0</v>
      </c>
      <c r="W24">
        <f t="shared" si="11"/>
        <v>0</v>
      </c>
      <c r="X24">
        <f t="shared" si="12"/>
        <v>0</v>
      </c>
      <c r="Y24">
        <f t="shared" si="13"/>
        <v>0</v>
      </c>
      <c r="AA24" s="1">
        <f t="shared" si="3"/>
        <v>1.3244444443333334</v>
      </c>
    </row>
    <row r="25" spans="1:32">
      <c r="A25" t="s">
        <v>34</v>
      </c>
      <c r="B25">
        <v>22.9200000009</v>
      </c>
      <c r="C25">
        <v>8.0100000007100007</v>
      </c>
      <c r="D25">
        <v>7.5699999993700002</v>
      </c>
      <c r="E25">
        <v>7.5499999998099998</v>
      </c>
      <c r="F25">
        <v>7.5</v>
      </c>
      <c r="G25">
        <v>7.5100000007099998</v>
      </c>
      <c r="H25">
        <v>7.5499999998099998</v>
      </c>
      <c r="I25">
        <v>7.5700000003000003</v>
      </c>
      <c r="J25">
        <v>7.5599999995899996</v>
      </c>
      <c r="K25">
        <v>7.5899999998499998</v>
      </c>
      <c r="M25" s="1">
        <f t="shared" si="0"/>
        <v>9.1330000001049996</v>
      </c>
      <c r="N25" s="1">
        <f t="shared" si="14"/>
        <v>4.8464902538378158</v>
      </c>
      <c r="O25" s="1"/>
      <c r="P25">
        <f t="shared" si="4"/>
        <v>1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  <c r="W25">
        <f t="shared" si="11"/>
        <v>0</v>
      </c>
      <c r="X25">
        <f t="shared" si="12"/>
        <v>0</v>
      </c>
      <c r="Y25">
        <f t="shared" si="13"/>
        <v>0</v>
      </c>
      <c r="AA25" s="1">
        <f t="shared" si="3"/>
        <v>7.6011111111277767</v>
      </c>
    </row>
    <row r="26" spans="1:32">
      <c r="A26" t="s">
        <v>14</v>
      </c>
      <c r="B26">
        <v>44.530000000299999</v>
      </c>
      <c r="C26">
        <v>42.839999999900002</v>
      </c>
      <c r="D26">
        <v>43.29</v>
      </c>
      <c r="E26">
        <v>43.5</v>
      </c>
      <c r="F26">
        <v>43.0800000001</v>
      </c>
      <c r="G26">
        <v>43.799999999800001</v>
      </c>
      <c r="H26">
        <v>43.089999999900002</v>
      </c>
      <c r="I26">
        <v>43.069999999399997</v>
      </c>
      <c r="J26">
        <v>43.399999999400002</v>
      </c>
      <c r="K26">
        <v>43.0800000001</v>
      </c>
      <c r="M26" s="1">
        <f t="shared" si="0"/>
        <v>43.367999999890003</v>
      </c>
      <c r="N26" s="1">
        <f t="shared" si="14"/>
        <v>0.49127498532894531</v>
      </c>
      <c r="O26" s="1"/>
      <c r="P26">
        <f t="shared" si="4"/>
        <v>1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13"/>
        <v>0</v>
      </c>
      <c r="AA26" s="1">
        <f t="shared" si="3"/>
        <v>43.238888888733335</v>
      </c>
    </row>
    <row r="27" spans="1:32">
      <c r="A27" t="s">
        <v>15</v>
      </c>
      <c r="B27">
        <v>43.259999999800002</v>
      </c>
      <c r="C27">
        <v>43</v>
      </c>
      <c r="D27">
        <v>43.259999999800002</v>
      </c>
      <c r="E27">
        <v>43.990000000199998</v>
      </c>
      <c r="F27">
        <v>43.259999999800002</v>
      </c>
      <c r="G27">
        <v>43</v>
      </c>
      <c r="H27">
        <v>43.679999999700001</v>
      </c>
      <c r="I27">
        <v>43.059999999600002</v>
      </c>
      <c r="J27">
        <v>43.039999999099997</v>
      </c>
      <c r="K27">
        <v>43.070000000299999</v>
      </c>
      <c r="M27" s="1">
        <f t="shared" si="0"/>
        <v>43.261999999830003</v>
      </c>
      <c r="N27" s="1">
        <f t="shared" si="14"/>
        <v>0.32811921960856438</v>
      </c>
      <c r="O27" s="1"/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1</v>
      </c>
      <c r="T27">
        <f t="shared" si="8"/>
        <v>0</v>
      </c>
      <c r="U27">
        <f t="shared" si="9"/>
        <v>0</v>
      </c>
      <c r="V27">
        <f t="shared" si="10"/>
        <v>0</v>
      </c>
      <c r="W27">
        <f t="shared" si="11"/>
        <v>0</v>
      </c>
      <c r="X27">
        <f t="shared" si="12"/>
        <v>0</v>
      </c>
      <c r="Y27">
        <f t="shared" si="13"/>
        <v>0</v>
      </c>
      <c r="AA27" s="1">
        <f t="shared" si="3"/>
        <v>43.181111110899998</v>
      </c>
    </row>
    <row r="28" spans="1:32">
      <c r="A28" t="s">
        <v>35</v>
      </c>
      <c r="B28">
        <v>51.910000000099998</v>
      </c>
      <c r="C28">
        <v>51.6699999999</v>
      </c>
      <c r="D28">
        <v>51.640000000599997</v>
      </c>
      <c r="E28">
        <v>52.370000000099999</v>
      </c>
      <c r="F28">
        <v>52.389999999700002</v>
      </c>
      <c r="G28">
        <v>51.800000000700003</v>
      </c>
      <c r="H28">
        <v>52.109999999400003</v>
      </c>
      <c r="I28">
        <v>51.600000000599998</v>
      </c>
      <c r="J28">
        <v>50.29</v>
      </c>
      <c r="K28">
        <v>52</v>
      </c>
      <c r="M28" s="1">
        <f t="shared" si="0"/>
        <v>51.778000000109998</v>
      </c>
      <c r="N28" s="1">
        <f t="shared" si="14"/>
        <v>0.59432127479376817</v>
      </c>
      <c r="O28" s="1"/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1</v>
      </c>
      <c r="Y28">
        <f t="shared" si="13"/>
        <v>0</v>
      </c>
      <c r="AA28" s="1">
        <f t="shared" si="3"/>
        <v>51.943333333455556</v>
      </c>
    </row>
    <row r="29" spans="1:32">
      <c r="A29" t="s">
        <v>45</v>
      </c>
      <c r="B29">
        <v>4.1500000003700004</v>
      </c>
      <c r="C29">
        <v>4.1299999998899999</v>
      </c>
      <c r="D29">
        <v>4.25</v>
      </c>
      <c r="E29">
        <v>4.1500000003700004</v>
      </c>
      <c r="F29">
        <v>4.2400000002200002</v>
      </c>
      <c r="G29">
        <v>4.2000000001900002</v>
      </c>
      <c r="H29">
        <v>4.2300000004499996</v>
      </c>
      <c r="I29">
        <v>4.1699999999299999</v>
      </c>
      <c r="J29">
        <v>4.2299999995200004</v>
      </c>
      <c r="K29">
        <v>4.25</v>
      </c>
      <c r="M29" s="1">
        <f t="shared" si="0"/>
        <v>4.2000000000939988</v>
      </c>
      <c r="N29" s="1">
        <f t="shared" si="14"/>
        <v>4.6188021488741432E-2</v>
      </c>
      <c r="O29" s="1"/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  <c r="V29">
        <f t="shared" si="10"/>
        <v>0</v>
      </c>
      <c r="W29">
        <f t="shared" si="11"/>
        <v>0</v>
      </c>
      <c r="X29">
        <f t="shared" si="12"/>
        <v>0</v>
      </c>
      <c r="Y29">
        <f t="shared" si="13"/>
        <v>0</v>
      </c>
      <c r="AA29" s="1">
        <f t="shared" si="3"/>
        <v>4.2000000000939988</v>
      </c>
    </row>
    <row r="30" spans="1:32">
      <c r="A30" t="s">
        <v>46</v>
      </c>
      <c r="B30">
        <v>6.4699999997399997</v>
      </c>
      <c r="C30">
        <v>6.4899999992900002</v>
      </c>
      <c r="D30">
        <v>6.4199999999299999</v>
      </c>
      <c r="E30">
        <v>6.5200000004799996</v>
      </c>
      <c r="F30">
        <v>6.4900000002200002</v>
      </c>
      <c r="G30">
        <v>6.4899999992900002</v>
      </c>
      <c r="H30">
        <v>6.5</v>
      </c>
      <c r="I30">
        <v>6.5</v>
      </c>
      <c r="J30">
        <v>6.4699999997399997</v>
      </c>
      <c r="K30">
        <v>6.4400000004100004</v>
      </c>
      <c r="M30" s="1">
        <f t="shared" si="0"/>
        <v>6.4789999999099992</v>
      </c>
      <c r="N30" s="1">
        <f t="shared" si="14"/>
        <v>2.9981475759764224E-2</v>
      </c>
      <c r="O30" s="1"/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0"/>
        <v>0</v>
      </c>
      <c r="W30">
        <f t="shared" si="11"/>
        <v>0</v>
      </c>
      <c r="X30">
        <f t="shared" si="12"/>
        <v>0</v>
      </c>
      <c r="Y30">
        <f t="shared" si="13"/>
        <v>0</v>
      </c>
      <c r="AA30" s="1">
        <f t="shared" si="3"/>
        <v>6.4789999999099992</v>
      </c>
    </row>
    <row r="31" spans="1:32">
      <c r="A31" t="s">
        <v>47</v>
      </c>
      <c r="M31" s="1" t="e">
        <f t="shared" si="0"/>
        <v>#DIV/0!</v>
      </c>
      <c r="N31" s="1" t="e">
        <f t="shared" si="14"/>
        <v>#DIV/0!</v>
      </c>
      <c r="O31" s="1"/>
      <c r="P31" t="e">
        <f t="shared" si="4"/>
        <v>#DIV/0!</v>
      </c>
      <c r="Q31" t="e">
        <f t="shared" si="5"/>
        <v>#DIV/0!</v>
      </c>
      <c r="R31" t="e">
        <f t="shared" si="6"/>
        <v>#DIV/0!</v>
      </c>
      <c r="S31" t="e">
        <f t="shared" si="7"/>
        <v>#DIV/0!</v>
      </c>
      <c r="T31" t="e">
        <f t="shared" si="8"/>
        <v>#DIV/0!</v>
      </c>
      <c r="U31" t="e">
        <f t="shared" si="9"/>
        <v>#DIV/0!</v>
      </c>
      <c r="V31" t="e">
        <f t="shared" si="10"/>
        <v>#DIV/0!</v>
      </c>
      <c r="W31" t="e">
        <f t="shared" si="11"/>
        <v>#DIV/0!</v>
      </c>
      <c r="X31" t="e">
        <f t="shared" si="12"/>
        <v>#DIV/0!</v>
      </c>
      <c r="Y31" t="e">
        <f t="shared" si="13"/>
        <v>#DIV/0!</v>
      </c>
      <c r="AA31" s="1" t="e">
        <f t="shared" si="3"/>
        <v>#DIV/0!</v>
      </c>
    </row>
    <row r="32" spans="1:32">
      <c r="A32" t="s">
        <v>16</v>
      </c>
      <c r="B32">
        <v>30.119999999200001</v>
      </c>
      <c r="C32">
        <v>30.0699999994</v>
      </c>
      <c r="D32">
        <v>30.129999999900001</v>
      </c>
      <c r="E32">
        <v>30.110000000300001</v>
      </c>
      <c r="F32">
        <v>30.049999999800001</v>
      </c>
      <c r="G32">
        <v>30.0799999991</v>
      </c>
      <c r="H32">
        <v>30.120000000099999</v>
      </c>
      <c r="I32">
        <v>30.070000000299999</v>
      </c>
      <c r="J32">
        <v>30.100000000600001</v>
      </c>
      <c r="K32">
        <v>30.059999999599999</v>
      </c>
      <c r="M32" s="1">
        <f t="shared" si="0"/>
        <v>30.09099999983</v>
      </c>
      <c r="N32" s="1">
        <f t="shared" si="14"/>
        <v>2.8460499034041745E-2</v>
      </c>
      <c r="O32" s="1"/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  <c r="W32">
        <f t="shared" si="11"/>
        <v>0</v>
      </c>
      <c r="X32">
        <f t="shared" si="12"/>
        <v>0</v>
      </c>
      <c r="Y32">
        <f t="shared" si="13"/>
        <v>0</v>
      </c>
      <c r="AA32" s="1">
        <f t="shared" si="3"/>
        <v>30.09099999983</v>
      </c>
    </row>
    <row r="33" spans="1:27">
      <c r="A33" t="s">
        <v>17</v>
      </c>
      <c r="B33">
        <v>30.5199999996</v>
      </c>
      <c r="C33">
        <v>30.4899999993</v>
      </c>
      <c r="D33">
        <v>30.5</v>
      </c>
      <c r="E33">
        <v>30.429999999700001</v>
      </c>
      <c r="F33">
        <v>30.54</v>
      </c>
      <c r="G33">
        <v>30.440000000400001</v>
      </c>
      <c r="H33">
        <v>30.410000000099998</v>
      </c>
      <c r="I33">
        <v>30.46</v>
      </c>
      <c r="J33">
        <v>30.589999999900002</v>
      </c>
      <c r="K33">
        <v>30.629999999900001</v>
      </c>
      <c r="M33" s="1">
        <f t="shared" si="0"/>
        <v>30.500999999890002</v>
      </c>
      <c r="N33" s="1">
        <f t="shared" si="14"/>
        <v>7.0938157677577995E-2</v>
      </c>
      <c r="O33" s="1"/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13"/>
        <v>0</v>
      </c>
      <c r="AA33" s="1">
        <f t="shared" si="3"/>
        <v>30.500999999890002</v>
      </c>
    </row>
    <row r="34" spans="1:27">
      <c r="A34" t="s">
        <v>36</v>
      </c>
      <c r="B34">
        <v>83.089999999900002</v>
      </c>
      <c r="C34">
        <v>83.6699999999</v>
      </c>
      <c r="D34">
        <v>83.75</v>
      </c>
      <c r="E34">
        <v>84.070000000299999</v>
      </c>
      <c r="F34">
        <v>83.75</v>
      </c>
      <c r="G34">
        <v>83.060000000499997</v>
      </c>
      <c r="H34">
        <v>83.71</v>
      </c>
      <c r="I34">
        <v>83.120000000100006</v>
      </c>
      <c r="J34">
        <v>83.010000000700003</v>
      </c>
      <c r="K34">
        <v>83.75</v>
      </c>
      <c r="M34" s="1">
        <f t="shared" ref="M34:M52" si="15">AVERAGE(B34:K34)</f>
        <v>83.49800000014001</v>
      </c>
      <c r="N34" s="1">
        <f t="shared" si="14"/>
        <v>0.3846441355610532</v>
      </c>
      <c r="O34" s="1"/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1"/>
        <v>0</v>
      </c>
      <c r="X34">
        <f t="shared" si="12"/>
        <v>0</v>
      </c>
      <c r="Y34">
        <f t="shared" si="13"/>
        <v>0</v>
      </c>
      <c r="AA34" s="1">
        <f t="shared" si="3"/>
        <v>83.49800000014001</v>
      </c>
    </row>
    <row r="35" spans="1:27">
      <c r="A35" t="s">
        <v>48</v>
      </c>
      <c r="B35">
        <v>11.640000000600001</v>
      </c>
      <c r="C35">
        <v>1.1799999996999999</v>
      </c>
      <c r="D35">
        <v>1.1000000005599999</v>
      </c>
      <c r="E35">
        <v>1.0899999998500001</v>
      </c>
      <c r="F35">
        <v>1.0800000000700001</v>
      </c>
      <c r="G35">
        <v>1.0999999996300001</v>
      </c>
      <c r="H35">
        <v>1.1000000005599999</v>
      </c>
      <c r="I35">
        <v>1.0899999998500001</v>
      </c>
      <c r="J35">
        <v>1.0899999998500001</v>
      </c>
      <c r="K35">
        <v>1.0999999996300001</v>
      </c>
      <c r="M35" s="1">
        <f t="shared" si="15"/>
        <v>2.1570000000300005</v>
      </c>
      <c r="N35" s="1">
        <f t="shared" si="14"/>
        <v>3.3321032732423599</v>
      </c>
      <c r="O35" s="1"/>
      <c r="P35">
        <f t="shared" si="4"/>
        <v>1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0</v>
      </c>
      <c r="W35">
        <f t="shared" si="11"/>
        <v>0</v>
      </c>
      <c r="X35">
        <f t="shared" si="12"/>
        <v>0</v>
      </c>
      <c r="Y35">
        <f t="shared" si="13"/>
        <v>0</v>
      </c>
      <c r="AA35" s="1">
        <f t="shared" si="3"/>
        <v>1.1033333332999999</v>
      </c>
    </row>
    <row r="36" spans="1:27">
      <c r="A36" t="s">
        <v>49</v>
      </c>
      <c r="B36">
        <v>10.226000000000001</v>
      </c>
      <c r="C36">
        <v>2.335</v>
      </c>
      <c r="D36">
        <v>2.2789999999999999</v>
      </c>
      <c r="E36">
        <v>2.137</v>
      </c>
      <c r="F36">
        <v>2.1139999999999999</v>
      </c>
      <c r="G36">
        <v>2.1190000000000002</v>
      </c>
      <c r="H36">
        <v>2.1459999999999999</v>
      </c>
      <c r="I36">
        <v>2.1720000000000002</v>
      </c>
      <c r="J36">
        <v>2.1469999999999998</v>
      </c>
      <c r="K36">
        <v>2.0880000000000001</v>
      </c>
      <c r="M36" s="1">
        <f t="shared" si="15"/>
        <v>2.9763000000000002</v>
      </c>
      <c r="N36" s="1">
        <f t="shared" si="14"/>
        <v>2.5484571389154045</v>
      </c>
      <c r="O36" s="1"/>
      <c r="P36">
        <f t="shared" si="4"/>
        <v>1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  <c r="V36">
        <f t="shared" si="10"/>
        <v>0</v>
      </c>
      <c r="W36">
        <f t="shared" si="11"/>
        <v>0</v>
      </c>
      <c r="X36">
        <f t="shared" si="12"/>
        <v>0</v>
      </c>
      <c r="Y36">
        <f t="shared" si="13"/>
        <v>0</v>
      </c>
      <c r="AA36" s="1">
        <f t="shared" si="3"/>
        <v>2.1707777777777775</v>
      </c>
    </row>
    <row r="37" spans="1:27">
      <c r="A37" t="s">
        <v>50</v>
      </c>
      <c r="M37" s="1" t="e">
        <f t="shared" si="15"/>
        <v>#DIV/0!</v>
      </c>
      <c r="N37" s="1" t="e">
        <f t="shared" si="14"/>
        <v>#DIV/0!</v>
      </c>
      <c r="O37" s="1"/>
      <c r="P37" t="e">
        <f t="shared" si="4"/>
        <v>#DIV/0!</v>
      </c>
      <c r="Q37" t="e">
        <f t="shared" si="5"/>
        <v>#DIV/0!</v>
      </c>
      <c r="R37" t="e">
        <f t="shared" si="6"/>
        <v>#DIV/0!</v>
      </c>
      <c r="S37" t="e">
        <f t="shared" si="7"/>
        <v>#DIV/0!</v>
      </c>
      <c r="T37" t="e">
        <f t="shared" si="8"/>
        <v>#DIV/0!</v>
      </c>
      <c r="U37" t="e">
        <f t="shared" si="9"/>
        <v>#DIV/0!</v>
      </c>
      <c r="V37" t="e">
        <f t="shared" si="10"/>
        <v>#DIV/0!</v>
      </c>
      <c r="W37" t="e">
        <f t="shared" si="11"/>
        <v>#DIV/0!</v>
      </c>
      <c r="X37" t="e">
        <f t="shared" si="12"/>
        <v>#DIV/0!</v>
      </c>
      <c r="Y37" t="e">
        <f t="shared" si="13"/>
        <v>#DIV/0!</v>
      </c>
      <c r="AA37" s="1" t="e">
        <f t="shared" si="3"/>
        <v>#DIV/0!</v>
      </c>
    </row>
    <row r="38" spans="1:27">
      <c r="A38" t="s">
        <v>18</v>
      </c>
      <c r="B38">
        <v>25.46</v>
      </c>
      <c r="C38">
        <v>2.4299999997000001</v>
      </c>
      <c r="D38">
        <v>2.0499999998099998</v>
      </c>
      <c r="E38">
        <v>2.1099999993999998</v>
      </c>
      <c r="F38">
        <v>2.1000000005600001</v>
      </c>
      <c r="G38">
        <v>2.1299999998899999</v>
      </c>
      <c r="H38">
        <v>2.0300000002599998</v>
      </c>
      <c r="I38">
        <v>2.0999999996300001</v>
      </c>
      <c r="J38">
        <v>2.0700000002999999</v>
      </c>
      <c r="K38">
        <v>2.1000000005600001</v>
      </c>
      <c r="M38" s="1">
        <f t="shared" si="15"/>
        <v>4.4580000000110003</v>
      </c>
      <c r="N38" s="1">
        <f t="shared" si="14"/>
        <v>7.3801999370630522</v>
      </c>
      <c r="O38" s="1"/>
      <c r="P38">
        <f t="shared" si="4"/>
        <v>1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0</v>
      </c>
      <c r="Y38">
        <f t="shared" si="13"/>
        <v>0</v>
      </c>
      <c r="AA38" s="1">
        <f t="shared" si="3"/>
        <v>2.1244444444566666</v>
      </c>
    </row>
    <row r="39" spans="1:27">
      <c r="A39" t="s">
        <v>19</v>
      </c>
      <c r="M39" s="1" t="e">
        <f t="shared" si="15"/>
        <v>#DIV/0!</v>
      </c>
      <c r="N39" s="1" t="e">
        <f t="shared" si="14"/>
        <v>#DIV/0!</v>
      </c>
      <c r="O39" s="1"/>
      <c r="P39" t="e">
        <f t="shared" si="4"/>
        <v>#DIV/0!</v>
      </c>
      <c r="Q39" t="e">
        <f t="shared" si="5"/>
        <v>#DIV/0!</v>
      </c>
      <c r="R39" t="e">
        <f t="shared" si="6"/>
        <v>#DIV/0!</v>
      </c>
      <c r="S39" t="e">
        <f t="shared" si="7"/>
        <v>#DIV/0!</v>
      </c>
      <c r="T39" t="e">
        <f t="shared" si="8"/>
        <v>#DIV/0!</v>
      </c>
      <c r="U39" t="e">
        <f t="shared" si="9"/>
        <v>#DIV/0!</v>
      </c>
      <c r="V39" t="e">
        <f t="shared" si="10"/>
        <v>#DIV/0!</v>
      </c>
      <c r="W39" t="e">
        <f t="shared" si="11"/>
        <v>#DIV/0!</v>
      </c>
      <c r="X39" t="e">
        <f t="shared" si="12"/>
        <v>#DIV/0!</v>
      </c>
      <c r="Y39" t="e">
        <f t="shared" si="13"/>
        <v>#DIV/0!</v>
      </c>
      <c r="AA39" s="1" t="e">
        <f t="shared" si="3"/>
        <v>#DIV/0!</v>
      </c>
    </row>
    <row r="40" spans="1:27">
      <c r="A40" t="s">
        <v>37</v>
      </c>
      <c r="B40">
        <v>30.270000000500001</v>
      </c>
      <c r="C40">
        <v>7.7199999997399997</v>
      </c>
      <c r="D40">
        <v>7.4000000003700004</v>
      </c>
      <c r="E40">
        <v>7.5099999997799998</v>
      </c>
      <c r="F40">
        <v>7.5899999998499998</v>
      </c>
      <c r="G40">
        <v>7.3900000005999997</v>
      </c>
      <c r="H40">
        <v>7.4099999992200001</v>
      </c>
      <c r="I40">
        <v>7.3900000005999997</v>
      </c>
      <c r="J40">
        <v>7.3899999996599997</v>
      </c>
      <c r="K40">
        <v>7.3100000005199997</v>
      </c>
      <c r="M40" s="1">
        <f t="shared" si="15"/>
        <v>9.7380000000840017</v>
      </c>
      <c r="N40" s="1">
        <f t="shared" si="14"/>
        <v>7.2152120167396943</v>
      </c>
      <c r="O40" s="1"/>
      <c r="P40">
        <f t="shared" si="4"/>
        <v>1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1"/>
        <v>0</v>
      </c>
      <c r="X40">
        <f t="shared" si="12"/>
        <v>0</v>
      </c>
      <c r="Y40">
        <f t="shared" si="13"/>
        <v>0</v>
      </c>
      <c r="AA40" s="1">
        <f t="shared" si="3"/>
        <v>7.4566666667044439</v>
      </c>
    </row>
    <row r="41" spans="1:27">
      <c r="A41" t="s">
        <v>20</v>
      </c>
      <c r="B41">
        <v>10.200000000199999</v>
      </c>
      <c r="C41">
        <v>3.3399999998499998</v>
      </c>
      <c r="D41">
        <v>2.9699999997400002</v>
      </c>
      <c r="E41">
        <v>3.1400000006000002</v>
      </c>
      <c r="F41">
        <v>2.9699999997400002</v>
      </c>
      <c r="G41">
        <v>3.1000000005600001</v>
      </c>
      <c r="H41">
        <v>3.1400000006000002</v>
      </c>
      <c r="I41">
        <v>2.8399999998499998</v>
      </c>
      <c r="J41">
        <v>2.7999999998099998</v>
      </c>
      <c r="K41">
        <v>2.8000000007499999</v>
      </c>
      <c r="M41" s="1">
        <f t="shared" si="15"/>
        <v>3.73000000017</v>
      </c>
      <c r="N41" s="1">
        <f t="shared" si="14"/>
        <v>2.2799415197324495</v>
      </c>
      <c r="O41" s="1"/>
      <c r="P41">
        <f t="shared" si="4"/>
        <v>1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0</v>
      </c>
      <c r="Y41">
        <f t="shared" si="13"/>
        <v>0</v>
      </c>
      <c r="AA41" s="1">
        <f t="shared" si="3"/>
        <v>3.0111111112777782</v>
      </c>
    </row>
    <row r="42" spans="1:27">
      <c r="A42" t="s">
        <v>21</v>
      </c>
      <c r="B42">
        <v>3.3199999993699998</v>
      </c>
      <c r="C42">
        <v>3.54000000004</v>
      </c>
      <c r="D42">
        <v>3.5699999993699998</v>
      </c>
      <c r="E42">
        <v>3.4900000002199998</v>
      </c>
      <c r="F42">
        <v>3.2800000002599998</v>
      </c>
      <c r="G42">
        <v>3.2800000002599998</v>
      </c>
      <c r="H42">
        <v>3.51999999955</v>
      </c>
      <c r="I42">
        <v>3.45999999996</v>
      </c>
      <c r="J42">
        <v>3.2700000004800001</v>
      </c>
      <c r="K42">
        <v>3.6099999993999998</v>
      </c>
      <c r="M42" s="1">
        <f t="shared" si="15"/>
        <v>3.4339999998910002</v>
      </c>
      <c r="N42" s="1">
        <f t="shared" si="14"/>
        <v>0.13301628947744207</v>
      </c>
      <c r="O42" s="1"/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10"/>
        <v>0</v>
      </c>
      <c r="W42">
        <f t="shared" si="11"/>
        <v>0</v>
      </c>
      <c r="X42">
        <f t="shared" si="12"/>
        <v>0</v>
      </c>
      <c r="Y42">
        <f t="shared" si="13"/>
        <v>0</v>
      </c>
      <c r="AA42" s="1">
        <f t="shared" si="3"/>
        <v>3.4339999998910002</v>
      </c>
    </row>
    <row r="43" spans="1:27">
      <c r="A43" t="s">
        <v>38</v>
      </c>
      <c r="B43">
        <v>14.029999999299999</v>
      </c>
      <c r="C43">
        <v>13.7600000007</v>
      </c>
      <c r="D43">
        <v>13.859999999399999</v>
      </c>
      <c r="E43">
        <v>13.890000000600001</v>
      </c>
      <c r="F43">
        <v>13.860000000299999</v>
      </c>
      <c r="G43">
        <v>13.889999999700001</v>
      </c>
      <c r="H43">
        <v>13.75</v>
      </c>
      <c r="I43">
        <v>13.879999999900001</v>
      </c>
      <c r="J43">
        <v>13.799999999800001</v>
      </c>
      <c r="K43">
        <v>13.870000000099999</v>
      </c>
      <c r="M43" s="1">
        <f t="shared" si="15"/>
        <v>13.85899999998</v>
      </c>
      <c r="N43" s="1">
        <f t="shared" si="14"/>
        <v>7.9505415372231644E-2</v>
      </c>
      <c r="O43" s="1"/>
      <c r="P43">
        <f t="shared" si="4"/>
        <v>1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10"/>
        <v>0</v>
      </c>
      <c r="W43">
        <f t="shared" si="11"/>
        <v>0</v>
      </c>
      <c r="X43">
        <f t="shared" si="12"/>
        <v>0</v>
      </c>
      <c r="Y43">
        <f t="shared" si="13"/>
        <v>0</v>
      </c>
      <c r="AA43" s="1">
        <f t="shared" si="3"/>
        <v>13.840000000055555</v>
      </c>
    </row>
    <row r="44" spans="1:27">
      <c r="A44" t="s">
        <v>22</v>
      </c>
      <c r="B44">
        <v>8.3399999998500007</v>
      </c>
      <c r="C44">
        <v>3.8200000002999999</v>
      </c>
      <c r="D44">
        <v>3.80999999959</v>
      </c>
      <c r="E44">
        <v>3.9100000001500002</v>
      </c>
      <c r="F44">
        <v>3.7999999998099998</v>
      </c>
      <c r="G44">
        <v>3.8100000005200001</v>
      </c>
      <c r="H44">
        <v>3.80999999959</v>
      </c>
      <c r="I44">
        <v>3.79000000004</v>
      </c>
      <c r="J44">
        <v>3.80999999959</v>
      </c>
      <c r="K44">
        <v>3.8100000005200001</v>
      </c>
      <c r="M44" s="1">
        <f t="shared" si="15"/>
        <v>4.2709999999959996</v>
      </c>
      <c r="N44" s="1">
        <f t="shared" si="14"/>
        <v>1.4300850790042807</v>
      </c>
      <c r="O44" s="1"/>
      <c r="P44">
        <f t="shared" si="4"/>
        <v>1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</v>
      </c>
      <c r="U44">
        <f t="shared" si="9"/>
        <v>0</v>
      </c>
      <c r="V44">
        <f t="shared" si="10"/>
        <v>0</v>
      </c>
      <c r="W44">
        <f t="shared" si="11"/>
        <v>0</v>
      </c>
      <c r="X44">
        <f t="shared" si="12"/>
        <v>0</v>
      </c>
      <c r="Y44">
        <f t="shared" si="13"/>
        <v>0</v>
      </c>
      <c r="AA44" s="1">
        <f t="shared" si="3"/>
        <v>3.8188888889011117</v>
      </c>
    </row>
    <row r="45" spans="1:27">
      <c r="A45" t="s">
        <v>23</v>
      </c>
      <c r="B45">
        <v>3.8899999996600001</v>
      </c>
      <c r="C45">
        <v>3.8199999993699998</v>
      </c>
      <c r="D45">
        <v>3.8200000002999999</v>
      </c>
      <c r="E45">
        <v>3.8100000005200001</v>
      </c>
      <c r="F45">
        <v>3.8199999993699998</v>
      </c>
      <c r="G45">
        <v>3.8600000003399999</v>
      </c>
      <c r="H45">
        <v>3.8200000002999999</v>
      </c>
      <c r="I45">
        <v>3.8200000002999999</v>
      </c>
      <c r="J45">
        <v>3.8300000000700001</v>
      </c>
      <c r="K45">
        <v>3.8199999993699998</v>
      </c>
      <c r="M45" s="1">
        <f t="shared" si="15"/>
        <v>3.8309999999599995</v>
      </c>
      <c r="N45" s="1">
        <f t="shared" si="14"/>
        <v>2.4698178024119798E-2</v>
      </c>
      <c r="O45" s="1"/>
      <c r="P45">
        <f t="shared" si="4"/>
        <v>1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0</v>
      </c>
      <c r="V45">
        <f t="shared" si="10"/>
        <v>0</v>
      </c>
      <c r="W45">
        <f t="shared" si="11"/>
        <v>0</v>
      </c>
      <c r="X45">
        <f t="shared" si="12"/>
        <v>0</v>
      </c>
      <c r="Y45">
        <f t="shared" si="13"/>
        <v>0</v>
      </c>
      <c r="AA45" s="1">
        <f t="shared" si="3"/>
        <v>3.8244444444377774</v>
      </c>
    </row>
    <row r="46" spans="1:27">
      <c r="A46" t="s">
        <v>39</v>
      </c>
      <c r="B46">
        <v>22.350000000600001</v>
      </c>
      <c r="C46">
        <v>8.8600000003399995</v>
      </c>
      <c r="D46">
        <v>8.7699999995500004</v>
      </c>
      <c r="E46">
        <v>8.7800000002599994</v>
      </c>
      <c r="F46">
        <v>8.8399999998500007</v>
      </c>
      <c r="G46">
        <v>8.8300000000699992</v>
      </c>
      <c r="H46">
        <v>8.8400000007799999</v>
      </c>
      <c r="I46">
        <v>8.8399999998500007</v>
      </c>
      <c r="J46">
        <v>8.7700000004799996</v>
      </c>
      <c r="K46">
        <v>8.7699999995500004</v>
      </c>
      <c r="M46" s="1">
        <f t="shared" si="15"/>
        <v>10.165000000132999</v>
      </c>
      <c r="N46" s="1">
        <f t="shared" si="14"/>
        <v>4.281519071190707</v>
      </c>
      <c r="O46" s="1"/>
      <c r="P46">
        <f t="shared" si="4"/>
        <v>1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  <c r="U46">
        <f t="shared" si="9"/>
        <v>0</v>
      </c>
      <c r="V46">
        <f t="shared" si="10"/>
        <v>0</v>
      </c>
      <c r="W46">
        <f t="shared" si="11"/>
        <v>0</v>
      </c>
      <c r="X46">
        <f t="shared" si="12"/>
        <v>0</v>
      </c>
      <c r="Y46">
        <f t="shared" si="13"/>
        <v>0</v>
      </c>
      <c r="AA46" s="1">
        <f t="shared" si="3"/>
        <v>8.811111111192222</v>
      </c>
    </row>
    <row r="47" spans="1:27">
      <c r="A47" t="s">
        <v>24</v>
      </c>
      <c r="B47">
        <v>10.689999999499999</v>
      </c>
      <c r="C47">
        <v>10.6800000006</v>
      </c>
      <c r="D47">
        <v>10.6500000004</v>
      </c>
      <c r="E47">
        <v>10.689999999499999</v>
      </c>
      <c r="F47">
        <v>10.6699999999</v>
      </c>
      <c r="G47">
        <v>10.6800000006</v>
      </c>
      <c r="H47">
        <v>10.6699999999</v>
      </c>
      <c r="I47">
        <v>10.6600000001</v>
      </c>
      <c r="J47">
        <v>10.6600000001</v>
      </c>
      <c r="K47">
        <v>10.6799999997</v>
      </c>
      <c r="M47" s="1">
        <f t="shared" si="15"/>
        <v>10.673000000029999</v>
      </c>
      <c r="N47" s="1">
        <f t="shared" si="14"/>
        <v>1.3374934916559946E-2</v>
      </c>
      <c r="O47" s="1"/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  <c r="T47">
        <f t="shared" si="8"/>
        <v>0</v>
      </c>
      <c r="U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0</v>
      </c>
      <c r="Y47">
        <f t="shared" si="13"/>
        <v>0</v>
      </c>
      <c r="AA47" s="1">
        <f t="shared" si="3"/>
        <v>10.673000000029999</v>
      </c>
    </row>
    <row r="48" spans="1:27">
      <c r="A48" t="s">
        <v>25</v>
      </c>
      <c r="B48">
        <v>10.719999999700001</v>
      </c>
      <c r="C48">
        <v>10.720000000700001</v>
      </c>
      <c r="D48">
        <v>10.79</v>
      </c>
      <c r="E48">
        <v>10.8399999999</v>
      </c>
      <c r="F48">
        <v>10.780000000299999</v>
      </c>
      <c r="G48">
        <v>10.879999999900001</v>
      </c>
      <c r="H48">
        <v>10.8200000003</v>
      </c>
      <c r="I48">
        <v>10.710000000899999</v>
      </c>
      <c r="J48">
        <v>10.779999999299999</v>
      </c>
      <c r="K48">
        <v>10.79</v>
      </c>
      <c r="M48" s="1">
        <f t="shared" si="15"/>
        <v>10.783000000099999</v>
      </c>
      <c r="N48" s="1">
        <f t="shared" si="14"/>
        <v>5.518655211794516E-2</v>
      </c>
      <c r="O48" s="1"/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13"/>
        <v>0</v>
      </c>
      <c r="AA48" s="1">
        <f t="shared" si="3"/>
        <v>10.783000000099999</v>
      </c>
    </row>
    <row r="49" spans="1:27">
      <c r="A49" t="s">
        <v>40</v>
      </c>
      <c r="B49">
        <v>30.1699999999</v>
      </c>
      <c r="C49">
        <v>30.29</v>
      </c>
      <c r="D49">
        <v>30.130000000799999</v>
      </c>
      <c r="E49">
        <v>30.160000000099998</v>
      </c>
      <c r="F49">
        <v>30.339999999900002</v>
      </c>
      <c r="G49">
        <v>30.160000000099998</v>
      </c>
      <c r="H49">
        <v>30.240000000199998</v>
      </c>
      <c r="I49">
        <v>30.3199999994</v>
      </c>
      <c r="J49">
        <v>30.139999999699999</v>
      </c>
      <c r="K49">
        <v>30.449999999300001</v>
      </c>
      <c r="M49" s="1">
        <f t="shared" si="15"/>
        <v>30.239999999940004</v>
      </c>
      <c r="N49" s="1">
        <f t="shared" si="14"/>
        <v>0.1068747966630953</v>
      </c>
      <c r="O49" s="1"/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  <c r="U49">
        <f t="shared" si="9"/>
        <v>0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13"/>
        <v>0</v>
      </c>
      <c r="AA49" s="1">
        <f t="shared" si="3"/>
        <v>30.239999999940004</v>
      </c>
    </row>
    <row r="50" spans="1:27">
      <c r="A50" t="s">
        <v>26</v>
      </c>
      <c r="B50">
        <v>5.8399999998499998</v>
      </c>
      <c r="C50">
        <v>5.5600000005199997</v>
      </c>
      <c r="D50">
        <v>5.75</v>
      </c>
      <c r="E50">
        <v>5.5600000005199997</v>
      </c>
      <c r="F50">
        <v>5.5500000007499999</v>
      </c>
      <c r="G50">
        <v>5.5499999998099998</v>
      </c>
      <c r="H50">
        <v>5.4900000002200002</v>
      </c>
      <c r="I50">
        <v>5.6499999994400003</v>
      </c>
      <c r="J50">
        <v>5.5099999997799998</v>
      </c>
      <c r="K50">
        <v>5.5199999995500004</v>
      </c>
      <c r="M50" s="1">
        <f t="shared" si="15"/>
        <v>5.5980000000440002</v>
      </c>
      <c r="N50" s="1">
        <f t="shared" si="14"/>
        <v>0.11419281929057049</v>
      </c>
      <c r="O50" s="1"/>
      <c r="P50">
        <f t="shared" si="4"/>
        <v>1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  <c r="U50">
        <f t="shared" si="9"/>
        <v>0</v>
      </c>
      <c r="V50">
        <f t="shared" si="10"/>
        <v>0</v>
      </c>
      <c r="W50">
        <f t="shared" si="11"/>
        <v>0</v>
      </c>
      <c r="X50">
        <f t="shared" si="12"/>
        <v>0</v>
      </c>
      <c r="Y50">
        <f t="shared" si="13"/>
        <v>0</v>
      </c>
      <c r="AA50" s="1">
        <f t="shared" si="3"/>
        <v>5.5711111111766662</v>
      </c>
    </row>
    <row r="51" spans="1:27">
      <c r="A51" t="s">
        <v>27</v>
      </c>
      <c r="B51">
        <v>5.6200000001100001</v>
      </c>
      <c r="C51">
        <v>5.6100000003400003</v>
      </c>
      <c r="D51">
        <v>5.5899999998499998</v>
      </c>
      <c r="E51">
        <v>5.6100000003400003</v>
      </c>
      <c r="F51">
        <v>5.5499999998099998</v>
      </c>
      <c r="G51">
        <v>5.6200000001100001</v>
      </c>
      <c r="H51">
        <v>5.5899999998499998</v>
      </c>
      <c r="I51">
        <v>5.6099999994000003</v>
      </c>
      <c r="J51">
        <v>5.5999999996299996</v>
      </c>
      <c r="K51">
        <v>5.6000000005599997</v>
      </c>
      <c r="M51" s="1">
        <f t="shared" si="15"/>
        <v>5.6000000000000005</v>
      </c>
      <c r="N51" s="1">
        <f t="shared" si="14"/>
        <v>2.0548046772274044E-2</v>
      </c>
      <c r="O51" s="1"/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1</v>
      </c>
      <c r="U51">
        <f t="shared" si="9"/>
        <v>0</v>
      </c>
      <c r="V51">
        <f t="shared" si="10"/>
        <v>0</v>
      </c>
      <c r="W51">
        <f t="shared" si="11"/>
        <v>0</v>
      </c>
      <c r="X51">
        <f t="shared" si="12"/>
        <v>0</v>
      </c>
      <c r="Y51">
        <f t="shared" si="13"/>
        <v>0</v>
      </c>
      <c r="AA51" s="1">
        <f t="shared" si="3"/>
        <v>5.6055555555766681</v>
      </c>
    </row>
    <row r="52" spans="1:27">
      <c r="A52" t="s">
        <v>41</v>
      </c>
      <c r="B52" s="1">
        <v>14.0099999998</v>
      </c>
      <c r="C52" s="1">
        <v>13.9100000001</v>
      </c>
      <c r="D52" s="1">
        <v>13.7599999998</v>
      </c>
      <c r="E52" s="1">
        <v>13.8099999996</v>
      </c>
      <c r="F52" s="1">
        <v>13.6900000004</v>
      </c>
      <c r="G52" s="1">
        <v>13.610000000299999</v>
      </c>
      <c r="H52" s="1">
        <v>13.6900000004</v>
      </c>
      <c r="I52" s="1">
        <v>13.6800000006</v>
      </c>
      <c r="J52" s="1">
        <v>13.5999999996</v>
      </c>
      <c r="K52" s="1">
        <v>13.6699999999</v>
      </c>
      <c r="L52" s="1"/>
      <c r="M52" s="1">
        <f t="shared" si="15"/>
        <v>13.743000000049999</v>
      </c>
      <c r="N52" s="1">
        <f t="shared" si="14"/>
        <v>0.13208162449157482</v>
      </c>
      <c r="O52" s="1"/>
      <c r="P52">
        <f t="shared" si="4"/>
        <v>1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10"/>
        <v>0</v>
      </c>
      <c r="W52">
        <f t="shared" si="11"/>
        <v>0</v>
      </c>
      <c r="X52">
        <f t="shared" si="12"/>
        <v>0</v>
      </c>
      <c r="Y52">
        <f t="shared" si="13"/>
        <v>0</v>
      </c>
      <c r="AA52" s="1">
        <f t="shared" si="3"/>
        <v>13.713333333411112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Ruler="0" topLeftCell="A11" workbookViewId="0">
      <selection activeCell="B29" sqref="B29"/>
    </sheetView>
  </sheetViews>
  <sheetFormatPr baseColWidth="10" defaultRowHeight="15" x14ac:dyDescent="0"/>
  <cols>
    <col min="1" max="1" width="22.6640625" customWidth="1"/>
    <col min="2" max="13" width="5.83203125" customWidth="1"/>
    <col min="14" max="15" width="9.5" customWidth="1"/>
    <col min="16" max="26" width="5.83203125" customWidth="1"/>
    <col min="27" max="27" width="9.33203125" customWidth="1"/>
    <col min="28" max="28" width="8.6640625" customWidth="1"/>
    <col min="29" max="29" width="15.33203125" bestFit="1" customWidth="1"/>
  </cols>
  <sheetData>
    <row r="1" spans="1:32">
      <c r="A1" s="2" t="s">
        <v>51</v>
      </c>
      <c r="B1" s="2" t="s">
        <v>52</v>
      </c>
      <c r="M1" s="2" t="s">
        <v>53</v>
      </c>
      <c r="N1" s="2" t="s">
        <v>56</v>
      </c>
      <c r="O1" s="2"/>
      <c r="P1" s="2" t="s">
        <v>57</v>
      </c>
      <c r="AA1" s="2" t="s">
        <v>53</v>
      </c>
      <c r="AB1" s="2"/>
      <c r="AC1" s="6" t="s">
        <v>58</v>
      </c>
      <c r="AD1" s="3" t="s">
        <v>59</v>
      </c>
      <c r="AE1" s="3" t="s">
        <v>60</v>
      </c>
      <c r="AF1" s="3" t="s">
        <v>61</v>
      </c>
    </row>
    <row r="2" spans="1:32">
      <c r="A2" t="s">
        <v>42</v>
      </c>
      <c r="B2" s="1">
        <v>62.629999999900001</v>
      </c>
      <c r="C2" s="1">
        <v>55.200000000199999</v>
      </c>
      <c r="D2" s="1">
        <v>47.649999999400002</v>
      </c>
      <c r="E2" s="1">
        <v>50.280000000299999</v>
      </c>
      <c r="F2" s="1">
        <v>44.96</v>
      </c>
      <c r="G2" s="1">
        <v>51.070000000299999</v>
      </c>
      <c r="H2" s="1">
        <v>57.859999999400003</v>
      </c>
      <c r="I2" s="1">
        <v>55.490000000199998</v>
      </c>
      <c r="J2" s="1">
        <v>42.429999999700001</v>
      </c>
      <c r="K2" s="1">
        <v>49.350000000599998</v>
      </c>
      <c r="M2" s="1">
        <f t="shared" ref="M2:M33" si="0">AVERAGE(B2:K2)</f>
        <v>51.691999999999993</v>
      </c>
      <c r="N2" s="1">
        <f t="shared" ref="N2:N4" si="1">STDEV(B2:K2)</f>
        <v>6.1438565521422337</v>
      </c>
      <c r="O2" s="1"/>
      <c r="P2">
        <f>IF(OR(B2&lt;$M2-2*$N2, B2&gt;$M2+2*$N2), 1, 0)</f>
        <v>0</v>
      </c>
      <c r="Q2">
        <f t="shared" ref="Q2:Y17" si="2">IF(OR(C2&lt;$M2-2*$N2, C2&gt;$M2+2*$N2), 1, 0)</f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AA2" s="1">
        <f t="shared" ref="AA2:AA52" si="3">SUMIF(P2:Y2, 0, B2:K2)/COUNTIF(P2:Y2, 0)</f>
        <v>51.691999999999993</v>
      </c>
      <c r="AC2" s="3" t="s">
        <v>62</v>
      </c>
      <c r="AD2" s="3"/>
      <c r="AE2" s="3"/>
      <c r="AF2" s="3"/>
    </row>
    <row r="3" spans="1:32">
      <c r="A3" t="s">
        <v>43</v>
      </c>
      <c r="B3" s="1">
        <v>64.730000000399997</v>
      </c>
      <c r="C3" s="1">
        <v>45.799999999800001</v>
      </c>
      <c r="D3" s="1">
        <v>47.899999999400002</v>
      </c>
      <c r="E3" s="1">
        <v>43.409999999199997</v>
      </c>
      <c r="F3" s="1">
        <v>43.730000000399997</v>
      </c>
      <c r="G3" s="1">
        <v>47.679999999700001</v>
      </c>
      <c r="H3" s="1">
        <v>41.989999999299997</v>
      </c>
      <c r="I3" s="1">
        <v>39.519999999600003</v>
      </c>
      <c r="J3" s="1">
        <v>42.79</v>
      </c>
      <c r="K3" s="1">
        <v>48.629999999900001</v>
      </c>
      <c r="M3" s="1">
        <f t="shared" si="0"/>
        <v>46.617999999770007</v>
      </c>
      <c r="N3" s="1">
        <f t="shared" si="1"/>
        <v>6.9969720437344636</v>
      </c>
      <c r="O3" s="1"/>
      <c r="P3">
        <f t="shared" ref="P3:Y41" si="4">IF(OR(B3&lt;$M3-2*$N3, B3&gt;$M3+2*$N3), 1, 0)</f>
        <v>1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AA3" s="1">
        <f t="shared" si="3"/>
        <v>44.605555555255556</v>
      </c>
      <c r="AC3" s="3" t="s">
        <v>63</v>
      </c>
      <c r="AD3" s="4">
        <f>AA17</f>
        <v>0.67599999988439996</v>
      </c>
      <c r="AE3" s="4">
        <f>AA18</f>
        <v>0.35700000002959997</v>
      </c>
      <c r="AF3" s="4">
        <f>AA19</f>
        <v>2.94333333336</v>
      </c>
    </row>
    <row r="4" spans="1:32">
      <c r="A4" t="s">
        <v>44</v>
      </c>
      <c r="B4" s="1"/>
      <c r="C4" s="1"/>
      <c r="D4" s="1"/>
      <c r="E4" s="1"/>
      <c r="F4" s="1"/>
      <c r="G4" s="1"/>
      <c r="H4" s="1"/>
      <c r="I4" s="1"/>
      <c r="J4" s="1"/>
      <c r="K4" s="1"/>
      <c r="M4" s="1" t="e">
        <f t="shared" si="0"/>
        <v>#DIV/0!</v>
      </c>
      <c r="N4" s="1" t="e">
        <f t="shared" si="1"/>
        <v>#DIV/0!</v>
      </c>
      <c r="O4" s="1"/>
      <c r="P4" t="e">
        <f t="shared" si="4"/>
        <v>#DIV/0!</v>
      </c>
      <c r="Q4" t="e">
        <f t="shared" si="2"/>
        <v>#DIV/0!</v>
      </c>
      <c r="R4" t="e">
        <f t="shared" si="2"/>
        <v>#DIV/0!</v>
      </c>
      <c r="S4" t="e">
        <f t="shared" si="2"/>
        <v>#DIV/0!</v>
      </c>
      <c r="T4" t="e">
        <f t="shared" si="2"/>
        <v>#DIV/0!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AA4" s="1" t="e">
        <f t="shared" si="3"/>
        <v>#DIV/0!</v>
      </c>
      <c r="AC4" s="3" t="s">
        <v>64</v>
      </c>
      <c r="AD4" s="4">
        <f>AA20</f>
        <v>13.168999999939999</v>
      </c>
      <c r="AE4" s="4">
        <f>AA21</f>
        <v>12.064999999840001</v>
      </c>
      <c r="AF4" s="4">
        <f>AA22</f>
        <v>66.624111111111091</v>
      </c>
    </row>
    <row r="5" spans="1:32">
      <c r="A5" t="s">
        <v>0</v>
      </c>
      <c r="B5" s="1">
        <v>9.7799999993300002</v>
      </c>
      <c r="C5" s="1">
        <v>9.4000000003699995</v>
      </c>
      <c r="D5" s="1">
        <v>9.3600000003399995</v>
      </c>
      <c r="E5" s="1">
        <v>9.3799999998899999</v>
      </c>
      <c r="F5" s="1">
        <v>9.3700000001100001</v>
      </c>
      <c r="G5" s="1">
        <v>9.4199999999300008</v>
      </c>
      <c r="H5" s="1">
        <v>9.3599999993999994</v>
      </c>
      <c r="I5" s="1">
        <v>9.3799999998899999</v>
      </c>
      <c r="J5" s="1">
        <v>9.3500000005599997</v>
      </c>
      <c r="K5" s="1">
        <v>9.3899999996600005</v>
      </c>
      <c r="M5" s="1">
        <f t="shared" si="0"/>
        <v>9.4189999999480012</v>
      </c>
      <c r="N5" s="1">
        <f t="shared" ref="N5:N52" si="5">STDEV(B5:K5)</f>
        <v>0.12853447418302491</v>
      </c>
      <c r="O5" s="1"/>
      <c r="P5">
        <f t="shared" si="4"/>
        <v>1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AA5" s="1">
        <f>SUMIF(P5:Y5, 0, B5:K5)/COUNTIF(P5:Y5, 0)</f>
        <v>9.3788888889055571</v>
      </c>
      <c r="AC5" s="3" t="s">
        <v>65</v>
      </c>
      <c r="AD5" s="4">
        <f>AA23</f>
        <v>4.5311111111111106</v>
      </c>
      <c r="AE5" s="4">
        <f>AA24</f>
        <v>0.57000000029800002</v>
      </c>
      <c r="AF5" s="4">
        <f>AA25</f>
        <v>6.8089999999859998</v>
      </c>
    </row>
    <row r="6" spans="1:32">
      <c r="A6" t="s">
        <v>1</v>
      </c>
      <c r="B6" s="1">
        <v>9.25</v>
      </c>
      <c r="C6" s="1">
        <v>9.2400000002200002</v>
      </c>
      <c r="D6" s="1">
        <v>9.2199999997400006</v>
      </c>
      <c r="E6" s="1">
        <v>9.2600000007100007</v>
      </c>
      <c r="F6" s="1">
        <v>9.2900000000399992</v>
      </c>
      <c r="G6" s="1">
        <v>9.2599999997799998</v>
      </c>
      <c r="H6" s="1">
        <v>9.2299999995200004</v>
      </c>
      <c r="I6" s="1">
        <v>9.25</v>
      </c>
      <c r="J6" s="1">
        <v>9.2599999997799998</v>
      </c>
      <c r="K6" s="1">
        <v>9.2299999995200004</v>
      </c>
      <c r="M6" s="1">
        <f t="shared" si="0"/>
        <v>9.248999999930998</v>
      </c>
      <c r="N6" s="1">
        <f t="shared" si="5"/>
        <v>2.0248456887212878E-2</v>
      </c>
      <c r="O6" s="1"/>
      <c r="P6">
        <f t="shared" si="4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AA6" s="1">
        <f t="shared" si="3"/>
        <v>9.2444444443633333</v>
      </c>
      <c r="AC6" s="3" t="s">
        <v>66</v>
      </c>
      <c r="AD6" s="4">
        <f>AA26</f>
        <v>19.312222222222218</v>
      </c>
      <c r="AE6" s="4">
        <f>AA27</f>
        <v>19.44400000013</v>
      </c>
      <c r="AF6" s="4">
        <f>AA28</f>
        <v>29.862999999990002</v>
      </c>
    </row>
    <row r="7" spans="1:32">
      <c r="A7" t="s">
        <v>28</v>
      </c>
      <c r="B7" s="1">
        <v>10.640000000600001</v>
      </c>
      <c r="C7" s="1">
        <v>10.639999999700001</v>
      </c>
      <c r="D7" s="1">
        <v>10.610000000299999</v>
      </c>
      <c r="E7" s="1">
        <v>10.5799999991</v>
      </c>
      <c r="F7" s="1">
        <v>10.6000000006</v>
      </c>
      <c r="G7" s="1">
        <v>10.870000000099999</v>
      </c>
      <c r="H7" s="1">
        <v>10.700000000199999</v>
      </c>
      <c r="I7" s="1">
        <v>10.549999999800001</v>
      </c>
      <c r="J7" s="1">
        <v>10.629999999900001</v>
      </c>
      <c r="K7" s="1">
        <v>10.5599999996</v>
      </c>
      <c r="M7" s="1">
        <f t="shared" si="0"/>
        <v>10.637999999990001</v>
      </c>
      <c r="N7" s="1">
        <f t="shared" si="5"/>
        <v>9.259229642398227E-2</v>
      </c>
      <c r="O7" s="1"/>
      <c r="P7">
        <f t="shared" si="4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AA7" s="1">
        <f t="shared" si="3"/>
        <v>10.612222222199998</v>
      </c>
      <c r="AC7" s="3" t="s">
        <v>67</v>
      </c>
      <c r="AD7" s="4">
        <f>AA32</f>
        <v>20.434999999999999</v>
      </c>
      <c r="AE7" s="4">
        <f>AA33</f>
        <v>21.199999999990002</v>
      </c>
      <c r="AF7" s="4">
        <f>AA34</f>
        <v>39.675000000000004</v>
      </c>
    </row>
    <row r="8" spans="1:32">
      <c r="A8" t="s">
        <v>2</v>
      </c>
      <c r="B8" s="1">
        <v>10.3500000006</v>
      </c>
      <c r="C8" s="1">
        <v>10.4100000001</v>
      </c>
      <c r="D8" s="1">
        <v>10.25</v>
      </c>
      <c r="E8" s="1">
        <v>10.5</v>
      </c>
      <c r="F8" s="1">
        <v>10.2599999998</v>
      </c>
      <c r="G8" s="1">
        <v>10.389999999700001</v>
      </c>
      <c r="H8" s="1">
        <v>10.29</v>
      </c>
      <c r="I8" s="1">
        <v>10.46</v>
      </c>
      <c r="J8" s="1">
        <v>10.2599999998</v>
      </c>
      <c r="K8" s="1">
        <v>10.4200000009</v>
      </c>
      <c r="M8" s="1">
        <f t="shared" si="0"/>
        <v>10.359000000090001</v>
      </c>
      <c r="N8" s="1">
        <f t="shared" si="5"/>
        <v>9.0486340387068889E-2</v>
      </c>
      <c r="O8" s="1"/>
      <c r="P8">
        <f t="shared" si="4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AA8" s="1">
        <f t="shared" si="3"/>
        <v>10.359000000090001</v>
      </c>
      <c r="AC8" s="3" t="s">
        <v>68</v>
      </c>
      <c r="AD8" s="4">
        <f>AA38</f>
        <v>2.0099999999999998</v>
      </c>
      <c r="AE8" s="4">
        <f>AA39</f>
        <v>5.4939999997609998</v>
      </c>
      <c r="AF8" s="4">
        <f>AA40</f>
        <v>9.3220000000659997</v>
      </c>
    </row>
    <row r="9" spans="1:32">
      <c r="A9" t="s">
        <v>3</v>
      </c>
      <c r="B9" s="1">
        <v>42.549999999800001</v>
      </c>
      <c r="C9" s="1">
        <v>43.490000000199998</v>
      </c>
      <c r="D9" s="1">
        <v>42.54</v>
      </c>
      <c r="E9" s="1">
        <v>43.5800000001</v>
      </c>
      <c r="F9" s="1">
        <v>43.46</v>
      </c>
      <c r="G9" s="1">
        <v>42.979999999500002</v>
      </c>
      <c r="H9" s="1">
        <v>42.470000000699997</v>
      </c>
      <c r="I9" s="1">
        <v>42.129999999900001</v>
      </c>
      <c r="J9" s="1">
        <v>42.0800000001</v>
      </c>
      <c r="K9" s="1">
        <v>43.070000000299999</v>
      </c>
      <c r="M9" s="1">
        <f t="shared" si="0"/>
        <v>42.835000000059999</v>
      </c>
      <c r="N9" s="1">
        <f t="shared" si="5"/>
        <v>0.55970726475741062</v>
      </c>
      <c r="O9" s="1"/>
      <c r="P9">
        <f t="shared" si="4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AA9" s="1">
        <f t="shared" si="3"/>
        <v>42.835000000059999</v>
      </c>
      <c r="AC9" s="3" t="s">
        <v>69</v>
      </c>
      <c r="AD9" s="4">
        <f>AA44</f>
        <v>3.0611111109999993</v>
      </c>
      <c r="AE9" s="4">
        <f>AA45</f>
        <v>1.9760000000730003</v>
      </c>
      <c r="AF9" s="4">
        <f>AA46</f>
        <v>18.209999999977779</v>
      </c>
    </row>
    <row r="10" spans="1:32">
      <c r="A10" t="s">
        <v>29</v>
      </c>
      <c r="B10" s="1">
        <v>10.5</v>
      </c>
      <c r="C10" s="1">
        <v>10.29</v>
      </c>
      <c r="D10" s="1">
        <v>10.4400000004</v>
      </c>
      <c r="E10" s="1">
        <v>10.29</v>
      </c>
      <c r="F10" s="1">
        <v>10.469999999700001</v>
      </c>
      <c r="G10" s="1">
        <v>10.29</v>
      </c>
      <c r="H10" s="1">
        <v>10.4199999999</v>
      </c>
      <c r="I10" s="1">
        <v>10.299999999800001</v>
      </c>
      <c r="J10" s="1">
        <v>10.46</v>
      </c>
      <c r="K10" s="1">
        <v>10.29</v>
      </c>
      <c r="M10" s="1">
        <f t="shared" si="0"/>
        <v>10.37499999998</v>
      </c>
      <c r="N10" s="1">
        <f t="shared" si="5"/>
        <v>8.9845546489517633E-2</v>
      </c>
      <c r="O10" s="1"/>
      <c r="P10">
        <f t="shared" si="4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AA10" s="1">
        <f t="shared" si="3"/>
        <v>10.37499999998</v>
      </c>
      <c r="AC10" s="3" t="s">
        <v>70</v>
      </c>
      <c r="AD10" s="4">
        <f>AA50</f>
        <v>2.2055555554444441</v>
      </c>
      <c r="AE10" s="4">
        <f>AA51</f>
        <v>2.4149999998509997</v>
      </c>
      <c r="AF10" s="4">
        <f>AA52</f>
        <v>16.930999999950004</v>
      </c>
    </row>
    <row r="11" spans="1:32">
      <c r="A11" t="s">
        <v>4</v>
      </c>
      <c r="B11" s="1">
        <v>1.3499999996300001</v>
      </c>
      <c r="C11" s="1">
        <v>1.3400000007799999</v>
      </c>
      <c r="D11" s="1">
        <v>1.31999999937</v>
      </c>
      <c r="E11" s="1">
        <v>1.3200000003000001</v>
      </c>
      <c r="F11" s="1">
        <v>1.3300000000700001</v>
      </c>
      <c r="G11" s="1">
        <v>1.3600000003399999</v>
      </c>
      <c r="H11" s="1">
        <v>1.3599999994</v>
      </c>
      <c r="I11" s="1">
        <v>1.45999999996</v>
      </c>
      <c r="J11" s="1">
        <v>1.3200000003000001</v>
      </c>
      <c r="K11" s="1">
        <v>1.3500000005599999</v>
      </c>
      <c r="M11" s="1">
        <f t="shared" si="0"/>
        <v>1.3510000000710001</v>
      </c>
      <c r="N11" s="1">
        <f t="shared" si="5"/>
        <v>4.1486276135046525E-2</v>
      </c>
      <c r="O11" s="1"/>
      <c r="P11">
        <f t="shared" si="4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1</v>
      </c>
      <c r="X11">
        <f t="shared" si="2"/>
        <v>0</v>
      </c>
      <c r="Y11">
        <f t="shared" si="2"/>
        <v>0</v>
      </c>
      <c r="AA11" s="1">
        <f t="shared" si="3"/>
        <v>1.3388888889722221</v>
      </c>
      <c r="AC11" s="3" t="s">
        <v>71</v>
      </c>
      <c r="AD11" s="3"/>
      <c r="AE11" s="3"/>
      <c r="AF11" s="3"/>
    </row>
    <row r="12" spans="1:32">
      <c r="A12" t="s">
        <v>5</v>
      </c>
      <c r="B12" s="1">
        <v>4.54000000004</v>
      </c>
      <c r="C12" s="1">
        <v>4.5200000004799996</v>
      </c>
      <c r="D12" s="1">
        <v>4.54000000004</v>
      </c>
      <c r="E12" s="1">
        <v>4.5300000002600003</v>
      </c>
      <c r="F12" s="1">
        <v>4.5500000007499999</v>
      </c>
      <c r="G12" s="1">
        <v>4.54000000004</v>
      </c>
      <c r="H12" s="1">
        <v>4.5099999997799998</v>
      </c>
      <c r="I12" s="1">
        <v>4.6200000001100001</v>
      </c>
      <c r="J12" s="1">
        <v>4.5499999998099998</v>
      </c>
      <c r="K12" s="1">
        <v>4.5499999998099998</v>
      </c>
      <c r="M12" s="1">
        <f t="shared" si="0"/>
        <v>4.5450000001119992</v>
      </c>
      <c r="N12" s="1">
        <f t="shared" si="5"/>
        <v>2.9533408582673209E-2</v>
      </c>
      <c r="O12" s="1"/>
      <c r="P12">
        <f t="shared" si="4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AA12" s="1">
        <f t="shared" si="3"/>
        <v>4.5366666667788884</v>
      </c>
      <c r="AC12" s="3" t="s">
        <v>72</v>
      </c>
      <c r="AD12" s="4">
        <f>AA5</f>
        <v>9.3788888889055571</v>
      </c>
      <c r="AE12" s="4">
        <f>AA6</f>
        <v>9.2444444443633333</v>
      </c>
      <c r="AF12" s="4">
        <f>AA7</f>
        <v>10.612222222199998</v>
      </c>
    </row>
    <row r="13" spans="1:32">
      <c r="A13" t="s">
        <v>30</v>
      </c>
      <c r="B13" s="1">
        <v>3.7199999997400002</v>
      </c>
      <c r="C13" s="1">
        <v>3.6200000001100001</v>
      </c>
      <c r="D13" s="1">
        <v>3.6100000003399999</v>
      </c>
      <c r="E13" s="1">
        <v>3.6099999993999998</v>
      </c>
      <c r="F13" s="1">
        <v>3.6100000003399999</v>
      </c>
      <c r="G13" s="1">
        <v>3.6100000003399999</v>
      </c>
      <c r="H13" s="1">
        <v>3.6200000001100001</v>
      </c>
      <c r="I13" s="1">
        <v>3.5999999996300001</v>
      </c>
      <c r="J13" s="1">
        <v>3.6200000001100001</v>
      </c>
      <c r="K13" s="1">
        <v>3.6299999998899999</v>
      </c>
      <c r="M13" s="1">
        <f t="shared" si="0"/>
        <v>3.6250000000010005</v>
      </c>
      <c r="N13" s="1">
        <f t="shared" si="5"/>
        <v>3.4399612323558468E-2</v>
      </c>
      <c r="O13" s="1"/>
      <c r="P13">
        <f t="shared" si="4"/>
        <v>1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AA13" s="1">
        <f t="shared" si="3"/>
        <v>3.6144444444744446</v>
      </c>
      <c r="AC13" s="3" t="s">
        <v>73</v>
      </c>
      <c r="AD13" s="4">
        <f>AA8</f>
        <v>10.359000000090001</v>
      </c>
      <c r="AE13" s="4">
        <f>AA9</f>
        <v>42.835000000059999</v>
      </c>
      <c r="AF13" s="4">
        <f>AA10</f>
        <v>10.37499999998</v>
      </c>
    </row>
    <row r="14" spans="1:32">
      <c r="A14" t="s">
        <v>6</v>
      </c>
      <c r="B14" s="1">
        <v>6.8499999996299996</v>
      </c>
      <c r="C14" s="1">
        <v>5.7800000002600003</v>
      </c>
      <c r="D14" s="1">
        <v>5.7199999997399997</v>
      </c>
      <c r="E14" s="1">
        <v>5.8199999993700002</v>
      </c>
      <c r="F14" s="1">
        <v>5.7300000004499996</v>
      </c>
      <c r="G14" s="1">
        <v>5.75</v>
      </c>
      <c r="H14" s="1">
        <v>5.7400000002200002</v>
      </c>
      <c r="I14" s="1">
        <v>5.7599999997799998</v>
      </c>
      <c r="J14" s="1">
        <v>5.75</v>
      </c>
      <c r="K14" s="1">
        <v>5.7599999997799998</v>
      </c>
      <c r="M14" s="1">
        <f t="shared" si="0"/>
        <v>5.8659999999229999</v>
      </c>
      <c r="N14" s="1">
        <f t="shared" si="5"/>
        <v>0.34686532757708705</v>
      </c>
      <c r="O14" s="1"/>
      <c r="P14">
        <f t="shared" si="4"/>
        <v>1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AA14" s="1">
        <f t="shared" si="3"/>
        <v>5.7566666666222224</v>
      </c>
      <c r="AC14" s="3" t="s">
        <v>74</v>
      </c>
      <c r="AD14" s="4">
        <f>AA11</f>
        <v>1.3388888889722221</v>
      </c>
      <c r="AE14" s="4">
        <f>AA12</f>
        <v>4.5366666667788884</v>
      </c>
      <c r="AF14" s="4">
        <f>AA13</f>
        <v>3.6144444444744446</v>
      </c>
    </row>
    <row r="15" spans="1:32">
      <c r="A15" t="s">
        <v>7</v>
      </c>
      <c r="B15" s="1">
        <v>20.509999999800002</v>
      </c>
      <c r="C15" s="1">
        <v>16.46</v>
      </c>
      <c r="D15" s="1">
        <v>16.310000000500001</v>
      </c>
      <c r="E15" s="1">
        <v>16.150000000399999</v>
      </c>
      <c r="F15" s="1">
        <v>16.429999999700001</v>
      </c>
      <c r="G15" s="1">
        <v>16.429999999700001</v>
      </c>
      <c r="H15" s="1">
        <v>16.190000000400001</v>
      </c>
      <c r="I15" s="1">
        <v>16.509999999800002</v>
      </c>
      <c r="J15" s="1">
        <v>16.440000000400001</v>
      </c>
      <c r="K15" s="1">
        <v>16.200000000199999</v>
      </c>
      <c r="M15" s="1">
        <f t="shared" si="0"/>
        <v>16.763000000090003</v>
      </c>
      <c r="N15" s="1">
        <f t="shared" si="5"/>
        <v>1.3228004803411337</v>
      </c>
      <c r="O15" s="1"/>
      <c r="P15">
        <f t="shared" si="4"/>
        <v>1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AA15" s="1">
        <f t="shared" si="3"/>
        <v>16.346666666788892</v>
      </c>
      <c r="AC15" s="3" t="s">
        <v>75</v>
      </c>
      <c r="AD15" s="4">
        <f>AA14</f>
        <v>5.7566666666222224</v>
      </c>
      <c r="AE15" s="4">
        <f>AA15</f>
        <v>16.346666666788892</v>
      </c>
      <c r="AF15" s="4">
        <f>AA16</f>
        <v>21.277000000050002</v>
      </c>
    </row>
    <row r="16" spans="1:32">
      <c r="A16" t="s">
        <v>31</v>
      </c>
      <c r="B16" s="1">
        <v>21.439999999499999</v>
      </c>
      <c r="C16" s="1">
        <v>21.240000000199998</v>
      </c>
      <c r="D16" s="1">
        <v>21.2300000004</v>
      </c>
      <c r="E16" s="1">
        <v>21.240000000199998</v>
      </c>
      <c r="F16" s="1">
        <v>21.379999999900001</v>
      </c>
      <c r="G16" s="1">
        <v>21.189999999499999</v>
      </c>
      <c r="H16" s="1">
        <v>21.320000000299999</v>
      </c>
      <c r="I16" s="1">
        <v>21.25</v>
      </c>
      <c r="J16" s="1">
        <v>21.3300000001</v>
      </c>
      <c r="K16" s="1">
        <v>21.150000000399999</v>
      </c>
      <c r="M16" s="1">
        <f t="shared" si="0"/>
        <v>21.277000000050002</v>
      </c>
      <c r="N16" s="1">
        <f t="shared" si="5"/>
        <v>8.8950672829258767E-2</v>
      </c>
      <c r="O16" s="1"/>
      <c r="P16">
        <f t="shared" si="4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AA16" s="1">
        <f t="shared" si="3"/>
        <v>21.277000000050002</v>
      </c>
      <c r="AC16" s="3" t="s">
        <v>76</v>
      </c>
      <c r="AD16" s="4">
        <f>AA41</f>
        <v>2.7300000000000009</v>
      </c>
      <c r="AE16" s="4">
        <f>AA42</f>
        <v>3.9580000000089997</v>
      </c>
      <c r="AF16" s="4">
        <f>AA43</f>
        <v>13.305555555555554</v>
      </c>
    </row>
    <row r="17" spans="1:32">
      <c r="A17" t="s">
        <v>8</v>
      </c>
      <c r="B17" s="1">
        <v>0.699999999255</v>
      </c>
      <c r="C17" s="1">
        <v>0.59999999962700001</v>
      </c>
      <c r="D17" s="1">
        <v>0.58999999985100005</v>
      </c>
      <c r="E17" s="1">
        <v>0.74000000022400003</v>
      </c>
      <c r="F17" s="1">
        <v>0.75999999977599997</v>
      </c>
      <c r="G17" s="1">
        <v>0.699999999255</v>
      </c>
      <c r="H17" s="1">
        <v>0.75999999977599997</v>
      </c>
      <c r="I17" s="1">
        <v>0.67000000085699996</v>
      </c>
      <c r="J17" s="1">
        <v>0.59999999962700001</v>
      </c>
      <c r="K17" s="1">
        <v>0.64000000059600004</v>
      </c>
      <c r="M17" s="1">
        <f t="shared" si="0"/>
        <v>0.67599999988439996</v>
      </c>
      <c r="N17" s="1">
        <f t="shared" si="5"/>
        <v>6.6365988584943775E-2</v>
      </c>
      <c r="O17" s="1"/>
      <c r="P17">
        <f t="shared" si="4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AA17" s="1">
        <f t="shared" si="3"/>
        <v>0.67599999988439996</v>
      </c>
      <c r="AC17" s="3" t="s">
        <v>77</v>
      </c>
      <c r="AD17" s="4">
        <f>AA47</f>
        <v>4.1739999999999995</v>
      </c>
      <c r="AE17" s="4">
        <f>AA48</f>
        <v>3.9800000002411107</v>
      </c>
      <c r="AF17" s="4">
        <f>AA49</f>
        <v>31.798999999950002</v>
      </c>
    </row>
    <row r="18" spans="1:32">
      <c r="A18" t="s">
        <v>9</v>
      </c>
      <c r="B18" s="1">
        <v>0.36000000033500001</v>
      </c>
      <c r="C18" s="1">
        <v>0.34999999962700001</v>
      </c>
      <c r="D18" s="1">
        <v>0.36000000033500001</v>
      </c>
      <c r="E18" s="1">
        <v>0.35000000055899999</v>
      </c>
      <c r="F18" s="1">
        <v>0.36000000033500001</v>
      </c>
      <c r="G18" s="1">
        <v>0.36000000033500001</v>
      </c>
      <c r="H18" s="1">
        <v>0.36000000033500001</v>
      </c>
      <c r="I18" s="1">
        <v>0.35999999940400002</v>
      </c>
      <c r="J18" s="1">
        <v>0.35999999940400002</v>
      </c>
      <c r="K18" s="1">
        <v>0.34999999962700001</v>
      </c>
      <c r="M18" s="1">
        <f t="shared" si="0"/>
        <v>0.35700000002959997</v>
      </c>
      <c r="N18" s="1">
        <f t="shared" si="5"/>
        <v>4.8304589788365319E-3</v>
      </c>
      <c r="O18" s="1"/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AA18" s="1">
        <f t="shared" si="3"/>
        <v>0.35700000002959997</v>
      </c>
      <c r="AC18" s="3" t="s">
        <v>78</v>
      </c>
      <c r="AD18" s="3"/>
      <c r="AE18" s="3"/>
      <c r="AF18" s="3"/>
    </row>
    <row r="19" spans="1:32">
      <c r="A19" t="s">
        <v>32</v>
      </c>
      <c r="B19" s="1">
        <v>2.95999999996</v>
      </c>
      <c r="C19" s="1">
        <v>2.9500000001900002</v>
      </c>
      <c r="D19" s="1">
        <v>2.9399999994799999</v>
      </c>
      <c r="E19" s="1">
        <v>2.9500000001900002</v>
      </c>
      <c r="F19" s="1">
        <v>2.94000000041</v>
      </c>
      <c r="G19" s="1">
        <v>2.9399999994799999</v>
      </c>
      <c r="H19" s="1">
        <v>2.94000000041</v>
      </c>
      <c r="I19" s="1">
        <v>2.9500000001900002</v>
      </c>
      <c r="J19" s="1">
        <v>2.9399999994799999</v>
      </c>
      <c r="K19" s="1">
        <v>2.94000000041</v>
      </c>
      <c r="M19" s="1">
        <f t="shared" si="0"/>
        <v>2.9450000000200003</v>
      </c>
      <c r="N19" s="1">
        <f t="shared" si="5"/>
        <v>7.0710678731481375E-3</v>
      </c>
      <c r="O19" s="1"/>
      <c r="P19">
        <f t="shared" si="4"/>
        <v>1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AA19" s="1">
        <f t="shared" si="3"/>
        <v>2.94333333336</v>
      </c>
      <c r="AC19" s="3" t="s">
        <v>79</v>
      </c>
      <c r="AD19" s="4">
        <f>AA2</f>
        <v>51.691999999999993</v>
      </c>
      <c r="AE19" s="4">
        <f>AA3</f>
        <v>44.605555555255556</v>
      </c>
      <c r="AF19" s="4" t="e">
        <f>AA4</f>
        <v>#DIV/0!</v>
      </c>
    </row>
    <row r="20" spans="1:32">
      <c r="A20" t="s">
        <v>10</v>
      </c>
      <c r="B20" s="1">
        <v>13.189999999499999</v>
      </c>
      <c r="C20" s="1">
        <v>13.1800000006</v>
      </c>
      <c r="D20" s="1">
        <v>13.189999999499999</v>
      </c>
      <c r="E20" s="1">
        <v>13.1500000004</v>
      </c>
      <c r="F20" s="1">
        <v>13.1499999994</v>
      </c>
      <c r="G20" s="1">
        <v>13.140000000600001</v>
      </c>
      <c r="H20" s="1">
        <v>13.1699999999</v>
      </c>
      <c r="I20" s="1">
        <v>13.1799999997</v>
      </c>
      <c r="J20" s="1">
        <v>13.1799999997</v>
      </c>
      <c r="K20" s="1">
        <v>13.1600000001</v>
      </c>
      <c r="M20" s="1">
        <f t="shared" si="0"/>
        <v>13.168999999939999</v>
      </c>
      <c r="N20" s="1">
        <f t="shared" si="5"/>
        <v>1.791957318688104E-2</v>
      </c>
      <c r="O20" s="1"/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AA20" s="1">
        <f t="shared" si="3"/>
        <v>13.168999999939999</v>
      </c>
      <c r="AC20" s="3" t="s">
        <v>80</v>
      </c>
      <c r="AD20" s="4">
        <f>AA29</f>
        <v>1.6700000000322219</v>
      </c>
      <c r="AE20" s="4">
        <f>AA30</f>
        <v>13.31400000024</v>
      </c>
      <c r="AF20" s="4" t="e">
        <f>AA31</f>
        <v>#DIV/0!</v>
      </c>
    </row>
    <row r="21" spans="1:32">
      <c r="A21" t="s">
        <v>11</v>
      </c>
      <c r="B21" s="1">
        <v>11.939999999499999</v>
      </c>
      <c r="C21" s="1">
        <v>11.8999999994</v>
      </c>
      <c r="D21" s="1">
        <v>12.0099999998</v>
      </c>
      <c r="E21" s="1">
        <v>12.120000000099999</v>
      </c>
      <c r="F21" s="1">
        <v>12.0999999996</v>
      </c>
      <c r="G21" s="1">
        <v>12.119999999199999</v>
      </c>
      <c r="H21" s="1">
        <v>12.1699999999</v>
      </c>
      <c r="I21" s="1">
        <v>12.110000000299999</v>
      </c>
      <c r="J21" s="1">
        <v>12.120000000099999</v>
      </c>
      <c r="K21" s="1">
        <v>12.060000000500001</v>
      </c>
      <c r="M21" s="1">
        <f t="shared" si="0"/>
        <v>12.064999999840001</v>
      </c>
      <c r="N21" s="1">
        <f t="shared" si="5"/>
        <v>8.771798260587399E-2</v>
      </c>
      <c r="O21" s="1"/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AA21" s="1">
        <f t="shared" si="3"/>
        <v>12.064999999840001</v>
      </c>
      <c r="AC21" s="3" t="s">
        <v>81</v>
      </c>
      <c r="AD21" s="4">
        <f>AA35</f>
        <v>0.62800000002610001</v>
      </c>
      <c r="AE21" s="4">
        <f>AA36</f>
        <v>3.1939999998549995</v>
      </c>
      <c r="AF21" s="4" t="e">
        <f>AA37</f>
        <v>#DIV/0!</v>
      </c>
    </row>
    <row r="22" spans="1:32">
      <c r="A22" t="s">
        <v>33</v>
      </c>
      <c r="B22" s="1">
        <v>66.361999999999995</v>
      </c>
      <c r="C22" s="1">
        <v>66.634</v>
      </c>
      <c r="D22" s="1">
        <v>66.709000000000003</v>
      </c>
      <c r="E22" s="1">
        <v>59.738</v>
      </c>
      <c r="F22" s="1">
        <v>66.503</v>
      </c>
      <c r="G22" s="1">
        <v>66.777000000000001</v>
      </c>
      <c r="H22" s="1">
        <v>66.608000000000004</v>
      </c>
      <c r="I22" s="1">
        <v>66.77</v>
      </c>
      <c r="J22" s="1">
        <v>66.626999999999995</v>
      </c>
      <c r="K22" s="1">
        <v>66.626999999999995</v>
      </c>
      <c r="M22" s="1">
        <f t="shared" si="0"/>
        <v>65.93549999999999</v>
      </c>
      <c r="N22" s="1">
        <f t="shared" si="5"/>
        <v>2.181036514544811</v>
      </c>
      <c r="O22" s="1"/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1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AA22" s="1">
        <f t="shared" si="3"/>
        <v>66.624111111111091</v>
      </c>
      <c r="AD22" s="1"/>
      <c r="AE22" s="1"/>
      <c r="AF22" s="1"/>
    </row>
    <row r="23" spans="1:32">
      <c r="A23" t="s">
        <v>12</v>
      </c>
      <c r="B23" s="3">
        <v>9.5500000010000008</v>
      </c>
      <c r="C23" s="3">
        <v>4.3099999999999996</v>
      </c>
      <c r="D23" s="3">
        <v>4.3100000009999997</v>
      </c>
      <c r="E23" s="3">
        <v>4.8</v>
      </c>
      <c r="F23" s="3">
        <v>4.95</v>
      </c>
      <c r="G23" s="3">
        <v>5.0999999999999996</v>
      </c>
      <c r="H23" s="3">
        <v>4.1100000000000003</v>
      </c>
      <c r="I23" s="3">
        <v>4.38</v>
      </c>
      <c r="J23" s="3">
        <v>4.8599999990000002</v>
      </c>
      <c r="K23" s="3">
        <v>3.96</v>
      </c>
      <c r="M23" s="1">
        <f t="shared" si="0"/>
        <v>5.0330000001000004</v>
      </c>
      <c r="N23" s="1">
        <f t="shared" si="5"/>
        <v>1.6321087248619328</v>
      </c>
      <c r="O23" s="1"/>
      <c r="P23">
        <f t="shared" si="4"/>
        <v>1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AA23" s="1">
        <f t="shared" si="3"/>
        <v>4.5311111111111106</v>
      </c>
      <c r="AD23" s="1"/>
      <c r="AE23" s="1"/>
      <c r="AF23" s="1"/>
    </row>
    <row r="24" spans="1:32">
      <c r="A24" t="s">
        <v>13</v>
      </c>
      <c r="B24" s="3">
        <v>0.57000000029800002</v>
      </c>
      <c r="C24" s="3">
        <v>0.57000000029800002</v>
      </c>
      <c r="D24" s="4">
        <v>0.57000000029800002</v>
      </c>
      <c r="E24" s="3">
        <v>0.57000000029800002</v>
      </c>
      <c r="F24" s="3">
        <v>0.57000000029800002</v>
      </c>
      <c r="G24" s="3">
        <v>0.57000000029800002</v>
      </c>
      <c r="H24" s="3">
        <v>0.57000000029800002</v>
      </c>
      <c r="I24" s="3">
        <v>0.57000000029800002</v>
      </c>
      <c r="J24" s="3">
        <v>0.57000000029800002</v>
      </c>
      <c r="K24" s="3">
        <v>0.57000000029800002</v>
      </c>
      <c r="M24" s="1">
        <f t="shared" si="0"/>
        <v>0.57000000029800002</v>
      </c>
      <c r="N24" s="1">
        <f t="shared" si="5"/>
        <v>0</v>
      </c>
      <c r="O24" s="1"/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AA24" s="1">
        <f t="shared" si="3"/>
        <v>0.57000000029800002</v>
      </c>
      <c r="AD24" s="1"/>
      <c r="AE24" s="1"/>
      <c r="AF24" s="1"/>
    </row>
    <row r="25" spans="1:32">
      <c r="A25" t="s">
        <v>34</v>
      </c>
      <c r="B25">
        <v>6.8700000001100001</v>
      </c>
      <c r="C25">
        <v>6.8399999998499998</v>
      </c>
      <c r="D25">
        <v>6.7800000002600003</v>
      </c>
      <c r="E25">
        <v>6.79000000004</v>
      </c>
      <c r="F25">
        <v>6.7799999993300002</v>
      </c>
      <c r="G25">
        <v>6.79000000004</v>
      </c>
      <c r="H25">
        <v>6.7800000002600003</v>
      </c>
      <c r="I25">
        <v>6.7599999997799998</v>
      </c>
      <c r="J25">
        <v>6.8500000005599997</v>
      </c>
      <c r="K25">
        <v>6.8499999996299996</v>
      </c>
      <c r="M25" s="1">
        <f t="shared" si="0"/>
        <v>6.8089999999859998</v>
      </c>
      <c r="N25" s="1">
        <f t="shared" si="5"/>
        <v>3.9001424542245075E-2</v>
      </c>
      <c r="O25" s="1"/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AA25" s="1">
        <f t="shared" si="3"/>
        <v>6.8089999999859998</v>
      </c>
    </row>
    <row r="26" spans="1:32">
      <c r="A26" t="s">
        <v>14</v>
      </c>
      <c r="B26" s="3">
        <v>21.03</v>
      </c>
      <c r="C26" s="3">
        <v>19.260000000000002</v>
      </c>
      <c r="D26" s="3">
        <v>19.46</v>
      </c>
      <c r="E26" s="3">
        <v>19.239999999999998</v>
      </c>
      <c r="F26" s="3">
        <v>19.18</v>
      </c>
      <c r="G26" s="3">
        <v>19.3</v>
      </c>
      <c r="H26" s="3">
        <v>19.239999999999998</v>
      </c>
      <c r="I26" s="3">
        <v>19.36</v>
      </c>
      <c r="J26" s="3">
        <v>19.32</v>
      </c>
      <c r="K26" s="3">
        <v>19.45</v>
      </c>
      <c r="M26" s="1">
        <f t="shared" si="0"/>
        <v>19.483999999999998</v>
      </c>
      <c r="N26" s="1">
        <f t="shared" si="5"/>
        <v>0.55072073987941828</v>
      </c>
      <c r="O26" s="1"/>
      <c r="P26">
        <f t="shared" si="4"/>
        <v>1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AA26" s="1">
        <f t="shared" si="3"/>
        <v>19.312222222222218</v>
      </c>
      <c r="AD26" s="1"/>
      <c r="AE26" s="1"/>
      <c r="AF26" s="1"/>
    </row>
    <row r="27" spans="1:32">
      <c r="A27" t="s">
        <v>15</v>
      </c>
      <c r="B27" s="3">
        <v>19.950000000199999</v>
      </c>
      <c r="C27" s="3">
        <v>19.140000000600001</v>
      </c>
      <c r="D27" s="3">
        <v>19.299999999800001</v>
      </c>
      <c r="E27" s="3">
        <v>19.300000000699999</v>
      </c>
      <c r="F27" s="3">
        <v>19.2699999996</v>
      </c>
      <c r="G27" s="3">
        <v>19.549999999800001</v>
      </c>
      <c r="H27" s="3">
        <v>19.530000000299999</v>
      </c>
      <c r="I27" s="3">
        <v>19.700000000199999</v>
      </c>
      <c r="J27" s="3">
        <v>19.04</v>
      </c>
      <c r="K27" s="3">
        <v>19.660000000099998</v>
      </c>
      <c r="M27" s="1">
        <f t="shared" si="0"/>
        <v>19.44400000013</v>
      </c>
      <c r="N27" s="1">
        <f t="shared" si="5"/>
        <v>0.28170906978409854</v>
      </c>
      <c r="O27" s="1"/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AA27" s="1">
        <f t="shared" si="3"/>
        <v>19.44400000013</v>
      </c>
      <c r="AD27" s="1"/>
      <c r="AE27" s="1"/>
      <c r="AF27" s="1"/>
    </row>
    <row r="28" spans="1:32">
      <c r="A28" t="s">
        <v>35</v>
      </c>
      <c r="B28">
        <v>30.070000000299999</v>
      </c>
      <c r="C28">
        <v>29.79</v>
      </c>
      <c r="D28">
        <v>29.700000000199999</v>
      </c>
      <c r="E28">
        <v>30.189999999499999</v>
      </c>
      <c r="F28">
        <v>29.890000000600001</v>
      </c>
      <c r="G28">
        <v>29.729999999499999</v>
      </c>
      <c r="H28">
        <v>29.71</v>
      </c>
      <c r="I28">
        <v>29.979999999499999</v>
      </c>
      <c r="J28">
        <v>29.690000000400001</v>
      </c>
      <c r="K28">
        <v>29.879999999900001</v>
      </c>
      <c r="M28" s="1">
        <f t="shared" si="0"/>
        <v>29.862999999990002</v>
      </c>
      <c r="N28" s="1">
        <f t="shared" si="5"/>
        <v>0.17237233589548678</v>
      </c>
      <c r="O28" s="1"/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AA28" s="1">
        <f t="shared" si="3"/>
        <v>29.862999999990002</v>
      </c>
      <c r="AD28" s="1"/>
      <c r="AE28" s="1"/>
      <c r="AF28" s="1"/>
    </row>
    <row r="29" spans="1:32">
      <c r="A29" t="s">
        <v>45</v>
      </c>
      <c r="B29">
        <v>2.69000000041</v>
      </c>
      <c r="C29">
        <v>1.6699999999299999</v>
      </c>
      <c r="D29">
        <v>1.6699999999299999</v>
      </c>
      <c r="E29">
        <v>1.6600000001499999</v>
      </c>
      <c r="F29">
        <v>1.6699999999299999</v>
      </c>
      <c r="G29">
        <v>1.6699999999299999</v>
      </c>
      <c r="H29">
        <v>1.67000000086</v>
      </c>
      <c r="I29">
        <v>1.6699999999299999</v>
      </c>
      <c r="J29">
        <v>1.6699999999299999</v>
      </c>
      <c r="K29">
        <v>1.6799999996999999</v>
      </c>
      <c r="M29" s="1">
        <f t="shared" si="0"/>
        <v>1.7720000000699998</v>
      </c>
      <c r="N29" s="1">
        <f t="shared" si="5"/>
        <v>0.32258676708490408</v>
      </c>
      <c r="O29" s="1"/>
      <c r="P29">
        <f t="shared" si="4"/>
        <v>1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AA29" s="1">
        <f t="shared" si="3"/>
        <v>1.6700000000322219</v>
      </c>
      <c r="AD29" s="1"/>
      <c r="AE29" s="1"/>
      <c r="AF29" s="1"/>
    </row>
    <row r="30" spans="1:32">
      <c r="A30" t="s">
        <v>46</v>
      </c>
      <c r="B30">
        <v>13.7300000004</v>
      </c>
      <c r="C30">
        <v>13.96</v>
      </c>
      <c r="D30">
        <v>13.610000000299999</v>
      </c>
      <c r="E30">
        <v>12.4400000004</v>
      </c>
      <c r="F30">
        <v>12.8300000001</v>
      </c>
      <c r="M30" s="1">
        <f t="shared" si="0"/>
        <v>13.31400000024</v>
      </c>
      <c r="N30" s="1">
        <f t="shared" si="5"/>
        <v>0.64732526594332818</v>
      </c>
      <c r="O30" s="1"/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0</v>
      </c>
      <c r="U30">
        <f t="shared" si="4"/>
        <v>1</v>
      </c>
      <c r="V30">
        <f t="shared" si="4"/>
        <v>1</v>
      </c>
      <c r="W30">
        <f t="shared" si="4"/>
        <v>1</v>
      </c>
      <c r="X30">
        <f t="shared" si="4"/>
        <v>1</v>
      </c>
      <c r="Y30">
        <f t="shared" si="4"/>
        <v>1</v>
      </c>
      <c r="AA30" s="1">
        <f t="shared" si="3"/>
        <v>13.31400000024</v>
      </c>
      <c r="AD30" s="1"/>
      <c r="AE30" s="1"/>
      <c r="AF30" s="1"/>
    </row>
    <row r="31" spans="1:32">
      <c r="A31" t="s">
        <v>47</v>
      </c>
      <c r="M31" s="1" t="e">
        <f t="shared" si="0"/>
        <v>#DIV/0!</v>
      </c>
      <c r="N31" s="1" t="e">
        <f t="shared" si="5"/>
        <v>#DIV/0!</v>
      </c>
      <c r="O31" s="1"/>
      <c r="P31" t="e">
        <f t="shared" si="4"/>
        <v>#DIV/0!</v>
      </c>
      <c r="Q31" t="e">
        <f t="shared" si="4"/>
        <v>#DIV/0!</v>
      </c>
      <c r="R31" t="e">
        <f t="shared" si="4"/>
        <v>#DIV/0!</v>
      </c>
      <c r="S31" t="e">
        <f t="shared" si="4"/>
        <v>#DIV/0!</v>
      </c>
      <c r="T31" t="e">
        <f t="shared" si="4"/>
        <v>#DIV/0!</v>
      </c>
      <c r="U31" t="e">
        <f t="shared" si="4"/>
        <v>#DIV/0!</v>
      </c>
      <c r="V31" t="e">
        <f t="shared" si="4"/>
        <v>#DIV/0!</v>
      </c>
      <c r="W31" t="e">
        <f t="shared" si="4"/>
        <v>#DIV/0!</v>
      </c>
      <c r="X31" t="e">
        <f t="shared" si="4"/>
        <v>#DIV/0!</v>
      </c>
      <c r="Y31" t="e">
        <f t="shared" si="4"/>
        <v>#DIV/0!</v>
      </c>
      <c r="AA31" s="1" t="e">
        <f t="shared" si="3"/>
        <v>#DIV/0!</v>
      </c>
      <c r="AD31" s="1"/>
      <c r="AE31" s="1"/>
      <c r="AF31" s="1"/>
    </row>
    <row r="32" spans="1:32">
      <c r="A32" t="s">
        <v>16</v>
      </c>
      <c r="B32" s="3">
        <v>20.39</v>
      </c>
      <c r="C32" s="3">
        <v>20.29</v>
      </c>
      <c r="D32" s="3">
        <v>20.61</v>
      </c>
      <c r="E32" s="3">
        <v>20.47</v>
      </c>
      <c r="F32" s="3">
        <v>20.23</v>
      </c>
      <c r="G32" s="3">
        <v>20.57</v>
      </c>
      <c r="H32" s="3">
        <v>20.39</v>
      </c>
      <c r="I32" s="3">
        <v>20.420000000000002</v>
      </c>
      <c r="J32" s="3">
        <v>20.64</v>
      </c>
      <c r="K32" s="3">
        <v>20.34</v>
      </c>
      <c r="M32" s="1">
        <f t="shared" si="0"/>
        <v>20.434999999999999</v>
      </c>
      <c r="N32" s="1">
        <f t="shared" si="5"/>
        <v>0.13680886910820753</v>
      </c>
      <c r="O32" s="1"/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AA32" s="1">
        <f t="shared" si="3"/>
        <v>20.434999999999999</v>
      </c>
    </row>
    <row r="33" spans="1:32">
      <c r="A33" t="s">
        <v>17</v>
      </c>
      <c r="B33" s="3">
        <v>21.179999999700001</v>
      </c>
      <c r="C33" s="3">
        <v>21.179999999700001</v>
      </c>
      <c r="D33" s="3">
        <v>21.179999999700001</v>
      </c>
      <c r="E33" s="3">
        <v>21.160000000099998</v>
      </c>
      <c r="F33" s="3">
        <v>21.099999999600001</v>
      </c>
      <c r="G33" s="3">
        <v>21.190000000400001</v>
      </c>
      <c r="H33" s="3">
        <v>21.370000000099999</v>
      </c>
      <c r="I33" s="3">
        <v>21.389999999699999</v>
      </c>
      <c r="J33" s="3">
        <v>21.0900000008</v>
      </c>
      <c r="K33" s="3">
        <v>21.160000000099998</v>
      </c>
      <c r="M33" s="1">
        <f t="shared" si="0"/>
        <v>21.199999999990002</v>
      </c>
      <c r="N33" s="1">
        <f t="shared" si="5"/>
        <v>0.10088497291249798</v>
      </c>
      <c r="O33" s="1"/>
      <c r="P33">
        <f t="shared" si="4"/>
        <v>0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AA33" s="1">
        <f t="shared" si="3"/>
        <v>21.199999999990002</v>
      </c>
      <c r="AD33" s="1"/>
      <c r="AE33" s="1"/>
      <c r="AF33" s="1"/>
    </row>
    <row r="34" spans="1:32">
      <c r="A34" t="s">
        <v>36</v>
      </c>
      <c r="B34">
        <v>39.570000000299999</v>
      </c>
      <c r="C34">
        <v>39.639999999700002</v>
      </c>
      <c r="D34">
        <v>39.520000000499998</v>
      </c>
      <c r="E34">
        <v>39.729999999500002</v>
      </c>
      <c r="F34">
        <v>39.770000000499998</v>
      </c>
      <c r="G34">
        <v>39.660000000099998</v>
      </c>
      <c r="H34">
        <v>39.659999999199997</v>
      </c>
      <c r="I34">
        <v>39.780000000299999</v>
      </c>
      <c r="J34">
        <v>39.759999999800002</v>
      </c>
      <c r="K34">
        <v>39.660000000099998</v>
      </c>
      <c r="M34" s="1">
        <f t="shared" ref="M34:M52" si="6">AVERAGE(B34:K34)</f>
        <v>39.675000000000004</v>
      </c>
      <c r="N34" s="1">
        <f t="shared" si="5"/>
        <v>8.644201646190415E-2</v>
      </c>
      <c r="O34" s="1"/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AA34" s="1">
        <f t="shared" si="3"/>
        <v>39.675000000000004</v>
      </c>
      <c r="AD34" s="1"/>
      <c r="AE34" s="1"/>
      <c r="AF34" s="1"/>
    </row>
    <row r="35" spans="1:32">
      <c r="A35" t="s">
        <v>48</v>
      </c>
      <c r="B35">
        <v>0.63999999966499999</v>
      </c>
      <c r="C35">
        <v>0.64000000059600004</v>
      </c>
      <c r="D35">
        <v>0.62000000011199996</v>
      </c>
      <c r="E35">
        <v>0.62999999988800004</v>
      </c>
      <c r="F35">
        <v>0.62000000011199996</v>
      </c>
      <c r="G35">
        <v>0.62999999988800004</v>
      </c>
      <c r="H35">
        <v>0.62999999988800004</v>
      </c>
      <c r="I35">
        <v>0.62000000011199996</v>
      </c>
      <c r="J35">
        <v>0.62999999988800004</v>
      </c>
      <c r="K35">
        <v>0.62000000011199996</v>
      </c>
      <c r="M35" s="1">
        <f t="shared" si="6"/>
        <v>0.62800000002610001</v>
      </c>
      <c r="N35" s="1">
        <f t="shared" si="5"/>
        <v>7.8881063584783865E-3</v>
      </c>
      <c r="O35" s="1"/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0</v>
      </c>
      <c r="U35">
        <f t="shared" si="4"/>
        <v>0</v>
      </c>
      <c r="V35">
        <f t="shared" si="4"/>
        <v>0</v>
      </c>
      <c r="W35">
        <f t="shared" si="4"/>
        <v>0</v>
      </c>
      <c r="X35">
        <f t="shared" si="4"/>
        <v>0</v>
      </c>
      <c r="Y35">
        <f t="shared" si="4"/>
        <v>0</v>
      </c>
      <c r="AA35" s="1">
        <f t="shared" si="3"/>
        <v>0.62800000002610001</v>
      </c>
      <c r="AD35" s="1"/>
      <c r="AE35" s="1"/>
      <c r="AF35" s="1"/>
    </row>
    <row r="36" spans="1:32">
      <c r="A36" t="s">
        <v>49</v>
      </c>
      <c r="B36">
        <v>2.6699999999299999</v>
      </c>
      <c r="C36">
        <v>2.6500000003699999</v>
      </c>
      <c r="D36">
        <v>4.45999999996</v>
      </c>
      <c r="E36">
        <v>2.6699999999299999</v>
      </c>
      <c r="F36">
        <v>2.6200000001100001</v>
      </c>
      <c r="G36">
        <v>2.6699999999299999</v>
      </c>
      <c r="H36">
        <v>2.6599999992200001</v>
      </c>
      <c r="I36">
        <v>2.6299999998899999</v>
      </c>
      <c r="J36">
        <v>4.45999999996</v>
      </c>
      <c r="K36">
        <v>4.4499999992500001</v>
      </c>
      <c r="M36" s="1">
        <f t="shared" si="6"/>
        <v>3.1939999998549995</v>
      </c>
      <c r="N36" s="1">
        <f t="shared" si="5"/>
        <v>0.87148914690519097</v>
      </c>
      <c r="O36" s="1"/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0</v>
      </c>
      <c r="V36">
        <f t="shared" si="4"/>
        <v>0</v>
      </c>
      <c r="W36">
        <f t="shared" si="4"/>
        <v>0</v>
      </c>
      <c r="X36">
        <f t="shared" si="4"/>
        <v>0</v>
      </c>
      <c r="Y36">
        <f t="shared" si="4"/>
        <v>0</v>
      </c>
      <c r="AA36" s="1">
        <f t="shared" si="3"/>
        <v>3.1939999998549995</v>
      </c>
    </row>
    <row r="37" spans="1:32">
      <c r="A37" t="s">
        <v>50</v>
      </c>
      <c r="M37" s="1" t="e">
        <f t="shared" si="6"/>
        <v>#DIV/0!</v>
      </c>
      <c r="N37" s="1" t="e">
        <f t="shared" si="5"/>
        <v>#DIV/0!</v>
      </c>
      <c r="O37" s="1"/>
      <c r="P37" t="e">
        <f t="shared" si="4"/>
        <v>#DIV/0!</v>
      </c>
      <c r="Q37" t="e">
        <f t="shared" si="4"/>
        <v>#DIV/0!</v>
      </c>
      <c r="R37" t="e">
        <f t="shared" si="4"/>
        <v>#DIV/0!</v>
      </c>
      <c r="S37" t="e">
        <f t="shared" si="4"/>
        <v>#DIV/0!</v>
      </c>
      <c r="T37" t="e">
        <f t="shared" si="4"/>
        <v>#DIV/0!</v>
      </c>
      <c r="U37" t="e">
        <f t="shared" si="4"/>
        <v>#DIV/0!</v>
      </c>
      <c r="V37" t="e">
        <f t="shared" si="4"/>
        <v>#DIV/0!</v>
      </c>
      <c r="W37" t="e">
        <f t="shared" si="4"/>
        <v>#DIV/0!</v>
      </c>
      <c r="X37" t="e">
        <f t="shared" si="4"/>
        <v>#DIV/0!</v>
      </c>
      <c r="Y37" t="e">
        <f t="shared" si="4"/>
        <v>#DIV/0!</v>
      </c>
      <c r="AA37" s="1" t="e">
        <f t="shared" si="3"/>
        <v>#DIV/0!</v>
      </c>
    </row>
    <row r="38" spans="1:32">
      <c r="A38" t="s">
        <v>18</v>
      </c>
      <c r="B38" s="3">
        <v>10.92</v>
      </c>
      <c r="C38" s="3">
        <v>2.02</v>
      </c>
      <c r="D38" s="3">
        <v>2</v>
      </c>
      <c r="E38" s="3">
        <v>2</v>
      </c>
      <c r="F38" s="3">
        <v>1.99</v>
      </c>
      <c r="G38" s="3">
        <v>2.0299999990000002</v>
      </c>
      <c r="H38" s="3">
        <v>2</v>
      </c>
      <c r="I38" s="3">
        <v>2.0100000009999999</v>
      </c>
      <c r="J38" s="3">
        <v>2.0299999990000002</v>
      </c>
      <c r="K38" s="3">
        <v>2.0100000009999999</v>
      </c>
      <c r="M38" s="1">
        <f t="shared" si="6"/>
        <v>2.9009999999999998</v>
      </c>
      <c r="N38" s="1">
        <f t="shared" si="5"/>
        <v>2.8176209428822903</v>
      </c>
      <c r="O38" s="1"/>
      <c r="P38">
        <f t="shared" si="4"/>
        <v>1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f t="shared" si="4"/>
        <v>0</v>
      </c>
      <c r="W38">
        <f t="shared" si="4"/>
        <v>0</v>
      </c>
      <c r="X38">
        <f t="shared" si="4"/>
        <v>0</v>
      </c>
      <c r="Y38">
        <f t="shared" si="4"/>
        <v>0</v>
      </c>
      <c r="AA38" s="1">
        <f t="shared" si="3"/>
        <v>2.0099999999999998</v>
      </c>
    </row>
    <row r="39" spans="1:32">
      <c r="A39" t="s">
        <v>19</v>
      </c>
      <c r="B39" s="3">
        <v>5.4900000002200002</v>
      </c>
      <c r="C39" s="3">
        <v>5.5499999998099998</v>
      </c>
      <c r="D39" s="3">
        <v>5.4399999994800003</v>
      </c>
      <c r="E39" s="3">
        <v>5.4899999992900002</v>
      </c>
      <c r="F39" s="3">
        <v>5.4899999992900002</v>
      </c>
      <c r="G39" s="3">
        <v>5.5599999995899996</v>
      </c>
      <c r="H39" s="3">
        <v>5.4700000006699998</v>
      </c>
      <c r="I39" s="3">
        <v>5.3999999994400003</v>
      </c>
      <c r="J39" s="3">
        <v>5.5999999996299996</v>
      </c>
      <c r="K39" s="3">
        <v>5.4500000001900002</v>
      </c>
      <c r="M39" s="1">
        <f t="shared" si="6"/>
        <v>5.4939999997609998</v>
      </c>
      <c r="N39" s="1">
        <f t="shared" si="5"/>
        <v>6.0589694730961312E-2</v>
      </c>
      <c r="O39" s="1"/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4"/>
        <v>0</v>
      </c>
      <c r="W39">
        <f t="shared" si="4"/>
        <v>0</v>
      </c>
      <c r="X39">
        <f t="shared" si="4"/>
        <v>0</v>
      </c>
      <c r="Y39">
        <f t="shared" si="4"/>
        <v>0</v>
      </c>
      <c r="AA39" s="1">
        <f t="shared" si="3"/>
        <v>5.4939999997609998</v>
      </c>
    </row>
    <row r="40" spans="1:32">
      <c r="A40" t="s">
        <v>37</v>
      </c>
      <c r="B40">
        <v>9.4900000002200002</v>
      </c>
      <c r="C40">
        <v>8.7099999999600008</v>
      </c>
      <c r="D40">
        <v>8.6900000004100004</v>
      </c>
      <c r="E40">
        <v>8.7199999997400006</v>
      </c>
      <c r="F40">
        <v>9.7900000000399992</v>
      </c>
      <c r="G40">
        <v>9.7599999997799998</v>
      </c>
      <c r="H40">
        <v>9.8100000005200005</v>
      </c>
      <c r="I40">
        <v>9.7999999998099998</v>
      </c>
      <c r="J40">
        <v>8.6799999996999997</v>
      </c>
      <c r="K40">
        <v>9.7700000004799996</v>
      </c>
      <c r="M40" s="1">
        <f t="shared" si="6"/>
        <v>9.3220000000659997</v>
      </c>
      <c r="N40" s="1">
        <f t="shared" si="5"/>
        <v>0.54313493319427608</v>
      </c>
      <c r="O40" s="1"/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0</v>
      </c>
      <c r="W40">
        <f t="shared" si="4"/>
        <v>0</v>
      </c>
      <c r="X40">
        <f t="shared" si="4"/>
        <v>0</v>
      </c>
      <c r="Y40">
        <f t="shared" si="4"/>
        <v>0</v>
      </c>
      <c r="AA40" s="1">
        <f t="shared" si="3"/>
        <v>9.3220000000659997</v>
      </c>
    </row>
    <row r="41" spans="1:32">
      <c r="A41" t="s">
        <v>20</v>
      </c>
      <c r="B41" s="3">
        <v>2.77</v>
      </c>
      <c r="C41" s="3">
        <v>3.16</v>
      </c>
      <c r="D41" s="3">
        <v>2.7200000009999998</v>
      </c>
      <c r="E41" s="3">
        <v>2.79</v>
      </c>
      <c r="F41" s="3">
        <v>2.75</v>
      </c>
      <c r="G41" s="3">
        <v>2.71</v>
      </c>
      <c r="H41" s="3">
        <v>2.73</v>
      </c>
      <c r="I41" s="3">
        <v>2.67</v>
      </c>
      <c r="J41" s="3">
        <v>2.69</v>
      </c>
      <c r="K41" s="3">
        <v>2.7399999990000001</v>
      </c>
      <c r="M41" s="1">
        <f t="shared" si="6"/>
        <v>2.7730000000000006</v>
      </c>
      <c r="N41" s="1">
        <f t="shared" si="5"/>
        <v>0.14055841014404738</v>
      </c>
      <c r="O41" s="1"/>
      <c r="P41">
        <f t="shared" si="4"/>
        <v>0</v>
      </c>
      <c r="Q41">
        <f t="shared" si="4"/>
        <v>1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  <c r="AA41" s="1">
        <f t="shared" si="3"/>
        <v>2.7300000000000009</v>
      </c>
    </row>
    <row r="42" spans="1:32">
      <c r="A42" t="s">
        <v>21</v>
      </c>
      <c r="B42" s="3">
        <v>3.8900000006000002</v>
      </c>
      <c r="C42" s="3">
        <v>4.04000000004</v>
      </c>
      <c r="D42" s="3">
        <v>4.0700000003000003</v>
      </c>
      <c r="E42" s="3">
        <v>3.8900000006000002</v>
      </c>
      <c r="F42" s="3">
        <v>3.9699999997400002</v>
      </c>
      <c r="G42" s="3">
        <v>3.9099999992200001</v>
      </c>
      <c r="H42" s="3">
        <v>4.0899999998499998</v>
      </c>
      <c r="I42" s="3">
        <v>3.8899999996600001</v>
      </c>
      <c r="J42" s="3">
        <v>3.9199999999299999</v>
      </c>
      <c r="K42" s="3">
        <v>3.9100000001500002</v>
      </c>
      <c r="M42" s="1">
        <f t="shared" si="6"/>
        <v>3.9580000000089997</v>
      </c>
      <c r="N42" s="1">
        <f t="shared" si="5"/>
        <v>7.9414524264044037E-2</v>
      </c>
      <c r="O42" s="1"/>
      <c r="P42">
        <f t="shared" ref="P42:Y52" si="7">IF(OR(B42&lt;$M42-2*$N42, B42&gt;$M42+2*$N42), 1, 0)</f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si="7"/>
        <v>0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AA42" s="1">
        <f t="shared" si="3"/>
        <v>3.9580000000089997</v>
      </c>
    </row>
    <row r="43" spans="1:32">
      <c r="A43" t="s">
        <v>38</v>
      </c>
      <c r="B43">
        <v>13.3300000001</v>
      </c>
      <c r="C43">
        <v>16.620000000099999</v>
      </c>
      <c r="D43">
        <v>13.280000000299999</v>
      </c>
      <c r="E43">
        <v>13.29</v>
      </c>
      <c r="F43">
        <v>13.3499999996</v>
      </c>
      <c r="G43">
        <v>13.3099999996</v>
      </c>
      <c r="H43">
        <v>13.310000000500001</v>
      </c>
      <c r="I43">
        <v>13.2599999998</v>
      </c>
      <c r="J43">
        <v>13.3099999996</v>
      </c>
      <c r="K43">
        <v>13.310000000500001</v>
      </c>
      <c r="M43" s="1">
        <f t="shared" si="6"/>
        <v>13.63700000001</v>
      </c>
      <c r="N43" s="1">
        <f t="shared" si="5"/>
        <v>1.048417325759303</v>
      </c>
      <c r="O43" s="1"/>
      <c r="P43">
        <f t="shared" si="7"/>
        <v>0</v>
      </c>
      <c r="Q43">
        <f t="shared" si="7"/>
        <v>1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AA43" s="1">
        <f t="shared" si="3"/>
        <v>13.305555555555554</v>
      </c>
    </row>
    <row r="44" spans="1:32">
      <c r="A44" t="s">
        <v>22</v>
      </c>
      <c r="B44" s="3">
        <v>21.23</v>
      </c>
      <c r="C44" s="3">
        <v>2.9499999990000001</v>
      </c>
      <c r="D44" s="4">
        <v>3.15</v>
      </c>
      <c r="E44" s="3">
        <v>2.89</v>
      </c>
      <c r="F44" s="3">
        <v>3.02</v>
      </c>
      <c r="G44" s="3">
        <v>3.28</v>
      </c>
      <c r="H44" s="3">
        <v>2.88</v>
      </c>
      <c r="I44" s="3">
        <v>3.22</v>
      </c>
      <c r="J44" s="3">
        <v>3.15</v>
      </c>
      <c r="K44" s="3">
        <v>3.01</v>
      </c>
      <c r="M44" s="1">
        <f t="shared" si="6"/>
        <v>4.8779999999000001</v>
      </c>
      <c r="N44" s="1">
        <f t="shared" si="5"/>
        <v>5.7471283650944232</v>
      </c>
      <c r="O44" s="1"/>
      <c r="P44">
        <f t="shared" si="7"/>
        <v>1</v>
      </c>
      <c r="Q44">
        <f t="shared" si="7"/>
        <v>0</v>
      </c>
      <c r="R44">
        <f t="shared" si="7"/>
        <v>0</v>
      </c>
      <c r="S44">
        <f t="shared" si="7"/>
        <v>0</v>
      </c>
      <c r="T44">
        <f t="shared" si="7"/>
        <v>0</v>
      </c>
      <c r="U44">
        <f t="shared" si="7"/>
        <v>0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AA44" s="1">
        <f t="shared" si="3"/>
        <v>3.0611111109999993</v>
      </c>
    </row>
    <row r="45" spans="1:32">
      <c r="A45" t="s">
        <v>23</v>
      </c>
      <c r="B45" s="3">
        <v>1.98000000045</v>
      </c>
      <c r="C45" s="3">
        <v>1.97000000067</v>
      </c>
      <c r="D45" s="4">
        <v>1.9799999995199999</v>
      </c>
      <c r="E45" s="3">
        <v>1.9799999995199999</v>
      </c>
      <c r="F45" s="3">
        <v>1.97000000067</v>
      </c>
      <c r="G45" s="3">
        <v>1.96999999974</v>
      </c>
      <c r="H45" s="3">
        <v>1.9799999995199999</v>
      </c>
      <c r="I45" s="3">
        <v>1.98000000045</v>
      </c>
      <c r="J45" s="3">
        <v>1.98000000045</v>
      </c>
      <c r="K45" s="3">
        <v>1.96999999974</v>
      </c>
      <c r="M45" s="1">
        <f t="shared" si="6"/>
        <v>1.9760000000730003</v>
      </c>
      <c r="N45" s="1">
        <f t="shared" si="5"/>
        <v>5.1639776813357293E-3</v>
      </c>
      <c r="O45" s="1"/>
      <c r="P45">
        <f t="shared" si="7"/>
        <v>0</v>
      </c>
      <c r="Q45">
        <f t="shared" si="7"/>
        <v>0</v>
      </c>
      <c r="R45">
        <f t="shared" si="7"/>
        <v>0</v>
      </c>
      <c r="S45">
        <f t="shared" si="7"/>
        <v>0</v>
      </c>
      <c r="T45">
        <f t="shared" si="7"/>
        <v>0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AA45" s="1">
        <f t="shared" si="3"/>
        <v>1.9760000000730003</v>
      </c>
    </row>
    <row r="46" spans="1:32">
      <c r="A46" t="s">
        <v>39</v>
      </c>
      <c r="B46">
        <v>18.25</v>
      </c>
      <c r="C46">
        <v>18.200000000199999</v>
      </c>
      <c r="D46">
        <v>18.21</v>
      </c>
      <c r="E46">
        <v>18.21</v>
      </c>
      <c r="F46">
        <v>18.21</v>
      </c>
      <c r="G46">
        <v>18.21</v>
      </c>
      <c r="H46">
        <v>18.219999999700001</v>
      </c>
      <c r="I46">
        <v>18.219999999700001</v>
      </c>
      <c r="J46">
        <v>18.220000000700001</v>
      </c>
      <c r="K46">
        <v>18.189999999499999</v>
      </c>
      <c r="M46" s="1">
        <f t="shared" si="6"/>
        <v>18.213999999980004</v>
      </c>
      <c r="N46" s="1">
        <f t="shared" si="5"/>
        <v>1.5776212823953386E-2</v>
      </c>
      <c r="O46" s="1"/>
      <c r="P46">
        <f t="shared" si="7"/>
        <v>1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AA46" s="1">
        <f t="shared" si="3"/>
        <v>18.209999999977779</v>
      </c>
    </row>
    <row r="47" spans="1:32">
      <c r="A47" t="s">
        <v>24</v>
      </c>
      <c r="B47" s="3">
        <v>4.1500000000000004</v>
      </c>
      <c r="C47" s="3">
        <v>4.18</v>
      </c>
      <c r="D47" s="3">
        <v>4.17</v>
      </c>
      <c r="E47" s="3">
        <v>4.1900000000000004</v>
      </c>
      <c r="F47" s="3">
        <v>4.1599999990000001</v>
      </c>
      <c r="G47" s="3">
        <v>4.17</v>
      </c>
      <c r="H47" s="3">
        <v>4.1900000000000004</v>
      </c>
      <c r="I47" s="3">
        <v>4.17</v>
      </c>
      <c r="J47" s="3">
        <v>4.18</v>
      </c>
      <c r="K47" s="3">
        <v>4.1800000009999998</v>
      </c>
      <c r="M47" s="1">
        <f t="shared" si="6"/>
        <v>4.1739999999999995</v>
      </c>
      <c r="N47" s="1">
        <f t="shared" si="5"/>
        <v>1.2649110816355611E-2</v>
      </c>
      <c r="O47" s="1"/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AA47" s="1">
        <f t="shared" si="3"/>
        <v>4.1739999999999995</v>
      </c>
    </row>
    <row r="48" spans="1:32">
      <c r="A48" t="s">
        <v>25</v>
      </c>
      <c r="B48" s="3">
        <v>3.9699999997400002</v>
      </c>
      <c r="C48" s="3">
        <v>3.96000000089</v>
      </c>
      <c r="D48" s="4">
        <v>4</v>
      </c>
      <c r="E48" s="3">
        <v>3.98000000045</v>
      </c>
      <c r="F48" s="3">
        <v>4.0099999997799998</v>
      </c>
      <c r="G48" s="3">
        <v>3.9700000006699998</v>
      </c>
      <c r="H48" s="3">
        <v>3.98000000045</v>
      </c>
      <c r="I48" s="3">
        <v>3.98000000045</v>
      </c>
      <c r="J48" s="3">
        <v>4.4399999994800003</v>
      </c>
      <c r="K48" s="3">
        <v>3.9699999997400002</v>
      </c>
      <c r="M48" s="1">
        <f t="shared" si="6"/>
        <v>4.0260000001650003</v>
      </c>
      <c r="N48" s="1">
        <f t="shared" si="5"/>
        <v>0.14622661230584696</v>
      </c>
      <c r="O48" s="1"/>
      <c r="P48">
        <f t="shared" si="7"/>
        <v>0</v>
      </c>
      <c r="Q48">
        <f t="shared" si="7"/>
        <v>0</v>
      </c>
      <c r="R48">
        <f t="shared" si="7"/>
        <v>0</v>
      </c>
      <c r="S48">
        <f t="shared" si="7"/>
        <v>0</v>
      </c>
      <c r="T48">
        <f t="shared" si="7"/>
        <v>0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1</v>
      </c>
      <c r="Y48">
        <f t="shared" si="7"/>
        <v>0</v>
      </c>
      <c r="AA48" s="1">
        <f t="shared" si="3"/>
        <v>3.9800000002411107</v>
      </c>
    </row>
    <row r="49" spans="1:27">
      <c r="A49" t="s">
        <v>40</v>
      </c>
      <c r="B49">
        <v>31.820000000299999</v>
      </c>
      <c r="C49">
        <v>31.799999999800001</v>
      </c>
      <c r="D49">
        <v>31.780000000299999</v>
      </c>
      <c r="E49">
        <v>31.7699999996</v>
      </c>
      <c r="F49">
        <v>31.800000000699999</v>
      </c>
      <c r="G49">
        <v>31.809999999599999</v>
      </c>
      <c r="H49">
        <v>31.8300000001</v>
      </c>
      <c r="I49">
        <v>31.79</v>
      </c>
      <c r="J49">
        <v>31.8300000001</v>
      </c>
      <c r="K49">
        <v>31.759999999000001</v>
      </c>
      <c r="M49" s="1">
        <f t="shared" si="6"/>
        <v>31.798999999950002</v>
      </c>
      <c r="N49" s="1">
        <f t="shared" si="5"/>
        <v>2.4244128973148371E-2</v>
      </c>
      <c r="O49" s="1"/>
      <c r="P49">
        <f t="shared" si="7"/>
        <v>0</v>
      </c>
      <c r="Q49">
        <f t="shared" si="7"/>
        <v>0</v>
      </c>
      <c r="R49">
        <f t="shared" si="7"/>
        <v>0</v>
      </c>
      <c r="S49">
        <f t="shared" si="7"/>
        <v>0</v>
      </c>
      <c r="T49">
        <f t="shared" si="7"/>
        <v>0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AA49" s="1">
        <f t="shared" si="3"/>
        <v>31.798999999950002</v>
      </c>
    </row>
    <row r="50" spans="1:27">
      <c r="A50" t="s">
        <v>26</v>
      </c>
      <c r="B50" s="3">
        <v>6.65</v>
      </c>
      <c r="C50" s="3">
        <v>2.2000000000000002</v>
      </c>
      <c r="D50" s="3">
        <v>2.2000000000000002</v>
      </c>
      <c r="E50" s="3">
        <v>2.1999999990000001</v>
      </c>
      <c r="F50" s="3">
        <v>2.21</v>
      </c>
      <c r="G50" s="3">
        <v>2.2200000009999998</v>
      </c>
      <c r="H50" s="3">
        <v>2.1999999990000001</v>
      </c>
      <c r="I50" s="3">
        <v>2.19</v>
      </c>
      <c r="J50" s="3">
        <v>2.21</v>
      </c>
      <c r="K50" s="3">
        <v>2.2200000000000002</v>
      </c>
      <c r="M50" s="1">
        <f t="shared" si="6"/>
        <v>2.6499999998999999</v>
      </c>
      <c r="N50" s="1">
        <f t="shared" si="5"/>
        <v>1.4054892387010456</v>
      </c>
      <c r="O50" s="1"/>
      <c r="P50">
        <f t="shared" si="7"/>
        <v>1</v>
      </c>
      <c r="Q50">
        <f t="shared" si="7"/>
        <v>0</v>
      </c>
      <c r="R50">
        <f t="shared" si="7"/>
        <v>0</v>
      </c>
      <c r="S50">
        <f t="shared" si="7"/>
        <v>0</v>
      </c>
      <c r="T50">
        <f t="shared" si="7"/>
        <v>0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AA50" s="1">
        <f t="shared" si="3"/>
        <v>2.2055555554444441</v>
      </c>
    </row>
    <row r="51" spans="1:27">
      <c r="A51" t="s">
        <v>27</v>
      </c>
      <c r="B51" s="3">
        <v>2.3799999998899999</v>
      </c>
      <c r="C51" s="3">
        <v>2.3799999998899999</v>
      </c>
      <c r="D51" s="3">
        <v>2.4399999994799999</v>
      </c>
      <c r="E51" s="3">
        <v>2.44000000041</v>
      </c>
      <c r="F51" s="3">
        <v>2.4699999997400002</v>
      </c>
      <c r="G51" s="3">
        <v>2.3799999998899999</v>
      </c>
      <c r="H51" s="3">
        <v>2.44000000041</v>
      </c>
      <c r="I51" s="3">
        <v>2.3899999996600001</v>
      </c>
      <c r="J51" s="3">
        <v>2.3599999993999998</v>
      </c>
      <c r="K51" s="3">
        <v>2.4699999997400002</v>
      </c>
      <c r="M51" s="1">
        <f t="shared" si="6"/>
        <v>2.4149999998509997</v>
      </c>
      <c r="N51" s="1">
        <f t="shared" si="5"/>
        <v>4.1163630203669505E-2</v>
      </c>
      <c r="O51" s="1"/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AA51" s="1">
        <f t="shared" si="3"/>
        <v>2.4149999998509997</v>
      </c>
    </row>
    <row r="52" spans="1:27">
      <c r="A52" t="s">
        <v>41</v>
      </c>
      <c r="B52">
        <v>16.929999999700001</v>
      </c>
      <c r="C52">
        <v>16.910000000099998</v>
      </c>
      <c r="D52">
        <v>16.9300000006</v>
      </c>
      <c r="E52">
        <v>16.9199999999</v>
      </c>
      <c r="F52">
        <v>16.939999999499999</v>
      </c>
      <c r="G52">
        <v>16.950000000199999</v>
      </c>
      <c r="H52">
        <v>16.96</v>
      </c>
      <c r="I52">
        <v>16.910000000099998</v>
      </c>
      <c r="J52">
        <v>16.939999999499999</v>
      </c>
      <c r="K52">
        <v>16.9199999999</v>
      </c>
      <c r="L52" s="1"/>
      <c r="M52" s="1">
        <f t="shared" si="6"/>
        <v>16.930999999950004</v>
      </c>
      <c r="N52" s="1">
        <f t="shared" si="5"/>
        <v>1.6633299883066374E-2</v>
      </c>
      <c r="O52" s="1"/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AA52" s="1">
        <f t="shared" si="3"/>
        <v>16.930999999950004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Ruler="0" workbookViewId="0">
      <selection activeCell="B31" sqref="B31"/>
    </sheetView>
  </sheetViews>
  <sheetFormatPr baseColWidth="10" defaultRowHeight="15" x14ac:dyDescent="0"/>
  <cols>
    <col min="1" max="1" width="22.6640625" customWidth="1"/>
    <col min="2" max="11" width="6.6640625" customWidth="1"/>
    <col min="12" max="12" width="5.83203125" customWidth="1"/>
    <col min="13" max="13" width="7.5" bestFit="1" customWidth="1"/>
    <col min="14" max="14" width="8.6640625" bestFit="1" customWidth="1"/>
    <col min="15" max="15" width="9.5" customWidth="1"/>
    <col min="16" max="26" width="5.83203125" customWidth="1"/>
    <col min="27" max="27" width="7.5" bestFit="1" customWidth="1"/>
    <col min="28" max="28" width="8.6640625" customWidth="1"/>
    <col min="29" max="29" width="15.33203125" bestFit="1" customWidth="1"/>
  </cols>
  <sheetData>
    <row r="1" spans="1:32">
      <c r="A1" s="2" t="s">
        <v>51</v>
      </c>
      <c r="B1" s="2" t="s">
        <v>52</v>
      </c>
      <c r="M1" s="2" t="s">
        <v>53</v>
      </c>
      <c r="N1" s="2" t="s">
        <v>56</v>
      </c>
      <c r="O1" s="2"/>
      <c r="P1" s="2" t="s">
        <v>57</v>
      </c>
      <c r="AA1" s="2" t="s">
        <v>53</v>
      </c>
      <c r="AB1" s="2"/>
      <c r="AC1" s="2" t="s">
        <v>58</v>
      </c>
      <c r="AD1" t="s">
        <v>59</v>
      </c>
      <c r="AE1" s="5" t="s">
        <v>60</v>
      </c>
      <c r="AF1" t="s">
        <v>61</v>
      </c>
    </row>
    <row r="2" spans="1:32">
      <c r="A2" t="s">
        <v>42</v>
      </c>
      <c r="B2" s="1">
        <v>112.850000001</v>
      </c>
      <c r="C2" s="1">
        <v>129.57</v>
      </c>
      <c r="D2" s="1">
        <v>155.63000000100001</v>
      </c>
      <c r="E2" s="1">
        <v>150.71</v>
      </c>
      <c r="F2" s="1">
        <v>153.11000000000001</v>
      </c>
      <c r="G2" s="1">
        <v>136.34</v>
      </c>
      <c r="H2" s="1">
        <v>165</v>
      </c>
      <c r="I2" s="1">
        <v>146.58000000000001</v>
      </c>
      <c r="J2" s="1">
        <v>137.89999999899999</v>
      </c>
      <c r="K2" s="1">
        <v>119.29</v>
      </c>
      <c r="M2" s="1">
        <f t="shared" ref="M2:M33" si="0">AVERAGE(B2:K2)</f>
        <v>140.6980000001</v>
      </c>
      <c r="N2" s="1">
        <f t="shared" ref="N2:N18" si="1">STDEV(B2:K2)</f>
        <v>16.622991307155072</v>
      </c>
      <c r="O2" s="1"/>
      <c r="P2">
        <f>IF(OR(B2&lt;$M2-2*$N2, B2&gt;$M2+2*$N2), 1, 0)</f>
        <v>0</v>
      </c>
      <c r="Q2">
        <f t="shared" ref="Q2:Y17" si="2">IF(OR(C2&lt;$M2-2*$N2, C2&gt;$M2+2*$N2), 1, 0)</f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AA2" s="1">
        <f t="shared" ref="AA2:AA52" si="3">SUMIF(P2:Y2, 0, B2:K2)/COUNTIF(P2:Y2, 0)</f>
        <v>140.6980000001</v>
      </c>
      <c r="AC2" t="s">
        <v>62</v>
      </c>
    </row>
    <row r="3" spans="1:32">
      <c r="A3" t="s">
        <v>43</v>
      </c>
      <c r="B3" s="1">
        <v>107.2</v>
      </c>
      <c r="C3" s="1">
        <v>101.98999999900001</v>
      </c>
      <c r="D3" s="1">
        <v>94.140000000599997</v>
      </c>
      <c r="E3" s="1">
        <v>100.05</v>
      </c>
      <c r="F3" s="1">
        <v>99.149999999399995</v>
      </c>
      <c r="G3" s="1">
        <v>96.069999999399997</v>
      </c>
      <c r="H3" s="1">
        <v>105.869999999</v>
      </c>
      <c r="I3" s="1">
        <v>106.56</v>
      </c>
      <c r="J3" s="1">
        <v>96.9199999999</v>
      </c>
      <c r="K3" s="1">
        <v>95.490000000199998</v>
      </c>
      <c r="M3" s="1">
        <f t="shared" si="0"/>
        <v>100.34399999975</v>
      </c>
      <c r="N3" s="1">
        <f t="shared" si="1"/>
        <v>4.8584775848626611</v>
      </c>
      <c r="O3" s="1"/>
      <c r="P3">
        <f t="shared" ref="P3:Y41" si="4">IF(OR(B3&lt;$M3-2*$N3, B3&gt;$M3+2*$N3), 1, 0)</f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AA3" s="1">
        <f t="shared" si="3"/>
        <v>100.34399999975</v>
      </c>
      <c r="AC3" t="s">
        <v>63</v>
      </c>
      <c r="AD3" s="1">
        <f>AA17</f>
        <v>1.6049999998869999</v>
      </c>
      <c r="AE3" s="1">
        <f>AA18</f>
        <v>1.3377777778855555</v>
      </c>
      <c r="AF3" s="1">
        <f>AA19</f>
        <v>5.0780000002119996</v>
      </c>
    </row>
    <row r="4" spans="1:32">
      <c r="A4" t="s">
        <v>44</v>
      </c>
      <c r="B4" s="1"/>
      <c r="C4" s="1"/>
      <c r="D4" s="1"/>
      <c r="E4" s="1"/>
      <c r="F4" s="1"/>
      <c r="G4" s="1"/>
      <c r="H4" s="1"/>
      <c r="I4" s="1"/>
      <c r="J4" s="1"/>
      <c r="K4" s="1"/>
      <c r="M4" s="1" t="e">
        <f t="shared" si="0"/>
        <v>#DIV/0!</v>
      </c>
      <c r="N4" s="1" t="e">
        <f t="shared" si="1"/>
        <v>#DIV/0!</v>
      </c>
      <c r="O4" s="1"/>
      <c r="P4" t="e">
        <f t="shared" si="4"/>
        <v>#DIV/0!</v>
      </c>
      <c r="Q4" t="e">
        <f t="shared" si="2"/>
        <v>#DIV/0!</v>
      </c>
      <c r="R4" t="e">
        <f t="shared" si="2"/>
        <v>#DIV/0!</v>
      </c>
      <c r="S4" t="e">
        <f t="shared" si="2"/>
        <v>#DIV/0!</v>
      </c>
      <c r="T4" t="e">
        <f t="shared" si="2"/>
        <v>#DIV/0!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AA4" s="1" t="e">
        <f t="shared" si="3"/>
        <v>#DIV/0!</v>
      </c>
      <c r="AC4" t="s">
        <v>64</v>
      </c>
      <c r="AD4" s="1">
        <f>AA20</f>
        <v>35.389999999860002</v>
      </c>
      <c r="AE4" s="1">
        <f>AA21</f>
        <v>36.12888888872223</v>
      </c>
      <c r="AF4" s="1">
        <f>AA22</f>
        <v>162.5020000001</v>
      </c>
    </row>
    <row r="5" spans="1:32">
      <c r="A5" t="s">
        <v>0</v>
      </c>
      <c r="B5" s="1">
        <v>24.910000000099998</v>
      </c>
      <c r="C5" s="1">
        <v>24.9199999999</v>
      </c>
      <c r="D5" s="1">
        <v>24.96</v>
      </c>
      <c r="E5" s="1">
        <v>24.969999999700001</v>
      </c>
      <c r="F5" s="1">
        <v>24.970000000700001</v>
      </c>
      <c r="G5" s="1">
        <v>24.949999999300001</v>
      </c>
      <c r="H5" s="1">
        <v>25</v>
      </c>
      <c r="I5" s="1">
        <v>25.110000000300001</v>
      </c>
      <c r="J5" s="1">
        <v>24.940000000400001</v>
      </c>
      <c r="K5" s="1">
        <v>24.979999999499999</v>
      </c>
      <c r="M5" s="1">
        <f t="shared" si="0"/>
        <v>24.970999999989999</v>
      </c>
      <c r="N5" s="1">
        <f t="shared" si="1"/>
        <v>5.5866905405417083E-2</v>
      </c>
      <c r="O5" s="1"/>
      <c r="P5">
        <f t="shared" si="4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1</v>
      </c>
      <c r="X5">
        <f t="shared" si="2"/>
        <v>0</v>
      </c>
      <c r="Y5">
        <f t="shared" si="2"/>
        <v>0</v>
      </c>
      <c r="AA5" s="1">
        <f>SUMIF(P5:Y5, 0, B5:K5)/COUNTIF(P5:Y5, 0)</f>
        <v>24.955555555511111</v>
      </c>
      <c r="AC5" t="s">
        <v>65</v>
      </c>
      <c r="AD5" s="1">
        <f>AA23</f>
        <v>2.2599999997759999</v>
      </c>
      <c r="AE5" s="1">
        <f>AA24</f>
        <v>2.3033333334855559</v>
      </c>
      <c r="AF5" s="1">
        <f>AA25</f>
        <v>10.144444444222223</v>
      </c>
    </row>
    <row r="6" spans="1:32">
      <c r="A6" t="s">
        <v>1</v>
      </c>
      <c r="B6" s="1">
        <v>25.2300000004</v>
      </c>
      <c r="C6" s="1">
        <v>24.529999999299999</v>
      </c>
      <c r="D6" s="1">
        <v>24.689999999499999</v>
      </c>
      <c r="E6" s="1">
        <v>24.850000000600001</v>
      </c>
      <c r="F6" s="1">
        <v>25.399999999399999</v>
      </c>
      <c r="G6" s="1">
        <v>24.46</v>
      </c>
      <c r="H6" s="1">
        <v>25.360000000300001</v>
      </c>
      <c r="I6" s="1">
        <v>24.5</v>
      </c>
      <c r="J6" s="1">
        <v>25.54</v>
      </c>
      <c r="K6" s="1">
        <v>25.219999999700001</v>
      </c>
      <c r="M6" s="1">
        <f t="shared" si="0"/>
        <v>24.977999999920002</v>
      </c>
      <c r="N6" s="1">
        <f t="shared" si="1"/>
        <v>0.41616770131239678</v>
      </c>
      <c r="O6" s="1"/>
      <c r="P6">
        <f t="shared" si="4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AA6" s="1">
        <f t="shared" si="3"/>
        <v>24.977999999920002</v>
      </c>
      <c r="AC6" t="s">
        <v>66</v>
      </c>
      <c r="AD6" s="1">
        <f>AA26</f>
        <v>40.158999999990002</v>
      </c>
      <c r="AE6" s="1">
        <f>AA27</f>
        <v>40.499999999819998</v>
      </c>
      <c r="AF6" s="1">
        <f>AA28</f>
        <v>57.079999999979997</v>
      </c>
    </row>
    <row r="7" spans="1:32">
      <c r="A7" t="s">
        <v>28</v>
      </c>
      <c r="B7" s="1">
        <v>28.320000000299999</v>
      </c>
      <c r="C7" s="1">
        <v>28.4199999999</v>
      </c>
      <c r="D7" s="1">
        <v>31.360000000300001</v>
      </c>
      <c r="E7" s="1">
        <v>27.969999999700001</v>
      </c>
      <c r="F7" s="1">
        <v>28.179999999700001</v>
      </c>
      <c r="G7" s="1">
        <v>27.870000000099999</v>
      </c>
      <c r="H7" s="1">
        <v>28.309999999599999</v>
      </c>
      <c r="I7" s="1">
        <v>31.240000000199998</v>
      </c>
      <c r="J7" s="1">
        <v>27.759999999800002</v>
      </c>
      <c r="K7" s="1">
        <v>28.660000000099998</v>
      </c>
      <c r="M7" s="1">
        <f t="shared" si="0"/>
        <v>28.808999999970002</v>
      </c>
      <c r="N7" s="1">
        <f t="shared" si="1"/>
        <v>1.3400120233195836</v>
      </c>
      <c r="O7" s="1"/>
      <c r="P7">
        <f t="shared" si="4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AA7" s="1">
        <f t="shared" si="3"/>
        <v>28.808999999970002</v>
      </c>
      <c r="AC7" t="s">
        <v>67</v>
      </c>
      <c r="AD7" s="1">
        <f>AA32</f>
        <v>39.23200000013</v>
      </c>
      <c r="AE7" s="1">
        <f>AA33</f>
        <v>39.817777777811116</v>
      </c>
      <c r="AF7" s="1">
        <f>AA34</f>
        <v>109.14666666655556</v>
      </c>
    </row>
    <row r="8" spans="1:32">
      <c r="A8" t="s">
        <v>2</v>
      </c>
      <c r="B8" s="1">
        <v>11.1799999997</v>
      </c>
      <c r="C8" s="1">
        <v>11.200000000199999</v>
      </c>
      <c r="D8" s="1">
        <v>11.2600000007</v>
      </c>
      <c r="E8" s="1">
        <v>11.2599999998</v>
      </c>
      <c r="F8" s="1">
        <v>11.200000000199999</v>
      </c>
      <c r="G8" s="1">
        <v>11.25</v>
      </c>
      <c r="H8" s="1">
        <v>11.189999999499999</v>
      </c>
      <c r="I8" s="1">
        <v>11.2600000007</v>
      </c>
      <c r="J8" s="1">
        <v>11.2599999998</v>
      </c>
      <c r="K8" s="1">
        <v>11.2700000005</v>
      </c>
      <c r="M8" s="1">
        <f t="shared" si="0"/>
        <v>11.233000000110001</v>
      </c>
      <c r="N8" s="1">
        <f t="shared" si="1"/>
        <v>3.5605867399442444E-2</v>
      </c>
      <c r="O8" s="1"/>
      <c r="P8">
        <f t="shared" si="4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AA8" s="1">
        <f t="shared" si="3"/>
        <v>11.233000000110001</v>
      </c>
      <c r="AC8" t="s">
        <v>68</v>
      </c>
      <c r="AD8" s="1">
        <f>AA38</f>
        <v>3.5055555553288889</v>
      </c>
      <c r="AE8" s="1">
        <f>AA39</f>
        <v>10.232222222196665</v>
      </c>
      <c r="AF8" s="1">
        <f>AA40</f>
        <v>10.895555555411111</v>
      </c>
    </row>
    <row r="9" spans="1:32">
      <c r="A9" t="s">
        <v>3</v>
      </c>
      <c r="B9" s="1">
        <v>25.910000000099998</v>
      </c>
      <c r="C9" s="1">
        <v>25.799999999800001</v>
      </c>
      <c r="D9" s="1">
        <v>25.900000000399999</v>
      </c>
      <c r="E9" s="1">
        <v>25.8199999994</v>
      </c>
      <c r="F9" s="1">
        <v>25.849999999600001</v>
      </c>
      <c r="G9" s="1">
        <v>25.7699999996</v>
      </c>
      <c r="H9" s="1">
        <v>25.96</v>
      </c>
      <c r="I9" s="1">
        <v>25.849999999600001</v>
      </c>
      <c r="J9" s="1">
        <v>25.75</v>
      </c>
      <c r="K9" s="1">
        <v>25.870000000099999</v>
      </c>
      <c r="M9" s="1">
        <f t="shared" si="0"/>
        <v>25.847999999860001</v>
      </c>
      <c r="N9" s="1">
        <f t="shared" si="1"/>
        <v>6.5285697064177348E-2</v>
      </c>
      <c r="O9" s="1"/>
      <c r="P9">
        <f t="shared" si="4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AA9" s="1">
        <f t="shared" si="3"/>
        <v>25.847999999860001</v>
      </c>
      <c r="AC9" t="s">
        <v>69</v>
      </c>
      <c r="AD9" s="1">
        <f>AA44</f>
        <v>7.905555555596667</v>
      </c>
      <c r="AE9" s="1">
        <f>AA45</f>
        <v>7.8644444445755557</v>
      </c>
      <c r="AF9" s="1">
        <f>AA46</f>
        <v>18.256666666822223</v>
      </c>
    </row>
    <row r="10" spans="1:32">
      <c r="A10" t="s">
        <v>29</v>
      </c>
      <c r="B10" s="1">
        <v>11.859999999399999</v>
      </c>
      <c r="C10" s="1">
        <v>11.879999999900001</v>
      </c>
      <c r="D10" s="1">
        <v>11.810000000500001</v>
      </c>
      <c r="E10" s="1">
        <v>11.810000000500001</v>
      </c>
      <c r="F10" s="1">
        <v>11.700000000199999</v>
      </c>
      <c r="G10" s="1">
        <v>11.75</v>
      </c>
      <c r="H10" s="1">
        <v>11.5599999996</v>
      </c>
      <c r="I10" s="1">
        <v>11.7400000002</v>
      </c>
      <c r="J10" s="1">
        <v>11.7700000005</v>
      </c>
      <c r="K10" s="1">
        <v>11.5699999994</v>
      </c>
      <c r="M10" s="1">
        <f t="shared" si="0"/>
        <v>11.745000000019999</v>
      </c>
      <c r="N10" s="1">
        <f t="shared" si="1"/>
        <v>0.10926522285399565</v>
      </c>
      <c r="O10" s="1"/>
      <c r="P10">
        <f t="shared" si="4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AA10" s="1">
        <f t="shared" si="3"/>
        <v>11.745000000019999</v>
      </c>
      <c r="AC10" t="s">
        <v>70</v>
      </c>
      <c r="AD10" s="1">
        <f>AA50</f>
        <v>7.7270000001420005</v>
      </c>
      <c r="AE10" s="1">
        <f>AA51</f>
        <v>7.257777777707779</v>
      </c>
      <c r="AF10" s="1">
        <f>AA52</f>
        <v>17.97777777786667</v>
      </c>
    </row>
    <row r="11" spans="1:32">
      <c r="A11" t="s">
        <v>4</v>
      </c>
      <c r="B11" s="1">
        <v>2.5</v>
      </c>
      <c r="C11" s="1">
        <v>2.51999999955</v>
      </c>
      <c r="D11" s="1">
        <v>2.5899999998499998</v>
      </c>
      <c r="E11" s="1">
        <v>2.6000000005600001</v>
      </c>
      <c r="F11" s="1">
        <v>2.5500000007499999</v>
      </c>
      <c r="G11" s="1">
        <v>2.5299999993300002</v>
      </c>
      <c r="H11" s="1">
        <v>2.5200000004800001</v>
      </c>
      <c r="I11" s="1">
        <v>2.5499999998099998</v>
      </c>
      <c r="J11" s="1">
        <v>2.54000000004</v>
      </c>
      <c r="K11" s="1">
        <v>2.55999999959</v>
      </c>
      <c r="M11" s="1">
        <f t="shared" si="0"/>
        <v>2.5459999999960004</v>
      </c>
      <c r="N11" s="1">
        <f t="shared" si="1"/>
        <v>3.134042483524007E-2</v>
      </c>
      <c r="O11" s="1"/>
      <c r="P11">
        <f t="shared" si="4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AA11" s="1">
        <f t="shared" si="3"/>
        <v>2.5459999999960004</v>
      </c>
      <c r="AC11" t="s">
        <v>71</v>
      </c>
    </row>
    <row r="12" spans="1:32">
      <c r="A12" t="s">
        <v>5</v>
      </c>
      <c r="B12" s="1">
        <v>7.8099999995899996</v>
      </c>
      <c r="C12" s="1">
        <v>7.8799999998899999</v>
      </c>
      <c r="D12" s="1">
        <v>6.4000000003700004</v>
      </c>
      <c r="E12" s="1">
        <v>6.1500000003700004</v>
      </c>
      <c r="F12" s="1">
        <v>6.0999999996299996</v>
      </c>
      <c r="G12" s="1">
        <v>9.2699999995500004</v>
      </c>
      <c r="H12" s="1">
        <v>6.53999999911</v>
      </c>
      <c r="I12" s="1">
        <v>7.7399999992900002</v>
      </c>
      <c r="J12" s="1">
        <v>6.4500000001900002</v>
      </c>
      <c r="K12" s="1">
        <v>7.2000000001900002</v>
      </c>
      <c r="M12" s="1">
        <f t="shared" si="0"/>
        <v>7.1539999998180006</v>
      </c>
      <c r="N12" s="1">
        <f t="shared" si="1"/>
        <v>1.0187377809430895</v>
      </c>
      <c r="O12" s="1"/>
      <c r="P12">
        <f t="shared" si="4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AA12" s="1">
        <f t="shared" si="3"/>
        <v>6.9188888887366673</v>
      </c>
      <c r="AC12" t="s">
        <v>72</v>
      </c>
      <c r="AD12" s="1">
        <f>AA5</f>
        <v>24.955555555511111</v>
      </c>
      <c r="AE12" s="1">
        <f>AA6</f>
        <v>24.977999999920002</v>
      </c>
      <c r="AF12" s="1">
        <f>AA7</f>
        <v>28.808999999970002</v>
      </c>
    </row>
    <row r="13" spans="1:32">
      <c r="A13" t="s">
        <v>30</v>
      </c>
      <c r="B13" s="1"/>
      <c r="C13" s="1"/>
      <c r="D13" s="1"/>
      <c r="E13" s="1"/>
      <c r="F13" s="1"/>
      <c r="G13" s="1"/>
      <c r="H13" s="1"/>
      <c r="I13" s="1"/>
      <c r="J13" s="1"/>
      <c r="K13" s="1"/>
      <c r="M13" s="1" t="e">
        <f t="shared" si="0"/>
        <v>#DIV/0!</v>
      </c>
      <c r="N13" s="1" t="e">
        <f t="shared" si="1"/>
        <v>#DIV/0!</v>
      </c>
      <c r="O13" s="1"/>
      <c r="P13" t="e">
        <f t="shared" si="4"/>
        <v>#DIV/0!</v>
      </c>
      <c r="Q13" t="e">
        <f t="shared" si="2"/>
        <v>#DIV/0!</v>
      </c>
      <c r="R13" t="e">
        <f t="shared" si="2"/>
        <v>#DIV/0!</v>
      </c>
      <c r="S13" t="e">
        <f t="shared" si="2"/>
        <v>#DIV/0!</v>
      </c>
      <c r="T13" t="e">
        <f t="shared" si="2"/>
        <v>#DIV/0!</v>
      </c>
      <c r="U13" t="e">
        <f t="shared" si="2"/>
        <v>#DIV/0!</v>
      </c>
      <c r="V13" t="e">
        <f t="shared" si="2"/>
        <v>#DIV/0!</v>
      </c>
      <c r="W13" t="e">
        <f t="shared" si="2"/>
        <v>#DIV/0!</v>
      </c>
      <c r="X13" t="e">
        <f t="shared" si="2"/>
        <v>#DIV/0!</v>
      </c>
      <c r="Y13" t="e">
        <f t="shared" si="2"/>
        <v>#DIV/0!</v>
      </c>
      <c r="AA13" s="1" t="e">
        <f t="shared" si="3"/>
        <v>#DIV/0!</v>
      </c>
      <c r="AC13" t="s">
        <v>73</v>
      </c>
      <c r="AD13" s="1">
        <f>AA8</f>
        <v>11.233000000110001</v>
      </c>
      <c r="AE13" s="1">
        <f>AA9</f>
        <v>25.847999999860001</v>
      </c>
      <c r="AF13" s="1">
        <f>AA10</f>
        <v>11.745000000019999</v>
      </c>
    </row>
    <row r="14" spans="1:32">
      <c r="A14" t="s">
        <v>6</v>
      </c>
      <c r="B14" s="1">
        <v>8.0099999997799998</v>
      </c>
      <c r="C14" s="1">
        <v>7.6399999996599997</v>
      </c>
      <c r="D14" s="1">
        <v>7.5999999996299996</v>
      </c>
      <c r="E14" s="1">
        <v>7.75</v>
      </c>
      <c r="F14" s="1">
        <v>8</v>
      </c>
      <c r="G14" s="1">
        <v>7.5499999998099998</v>
      </c>
      <c r="H14" s="1">
        <v>7.6500000003700004</v>
      </c>
      <c r="I14" s="1">
        <v>7.5300000002600003</v>
      </c>
      <c r="J14" s="1">
        <v>7.5999999996299996</v>
      </c>
      <c r="K14" s="1">
        <v>7.8799999998899999</v>
      </c>
      <c r="M14" s="1">
        <f t="shared" si="0"/>
        <v>7.7209999999030003</v>
      </c>
      <c r="N14" s="1">
        <f t="shared" si="1"/>
        <v>0.18076688486837283</v>
      </c>
      <c r="O14" s="1"/>
      <c r="P14">
        <f t="shared" si="4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AA14" s="1">
        <f t="shared" si="3"/>
        <v>7.7209999999030003</v>
      </c>
      <c r="AC14" t="s">
        <v>74</v>
      </c>
      <c r="AD14" s="1">
        <f>AA11</f>
        <v>2.5459999999960004</v>
      </c>
      <c r="AE14" s="1">
        <f>AA12</f>
        <v>6.9188888887366673</v>
      </c>
      <c r="AF14" s="1" t="e">
        <f>AA13</f>
        <v>#DIV/0!</v>
      </c>
    </row>
    <row r="15" spans="1:32">
      <c r="A15" t="s">
        <v>7</v>
      </c>
      <c r="B15" s="1">
        <v>46.769999999600003</v>
      </c>
      <c r="C15" s="1">
        <v>53.060000000499997</v>
      </c>
      <c r="D15" s="1">
        <v>50.639999999700002</v>
      </c>
      <c r="E15" s="1">
        <v>52.889999999700002</v>
      </c>
      <c r="F15" s="1">
        <v>57.700000000199999</v>
      </c>
      <c r="G15" s="1">
        <v>47.780000000299999</v>
      </c>
      <c r="H15" s="1">
        <v>50.389999999700002</v>
      </c>
      <c r="I15" s="1">
        <v>50.54</v>
      </c>
      <c r="J15" s="1">
        <v>49.639999999700002</v>
      </c>
      <c r="K15" s="1">
        <v>45.009999999800002</v>
      </c>
      <c r="M15" s="1">
        <f t="shared" si="0"/>
        <v>50.441999999920007</v>
      </c>
      <c r="N15" s="1">
        <f t="shared" si="1"/>
        <v>3.594693002004778</v>
      </c>
      <c r="O15" s="1"/>
      <c r="P15">
        <f t="shared" si="4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AA15" s="1">
        <f t="shared" si="3"/>
        <v>49.635555555444448</v>
      </c>
      <c r="AC15" t="s">
        <v>75</v>
      </c>
      <c r="AD15" s="1">
        <f>AA14</f>
        <v>7.7209999999030003</v>
      </c>
      <c r="AE15" s="1">
        <f>AA15</f>
        <v>49.635555555444448</v>
      </c>
      <c r="AF15" s="1" t="e">
        <f>AA16</f>
        <v>#DIV/0!</v>
      </c>
    </row>
    <row r="16" spans="1:3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" t="e">
        <f t="shared" si="0"/>
        <v>#DIV/0!</v>
      </c>
      <c r="N16" s="1" t="e">
        <f t="shared" si="1"/>
        <v>#DIV/0!</v>
      </c>
      <c r="O16" s="1"/>
      <c r="P16" t="e">
        <f t="shared" si="4"/>
        <v>#DIV/0!</v>
      </c>
      <c r="Q16" t="e">
        <f t="shared" si="2"/>
        <v>#DIV/0!</v>
      </c>
      <c r="R16" t="e">
        <f t="shared" si="2"/>
        <v>#DIV/0!</v>
      </c>
      <c r="S16" t="e">
        <f t="shared" si="2"/>
        <v>#DIV/0!</v>
      </c>
      <c r="T16" t="e">
        <f t="shared" si="2"/>
        <v>#DIV/0!</v>
      </c>
      <c r="U16" t="e">
        <f t="shared" si="2"/>
        <v>#DIV/0!</v>
      </c>
      <c r="V16" t="e">
        <f t="shared" si="2"/>
        <v>#DIV/0!</v>
      </c>
      <c r="W16" t="e">
        <f t="shared" si="2"/>
        <v>#DIV/0!</v>
      </c>
      <c r="X16" t="e">
        <f t="shared" si="2"/>
        <v>#DIV/0!</v>
      </c>
      <c r="Y16" t="e">
        <f t="shared" si="2"/>
        <v>#DIV/0!</v>
      </c>
      <c r="AA16" s="1" t="e">
        <f t="shared" si="3"/>
        <v>#DIV/0!</v>
      </c>
      <c r="AC16" t="s">
        <v>76</v>
      </c>
      <c r="AD16" s="1">
        <f>AA41</f>
        <v>6.3310000000519988</v>
      </c>
      <c r="AE16" s="1">
        <f>AA42</f>
        <v>7.3011111108988889</v>
      </c>
      <c r="AF16" s="1">
        <f>AA43</f>
        <v>19.986666666466665</v>
      </c>
    </row>
    <row r="17" spans="1:32">
      <c r="A17" t="s">
        <v>8</v>
      </c>
      <c r="B17" s="1">
        <v>1.5200000004800001</v>
      </c>
      <c r="C17" s="1">
        <v>1.6999999992499999</v>
      </c>
      <c r="D17" s="1">
        <v>1.5200000004800001</v>
      </c>
      <c r="E17" s="1">
        <v>1.51999999955</v>
      </c>
      <c r="F17" s="1">
        <v>1.70000000019</v>
      </c>
      <c r="G17" s="1">
        <v>1.6499999994400001</v>
      </c>
      <c r="H17" s="1">
        <v>1.53000000026</v>
      </c>
      <c r="I17" s="1">
        <v>1.6899999994799999</v>
      </c>
      <c r="J17" s="1">
        <v>1.50999999978</v>
      </c>
      <c r="K17" s="1">
        <v>1.70999999996</v>
      </c>
      <c r="M17" s="1">
        <f t="shared" si="0"/>
        <v>1.6049999998869999</v>
      </c>
      <c r="N17" s="1">
        <f t="shared" si="1"/>
        <v>9.1073840409551396E-2</v>
      </c>
      <c r="O17" s="1"/>
      <c r="P17">
        <f t="shared" si="4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AA17" s="1">
        <f t="shared" si="3"/>
        <v>1.6049999998869999</v>
      </c>
      <c r="AC17" t="s">
        <v>77</v>
      </c>
      <c r="AD17" s="1">
        <f>AA47</f>
        <v>15.58099999977</v>
      </c>
      <c r="AE17" s="1">
        <f>AA48</f>
        <v>15.806666666544446</v>
      </c>
      <c r="AF17" s="1">
        <f>AA49</f>
        <v>40.106666666555554</v>
      </c>
    </row>
    <row r="18" spans="1:32">
      <c r="A18" t="s">
        <v>9</v>
      </c>
      <c r="B18" s="1">
        <v>26.509999999800002</v>
      </c>
      <c r="C18" s="1">
        <v>1.3799999998900001</v>
      </c>
      <c r="D18" s="1">
        <v>1.3300000000700001</v>
      </c>
      <c r="E18" s="1">
        <v>1.3499999996300001</v>
      </c>
      <c r="F18" s="1">
        <v>1.3300000000700001</v>
      </c>
      <c r="G18" s="1">
        <v>1.3200000003000001</v>
      </c>
      <c r="H18" s="1">
        <v>1.3200000003000001</v>
      </c>
      <c r="I18" s="1">
        <v>1.3200000003000001</v>
      </c>
      <c r="J18" s="1">
        <v>1.3399999998500001</v>
      </c>
      <c r="K18" s="1">
        <v>1.3500000005599999</v>
      </c>
      <c r="M18" s="1">
        <f t="shared" si="0"/>
        <v>3.8550000000770006</v>
      </c>
      <c r="N18" s="1">
        <f t="shared" si="1"/>
        <v>7.9601776221529077</v>
      </c>
      <c r="O18" s="1"/>
      <c r="P18">
        <f t="shared" si="4"/>
        <v>1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AA18" s="1">
        <f t="shared" si="3"/>
        <v>1.3377777778855555</v>
      </c>
      <c r="AC18" t="s">
        <v>78</v>
      </c>
    </row>
    <row r="19" spans="1:32">
      <c r="A19" t="s">
        <v>32</v>
      </c>
      <c r="B19" s="1">
        <v>5.0600000005199997</v>
      </c>
      <c r="C19" s="1">
        <v>5.1200000001100001</v>
      </c>
      <c r="D19" s="1">
        <v>5.1200000001100001</v>
      </c>
      <c r="E19" s="1">
        <v>5.0900000007799999</v>
      </c>
      <c r="F19" s="1">
        <v>5.04000000004</v>
      </c>
      <c r="G19" s="1">
        <v>5.0600000005199997</v>
      </c>
      <c r="H19" s="1">
        <v>5.0899999998499998</v>
      </c>
      <c r="I19" s="1">
        <v>5.04000000004</v>
      </c>
      <c r="J19" s="1">
        <v>5.0499999998099998</v>
      </c>
      <c r="K19" s="1">
        <v>5.1100000003400003</v>
      </c>
      <c r="M19" s="1">
        <f t="shared" si="0"/>
        <v>5.0780000002119996</v>
      </c>
      <c r="N19" s="1">
        <f t="shared" ref="N19:N52" si="5">STDEV(B19:K19)</f>
        <v>3.1902629676494744E-2</v>
      </c>
      <c r="O19" s="1"/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AA19" s="1">
        <f t="shared" si="3"/>
        <v>5.0780000002119996</v>
      </c>
      <c r="AC19" t="s">
        <v>79</v>
      </c>
      <c r="AD19" s="1">
        <f>AA2</f>
        <v>140.6980000001</v>
      </c>
      <c r="AE19" s="1">
        <f>AA3</f>
        <v>100.34399999975</v>
      </c>
      <c r="AF19" s="1" t="e">
        <f>AA4</f>
        <v>#DIV/0!</v>
      </c>
    </row>
    <row r="20" spans="1:32">
      <c r="A20" t="s">
        <v>10</v>
      </c>
      <c r="B20" s="1">
        <v>35.530000000299999</v>
      </c>
      <c r="C20" s="1">
        <v>35.400000000399999</v>
      </c>
      <c r="D20" s="1">
        <v>35.320000000299999</v>
      </c>
      <c r="E20" s="1">
        <v>35.479999999500002</v>
      </c>
      <c r="F20" s="1">
        <v>35.319999999399997</v>
      </c>
      <c r="G20" s="1">
        <v>35.309999999600002</v>
      </c>
      <c r="H20" s="1">
        <v>35.399999999400002</v>
      </c>
      <c r="I20" s="1">
        <v>35.429999999700001</v>
      </c>
      <c r="J20" s="1">
        <v>35.320000000299999</v>
      </c>
      <c r="K20" s="1">
        <v>35.389999999700002</v>
      </c>
      <c r="M20" s="1">
        <f t="shared" si="0"/>
        <v>35.389999999860002</v>
      </c>
      <c r="N20" s="1">
        <f t="shared" si="5"/>
        <v>7.4981479216908314E-2</v>
      </c>
      <c r="O20" s="1"/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AA20" s="1">
        <f t="shared" si="3"/>
        <v>35.389999999860002</v>
      </c>
      <c r="AC20" t="s">
        <v>80</v>
      </c>
      <c r="AD20" s="1">
        <f>AA29</f>
        <v>5.3819999999370003</v>
      </c>
      <c r="AE20" s="1">
        <f>AA30</f>
        <v>12.974444444385558</v>
      </c>
      <c r="AF20" s="1" t="e">
        <f>AA31</f>
        <v>#DIV/0!</v>
      </c>
    </row>
    <row r="21" spans="1:32">
      <c r="A21" t="s">
        <v>11</v>
      </c>
      <c r="B21" s="1">
        <v>36.089999999900002</v>
      </c>
      <c r="C21" s="1">
        <v>35.96</v>
      </c>
      <c r="D21" s="1">
        <v>36.21</v>
      </c>
      <c r="E21" s="1">
        <v>36.199999999299997</v>
      </c>
      <c r="F21" s="1">
        <v>35.950000000199999</v>
      </c>
      <c r="G21" s="1">
        <v>36.229999999500002</v>
      </c>
      <c r="H21" s="1">
        <v>36.190000000399998</v>
      </c>
      <c r="I21" s="1">
        <v>36.189999999500003</v>
      </c>
      <c r="J21" s="1">
        <v>36.139999999700002</v>
      </c>
      <c r="K21" s="1">
        <v>39.059999999600002</v>
      </c>
      <c r="M21" s="1">
        <f t="shared" ref="M21:M28" si="6">AVERAGE(B21:K21)</f>
        <v>36.421999999810005</v>
      </c>
      <c r="N21" s="1">
        <f t="shared" ref="N21:N28" si="7">STDEV(B21:K21)</f>
        <v>0.93236616546204687</v>
      </c>
      <c r="O21" s="1"/>
      <c r="P21">
        <f t="shared" ref="P21:P27" si="8">IF(OR(B21&lt;$M21-2*$N21, B21&gt;$M21+2*$N21), 1, 0)</f>
        <v>0</v>
      </c>
      <c r="Q21">
        <f t="shared" ref="Q21:Q27" si="9">IF(OR(C21&lt;$M21-2*$N21, C21&gt;$M21+2*$N21), 1, 0)</f>
        <v>0</v>
      </c>
      <c r="R21">
        <f t="shared" ref="R21:R27" si="10">IF(OR(D21&lt;$M21-2*$N21, D21&gt;$M21+2*$N21), 1, 0)</f>
        <v>0</v>
      </c>
      <c r="S21">
        <f t="shared" ref="S21:S27" si="11">IF(OR(E21&lt;$M21-2*$N21, E21&gt;$M21+2*$N21), 1, 0)</f>
        <v>0</v>
      </c>
      <c r="T21">
        <f t="shared" ref="T21:T27" si="12">IF(OR(F21&lt;$M21-2*$N21, F21&gt;$M21+2*$N21), 1, 0)</f>
        <v>0</v>
      </c>
      <c r="U21">
        <f t="shared" ref="U21:U27" si="13">IF(OR(G21&lt;$M21-2*$N21, G21&gt;$M21+2*$N21), 1, 0)</f>
        <v>0</v>
      </c>
      <c r="V21">
        <f t="shared" ref="V21:V27" si="14">IF(OR(H21&lt;$M21-2*$N21, H21&gt;$M21+2*$N21), 1, 0)</f>
        <v>0</v>
      </c>
      <c r="W21">
        <f t="shared" ref="W21:W27" si="15">IF(OR(I21&lt;$M21-2*$N21, I21&gt;$M21+2*$N21), 1, 0)</f>
        <v>0</v>
      </c>
      <c r="X21">
        <f t="shared" ref="X21:X27" si="16">IF(OR(J21&lt;$M21-2*$N21, J21&gt;$M21+2*$N21), 1, 0)</f>
        <v>0</v>
      </c>
      <c r="Y21">
        <f t="shared" ref="Y21:Y27" si="17">IF(OR(K21&lt;$M21-2*$N21, K21&gt;$M21+2*$N21), 1, 0)</f>
        <v>1</v>
      </c>
      <c r="AA21" s="1">
        <f t="shared" si="3"/>
        <v>36.12888888872223</v>
      </c>
      <c r="AC21" t="s">
        <v>81</v>
      </c>
      <c r="AD21" s="1">
        <f>AA35</f>
        <v>1.3640000000600001</v>
      </c>
      <c r="AE21" s="1">
        <f>AA36</f>
        <v>10.751000000248</v>
      </c>
      <c r="AF21" s="1" t="e">
        <f>AA37</f>
        <v>#DIV/0!</v>
      </c>
    </row>
    <row r="22" spans="1:32">
      <c r="A22" t="s">
        <v>33</v>
      </c>
      <c r="B22" s="1">
        <v>182.26000000100001</v>
      </c>
      <c r="C22" s="1">
        <v>155.01</v>
      </c>
      <c r="D22" s="1">
        <v>154.35</v>
      </c>
      <c r="E22" s="1">
        <v>181.61</v>
      </c>
      <c r="F22" s="1">
        <v>154.44</v>
      </c>
      <c r="G22" s="1">
        <v>180.47</v>
      </c>
      <c r="H22" s="1">
        <v>154.5</v>
      </c>
      <c r="I22" s="1">
        <v>153.81</v>
      </c>
      <c r="J22" s="1">
        <v>154.44999999999999</v>
      </c>
      <c r="K22" s="1">
        <v>154.12</v>
      </c>
      <c r="M22" s="1">
        <f t="shared" si="6"/>
        <v>162.5020000001</v>
      </c>
      <c r="N22" s="1">
        <f t="shared" si="7"/>
        <v>13.083491549104998</v>
      </c>
      <c r="O22" s="1"/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  <c r="T22">
        <f t="shared" si="12"/>
        <v>0</v>
      </c>
      <c r="U22">
        <f t="shared" si="13"/>
        <v>0</v>
      </c>
      <c r="V22">
        <f t="shared" si="14"/>
        <v>0</v>
      </c>
      <c r="W22">
        <f t="shared" si="15"/>
        <v>0</v>
      </c>
      <c r="X22">
        <f t="shared" si="16"/>
        <v>0</v>
      </c>
      <c r="Y22">
        <f t="shared" si="17"/>
        <v>0</v>
      </c>
      <c r="AA22" s="1">
        <f t="shared" si="3"/>
        <v>162.5020000001</v>
      </c>
    </row>
    <row r="23" spans="1:32">
      <c r="A23" t="s">
        <v>12</v>
      </c>
      <c r="B23">
        <v>2.2399999992900002</v>
      </c>
      <c r="C23">
        <v>2.2299999995199999</v>
      </c>
      <c r="D23">
        <v>2.2800000002599998</v>
      </c>
      <c r="E23">
        <v>2.2800000002599998</v>
      </c>
      <c r="F23">
        <v>2.2800000002599998</v>
      </c>
      <c r="G23">
        <v>2.20999999996</v>
      </c>
      <c r="H23">
        <v>2.2799999993300002</v>
      </c>
      <c r="I23">
        <v>2.26999999955</v>
      </c>
      <c r="J23">
        <v>2.2999999998099998</v>
      </c>
      <c r="K23">
        <v>2.2299999995199999</v>
      </c>
      <c r="M23" s="1">
        <f t="shared" si="6"/>
        <v>2.2599999997759999</v>
      </c>
      <c r="N23" s="1">
        <f t="shared" si="7"/>
        <v>2.9814239830807127E-2</v>
      </c>
      <c r="O23" s="1"/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>
        <f t="shared" si="12"/>
        <v>0</v>
      </c>
      <c r="U23">
        <f t="shared" si="13"/>
        <v>0</v>
      </c>
      <c r="V23">
        <f t="shared" si="14"/>
        <v>0</v>
      </c>
      <c r="W23">
        <f t="shared" si="15"/>
        <v>0</v>
      </c>
      <c r="X23">
        <f t="shared" si="16"/>
        <v>0</v>
      </c>
      <c r="Y23">
        <f t="shared" si="17"/>
        <v>0</v>
      </c>
      <c r="AA23" s="1">
        <f t="shared" si="3"/>
        <v>2.2599999997759999</v>
      </c>
    </row>
    <row r="24" spans="1:32">
      <c r="A24" t="s">
        <v>13</v>
      </c>
      <c r="B24" s="3">
        <v>9.8900000006000006</v>
      </c>
      <c r="C24" s="3">
        <v>2.1299999998899999</v>
      </c>
      <c r="D24" s="4">
        <v>2.2700000004800001</v>
      </c>
      <c r="E24" s="3">
        <v>2.2700000004800001</v>
      </c>
      <c r="F24" s="3">
        <v>2.26999999955</v>
      </c>
      <c r="G24" s="3">
        <v>2.19000000041</v>
      </c>
      <c r="H24" s="3">
        <v>2.0999999996300001</v>
      </c>
      <c r="I24" s="3">
        <v>2.20999999996</v>
      </c>
      <c r="J24" s="3">
        <v>3.0300000002599998</v>
      </c>
      <c r="K24" s="3">
        <v>2.2600000007099998</v>
      </c>
      <c r="M24" s="1">
        <f t="shared" si="6"/>
        <v>3.062000000197</v>
      </c>
      <c r="N24" s="1">
        <f t="shared" si="7"/>
        <v>2.4135718115712126</v>
      </c>
      <c r="O24" s="1"/>
      <c r="P24">
        <f t="shared" si="8"/>
        <v>1</v>
      </c>
      <c r="Q24">
        <f t="shared" si="9"/>
        <v>0</v>
      </c>
      <c r="R24">
        <f t="shared" si="10"/>
        <v>0</v>
      </c>
      <c r="S24">
        <f t="shared" si="11"/>
        <v>0</v>
      </c>
      <c r="T24">
        <f t="shared" si="12"/>
        <v>0</v>
      </c>
      <c r="U24">
        <f t="shared" si="13"/>
        <v>0</v>
      </c>
      <c r="V24">
        <f t="shared" si="14"/>
        <v>0</v>
      </c>
      <c r="W24">
        <f t="shared" si="15"/>
        <v>0</v>
      </c>
      <c r="X24">
        <f t="shared" si="16"/>
        <v>0</v>
      </c>
      <c r="Y24">
        <f t="shared" si="17"/>
        <v>0</v>
      </c>
      <c r="AA24" s="1">
        <f t="shared" si="3"/>
        <v>2.3033333334855559</v>
      </c>
    </row>
    <row r="25" spans="1:32">
      <c r="A25" t="s">
        <v>34</v>
      </c>
      <c r="B25" s="3">
        <v>9.9499999992500001</v>
      </c>
      <c r="C25" s="3">
        <v>10.210000000000001</v>
      </c>
      <c r="D25" s="3">
        <v>10.0199999996</v>
      </c>
      <c r="E25" s="3">
        <v>10.1699999999</v>
      </c>
      <c r="F25" s="3">
        <v>10.130000000800001</v>
      </c>
      <c r="G25" s="3">
        <v>10.119999999199999</v>
      </c>
      <c r="H25" s="3">
        <v>10.0999999996</v>
      </c>
      <c r="I25" s="3">
        <v>10.210000000000001</v>
      </c>
      <c r="J25" s="3">
        <v>10.189999999499999</v>
      </c>
      <c r="K25" s="3">
        <v>10.1499999994</v>
      </c>
      <c r="M25" s="1">
        <f t="shared" si="6"/>
        <v>10.124999999725</v>
      </c>
      <c r="N25" s="1">
        <f t="shared" si="7"/>
        <v>8.409650559426772E-2</v>
      </c>
      <c r="O25" s="1"/>
      <c r="P25">
        <f t="shared" si="8"/>
        <v>1</v>
      </c>
      <c r="Q25">
        <f t="shared" si="9"/>
        <v>0</v>
      </c>
      <c r="R25">
        <f t="shared" si="10"/>
        <v>0</v>
      </c>
      <c r="S25">
        <f t="shared" si="11"/>
        <v>0</v>
      </c>
      <c r="T25">
        <f t="shared" si="12"/>
        <v>0</v>
      </c>
      <c r="U25">
        <f t="shared" si="13"/>
        <v>0</v>
      </c>
      <c r="V25">
        <f t="shared" si="14"/>
        <v>0</v>
      </c>
      <c r="W25">
        <f t="shared" si="15"/>
        <v>0</v>
      </c>
      <c r="X25">
        <f t="shared" si="16"/>
        <v>0</v>
      </c>
      <c r="Y25">
        <f t="shared" si="17"/>
        <v>0</v>
      </c>
      <c r="AA25" s="1">
        <f t="shared" si="3"/>
        <v>10.144444444222223</v>
      </c>
    </row>
    <row r="26" spans="1:32">
      <c r="A26" t="s">
        <v>14</v>
      </c>
      <c r="B26" s="3">
        <v>39.690000000399998</v>
      </c>
      <c r="C26" s="3">
        <v>40.719999999700001</v>
      </c>
      <c r="D26" s="3">
        <v>39.75</v>
      </c>
      <c r="E26" s="3">
        <v>39.929999999700001</v>
      </c>
      <c r="F26" s="3">
        <v>40.759999999800002</v>
      </c>
      <c r="G26" s="3">
        <v>39.950000000199999</v>
      </c>
      <c r="H26" s="3">
        <v>40.21</v>
      </c>
      <c r="I26" s="3">
        <v>40.139999999700002</v>
      </c>
      <c r="J26" s="3">
        <v>40.760000000700003</v>
      </c>
      <c r="K26" s="3">
        <v>39.679999999700001</v>
      </c>
      <c r="M26" s="1">
        <f t="shared" si="6"/>
        <v>40.158999999990002</v>
      </c>
      <c r="N26" s="1">
        <f t="shared" si="7"/>
        <v>0.44132250745052987</v>
      </c>
      <c r="O26" s="1"/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  <c r="T26">
        <f t="shared" si="12"/>
        <v>0</v>
      </c>
      <c r="U26">
        <f t="shared" si="13"/>
        <v>0</v>
      </c>
      <c r="V26">
        <f t="shared" si="14"/>
        <v>0</v>
      </c>
      <c r="W26">
        <f t="shared" si="15"/>
        <v>0</v>
      </c>
      <c r="X26">
        <f t="shared" si="16"/>
        <v>0</v>
      </c>
      <c r="Y26">
        <f t="shared" si="17"/>
        <v>0</v>
      </c>
      <c r="AA26" s="1">
        <f t="shared" si="3"/>
        <v>40.158999999990002</v>
      </c>
    </row>
    <row r="27" spans="1:32">
      <c r="A27" t="s">
        <v>15</v>
      </c>
      <c r="B27" s="3">
        <v>41.030000000299999</v>
      </c>
      <c r="C27" s="3">
        <v>41.149999999400002</v>
      </c>
      <c r="D27" s="3">
        <v>40.510000000700003</v>
      </c>
      <c r="E27" s="3">
        <v>39.779999999300003</v>
      </c>
      <c r="F27" s="3">
        <v>40.139999999700002</v>
      </c>
      <c r="G27" s="3">
        <v>41.259999999800002</v>
      </c>
      <c r="H27" s="3">
        <v>40.4199999999</v>
      </c>
      <c r="I27" s="3">
        <v>40.319999999399997</v>
      </c>
      <c r="J27" s="3">
        <v>40.339999999900002</v>
      </c>
      <c r="K27" s="3">
        <v>40.049999999800001</v>
      </c>
      <c r="M27" s="1">
        <f t="shared" si="6"/>
        <v>40.499999999819998</v>
      </c>
      <c r="N27" s="1">
        <f t="shared" si="7"/>
        <v>0.4939635615121602</v>
      </c>
      <c r="O27" s="1"/>
      <c r="P27">
        <f t="shared" si="8"/>
        <v>0</v>
      </c>
      <c r="Q27">
        <f t="shared" si="9"/>
        <v>0</v>
      </c>
      <c r="R27">
        <f t="shared" si="10"/>
        <v>0</v>
      </c>
      <c r="S27">
        <f t="shared" si="11"/>
        <v>0</v>
      </c>
      <c r="T27">
        <f t="shared" si="12"/>
        <v>0</v>
      </c>
      <c r="U27">
        <f t="shared" si="13"/>
        <v>0</v>
      </c>
      <c r="V27">
        <f t="shared" si="14"/>
        <v>0</v>
      </c>
      <c r="W27">
        <f t="shared" si="15"/>
        <v>0</v>
      </c>
      <c r="X27">
        <f t="shared" si="16"/>
        <v>0</v>
      </c>
      <c r="Y27">
        <f t="shared" si="17"/>
        <v>0</v>
      </c>
      <c r="AA27" s="1">
        <f t="shared" si="3"/>
        <v>40.499999999819998</v>
      </c>
    </row>
    <row r="28" spans="1:32">
      <c r="A28" t="s">
        <v>35</v>
      </c>
      <c r="B28">
        <v>56.300000000700003</v>
      </c>
      <c r="C28">
        <v>57.519999999600003</v>
      </c>
      <c r="D28">
        <v>57.570000000299999</v>
      </c>
      <c r="E28">
        <v>56.729999999500002</v>
      </c>
      <c r="F28">
        <v>56.640000000599997</v>
      </c>
      <c r="G28">
        <v>57.629999999900001</v>
      </c>
      <c r="H28">
        <v>56.610000000299998</v>
      </c>
      <c r="I28">
        <v>57.739999999299997</v>
      </c>
      <c r="J28">
        <v>57.559999999600002</v>
      </c>
      <c r="K28">
        <v>56.5</v>
      </c>
      <c r="M28" s="1">
        <f t="shared" si="6"/>
        <v>57.079999999979997</v>
      </c>
      <c r="N28" s="1">
        <f t="shared" si="7"/>
        <v>0.56607812544559599</v>
      </c>
      <c r="O28" s="1"/>
      <c r="P28">
        <f t="shared" ref="P28" si="18">IF(OR(B28&lt;$M28-2*$N28, B28&gt;$M28+2*$N28), 1, 0)</f>
        <v>0</v>
      </c>
      <c r="Q28">
        <f t="shared" ref="Q28" si="19">IF(OR(C28&lt;$M28-2*$N28, C28&gt;$M28+2*$N28), 1, 0)</f>
        <v>0</v>
      </c>
      <c r="R28">
        <f t="shared" ref="R28" si="20">IF(OR(D28&lt;$M28-2*$N28, D28&gt;$M28+2*$N28), 1, 0)</f>
        <v>0</v>
      </c>
      <c r="S28">
        <f t="shared" ref="S28" si="21">IF(OR(E28&lt;$M28-2*$N28, E28&gt;$M28+2*$N28), 1, 0)</f>
        <v>0</v>
      </c>
      <c r="T28">
        <f t="shared" ref="T28" si="22">IF(OR(F28&lt;$M28-2*$N28, F28&gt;$M28+2*$N28), 1, 0)</f>
        <v>0</v>
      </c>
      <c r="U28">
        <f t="shared" ref="U28" si="23">IF(OR(G28&lt;$M28-2*$N28, G28&gt;$M28+2*$N28), 1, 0)</f>
        <v>0</v>
      </c>
      <c r="V28">
        <f t="shared" ref="V28" si="24">IF(OR(H28&lt;$M28-2*$N28, H28&gt;$M28+2*$N28), 1, 0)</f>
        <v>0</v>
      </c>
      <c r="W28">
        <f t="shared" ref="W28" si="25">IF(OR(I28&lt;$M28-2*$N28, I28&gt;$M28+2*$N28), 1, 0)</f>
        <v>0</v>
      </c>
      <c r="X28">
        <f t="shared" ref="X28" si="26">IF(OR(J28&lt;$M28-2*$N28, J28&gt;$M28+2*$N28), 1, 0)</f>
        <v>0</v>
      </c>
      <c r="Y28">
        <f t="shared" ref="Y28" si="27">IF(OR(K28&lt;$M28-2*$N28, K28&gt;$M28+2*$N28), 1, 0)</f>
        <v>0</v>
      </c>
      <c r="AA28" s="1">
        <f t="shared" si="3"/>
        <v>57.079999999979997</v>
      </c>
    </row>
    <row r="29" spans="1:32">
      <c r="A29" t="s">
        <v>45</v>
      </c>
      <c r="B29">
        <v>5.21000000089</v>
      </c>
      <c r="C29">
        <v>5.9100000001500002</v>
      </c>
      <c r="D29">
        <v>5.2699999995500004</v>
      </c>
      <c r="E29">
        <v>5.2299999995200004</v>
      </c>
      <c r="F29">
        <v>5.8900000005999997</v>
      </c>
      <c r="G29">
        <v>5.2599999997799998</v>
      </c>
      <c r="H29">
        <v>5.2699999995500004</v>
      </c>
      <c r="I29">
        <v>5.2800000002600003</v>
      </c>
      <c r="J29">
        <v>5.2399999992900002</v>
      </c>
      <c r="K29">
        <v>5.2599999997799998</v>
      </c>
      <c r="M29" s="1">
        <f t="shared" si="0"/>
        <v>5.3819999999370003</v>
      </c>
      <c r="N29" s="1">
        <f t="shared" si="5"/>
        <v>0.27385316444022406</v>
      </c>
      <c r="O29" s="1"/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AA29" s="1">
        <f t="shared" si="3"/>
        <v>5.3819999999370003</v>
      </c>
    </row>
    <row r="30" spans="1:32">
      <c r="A30" t="s">
        <v>46</v>
      </c>
      <c r="B30">
        <v>13.5999999996</v>
      </c>
      <c r="C30">
        <v>10.5999999996</v>
      </c>
      <c r="D30">
        <v>10.9900000002</v>
      </c>
      <c r="E30">
        <v>16.4199999999</v>
      </c>
      <c r="F30">
        <v>17.200000000199999</v>
      </c>
      <c r="G30">
        <v>10.2599999998</v>
      </c>
      <c r="H30">
        <v>14.7600000007</v>
      </c>
      <c r="I30">
        <v>13.359999999399999</v>
      </c>
      <c r="J30">
        <v>28.780000000299999</v>
      </c>
      <c r="K30">
        <v>9.5800000000699992</v>
      </c>
      <c r="M30" s="1">
        <f t="shared" si="0"/>
        <v>14.554999999976999</v>
      </c>
      <c r="N30" s="1">
        <f t="shared" si="5"/>
        <v>5.6446223179871202</v>
      </c>
      <c r="O30" s="1"/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  <c r="X30">
        <f t="shared" si="4"/>
        <v>1</v>
      </c>
      <c r="Y30">
        <f t="shared" si="4"/>
        <v>0</v>
      </c>
      <c r="AA30" s="1">
        <f t="shared" si="3"/>
        <v>12.974444444385558</v>
      </c>
    </row>
    <row r="31" spans="1:32">
      <c r="A31" t="s">
        <v>47</v>
      </c>
      <c r="M31" s="1" t="e">
        <f t="shared" si="0"/>
        <v>#DIV/0!</v>
      </c>
      <c r="N31" s="1" t="e">
        <f t="shared" si="5"/>
        <v>#DIV/0!</v>
      </c>
      <c r="O31" s="1"/>
      <c r="P31" t="e">
        <f t="shared" si="4"/>
        <v>#DIV/0!</v>
      </c>
      <c r="Q31" t="e">
        <f t="shared" si="4"/>
        <v>#DIV/0!</v>
      </c>
      <c r="R31" t="e">
        <f t="shared" si="4"/>
        <v>#DIV/0!</v>
      </c>
      <c r="S31" t="e">
        <f t="shared" si="4"/>
        <v>#DIV/0!</v>
      </c>
      <c r="T31" t="e">
        <f t="shared" si="4"/>
        <v>#DIV/0!</v>
      </c>
      <c r="U31" t="e">
        <f t="shared" si="4"/>
        <v>#DIV/0!</v>
      </c>
      <c r="V31" t="e">
        <f t="shared" si="4"/>
        <v>#DIV/0!</v>
      </c>
      <c r="W31" t="e">
        <f t="shared" si="4"/>
        <v>#DIV/0!</v>
      </c>
      <c r="X31" t="e">
        <f t="shared" si="4"/>
        <v>#DIV/0!</v>
      </c>
      <c r="Y31" t="e">
        <f t="shared" si="4"/>
        <v>#DIV/0!</v>
      </c>
      <c r="AA31" s="1" t="e">
        <f t="shared" si="3"/>
        <v>#DIV/0!</v>
      </c>
    </row>
    <row r="32" spans="1:32">
      <c r="A32" t="s">
        <v>16</v>
      </c>
      <c r="B32" s="3">
        <v>39.679999999700001</v>
      </c>
      <c r="C32" s="3">
        <v>39.570000000299999</v>
      </c>
      <c r="D32" s="3">
        <v>39.650000000399999</v>
      </c>
      <c r="E32" s="3">
        <v>38.799999999800001</v>
      </c>
      <c r="F32" s="3">
        <v>39.650000000399999</v>
      </c>
      <c r="G32" s="3">
        <v>38.849999999600001</v>
      </c>
      <c r="H32" s="3">
        <v>38.850000000599998</v>
      </c>
      <c r="I32" s="3">
        <v>38.809999999600002</v>
      </c>
      <c r="J32" s="3">
        <v>38.860000000299998</v>
      </c>
      <c r="K32" s="3">
        <v>39.600000000599998</v>
      </c>
      <c r="M32" s="1">
        <f t="shared" si="0"/>
        <v>39.23200000013</v>
      </c>
      <c r="N32" s="1">
        <f t="shared" si="5"/>
        <v>0.42094602467125514</v>
      </c>
      <c r="O32" s="1"/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AA32" s="1">
        <f t="shared" si="3"/>
        <v>39.23200000013</v>
      </c>
    </row>
    <row r="33" spans="1:27">
      <c r="A33" t="s">
        <v>17</v>
      </c>
      <c r="B33" s="3">
        <v>40.910000000099998</v>
      </c>
      <c r="C33" s="3">
        <v>39.680000000600003</v>
      </c>
      <c r="D33" s="3">
        <v>39.690000000399998</v>
      </c>
      <c r="E33" s="3">
        <v>39.679999999700001</v>
      </c>
      <c r="F33" s="3">
        <v>39.719999999700001</v>
      </c>
      <c r="G33" s="3">
        <v>39.75</v>
      </c>
      <c r="H33" s="3">
        <v>39.71</v>
      </c>
      <c r="I33" s="3">
        <v>39.71</v>
      </c>
      <c r="J33" s="3">
        <v>39.700000000199999</v>
      </c>
      <c r="K33" s="3">
        <v>40.719999999700001</v>
      </c>
      <c r="M33" s="1">
        <f t="shared" si="0"/>
        <v>39.927000000039996</v>
      </c>
      <c r="N33" s="1">
        <f t="shared" si="5"/>
        <v>0.47060363121520093</v>
      </c>
      <c r="O33" s="1"/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AA33" s="1">
        <f t="shared" si="3"/>
        <v>39.817777777811116</v>
      </c>
    </row>
    <row r="34" spans="1:27">
      <c r="A34" t="s">
        <v>36</v>
      </c>
      <c r="B34">
        <v>108.19</v>
      </c>
      <c r="C34">
        <v>109.04</v>
      </c>
      <c r="D34">
        <v>109.26</v>
      </c>
      <c r="E34">
        <v>109.15</v>
      </c>
      <c r="F34">
        <v>109.149999999</v>
      </c>
      <c r="G34">
        <v>109.07</v>
      </c>
      <c r="H34">
        <v>109.14</v>
      </c>
      <c r="I34">
        <v>109.17</v>
      </c>
      <c r="J34">
        <v>109.18</v>
      </c>
      <c r="K34">
        <v>109.16</v>
      </c>
      <c r="M34" s="1">
        <f t="shared" ref="M34:M52" si="28">AVERAGE(B34:K34)</f>
        <v>109.0509999999</v>
      </c>
      <c r="N34" s="1">
        <f t="shared" si="5"/>
        <v>0.30834504478695235</v>
      </c>
      <c r="O34" s="1"/>
      <c r="P34">
        <f t="shared" si="4"/>
        <v>1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AA34" s="1">
        <f t="shared" si="3"/>
        <v>109.14666666655556</v>
      </c>
    </row>
    <row r="35" spans="1:27">
      <c r="A35" t="s">
        <v>48</v>
      </c>
      <c r="B35">
        <v>1.4099999992200001</v>
      </c>
      <c r="C35">
        <v>1.3399999998500001</v>
      </c>
      <c r="D35">
        <v>1.3200000003000001</v>
      </c>
      <c r="E35">
        <v>1.3799999998900001</v>
      </c>
      <c r="F35">
        <v>1.3300000000700001</v>
      </c>
      <c r="G35">
        <v>1.3700000001099999</v>
      </c>
      <c r="H35">
        <v>1.3600000003399999</v>
      </c>
      <c r="I35">
        <v>1.3900000006</v>
      </c>
      <c r="J35">
        <v>1.4299999996999999</v>
      </c>
      <c r="K35">
        <v>1.3100000005200001</v>
      </c>
      <c r="M35" s="1">
        <f t="shared" si="28"/>
        <v>1.3640000000600001</v>
      </c>
      <c r="N35" s="1">
        <f t="shared" si="5"/>
        <v>3.9496835083895537E-2</v>
      </c>
      <c r="O35" s="1"/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0</v>
      </c>
      <c r="U35">
        <f t="shared" si="4"/>
        <v>0</v>
      </c>
      <c r="V35">
        <f t="shared" si="4"/>
        <v>0</v>
      </c>
      <c r="W35">
        <f t="shared" si="4"/>
        <v>0</v>
      </c>
      <c r="X35">
        <f t="shared" si="4"/>
        <v>0</v>
      </c>
      <c r="Y35">
        <f t="shared" si="4"/>
        <v>0</v>
      </c>
      <c r="AA35" s="1">
        <f t="shared" si="3"/>
        <v>1.3640000000600001</v>
      </c>
    </row>
    <row r="36" spans="1:27">
      <c r="A36" t="s">
        <v>49</v>
      </c>
      <c r="B36">
        <v>8.0100000007100007</v>
      </c>
      <c r="C36">
        <v>10.5700000003</v>
      </c>
      <c r="D36">
        <v>10.110000000299999</v>
      </c>
      <c r="E36">
        <v>14.1500000004</v>
      </c>
      <c r="F36">
        <v>5.1200000001100001</v>
      </c>
      <c r="G36">
        <v>8.25</v>
      </c>
      <c r="H36">
        <v>15.110000000299999</v>
      </c>
      <c r="I36">
        <v>17.320000000299999</v>
      </c>
      <c r="J36">
        <v>5.95999999996</v>
      </c>
      <c r="K36">
        <v>12.9100000001</v>
      </c>
      <c r="M36" s="1">
        <f t="shared" si="28"/>
        <v>10.751000000248</v>
      </c>
      <c r="N36" s="1">
        <f t="shared" si="5"/>
        <v>4.0447591605883018</v>
      </c>
      <c r="O36" s="1"/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0</v>
      </c>
      <c r="V36">
        <f t="shared" si="4"/>
        <v>0</v>
      </c>
      <c r="W36">
        <f t="shared" si="4"/>
        <v>0</v>
      </c>
      <c r="X36">
        <f t="shared" si="4"/>
        <v>0</v>
      </c>
      <c r="Y36">
        <f t="shared" si="4"/>
        <v>0</v>
      </c>
      <c r="AA36" s="1">
        <f t="shared" si="3"/>
        <v>10.751000000248</v>
      </c>
    </row>
    <row r="37" spans="1:27">
      <c r="A37" t="s">
        <v>50</v>
      </c>
      <c r="M37" s="1" t="e">
        <f t="shared" si="28"/>
        <v>#DIV/0!</v>
      </c>
      <c r="N37" s="1" t="e">
        <f t="shared" si="5"/>
        <v>#DIV/0!</v>
      </c>
      <c r="O37" s="1"/>
      <c r="P37" t="e">
        <f t="shared" si="4"/>
        <v>#DIV/0!</v>
      </c>
      <c r="Q37" t="e">
        <f t="shared" si="4"/>
        <v>#DIV/0!</v>
      </c>
      <c r="R37" t="e">
        <f t="shared" si="4"/>
        <v>#DIV/0!</v>
      </c>
      <c r="S37" t="e">
        <f t="shared" si="4"/>
        <v>#DIV/0!</v>
      </c>
      <c r="T37" t="e">
        <f t="shared" si="4"/>
        <v>#DIV/0!</v>
      </c>
      <c r="U37" t="e">
        <f t="shared" si="4"/>
        <v>#DIV/0!</v>
      </c>
      <c r="V37" t="e">
        <f t="shared" si="4"/>
        <v>#DIV/0!</v>
      </c>
      <c r="W37" t="e">
        <f t="shared" si="4"/>
        <v>#DIV/0!</v>
      </c>
      <c r="X37" t="e">
        <f t="shared" si="4"/>
        <v>#DIV/0!</v>
      </c>
      <c r="Y37" t="e">
        <f t="shared" si="4"/>
        <v>#DIV/0!</v>
      </c>
      <c r="AA37" s="1" t="e">
        <f t="shared" si="3"/>
        <v>#DIV/0!</v>
      </c>
    </row>
    <row r="38" spans="1:27">
      <c r="A38" t="s">
        <v>18</v>
      </c>
      <c r="B38" s="3">
        <v>3.7399999992900002</v>
      </c>
      <c r="C38" s="3">
        <v>3.5099999997800002</v>
      </c>
      <c r="D38" s="3">
        <v>3.4699999997400002</v>
      </c>
      <c r="E38" s="3">
        <v>3.5600000005200001</v>
      </c>
      <c r="F38" s="3">
        <v>3.4799999995199999</v>
      </c>
      <c r="G38" s="3">
        <v>3.53999999911</v>
      </c>
      <c r="H38" s="3">
        <v>3.51999999955</v>
      </c>
      <c r="I38" s="3">
        <v>3.5</v>
      </c>
      <c r="J38" s="3">
        <v>3.4900000002199998</v>
      </c>
      <c r="K38" s="3">
        <v>3.4799999995199999</v>
      </c>
      <c r="M38" s="1">
        <f t="shared" si="28"/>
        <v>3.5289999997249999</v>
      </c>
      <c r="N38" s="1">
        <f t="shared" si="5"/>
        <v>7.9365539567175486E-2</v>
      </c>
      <c r="O38" s="1"/>
      <c r="P38">
        <f t="shared" si="4"/>
        <v>1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f t="shared" si="4"/>
        <v>0</v>
      </c>
      <c r="W38">
        <f t="shared" si="4"/>
        <v>0</v>
      </c>
      <c r="X38">
        <f t="shared" si="4"/>
        <v>0</v>
      </c>
      <c r="Y38">
        <f t="shared" si="4"/>
        <v>0</v>
      </c>
      <c r="AA38" s="1">
        <f t="shared" si="3"/>
        <v>3.5055555553288889</v>
      </c>
    </row>
    <row r="39" spans="1:27">
      <c r="A39" t="s">
        <v>19</v>
      </c>
      <c r="B39" s="3">
        <v>18.889999999699999</v>
      </c>
      <c r="C39" s="3">
        <v>10.4400000004</v>
      </c>
      <c r="D39" s="3">
        <v>10.3999999994</v>
      </c>
      <c r="E39" s="3">
        <v>10.4400000004</v>
      </c>
      <c r="F39" s="3">
        <v>10.2299999995</v>
      </c>
      <c r="G39" s="3">
        <v>10.2700000005</v>
      </c>
      <c r="H39" s="3">
        <v>9.8199999993699993</v>
      </c>
      <c r="I39" s="3">
        <v>10.360000000299999</v>
      </c>
      <c r="J39" s="3">
        <v>10.3099999996</v>
      </c>
      <c r="K39" s="3">
        <v>9.8200000003000003</v>
      </c>
      <c r="M39" s="1">
        <f t="shared" si="28"/>
        <v>11.097999999947</v>
      </c>
      <c r="N39" s="1">
        <f t="shared" si="5"/>
        <v>2.7475152410088053</v>
      </c>
      <c r="O39" s="1"/>
      <c r="P39">
        <f t="shared" si="4"/>
        <v>1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4"/>
        <v>0</v>
      </c>
      <c r="W39">
        <f t="shared" si="4"/>
        <v>0</v>
      </c>
      <c r="X39">
        <f t="shared" si="4"/>
        <v>0</v>
      </c>
      <c r="Y39">
        <f t="shared" si="4"/>
        <v>0</v>
      </c>
      <c r="AA39" s="1">
        <f t="shared" si="3"/>
        <v>10.232222222196665</v>
      </c>
    </row>
    <row r="40" spans="1:27">
      <c r="A40" t="s">
        <v>37</v>
      </c>
      <c r="B40">
        <v>10.7699999996</v>
      </c>
      <c r="C40">
        <v>11.810000000500001</v>
      </c>
      <c r="D40">
        <v>10.8199999994</v>
      </c>
      <c r="E40">
        <v>12.3399999999</v>
      </c>
      <c r="F40">
        <v>10.7299999995</v>
      </c>
      <c r="G40">
        <v>10.7599999998</v>
      </c>
      <c r="H40">
        <v>10.7599999998</v>
      </c>
      <c r="I40">
        <v>10.79</v>
      </c>
      <c r="J40">
        <v>10.800000000700001</v>
      </c>
      <c r="K40">
        <v>10.8199999994</v>
      </c>
      <c r="M40" s="1">
        <f t="shared" si="28"/>
        <v>11.039999999859997</v>
      </c>
      <c r="N40" s="1">
        <f t="shared" si="5"/>
        <v>0.56031737052931796</v>
      </c>
      <c r="O40" s="1"/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1</v>
      </c>
      <c r="T40">
        <f t="shared" si="4"/>
        <v>0</v>
      </c>
      <c r="U40">
        <f t="shared" si="4"/>
        <v>0</v>
      </c>
      <c r="V40">
        <f t="shared" si="4"/>
        <v>0</v>
      </c>
      <c r="W40">
        <f t="shared" si="4"/>
        <v>0</v>
      </c>
      <c r="X40">
        <f t="shared" si="4"/>
        <v>0</v>
      </c>
      <c r="Y40">
        <f t="shared" si="4"/>
        <v>0</v>
      </c>
      <c r="AA40" s="1">
        <f t="shared" si="3"/>
        <v>10.895555555411111</v>
      </c>
    </row>
    <row r="41" spans="1:27">
      <c r="A41" t="s">
        <v>20</v>
      </c>
      <c r="B41" s="3">
        <v>6.6800000006299998</v>
      </c>
      <c r="C41" s="3">
        <v>6.6299999998899999</v>
      </c>
      <c r="D41" s="3">
        <v>6.1200000001100001</v>
      </c>
      <c r="E41" s="3">
        <v>6.6099999994000003</v>
      </c>
      <c r="F41" s="3">
        <v>6.1499999994400003</v>
      </c>
      <c r="G41" s="3">
        <v>6.1100000003400003</v>
      </c>
      <c r="H41" s="3">
        <v>6.1299999998899999</v>
      </c>
      <c r="I41" s="3">
        <v>6.6400000005999997</v>
      </c>
      <c r="J41" s="3">
        <v>6.1200000001100001</v>
      </c>
      <c r="K41" s="3">
        <v>6.1200000001100001</v>
      </c>
      <c r="M41" s="1">
        <f t="shared" si="28"/>
        <v>6.3310000000519988</v>
      </c>
      <c r="N41" s="1">
        <f t="shared" si="5"/>
        <v>0.26668541608406116</v>
      </c>
      <c r="O41" s="1"/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  <c r="AA41" s="1">
        <f t="shared" si="3"/>
        <v>6.3310000000519988</v>
      </c>
    </row>
    <row r="42" spans="1:27">
      <c r="A42" t="s">
        <v>21</v>
      </c>
      <c r="B42" s="3">
        <v>8.25</v>
      </c>
      <c r="C42" s="3">
        <v>7.1399999996599997</v>
      </c>
      <c r="D42" s="3">
        <v>6.9399999994800003</v>
      </c>
      <c r="E42" s="3">
        <v>7.0800000000700001</v>
      </c>
      <c r="F42" s="3">
        <v>7.0500000007499999</v>
      </c>
      <c r="G42" s="3">
        <v>7.4499999992500001</v>
      </c>
      <c r="H42" s="3">
        <v>7.75</v>
      </c>
      <c r="I42" s="3">
        <v>7.45999999996</v>
      </c>
      <c r="J42" s="3">
        <v>7.1099999994000003</v>
      </c>
      <c r="K42" s="3">
        <v>7.7299999995200004</v>
      </c>
      <c r="M42" s="1">
        <f t="shared" si="28"/>
        <v>7.3959999998089998</v>
      </c>
      <c r="N42" s="1">
        <f t="shared" si="5"/>
        <v>0.41473418528840322</v>
      </c>
      <c r="O42" s="1"/>
      <c r="P42">
        <f t="shared" ref="P42:Y52" si="29">IF(OR(B42&lt;$M42-2*$N42, B42&gt;$M42+2*$N42), 1, 0)</f>
        <v>1</v>
      </c>
      <c r="Q42">
        <f t="shared" si="29"/>
        <v>0</v>
      </c>
      <c r="R42">
        <f t="shared" si="29"/>
        <v>0</v>
      </c>
      <c r="S42">
        <f t="shared" si="29"/>
        <v>0</v>
      </c>
      <c r="T42">
        <f t="shared" si="29"/>
        <v>0</v>
      </c>
      <c r="U42">
        <f t="shared" si="29"/>
        <v>0</v>
      </c>
      <c r="V42">
        <f t="shared" si="29"/>
        <v>0</v>
      </c>
      <c r="W42">
        <f t="shared" si="29"/>
        <v>0</v>
      </c>
      <c r="X42">
        <f t="shared" si="29"/>
        <v>0</v>
      </c>
      <c r="Y42">
        <f t="shared" si="29"/>
        <v>0</v>
      </c>
      <c r="AA42" s="1">
        <f t="shared" si="3"/>
        <v>7.3011111108988889</v>
      </c>
    </row>
    <row r="43" spans="1:27">
      <c r="A43" t="s">
        <v>38</v>
      </c>
      <c r="B43">
        <v>19.939999999499999</v>
      </c>
      <c r="C43">
        <v>19.949999999300001</v>
      </c>
      <c r="D43">
        <v>20.0699999994</v>
      </c>
      <c r="E43">
        <v>19.9199999999</v>
      </c>
      <c r="F43">
        <v>19.990000000199998</v>
      </c>
      <c r="G43">
        <v>19.929999999700001</v>
      </c>
      <c r="H43">
        <v>20.7600000007</v>
      </c>
      <c r="I43">
        <v>20.030000000299999</v>
      </c>
      <c r="J43">
        <v>20.030000000299999</v>
      </c>
      <c r="K43">
        <v>20.0199999996</v>
      </c>
      <c r="M43" s="1">
        <f t="shared" si="28"/>
        <v>20.063999999889997</v>
      </c>
      <c r="N43" s="1">
        <f t="shared" si="5"/>
        <v>0.24971984331886798</v>
      </c>
      <c r="O43" s="1"/>
      <c r="P43">
        <f t="shared" si="29"/>
        <v>0</v>
      </c>
      <c r="Q43">
        <f t="shared" si="29"/>
        <v>0</v>
      </c>
      <c r="R43">
        <f t="shared" si="29"/>
        <v>0</v>
      </c>
      <c r="S43">
        <f t="shared" si="29"/>
        <v>0</v>
      </c>
      <c r="T43">
        <f t="shared" si="29"/>
        <v>0</v>
      </c>
      <c r="U43">
        <f t="shared" si="29"/>
        <v>0</v>
      </c>
      <c r="V43">
        <f t="shared" si="29"/>
        <v>1</v>
      </c>
      <c r="W43">
        <f t="shared" si="29"/>
        <v>0</v>
      </c>
      <c r="X43">
        <f t="shared" si="29"/>
        <v>0</v>
      </c>
      <c r="Y43">
        <f t="shared" si="29"/>
        <v>0</v>
      </c>
      <c r="AA43" s="1">
        <f t="shared" si="3"/>
        <v>19.986666666466665</v>
      </c>
    </row>
    <row r="44" spans="1:27">
      <c r="A44" t="s">
        <v>22</v>
      </c>
      <c r="B44" s="3">
        <v>7.9100000001500002</v>
      </c>
      <c r="C44" s="3">
        <v>7.9100000001500002</v>
      </c>
      <c r="D44" s="4">
        <v>7.9000000003700004</v>
      </c>
      <c r="E44" s="3">
        <v>7.8999999994400003</v>
      </c>
      <c r="F44" s="3">
        <v>7.8999999994400003</v>
      </c>
      <c r="G44" s="3">
        <v>7.9100000001500002</v>
      </c>
      <c r="H44" s="3">
        <v>7.9100000001500002</v>
      </c>
      <c r="I44" s="3">
        <v>7.9000000003700004</v>
      </c>
      <c r="J44" s="3">
        <v>7.8799999998899999</v>
      </c>
      <c r="K44" s="3">
        <v>7.9100000001500002</v>
      </c>
      <c r="M44" s="1">
        <f t="shared" si="28"/>
        <v>7.9030000000260001</v>
      </c>
      <c r="N44" s="1">
        <f t="shared" si="5"/>
        <v>9.486833084977473E-3</v>
      </c>
      <c r="O44" s="1"/>
      <c r="P44">
        <f t="shared" si="29"/>
        <v>0</v>
      </c>
      <c r="Q44">
        <f t="shared" si="29"/>
        <v>0</v>
      </c>
      <c r="R44">
        <f t="shared" si="29"/>
        <v>0</v>
      </c>
      <c r="S44">
        <f t="shared" si="29"/>
        <v>0</v>
      </c>
      <c r="T44">
        <f t="shared" si="29"/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AA44" s="1">
        <f t="shared" si="3"/>
        <v>7.905555555596667</v>
      </c>
    </row>
    <row r="45" spans="1:27">
      <c r="A45" t="s">
        <v>23</v>
      </c>
      <c r="B45" s="3">
        <v>21.410000000099998</v>
      </c>
      <c r="C45" s="3">
        <v>7.8300000000700001</v>
      </c>
      <c r="D45" s="4">
        <v>7.8700000001100001</v>
      </c>
      <c r="E45" s="3">
        <v>7.8700000001100001</v>
      </c>
      <c r="F45" s="3">
        <v>7.8600000003400003</v>
      </c>
      <c r="G45" s="3">
        <v>7.8700000001100001</v>
      </c>
      <c r="H45" s="3">
        <v>7.8899999996599997</v>
      </c>
      <c r="I45" s="3">
        <v>7.8700000001100001</v>
      </c>
      <c r="J45" s="3">
        <v>7.8500000005599997</v>
      </c>
      <c r="K45" s="3">
        <v>7.8700000001100001</v>
      </c>
      <c r="M45" s="1">
        <f t="shared" si="28"/>
        <v>9.2190000001280001</v>
      </c>
      <c r="N45" s="1">
        <f t="shared" si="5"/>
        <v>4.2835095942878683</v>
      </c>
      <c r="O45" s="1"/>
      <c r="P45">
        <f t="shared" si="29"/>
        <v>1</v>
      </c>
      <c r="Q45">
        <f t="shared" si="29"/>
        <v>0</v>
      </c>
      <c r="R45">
        <f t="shared" si="29"/>
        <v>0</v>
      </c>
      <c r="S45">
        <f t="shared" si="29"/>
        <v>0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AA45" s="1">
        <f t="shared" si="3"/>
        <v>7.8644444445755557</v>
      </c>
    </row>
    <row r="46" spans="1:27">
      <c r="A46" t="s">
        <v>39</v>
      </c>
      <c r="B46">
        <v>18.300000000699999</v>
      </c>
      <c r="C46">
        <v>18.320000000299999</v>
      </c>
      <c r="D46">
        <v>18.25</v>
      </c>
      <c r="E46">
        <v>18.3300000001</v>
      </c>
      <c r="F46">
        <v>18.339999999900002</v>
      </c>
      <c r="G46">
        <v>18.1699999999</v>
      </c>
      <c r="H46">
        <v>18.04</v>
      </c>
      <c r="I46">
        <v>18.190000000400001</v>
      </c>
      <c r="J46">
        <v>18.160000000099998</v>
      </c>
      <c r="K46">
        <v>18.25</v>
      </c>
      <c r="M46" s="1">
        <f t="shared" si="28"/>
        <v>18.235000000140001</v>
      </c>
      <c r="N46" s="1">
        <f t="shared" si="5"/>
        <v>9.5364796732220994E-2</v>
      </c>
      <c r="O46" s="1"/>
      <c r="P46">
        <f t="shared" si="29"/>
        <v>0</v>
      </c>
      <c r="Q46">
        <f t="shared" si="29"/>
        <v>0</v>
      </c>
      <c r="R46">
        <f t="shared" si="29"/>
        <v>0</v>
      </c>
      <c r="S46">
        <f t="shared" si="29"/>
        <v>0</v>
      </c>
      <c r="T46">
        <f t="shared" si="29"/>
        <v>0</v>
      </c>
      <c r="U46">
        <f t="shared" si="29"/>
        <v>0</v>
      </c>
      <c r="V46">
        <f t="shared" si="29"/>
        <v>1</v>
      </c>
      <c r="W46">
        <f t="shared" si="29"/>
        <v>0</v>
      </c>
      <c r="X46">
        <f t="shared" si="29"/>
        <v>0</v>
      </c>
      <c r="Y46">
        <f t="shared" si="29"/>
        <v>0</v>
      </c>
      <c r="AA46" s="1">
        <f t="shared" si="3"/>
        <v>18.256666666822223</v>
      </c>
    </row>
    <row r="47" spans="1:27">
      <c r="A47" t="s">
        <v>24</v>
      </c>
      <c r="B47" s="3">
        <v>15.5599999996</v>
      </c>
      <c r="C47" s="3">
        <v>15.5799999991</v>
      </c>
      <c r="D47" s="3">
        <v>15.5999999996</v>
      </c>
      <c r="E47" s="3">
        <v>15.5700000003</v>
      </c>
      <c r="F47" s="3">
        <v>15.5800000001</v>
      </c>
      <c r="G47" s="3">
        <v>15.530000000299999</v>
      </c>
      <c r="H47" s="3">
        <v>15.619999999199999</v>
      </c>
      <c r="I47" s="3">
        <v>15.5599999996</v>
      </c>
      <c r="J47" s="3">
        <v>15.5999999996</v>
      </c>
      <c r="K47" s="3">
        <v>15.610000000299999</v>
      </c>
      <c r="M47" s="1">
        <f t="shared" si="28"/>
        <v>15.58099999977</v>
      </c>
      <c r="N47" s="1">
        <f t="shared" si="5"/>
        <v>2.7264139904521492E-2</v>
      </c>
      <c r="O47" s="1"/>
      <c r="P47">
        <f t="shared" si="29"/>
        <v>0</v>
      </c>
      <c r="Q47">
        <f t="shared" si="29"/>
        <v>0</v>
      </c>
      <c r="R47">
        <f t="shared" si="29"/>
        <v>0</v>
      </c>
      <c r="S47">
        <f t="shared" si="29"/>
        <v>0</v>
      </c>
      <c r="T47">
        <f t="shared" si="29"/>
        <v>0</v>
      </c>
      <c r="U47">
        <f t="shared" si="29"/>
        <v>0</v>
      </c>
      <c r="V47">
        <f t="shared" si="29"/>
        <v>0</v>
      </c>
      <c r="W47">
        <f t="shared" si="29"/>
        <v>0</v>
      </c>
      <c r="X47">
        <f t="shared" si="29"/>
        <v>0</v>
      </c>
      <c r="Y47">
        <f t="shared" si="29"/>
        <v>0</v>
      </c>
      <c r="AA47" s="1">
        <f t="shared" si="3"/>
        <v>15.58099999977</v>
      </c>
    </row>
    <row r="48" spans="1:27">
      <c r="A48" t="s">
        <v>25</v>
      </c>
      <c r="B48" s="3">
        <v>17</v>
      </c>
      <c r="C48" s="3">
        <v>15.700000000199999</v>
      </c>
      <c r="D48" s="4">
        <v>15.79</v>
      </c>
      <c r="E48" s="3">
        <v>15.890000000600001</v>
      </c>
      <c r="F48" s="3">
        <v>15.7699999996</v>
      </c>
      <c r="G48" s="3">
        <v>15.8300000001</v>
      </c>
      <c r="H48" s="3">
        <v>15.8199999994</v>
      </c>
      <c r="I48" s="3">
        <v>15.8500000006</v>
      </c>
      <c r="J48" s="3">
        <v>15.779999999299999</v>
      </c>
      <c r="K48" s="3">
        <v>15.8299999991</v>
      </c>
      <c r="M48" s="1">
        <f t="shared" si="28"/>
        <v>15.925999999890001</v>
      </c>
      <c r="N48" s="1">
        <f t="shared" si="5"/>
        <v>0.38085284419535187</v>
      </c>
      <c r="O48" s="1"/>
      <c r="P48">
        <f t="shared" si="29"/>
        <v>1</v>
      </c>
      <c r="Q48">
        <f t="shared" si="29"/>
        <v>0</v>
      </c>
      <c r="R48">
        <f t="shared" si="29"/>
        <v>0</v>
      </c>
      <c r="S48">
        <f t="shared" si="29"/>
        <v>0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0</v>
      </c>
      <c r="AA48" s="1">
        <f t="shared" si="3"/>
        <v>15.806666666544446</v>
      </c>
    </row>
    <row r="49" spans="1:27">
      <c r="A49" t="s">
        <v>40</v>
      </c>
      <c r="B49">
        <v>40.120000000099999</v>
      </c>
      <c r="C49">
        <v>40.120000000099999</v>
      </c>
      <c r="D49">
        <v>40.020000000499998</v>
      </c>
      <c r="E49">
        <v>40.059999999600002</v>
      </c>
      <c r="F49">
        <v>40.139999999700002</v>
      </c>
      <c r="G49">
        <v>40.099999999600001</v>
      </c>
      <c r="H49">
        <v>40.109999999400003</v>
      </c>
      <c r="I49">
        <v>40.1699999999</v>
      </c>
      <c r="J49">
        <v>40.120000000099999</v>
      </c>
      <c r="K49">
        <v>39.940000000399998</v>
      </c>
      <c r="M49" s="1">
        <f t="shared" si="28"/>
        <v>40.089999999939998</v>
      </c>
      <c r="N49" s="1">
        <f t="shared" si="5"/>
        <v>6.6999170620074822E-2</v>
      </c>
      <c r="O49" s="1"/>
      <c r="P49">
        <f t="shared" si="29"/>
        <v>0</v>
      </c>
      <c r="Q49">
        <f t="shared" si="29"/>
        <v>0</v>
      </c>
      <c r="R49">
        <f t="shared" si="29"/>
        <v>0</v>
      </c>
      <c r="S49">
        <f t="shared" si="29"/>
        <v>0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AA49" s="1">
        <f t="shared" si="3"/>
        <v>40.106666666555554</v>
      </c>
    </row>
    <row r="50" spans="1:27">
      <c r="A50" t="s">
        <v>26</v>
      </c>
      <c r="B50" s="3">
        <v>7.3300000000700001</v>
      </c>
      <c r="C50" s="3">
        <v>7.2700000004799996</v>
      </c>
      <c r="D50" s="3">
        <v>8.3900000006000006</v>
      </c>
      <c r="E50" s="3">
        <v>8.3499999996300005</v>
      </c>
      <c r="F50" s="3">
        <v>8.3300000000699992</v>
      </c>
      <c r="G50" s="3">
        <v>7.3200000003000003</v>
      </c>
      <c r="H50" s="3">
        <v>7.25</v>
      </c>
      <c r="I50" s="3">
        <v>7.3099999995899996</v>
      </c>
      <c r="J50" s="3">
        <v>8.4199999999300008</v>
      </c>
      <c r="K50" s="3">
        <v>7.3000000007499999</v>
      </c>
      <c r="M50" s="1">
        <f t="shared" si="28"/>
        <v>7.7270000001420005</v>
      </c>
      <c r="N50" s="1">
        <f t="shared" si="5"/>
        <v>0.55651794413367217</v>
      </c>
      <c r="O50" s="1"/>
      <c r="P50">
        <f t="shared" si="29"/>
        <v>0</v>
      </c>
      <c r="Q50">
        <f t="shared" si="29"/>
        <v>0</v>
      </c>
      <c r="R50">
        <f t="shared" si="29"/>
        <v>0</v>
      </c>
      <c r="S50">
        <f t="shared" si="29"/>
        <v>0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0</v>
      </c>
      <c r="AA50" s="1">
        <f t="shared" si="3"/>
        <v>7.7270000001420005</v>
      </c>
    </row>
    <row r="51" spans="1:27">
      <c r="A51" t="s">
        <v>27</v>
      </c>
      <c r="B51" s="3">
        <v>12.060000000500001</v>
      </c>
      <c r="C51" s="3">
        <v>7.4100000001500002</v>
      </c>
      <c r="D51" s="3">
        <v>7.2400000002200002</v>
      </c>
      <c r="E51" s="3">
        <v>7.2400000002200002</v>
      </c>
      <c r="F51" s="3">
        <v>7.2299999995200004</v>
      </c>
      <c r="G51" s="3">
        <v>7.1699999999299999</v>
      </c>
      <c r="H51" s="3">
        <v>7.2699999995500004</v>
      </c>
      <c r="I51" s="3">
        <v>7.25</v>
      </c>
      <c r="J51" s="3">
        <v>7.1899999994800003</v>
      </c>
      <c r="K51" s="3">
        <v>7.3200000003000003</v>
      </c>
      <c r="M51" s="1">
        <f t="shared" si="28"/>
        <v>7.7379999999870011</v>
      </c>
      <c r="N51" s="1">
        <f t="shared" si="5"/>
        <v>1.5200935645578861</v>
      </c>
      <c r="O51" s="1"/>
      <c r="P51">
        <f t="shared" si="29"/>
        <v>1</v>
      </c>
      <c r="Q51">
        <f t="shared" si="29"/>
        <v>0</v>
      </c>
      <c r="R51">
        <f t="shared" si="29"/>
        <v>0</v>
      </c>
      <c r="S51">
        <f t="shared" si="29"/>
        <v>0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AA51" s="1">
        <f t="shared" si="3"/>
        <v>7.257777777707779</v>
      </c>
    </row>
    <row r="52" spans="1:27">
      <c r="A52" t="s">
        <v>41</v>
      </c>
      <c r="B52">
        <v>17.990000000199998</v>
      </c>
      <c r="C52">
        <v>18</v>
      </c>
      <c r="D52">
        <v>18.0199999996</v>
      </c>
      <c r="E52">
        <v>17.940000000400001</v>
      </c>
      <c r="F52">
        <v>17.900000000399999</v>
      </c>
      <c r="G52">
        <v>19.0799999991</v>
      </c>
      <c r="H52">
        <v>17.950000000199999</v>
      </c>
      <c r="I52">
        <v>17.940000000400001</v>
      </c>
      <c r="J52">
        <v>17.96</v>
      </c>
      <c r="K52">
        <v>18.099999999600001</v>
      </c>
      <c r="L52" s="1"/>
      <c r="M52" s="1">
        <f t="shared" si="28"/>
        <v>18.08799999999</v>
      </c>
      <c r="N52" s="1">
        <f t="shared" si="5"/>
        <v>0.35288650957773321</v>
      </c>
      <c r="O52" s="1"/>
      <c r="P52">
        <f t="shared" si="29"/>
        <v>0</v>
      </c>
      <c r="Q52">
        <f t="shared" si="29"/>
        <v>0</v>
      </c>
      <c r="R52">
        <f t="shared" si="29"/>
        <v>0</v>
      </c>
      <c r="S52">
        <f t="shared" si="29"/>
        <v>0</v>
      </c>
      <c r="T52">
        <f t="shared" si="29"/>
        <v>0</v>
      </c>
      <c r="U52">
        <f t="shared" si="29"/>
        <v>1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AA52" s="1">
        <f t="shared" si="3"/>
        <v>17.97777777786667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omega results</vt:lpstr>
      <vt:lpstr>cm results</vt:lpstr>
      <vt:lpstr>omega 12core</vt:lpstr>
      <vt:lpstr>omega 2core</vt:lpstr>
      <vt:lpstr>cm 8core</vt:lpstr>
      <vt:lpstr>cm 2core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Curtsinger</dc:creator>
  <cp:lastModifiedBy>Charles Curtsinger</cp:lastModifiedBy>
  <dcterms:created xsi:type="dcterms:W3CDTF">2011-03-16T18:27:47Z</dcterms:created>
  <dcterms:modified xsi:type="dcterms:W3CDTF">2011-03-24T21:19:00Z</dcterms:modified>
</cp:coreProperties>
</file>