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08" windowWidth="22020" windowHeight="8760" tabRatio="770"/>
  </bookViews>
  <sheets>
    <sheet name="Resumo_F1" sheetId="9" r:id="rId1"/>
    <sheet name="Resumo_F2a" sheetId="12" r:id="rId2"/>
    <sheet name="Resumo_F2b" sheetId="11" r:id="rId3"/>
    <sheet name="DNA" sheetId="1" r:id="rId4"/>
    <sheet name="DNA_Final" sheetId="2" r:id="rId5"/>
    <sheet name="10 por 50" sheetId="3" r:id="rId6"/>
    <sheet name="20 por 100" sheetId="4" r:id="rId7"/>
    <sheet name="100 por 100" sheetId="5" r:id="rId8"/>
    <sheet name="200 por 200" sheetId="6" r:id="rId9"/>
    <sheet name="Resultados" sheetId="8" r:id="rId10"/>
  </sheets>
  <calcPr calcId="145621"/>
</workbook>
</file>

<file path=xl/calcChain.xml><?xml version="1.0" encoding="utf-8"?>
<calcChain xmlns="http://schemas.openxmlformats.org/spreadsheetml/2006/main">
  <c r="J9" i="11" l="1"/>
  <c r="M9" i="11" s="1"/>
  <c r="J10" i="11"/>
  <c r="J11" i="11"/>
  <c r="J12" i="11"/>
  <c r="M12" i="11" s="1"/>
  <c r="J8" i="11"/>
  <c r="G11" i="9"/>
  <c r="I11" i="9" s="1"/>
  <c r="G9" i="9"/>
  <c r="I9" i="9" s="1"/>
  <c r="G7" i="9"/>
  <c r="I7" i="9" s="1"/>
  <c r="G5" i="9"/>
  <c r="I5" i="9" s="1"/>
  <c r="G3" i="9"/>
  <c r="I3" i="9" s="1"/>
  <c r="M8" i="11" l="1"/>
  <c r="M10" i="11"/>
  <c r="M11" i="11"/>
  <c r="I10" i="8"/>
  <c r="K10" i="8" s="1"/>
  <c r="I11" i="8"/>
  <c r="K11" i="8" s="1"/>
  <c r="I12" i="8"/>
  <c r="K12" i="8" s="1"/>
  <c r="I9" i="8"/>
  <c r="J4" i="8"/>
  <c r="J9" i="8" s="1"/>
  <c r="J3" i="8"/>
  <c r="C3" i="8"/>
  <c r="C4" i="8"/>
  <c r="H103" i="6"/>
  <c r="J103" i="6" s="1"/>
  <c r="H104" i="6"/>
  <c r="J104" i="6" s="1"/>
  <c r="H105" i="6"/>
  <c r="J105" i="6" s="1"/>
  <c r="H106" i="6"/>
  <c r="J106" i="6" s="1"/>
  <c r="H107" i="6"/>
  <c r="J107" i="6" s="1"/>
  <c r="H108" i="6"/>
  <c r="J108" i="6" s="1"/>
  <c r="H109" i="6"/>
  <c r="J109" i="6" s="1"/>
  <c r="H110" i="6"/>
  <c r="J110" i="6" s="1"/>
  <c r="H111" i="6"/>
  <c r="J111" i="6" s="1"/>
  <c r="H112" i="6"/>
  <c r="J112" i="6" s="1"/>
  <c r="H113" i="6"/>
  <c r="J113" i="6" s="1"/>
  <c r="H114" i="6"/>
  <c r="J114" i="6" s="1"/>
  <c r="H115" i="6"/>
  <c r="J115" i="6" s="1"/>
  <c r="H116" i="6"/>
  <c r="J116" i="6" s="1"/>
  <c r="H117" i="6"/>
  <c r="J117" i="6" s="1"/>
  <c r="H118" i="6"/>
  <c r="J118" i="6" s="1"/>
  <c r="H119" i="6"/>
  <c r="J119" i="6" s="1"/>
  <c r="H120" i="6"/>
  <c r="J120" i="6" s="1"/>
  <c r="H121" i="6"/>
  <c r="J121" i="6" s="1"/>
  <c r="H122" i="6"/>
  <c r="J122" i="6" s="1"/>
  <c r="H123" i="6"/>
  <c r="J123" i="6" s="1"/>
  <c r="H124" i="6"/>
  <c r="J124" i="6" s="1"/>
  <c r="H125" i="6"/>
  <c r="J125" i="6" s="1"/>
  <c r="H126" i="6"/>
  <c r="J126" i="6" s="1"/>
  <c r="H127" i="6"/>
  <c r="J127" i="6" s="1"/>
  <c r="H128" i="6"/>
  <c r="J128" i="6" s="1"/>
  <c r="H129" i="6"/>
  <c r="J129" i="6" s="1"/>
  <c r="H130" i="6"/>
  <c r="J130" i="6" s="1"/>
  <c r="H131" i="6"/>
  <c r="J131" i="6" s="1"/>
  <c r="H132" i="6"/>
  <c r="J132" i="6" s="1"/>
  <c r="H133" i="6"/>
  <c r="J133" i="6" s="1"/>
  <c r="H134" i="6"/>
  <c r="J134" i="6" s="1"/>
  <c r="H135" i="6"/>
  <c r="J135" i="6" s="1"/>
  <c r="H136" i="6"/>
  <c r="J136" i="6" s="1"/>
  <c r="H137" i="6"/>
  <c r="J137" i="6" s="1"/>
  <c r="H138" i="6"/>
  <c r="J138" i="6" s="1"/>
  <c r="H139" i="6"/>
  <c r="J139" i="6" s="1"/>
  <c r="H140" i="6"/>
  <c r="J140" i="6" s="1"/>
  <c r="H141" i="6"/>
  <c r="J141" i="6" s="1"/>
  <c r="H142" i="6"/>
  <c r="J142" i="6" s="1"/>
  <c r="H143" i="6"/>
  <c r="J143" i="6" s="1"/>
  <c r="H144" i="6"/>
  <c r="J144" i="6" s="1"/>
  <c r="H145" i="6"/>
  <c r="J145" i="6" s="1"/>
  <c r="H146" i="6"/>
  <c r="J146" i="6" s="1"/>
  <c r="H147" i="6"/>
  <c r="J147" i="6" s="1"/>
  <c r="H148" i="6"/>
  <c r="J148" i="6" s="1"/>
  <c r="H149" i="6"/>
  <c r="J149" i="6" s="1"/>
  <c r="H150" i="6"/>
  <c r="J150" i="6" s="1"/>
  <c r="H151" i="6"/>
  <c r="J151" i="6" s="1"/>
  <c r="H152" i="6"/>
  <c r="J152" i="6" s="1"/>
  <c r="H153" i="6"/>
  <c r="J153" i="6" s="1"/>
  <c r="H154" i="6"/>
  <c r="J154" i="6" s="1"/>
  <c r="H155" i="6"/>
  <c r="J155" i="6" s="1"/>
  <c r="H156" i="6"/>
  <c r="J156" i="6" s="1"/>
  <c r="H157" i="6"/>
  <c r="J157" i="6" s="1"/>
  <c r="H158" i="6"/>
  <c r="J158" i="6" s="1"/>
  <c r="H159" i="6"/>
  <c r="J159" i="6" s="1"/>
  <c r="H160" i="6"/>
  <c r="J160" i="6" s="1"/>
  <c r="H161" i="6"/>
  <c r="J161" i="6" s="1"/>
  <c r="H162" i="6"/>
  <c r="J162" i="6" s="1"/>
  <c r="H163" i="6"/>
  <c r="J163" i="6" s="1"/>
  <c r="H164" i="6"/>
  <c r="J164" i="6" s="1"/>
  <c r="H165" i="6"/>
  <c r="J165" i="6" s="1"/>
  <c r="H166" i="6"/>
  <c r="J166" i="6" s="1"/>
  <c r="H167" i="6"/>
  <c r="J167" i="6" s="1"/>
  <c r="H168" i="6"/>
  <c r="J168" i="6" s="1"/>
  <c r="H169" i="6"/>
  <c r="J169" i="6" s="1"/>
  <c r="H170" i="6"/>
  <c r="J170" i="6" s="1"/>
  <c r="H171" i="6"/>
  <c r="J171" i="6" s="1"/>
  <c r="H172" i="6"/>
  <c r="J172" i="6" s="1"/>
  <c r="H173" i="6"/>
  <c r="J173" i="6" s="1"/>
  <c r="H174" i="6"/>
  <c r="J174" i="6" s="1"/>
  <c r="H175" i="6"/>
  <c r="J175" i="6" s="1"/>
  <c r="H176" i="6"/>
  <c r="J176" i="6" s="1"/>
  <c r="H177" i="6"/>
  <c r="J177" i="6" s="1"/>
  <c r="H178" i="6"/>
  <c r="J178" i="6" s="1"/>
  <c r="H179" i="6"/>
  <c r="J179" i="6" s="1"/>
  <c r="H180" i="6"/>
  <c r="J180" i="6" s="1"/>
  <c r="H181" i="6"/>
  <c r="J181" i="6" s="1"/>
  <c r="H182" i="6"/>
  <c r="J182" i="6" s="1"/>
  <c r="H183" i="6"/>
  <c r="J183" i="6" s="1"/>
  <c r="H184" i="6"/>
  <c r="J184" i="6" s="1"/>
  <c r="H185" i="6"/>
  <c r="J185" i="6" s="1"/>
  <c r="H186" i="6"/>
  <c r="J186" i="6" s="1"/>
  <c r="H187" i="6"/>
  <c r="J187" i="6" s="1"/>
  <c r="H188" i="6"/>
  <c r="J188" i="6" s="1"/>
  <c r="H189" i="6"/>
  <c r="J189" i="6" s="1"/>
  <c r="H190" i="6"/>
  <c r="J190" i="6" s="1"/>
  <c r="H191" i="6"/>
  <c r="J191" i="6" s="1"/>
  <c r="H192" i="6"/>
  <c r="J192" i="6" s="1"/>
  <c r="H193" i="6"/>
  <c r="J193" i="6" s="1"/>
  <c r="H194" i="6"/>
  <c r="J194" i="6" s="1"/>
  <c r="H195" i="6"/>
  <c r="J195" i="6" s="1"/>
  <c r="H196" i="6"/>
  <c r="J196" i="6" s="1"/>
  <c r="H197" i="6"/>
  <c r="J197" i="6" s="1"/>
  <c r="H198" i="6"/>
  <c r="J198" i="6" s="1"/>
  <c r="H199" i="6"/>
  <c r="J199" i="6" s="1"/>
  <c r="H200" i="6"/>
  <c r="J200" i="6" s="1"/>
  <c r="H201" i="6"/>
  <c r="J201" i="6" s="1"/>
  <c r="H202" i="6"/>
  <c r="J202" i="6" s="1"/>
  <c r="B103" i="6"/>
  <c r="E103" i="6"/>
  <c r="B104" i="6"/>
  <c r="E104" i="6"/>
  <c r="B105" i="6"/>
  <c r="E105" i="6"/>
  <c r="B106" i="6"/>
  <c r="E106" i="6"/>
  <c r="B107" i="6"/>
  <c r="E107" i="6"/>
  <c r="B108" i="6"/>
  <c r="E108" i="6"/>
  <c r="B109" i="6"/>
  <c r="E109" i="6"/>
  <c r="B110" i="6"/>
  <c r="E110" i="6"/>
  <c r="B111" i="6"/>
  <c r="E111" i="6"/>
  <c r="B112" i="6"/>
  <c r="E112" i="6"/>
  <c r="B113" i="6"/>
  <c r="E113" i="6"/>
  <c r="B114" i="6"/>
  <c r="E114" i="6"/>
  <c r="B115" i="6"/>
  <c r="E115" i="6"/>
  <c r="B116" i="6"/>
  <c r="E116" i="6"/>
  <c r="B117" i="6"/>
  <c r="E117" i="6"/>
  <c r="B118" i="6"/>
  <c r="E118" i="6"/>
  <c r="B119" i="6"/>
  <c r="E119" i="6"/>
  <c r="B120" i="6"/>
  <c r="E120" i="6"/>
  <c r="B121" i="6"/>
  <c r="E121" i="6"/>
  <c r="B122" i="6"/>
  <c r="E122" i="6"/>
  <c r="B123" i="6"/>
  <c r="E123" i="6"/>
  <c r="B124" i="6"/>
  <c r="E124" i="6"/>
  <c r="B125" i="6"/>
  <c r="E125" i="6"/>
  <c r="B126" i="6"/>
  <c r="E126" i="6"/>
  <c r="B127" i="6"/>
  <c r="E127" i="6"/>
  <c r="B128" i="6"/>
  <c r="E128" i="6"/>
  <c r="B129" i="6"/>
  <c r="E129" i="6"/>
  <c r="B130" i="6"/>
  <c r="E130" i="6"/>
  <c r="B131" i="6"/>
  <c r="E131" i="6"/>
  <c r="B132" i="6"/>
  <c r="E132" i="6"/>
  <c r="B133" i="6"/>
  <c r="E133" i="6"/>
  <c r="B134" i="6"/>
  <c r="E134" i="6"/>
  <c r="B135" i="6"/>
  <c r="E135" i="6"/>
  <c r="B136" i="6"/>
  <c r="E136" i="6"/>
  <c r="B137" i="6"/>
  <c r="E137" i="6"/>
  <c r="B138" i="6"/>
  <c r="E138" i="6"/>
  <c r="B139" i="6"/>
  <c r="E139" i="6"/>
  <c r="B140" i="6"/>
  <c r="E140" i="6"/>
  <c r="B141" i="6"/>
  <c r="E141" i="6"/>
  <c r="B142" i="6"/>
  <c r="E142" i="6"/>
  <c r="B143" i="6"/>
  <c r="E143" i="6"/>
  <c r="B144" i="6"/>
  <c r="E144" i="6"/>
  <c r="B145" i="6"/>
  <c r="E145" i="6"/>
  <c r="B146" i="6"/>
  <c r="E146" i="6"/>
  <c r="B147" i="6"/>
  <c r="E147" i="6"/>
  <c r="B148" i="6"/>
  <c r="E148" i="6"/>
  <c r="B149" i="6"/>
  <c r="E149" i="6"/>
  <c r="B150" i="6"/>
  <c r="E150" i="6"/>
  <c r="B151" i="6"/>
  <c r="E151" i="6"/>
  <c r="B152" i="6"/>
  <c r="E152" i="6"/>
  <c r="B153" i="6"/>
  <c r="E153" i="6"/>
  <c r="B154" i="6"/>
  <c r="E154" i="6"/>
  <c r="B155" i="6"/>
  <c r="E155" i="6"/>
  <c r="B156" i="6"/>
  <c r="E156" i="6"/>
  <c r="B157" i="6"/>
  <c r="E157" i="6"/>
  <c r="B158" i="6"/>
  <c r="E158" i="6"/>
  <c r="B159" i="6"/>
  <c r="E159" i="6"/>
  <c r="B160" i="6"/>
  <c r="E160" i="6"/>
  <c r="B161" i="6"/>
  <c r="E161" i="6"/>
  <c r="B162" i="6"/>
  <c r="E162" i="6"/>
  <c r="B163" i="6"/>
  <c r="E163" i="6"/>
  <c r="B164" i="6"/>
  <c r="E164" i="6"/>
  <c r="B165" i="6"/>
  <c r="E165" i="6"/>
  <c r="B166" i="6"/>
  <c r="E166" i="6"/>
  <c r="B167" i="6"/>
  <c r="E167" i="6"/>
  <c r="B168" i="6"/>
  <c r="E168" i="6"/>
  <c r="B169" i="6"/>
  <c r="E169" i="6"/>
  <c r="B170" i="6"/>
  <c r="E170" i="6"/>
  <c r="B171" i="6"/>
  <c r="E171" i="6"/>
  <c r="B172" i="6"/>
  <c r="E172" i="6"/>
  <c r="B173" i="6"/>
  <c r="E173" i="6"/>
  <c r="B174" i="6"/>
  <c r="E174" i="6"/>
  <c r="B175" i="6"/>
  <c r="E175" i="6"/>
  <c r="B176" i="6"/>
  <c r="E176" i="6"/>
  <c r="B177" i="6"/>
  <c r="E177" i="6"/>
  <c r="B178" i="6"/>
  <c r="E178" i="6"/>
  <c r="B179" i="6"/>
  <c r="E179" i="6"/>
  <c r="B180" i="6"/>
  <c r="E180" i="6"/>
  <c r="B181" i="6"/>
  <c r="E181" i="6"/>
  <c r="B182" i="6"/>
  <c r="E182" i="6"/>
  <c r="B183" i="6"/>
  <c r="E183" i="6"/>
  <c r="B184" i="6"/>
  <c r="E184" i="6"/>
  <c r="B185" i="6"/>
  <c r="E185" i="6"/>
  <c r="B186" i="6"/>
  <c r="E186" i="6"/>
  <c r="B187" i="6"/>
  <c r="E187" i="6"/>
  <c r="B188" i="6"/>
  <c r="E188" i="6"/>
  <c r="B189" i="6"/>
  <c r="E189" i="6"/>
  <c r="B190" i="6"/>
  <c r="E190" i="6"/>
  <c r="B191" i="6"/>
  <c r="E191" i="6"/>
  <c r="B192" i="6"/>
  <c r="E192" i="6"/>
  <c r="B193" i="6"/>
  <c r="E193" i="6"/>
  <c r="B194" i="6"/>
  <c r="E194" i="6"/>
  <c r="B195" i="6"/>
  <c r="E195" i="6"/>
  <c r="B196" i="6"/>
  <c r="E196" i="6"/>
  <c r="B197" i="6"/>
  <c r="E197" i="6"/>
  <c r="B198" i="6"/>
  <c r="E198" i="6"/>
  <c r="B199" i="6"/>
  <c r="E199" i="6"/>
  <c r="B200" i="6"/>
  <c r="E200" i="6"/>
  <c r="B201" i="6"/>
  <c r="E201" i="6"/>
  <c r="B202" i="6"/>
  <c r="E202" i="6"/>
  <c r="M2" i="6"/>
  <c r="M3" i="6"/>
  <c r="L5" i="6"/>
  <c r="M2" i="5"/>
  <c r="H102" i="6"/>
  <c r="J102" i="6" s="1"/>
  <c r="E102" i="6"/>
  <c r="B102" i="6"/>
  <c r="H101" i="6"/>
  <c r="J101" i="6" s="1"/>
  <c r="E101" i="6"/>
  <c r="B101" i="6"/>
  <c r="H100" i="6"/>
  <c r="J100" i="6" s="1"/>
  <c r="E100" i="6"/>
  <c r="B100" i="6"/>
  <c r="H99" i="6"/>
  <c r="J99" i="6" s="1"/>
  <c r="E99" i="6"/>
  <c r="B99" i="6"/>
  <c r="H98" i="6"/>
  <c r="J98" i="6" s="1"/>
  <c r="E98" i="6"/>
  <c r="B98" i="6"/>
  <c r="H97" i="6"/>
  <c r="J97" i="6" s="1"/>
  <c r="E97" i="6"/>
  <c r="B97" i="6"/>
  <c r="H96" i="6"/>
  <c r="J96" i="6" s="1"/>
  <c r="E96" i="6"/>
  <c r="B96" i="6"/>
  <c r="H95" i="6"/>
  <c r="J95" i="6" s="1"/>
  <c r="E95" i="6"/>
  <c r="B95" i="6"/>
  <c r="H94" i="6"/>
  <c r="J94" i="6" s="1"/>
  <c r="E94" i="6"/>
  <c r="B94" i="6"/>
  <c r="H93" i="6"/>
  <c r="J93" i="6" s="1"/>
  <c r="E93" i="6"/>
  <c r="B93" i="6"/>
  <c r="H92" i="6"/>
  <c r="J92" i="6" s="1"/>
  <c r="E92" i="6"/>
  <c r="B92" i="6"/>
  <c r="H91" i="6"/>
  <c r="J91" i="6" s="1"/>
  <c r="E91" i="6"/>
  <c r="B91" i="6"/>
  <c r="H90" i="6"/>
  <c r="J90" i="6" s="1"/>
  <c r="E90" i="6"/>
  <c r="B90" i="6"/>
  <c r="H89" i="6"/>
  <c r="J89" i="6" s="1"/>
  <c r="E89" i="6"/>
  <c r="B89" i="6"/>
  <c r="H88" i="6"/>
  <c r="J88" i="6" s="1"/>
  <c r="E88" i="6"/>
  <c r="B88" i="6"/>
  <c r="H87" i="6"/>
  <c r="J87" i="6" s="1"/>
  <c r="E87" i="6"/>
  <c r="B87" i="6"/>
  <c r="H86" i="6"/>
  <c r="J86" i="6" s="1"/>
  <c r="E86" i="6"/>
  <c r="B86" i="6"/>
  <c r="H85" i="6"/>
  <c r="J85" i="6" s="1"/>
  <c r="E85" i="6"/>
  <c r="B85" i="6"/>
  <c r="H84" i="6"/>
  <c r="J84" i="6" s="1"/>
  <c r="E84" i="6"/>
  <c r="B84" i="6"/>
  <c r="H83" i="6"/>
  <c r="J83" i="6" s="1"/>
  <c r="E83" i="6"/>
  <c r="B83" i="6"/>
  <c r="H82" i="6"/>
  <c r="J82" i="6" s="1"/>
  <c r="E82" i="6"/>
  <c r="B82" i="6"/>
  <c r="H81" i="6"/>
  <c r="J81" i="6" s="1"/>
  <c r="E81" i="6"/>
  <c r="B81" i="6"/>
  <c r="H80" i="6"/>
  <c r="J80" i="6" s="1"/>
  <c r="E80" i="6"/>
  <c r="B80" i="6"/>
  <c r="H79" i="6"/>
  <c r="J79" i="6" s="1"/>
  <c r="E79" i="6"/>
  <c r="B79" i="6"/>
  <c r="H78" i="6"/>
  <c r="J78" i="6" s="1"/>
  <c r="E78" i="6"/>
  <c r="B78" i="6"/>
  <c r="H77" i="6"/>
  <c r="J77" i="6" s="1"/>
  <c r="E77" i="6"/>
  <c r="B77" i="6"/>
  <c r="H76" i="6"/>
  <c r="J76" i="6" s="1"/>
  <c r="E76" i="6"/>
  <c r="B76" i="6"/>
  <c r="H75" i="6"/>
  <c r="J75" i="6" s="1"/>
  <c r="E75" i="6"/>
  <c r="B75" i="6"/>
  <c r="H74" i="6"/>
  <c r="J74" i="6" s="1"/>
  <c r="E74" i="6"/>
  <c r="B74" i="6"/>
  <c r="H73" i="6"/>
  <c r="J73" i="6" s="1"/>
  <c r="E73" i="6"/>
  <c r="B73" i="6"/>
  <c r="H72" i="6"/>
  <c r="J72" i="6" s="1"/>
  <c r="E72" i="6"/>
  <c r="B72" i="6"/>
  <c r="H71" i="6"/>
  <c r="J71" i="6" s="1"/>
  <c r="E71" i="6"/>
  <c r="B71" i="6"/>
  <c r="H70" i="6"/>
  <c r="J70" i="6" s="1"/>
  <c r="E70" i="6"/>
  <c r="B70" i="6"/>
  <c r="H69" i="6"/>
  <c r="J69" i="6" s="1"/>
  <c r="E69" i="6"/>
  <c r="B69" i="6"/>
  <c r="H68" i="6"/>
  <c r="J68" i="6" s="1"/>
  <c r="E68" i="6"/>
  <c r="B68" i="6"/>
  <c r="H67" i="6"/>
  <c r="J67" i="6" s="1"/>
  <c r="E67" i="6"/>
  <c r="B67" i="6"/>
  <c r="H66" i="6"/>
  <c r="J66" i="6" s="1"/>
  <c r="E66" i="6"/>
  <c r="B66" i="6"/>
  <c r="H65" i="6"/>
  <c r="J65" i="6" s="1"/>
  <c r="E65" i="6"/>
  <c r="B65" i="6"/>
  <c r="H64" i="6"/>
  <c r="J64" i="6" s="1"/>
  <c r="E64" i="6"/>
  <c r="B64" i="6"/>
  <c r="H63" i="6"/>
  <c r="J63" i="6" s="1"/>
  <c r="E63" i="6"/>
  <c r="B63" i="6"/>
  <c r="H62" i="6"/>
  <c r="J62" i="6" s="1"/>
  <c r="E62" i="6"/>
  <c r="B62" i="6"/>
  <c r="H61" i="6"/>
  <c r="J61" i="6" s="1"/>
  <c r="E61" i="6"/>
  <c r="B61" i="6"/>
  <c r="H60" i="6"/>
  <c r="J60" i="6" s="1"/>
  <c r="E60" i="6"/>
  <c r="B60" i="6"/>
  <c r="H59" i="6"/>
  <c r="J59" i="6" s="1"/>
  <c r="E59" i="6"/>
  <c r="B59" i="6"/>
  <c r="H58" i="6"/>
  <c r="J58" i="6" s="1"/>
  <c r="E58" i="6"/>
  <c r="B58" i="6"/>
  <c r="H57" i="6"/>
  <c r="J57" i="6" s="1"/>
  <c r="E57" i="6"/>
  <c r="B57" i="6"/>
  <c r="H56" i="6"/>
  <c r="J56" i="6" s="1"/>
  <c r="E56" i="6"/>
  <c r="B56" i="6"/>
  <c r="H55" i="6"/>
  <c r="J55" i="6" s="1"/>
  <c r="E55" i="6"/>
  <c r="B55" i="6"/>
  <c r="H54" i="6"/>
  <c r="J54" i="6" s="1"/>
  <c r="E54" i="6"/>
  <c r="B54" i="6"/>
  <c r="H53" i="6"/>
  <c r="J53" i="6" s="1"/>
  <c r="E53" i="6"/>
  <c r="B53" i="6"/>
  <c r="H52" i="6"/>
  <c r="J52" i="6" s="1"/>
  <c r="E52" i="6"/>
  <c r="B52" i="6"/>
  <c r="H51" i="6"/>
  <c r="J51" i="6" s="1"/>
  <c r="E51" i="6"/>
  <c r="B51" i="6"/>
  <c r="H50" i="6"/>
  <c r="J50" i="6" s="1"/>
  <c r="E50" i="6"/>
  <c r="B50" i="6"/>
  <c r="H49" i="6"/>
  <c r="J49" i="6" s="1"/>
  <c r="E49" i="6"/>
  <c r="B49" i="6"/>
  <c r="H48" i="6"/>
  <c r="J48" i="6" s="1"/>
  <c r="E48" i="6"/>
  <c r="B48" i="6"/>
  <c r="H47" i="6"/>
  <c r="J47" i="6" s="1"/>
  <c r="E47" i="6"/>
  <c r="B47" i="6"/>
  <c r="H46" i="6"/>
  <c r="J46" i="6" s="1"/>
  <c r="E46" i="6"/>
  <c r="B46" i="6"/>
  <c r="H45" i="6"/>
  <c r="J45" i="6" s="1"/>
  <c r="E45" i="6"/>
  <c r="B45" i="6"/>
  <c r="H44" i="6"/>
  <c r="J44" i="6" s="1"/>
  <c r="E44" i="6"/>
  <c r="B44" i="6"/>
  <c r="H43" i="6"/>
  <c r="J43" i="6" s="1"/>
  <c r="E43" i="6"/>
  <c r="B43" i="6"/>
  <c r="H42" i="6"/>
  <c r="J42" i="6" s="1"/>
  <c r="E42" i="6"/>
  <c r="B42" i="6"/>
  <c r="H41" i="6"/>
  <c r="J41" i="6" s="1"/>
  <c r="E41" i="6"/>
  <c r="B41" i="6"/>
  <c r="H40" i="6"/>
  <c r="J40" i="6" s="1"/>
  <c r="E40" i="6"/>
  <c r="B40" i="6"/>
  <c r="H39" i="6"/>
  <c r="J39" i="6" s="1"/>
  <c r="E39" i="6"/>
  <c r="B39" i="6"/>
  <c r="H38" i="6"/>
  <c r="J38" i="6" s="1"/>
  <c r="E38" i="6"/>
  <c r="B38" i="6"/>
  <c r="H37" i="6"/>
  <c r="J37" i="6" s="1"/>
  <c r="E37" i="6"/>
  <c r="B37" i="6"/>
  <c r="H36" i="6"/>
  <c r="J36" i="6" s="1"/>
  <c r="E36" i="6"/>
  <c r="B36" i="6"/>
  <c r="H35" i="6"/>
  <c r="J35" i="6" s="1"/>
  <c r="E35" i="6"/>
  <c r="B35" i="6"/>
  <c r="H34" i="6"/>
  <c r="J34" i="6" s="1"/>
  <c r="E34" i="6"/>
  <c r="B34" i="6"/>
  <c r="H33" i="6"/>
  <c r="J33" i="6" s="1"/>
  <c r="E33" i="6"/>
  <c r="B33" i="6"/>
  <c r="H32" i="6"/>
  <c r="J32" i="6" s="1"/>
  <c r="E32" i="6"/>
  <c r="B32" i="6"/>
  <c r="H31" i="6"/>
  <c r="J31" i="6" s="1"/>
  <c r="E31" i="6"/>
  <c r="B31" i="6"/>
  <c r="H30" i="6"/>
  <c r="J30" i="6" s="1"/>
  <c r="E30" i="6"/>
  <c r="B30" i="6"/>
  <c r="H29" i="6"/>
  <c r="J29" i="6" s="1"/>
  <c r="E29" i="6"/>
  <c r="B29" i="6"/>
  <c r="H28" i="6"/>
  <c r="J28" i="6" s="1"/>
  <c r="E28" i="6"/>
  <c r="B28" i="6"/>
  <c r="H27" i="6"/>
  <c r="J27" i="6" s="1"/>
  <c r="E27" i="6"/>
  <c r="B27" i="6"/>
  <c r="H26" i="6"/>
  <c r="J26" i="6" s="1"/>
  <c r="E26" i="6"/>
  <c r="B26" i="6"/>
  <c r="H25" i="6"/>
  <c r="J25" i="6" s="1"/>
  <c r="E25" i="6"/>
  <c r="B25" i="6"/>
  <c r="H24" i="6"/>
  <c r="J24" i="6" s="1"/>
  <c r="E24" i="6"/>
  <c r="B24" i="6"/>
  <c r="H23" i="6"/>
  <c r="J23" i="6" s="1"/>
  <c r="E23" i="6"/>
  <c r="B23" i="6"/>
  <c r="H22" i="6"/>
  <c r="J22" i="6" s="1"/>
  <c r="E22" i="6"/>
  <c r="B22" i="6"/>
  <c r="H21" i="6"/>
  <c r="J21" i="6" s="1"/>
  <c r="E21" i="6"/>
  <c r="B21" i="6"/>
  <c r="H20" i="6"/>
  <c r="J20" i="6" s="1"/>
  <c r="E20" i="6"/>
  <c r="B20" i="6"/>
  <c r="H19" i="6"/>
  <c r="J19" i="6" s="1"/>
  <c r="E19" i="6"/>
  <c r="B19" i="6"/>
  <c r="H18" i="6"/>
  <c r="J18" i="6" s="1"/>
  <c r="E18" i="6"/>
  <c r="B18" i="6"/>
  <c r="H17" i="6"/>
  <c r="J17" i="6" s="1"/>
  <c r="E17" i="6"/>
  <c r="B17" i="6"/>
  <c r="H16" i="6"/>
  <c r="J16" i="6" s="1"/>
  <c r="E16" i="6"/>
  <c r="B16" i="6"/>
  <c r="H15" i="6"/>
  <c r="J15" i="6" s="1"/>
  <c r="E15" i="6"/>
  <c r="B15" i="6"/>
  <c r="H14" i="6"/>
  <c r="J14" i="6" s="1"/>
  <c r="E14" i="6"/>
  <c r="B14" i="6"/>
  <c r="H13" i="6"/>
  <c r="J13" i="6" s="1"/>
  <c r="E13" i="6"/>
  <c r="B13" i="6"/>
  <c r="H12" i="6"/>
  <c r="J12" i="6" s="1"/>
  <c r="E12" i="6"/>
  <c r="B12" i="6"/>
  <c r="H11" i="6"/>
  <c r="J11" i="6" s="1"/>
  <c r="E11" i="6"/>
  <c r="B11" i="6"/>
  <c r="H10" i="6"/>
  <c r="J10" i="6" s="1"/>
  <c r="E10" i="6"/>
  <c r="B10" i="6"/>
  <c r="H9" i="6"/>
  <c r="J9" i="6" s="1"/>
  <c r="E9" i="6"/>
  <c r="B9" i="6"/>
  <c r="H8" i="6"/>
  <c r="J8" i="6" s="1"/>
  <c r="E8" i="6"/>
  <c r="B8" i="6"/>
  <c r="H7" i="6"/>
  <c r="J7" i="6" s="1"/>
  <c r="E7" i="6"/>
  <c r="B7" i="6"/>
  <c r="H6" i="6"/>
  <c r="J6" i="6" s="1"/>
  <c r="E6" i="6"/>
  <c r="B6" i="6"/>
  <c r="H5" i="6"/>
  <c r="J5" i="6" s="1"/>
  <c r="E5" i="6"/>
  <c r="B5" i="6"/>
  <c r="H4" i="6"/>
  <c r="J4" i="6" s="1"/>
  <c r="E4" i="6"/>
  <c r="B4" i="6"/>
  <c r="H3" i="6"/>
  <c r="J3" i="6" s="1"/>
  <c r="E3" i="6"/>
  <c r="B3" i="6"/>
  <c r="H102" i="5"/>
  <c r="J102" i="5" s="1"/>
  <c r="E102" i="5"/>
  <c r="B102" i="5"/>
  <c r="H101" i="5"/>
  <c r="J101" i="5" s="1"/>
  <c r="E101" i="5"/>
  <c r="B101" i="5"/>
  <c r="H100" i="5"/>
  <c r="J100" i="5" s="1"/>
  <c r="E100" i="5"/>
  <c r="B100" i="5"/>
  <c r="H99" i="5"/>
  <c r="J99" i="5" s="1"/>
  <c r="E99" i="5"/>
  <c r="B99" i="5"/>
  <c r="H98" i="5"/>
  <c r="J98" i="5" s="1"/>
  <c r="E98" i="5"/>
  <c r="B98" i="5"/>
  <c r="H97" i="5"/>
  <c r="J97" i="5" s="1"/>
  <c r="E97" i="5"/>
  <c r="B97" i="5"/>
  <c r="H96" i="5"/>
  <c r="J96" i="5" s="1"/>
  <c r="E96" i="5"/>
  <c r="B96" i="5"/>
  <c r="H95" i="5"/>
  <c r="J95" i="5" s="1"/>
  <c r="E95" i="5"/>
  <c r="B95" i="5"/>
  <c r="H94" i="5"/>
  <c r="J94" i="5" s="1"/>
  <c r="E94" i="5"/>
  <c r="B94" i="5"/>
  <c r="H93" i="5"/>
  <c r="J93" i="5" s="1"/>
  <c r="E93" i="5"/>
  <c r="B93" i="5"/>
  <c r="H92" i="5"/>
  <c r="J92" i="5" s="1"/>
  <c r="E92" i="5"/>
  <c r="B92" i="5"/>
  <c r="H91" i="5"/>
  <c r="J91" i="5" s="1"/>
  <c r="E91" i="5"/>
  <c r="B91" i="5"/>
  <c r="H90" i="5"/>
  <c r="J90" i="5" s="1"/>
  <c r="E90" i="5"/>
  <c r="B90" i="5"/>
  <c r="H89" i="5"/>
  <c r="J89" i="5" s="1"/>
  <c r="E89" i="5"/>
  <c r="B89" i="5"/>
  <c r="H88" i="5"/>
  <c r="J88" i="5" s="1"/>
  <c r="E88" i="5"/>
  <c r="B88" i="5"/>
  <c r="H87" i="5"/>
  <c r="J87" i="5" s="1"/>
  <c r="E87" i="5"/>
  <c r="B87" i="5"/>
  <c r="H86" i="5"/>
  <c r="J86" i="5" s="1"/>
  <c r="E86" i="5"/>
  <c r="B86" i="5"/>
  <c r="H85" i="5"/>
  <c r="J85" i="5" s="1"/>
  <c r="E85" i="5"/>
  <c r="B85" i="5"/>
  <c r="H84" i="5"/>
  <c r="J84" i="5" s="1"/>
  <c r="E84" i="5"/>
  <c r="B84" i="5"/>
  <c r="H83" i="5"/>
  <c r="J83" i="5" s="1"/>
  <c r="E83" i="5"/>
  <c r="B83" i="5"/>
  <c r="H82" i="5"/>
  <c r="J82" i="5" s="1"/>
  <c r="E82" i="5"/>
  <c r="B82" i="5"/>
  <c r="H81" i="5"/>
  <c r="J81" i="5" s="1"/>
  <c r="E81" i="5"/>
  <c r="B81" i="5"/>
  <c r="H80" i="5"/>
  <c r="J80" i="5" s="1"/>
  <c r="E80" i="5"/>
  <c r="B80" i="5"/>
  <c r="H79" i="5"/>
  <c r="J79" i="5" s="1"/>
  <c r="E79" i="5"/>
  <c r="B79" i="5"/>
  <c r="H78" i="5"/>
  <c r="J78" i="5" s="1"/>
  <c r="E78" i="5"/>
  <c r="B78" i="5"/>
  <c r="H77" i="5"/>
  <c r="J77" i="5" s="1"/>
  <c r="E77" i="5"/>
  <c r="B77" i="5"/>
  <c r="H76" i="5"/>
  <c r="J76" i="5" s="1"/>
  <c r="E76" i="5"/>
  <c r="B76" i="5"/>
  <c r="H75" i="5"/>
  <c r="J75" i="5" s="1"/>
  <c r="E75" i="5"/>
  <c r="B75" i="5"/>
  <c r="H74" i="5"/>
  <c r="J74" i="5" s="1"/>
  <c r="E74" i="5"/>
  <c r="B74" i="5"/>
  <c r="H73" i="5"/>
  <c r="J73" i="5" s="1"/>
  <c r="E73" i="5"/>
  <c r="B73" i="5"/>
  <c r="H72" i="5"/>
  <c r="J72" i="5" s="1"/>
  <c r="E72" i="5"/>
  <c r="B72" i="5"/>
  <c r="H71" i="5"/>
  <c r="J71" i="5" s="1"/>
  <c r="E71" i="5"/>
  <c r="B71" i="5"/>
  <c r="H70" i="5"/>
  <c r="J70" i="5" s="1"/>
  <c r="E70" i="5"/>
  <c r="B70" i="5"/>
  <c r="H69" i="5"/>
  <c r="J69" i="5" s="1"/>
  <c r="E69" i="5"/>
  <c r="B69" i="5"/>
  <c r="H68" i="5"/>
  <c r="J68" i="5" s="1"/>
  <c r="E68" i="5"/>
  <c r="B68" i="5"/>
  <c r="H67" i="5"/>
  <c r="J67" i="5" s="1"/>
  <c r="E67" i="5"/>
  <c r="B67" i="5"/>
  <c r="H66" i="5"/>
  <c r="J66" i="5" s="1"/>
  <c r="E66" i="5"/>
  <c r="B66" i="5"/>
  <c r="H65" i="5"/>
  <c r="J65" i="5" s="1"/>
  <c r="E65" i="5"/>
  <c r="B65" i="5"/>
  <c r="H64" i="5"/>
  <c r="J64" i="5" s="1"/>
  <c r="E64" i="5"/>
  <c r="B64" i="5"/>
  <c r="H63" i="5"/>
  <c r="J63" i="5" s="1"/>
  <c r="E63" i="5"/>
  <c r="B63" i="5"/>
  <c r="H62" i="5"/>
  <c r="J62" i="5" s="1"/>
  <c r="E62" i="5"/>
  <c r="B62" i="5"/>
  <c r="H61" i="5"/>
  <c r="J61" i="5" s="1"/>
  <c r="E61" i="5"/>
  <c r="B61" i="5"/>
  <c r="H60" i="5"/>
  <c r="J60" i="5" s="1"/>
  <c r="E60" i="5"/>
  <c r="B60" i="5"/>
  <c r="H59" i="5"/>
  <c r="J59" i="5" s="1"/>
  <c r="E59" i="5"/>
  <c r="B59" i="5"/>
  <c r="H58" i="5"/>
  <c r="J58" i="5" s="1"/>
  <c r="E58" i="5"/>
  <c r="B58" i="5"/>
  <c r="H57" i="5"/>
  <c r="J57" i="5" s="1"/>
  <c r="E57" i="5"/>
  <c r="B57" i="5"/>
  <c r="H56" i="5"/>
  <c r="J56" i="5" s="1"/>
  <c r="E56" i="5"/>
  <c r="B56" i="5"/>
  <c r="H55" i="5"/>
  <c r="J55" i="5" s="1"/>
  <c r="E55" i="5"/>
  <c r="B55" i="5"/>
  <c r="H54" i="5"/>
  <c r="J54" i="5" s="1"/>
  <c r="E54" i="5"/>
  <c r="B54" i="5"/>
  <c r="H53" i="5"/>
  <c r="J53" i="5" s="1"/>
  <c r="E53" i="5"/>
  <c r="B53" i="5"/>
  <c r="H52" i="5"/>
  <c r="J52" i="5" s="1"/>
  <c r="E52" i="5"/>
  <c r="B52" i="5"/>
  <c r="H51" i="5"/>
  <c r="J51" i="5" s="1"/>
  <c r="E51" i="5"/>
  <c r="B51" i="5"/>
  <c r="H50" i="5"/>
  <c r="J50" i="5" s="1"/>
  <c r="E50" i="5"/>
  <c r="B50" i="5"/>
  <c r="H49" i="5"/>
  <c r="J49" i="5" s="1"/>
  <c r="E49" i="5"/>
  <c r="B49" i="5"/>
  <c r="H48" i="5"/>
  <c r="J48" i="5" s="1"/>
  <c r="E48" i="5"/>
  <c r="B48" i="5"/>
  <c r="H47" i="5"/>
  <c r="J47" i="5" s="1"/>
  <c r="E47" i="5"/>
  <c r="B47" i="5"/>
  <c r="H46" i="5"/>
  <c r="J46" i="5" s="1"/>
  <c r="E46" i="5"/>
  <c r="B46" i="5"/>
  <c r="H45" i="5"/>
  <c r="J45" i="5" s="1"/>
  <c r="E45" i="5"/>
  <c r="B45" i="5"/>
  <c r="H44" i="5"/>
  <c r="J44" i="5" s="1"/>
  <c r="E44" i="5"/>
  <c r="B44" i="5"/>
  <c r="H43" i="5"/>
  <c r="J43" i="5" s="1"/>
  <c r="E43" i="5"/>
  <c r="B43" i="5"/>
  <c r="H42" i="5"/>
  <c r="J42" i="5" s="1"/>
  <c r="E42" i="5"/>
  <c r="B42" i="5"/>
  <c r="H41" i="5"/>
  <c r="J41" i="5" s="1"/>
  <c r="E41" i="5"/>
  <c r="B41" i="5"/>
  <c r="H40" i="5"/>
  <c r="J40" i="5" s="1"/>
  <c r="E40" i="5"/>
  <c r="B40" i="5"/>
  <c r="H39" i="5"/>
  <c r="J39" i="5" s="1"/>
  <c r="E39" i="5"/>
  <c r="B39" i="5"/>
  <c r="H38" i="5"/>
  <c r="J38" i="5" s="1"/>
  <c r="E38" i="5"/>
  <c r="B38" i="5"/>
  <c r="H37" i="5"/>
  <c r="J37" i="5" s="1"/>
  <c r="E37" i="5"/>
  <c r="B37" i="5"/>
  <c r="H36" i="5"/>
  <c r="J36" i="5" s="1"/>
  <c r="E36" i="5"/>
  <c r="B36" i="5"/>
  <c r="H35" i="5"/>
  <c r="J35" i="5" s="1"/>
  <c r="E35" i="5"/>
  <c r="B35" i="5"/>
  <c r="H34" i="5"/>
  <c r="J34" i="5" s="1"/>
  <c r="E34" i="5"/>
  <c r="B34" i="5"/>
  <c r="H33" i="5"/>
  <c r="J33" i="5" s="1"/>
  <c r="E33" i="5"/>
  <c r="B33" i="5"/>
  <c r="H32" i="5"/>
  <c r="J32" i="5" s="1"/>
  <c r="E32" i="5"/>
  <c r="B32" i="5"/>
  <c r="H31" i="5"/>
  <c r="J31" i="5" s="1"/>
  <c r="E31" i="5"/>
  <c r="B31" i="5"/>
  <c r="H30" i="5"/>
  <c r="J30" i="5" s="1"/>
  <c r="E30" i="5"/>
  <c r="B30" i="5"/>
  <c r="H29" i="5"/>
  <c r="J29" i="5" s="1"/>
  <c r="E29" i="5"/>
  <c r="B29" i="5"/>
  <c r="H28" i="5"/>
  <c r="J28" i="5" s="1"/>
  <c r="E28" i="5"/>
  <c r="B28" i="5"/>
  <c r="H27" i="5"/>
  <c r="J27" i="5" s="1"/>
  <c r="E27" i="5"/>
  <c r="B27" i="5"/>
  <c r="H26" i="5"/>
  <c r="J26" i="5" s="1"/>
  <c r="E26" i="5"/>
  <c r="B26" i="5"/>
  <c r="H25" i="5"/>
  <c r="J25" i="5" s="1"/>
  <c r="E25" i="5"/>
  <c r="B25" i="5"/>
  <c r="H24" i="5"/>
  <c r="J24" i="5" s="1"/>
  <c r="E24" i="5"/>
  <c r="B24" i="5"/>
  <c r="H23" i="5"/>
  <c r="J23" i="5" s="1"/>
  <c r="E23" i="5"/>
  <c r="B23" i="5"/>
  <c r="H22" i="5"/>
  <c r="J22" i="5" s="1"/>
  <c r="E22" i="5"/>
  <c r="B22" i="5"/>
  <c r="H21" i="5"/>
  <c r="J21" i="5" s="1"/>
  <c r="E21" i="5"/>
  <c r="B21" i="5"/>
  <c r="H20" i="5"/>
  <c r="J20" i="5" s="1"/>
  <c r="E20" i="5"/>
  <c r="B20" i="5"/>
  <c r="H19" i="5"/>
  <c r="J19" i="5" s="1"/>
  <c r="E19" i="5"/>
  <c r="B19" i="5"/>
  <c r="H18" i="5"/>
  <c r="J18" i="5" s="1"/>
  <c r="E18" i="5"/>
  <c r="B18" i="5"/>
  <c r="H17" i="5"/>
  <c r="J17" i="5" s="1"/>
  <c r="E17" i="5"/>
  <c r="B17" i="5"/>
  <c r="H16" i="5"/>
  <c r="J16" i="5" s="1"/>
  <c r="E16" i="5"/>
  <c r="B16" i="5"/>
  <c r="H15" i="5"/>
  <c r="J15" i="5" s="1"/>
  <c r="E15" i="5"/>
  <c r="B15" i="5"/>
  <c r="H14" i="5"/>
  <c r="J14" i="5" s="1"/>
  <c r="E14" i="5"/>
  <c r="B14" i="5"/>
  <c r="H13" i="5"/>
  <c r="J13" i="5" s="1"/>
  <c r="E13" i="5"/>
  <c r="B13" i="5"/>
  <c r="H12" i="5"/>
  <c r="J12" i="5" s="1"/>
  <c r="E12" i="5"/>
  <c r="B12" i="5"/>
  <c r="H11" i="5"/>
  <c r="J11" i="5" s="1"/>
  <c r="E11" i="5"/>
  <c r="B11" i="5"/>
  <c r="H10" i="5"/>
  <c r="J10" i="5" s="1"/>
  <c r="E10" i="5"/>
  <c r="B10" i="5"/>
  <c r="L5" i="5"/>
  <c r="H9" i="5"/>
  <c r="J9" i="5" s="1"/>
  <c r="E9" i="5"/>
  <c r="B9" i="5"/>
  <c r="H8" i="5"/>
  <c r="J8" i="5" s="1"/>
  <c r="E8" i="5"/>
  <c r="B8" i="5"/>
  <c r="H7" i="5"/>
  <c r="J7" i="5" s="1"/>
  <c r="E7" i="5"/>
  <c r="B7" i="5"/>
  <c r="M3" i="5"/>
  <c r="H6" i="5"/>
  <c r="J6" i="5" s="1"/>
  <c r="E6" i="5"/>
  <c r="B6" i="5"/>
  <c r="H5" i="5"/>
  <c r="J5" i="5" s="1"/>
  <c r="E5" i="5"/>
  <c r="B5" i="5"/>
  <c r="H4" i="5"/>
  <c r="J4" i="5" s="1"/>
  <c r="E4" i="5"/>
  <c r="B4" i="5"/>
  <c r="H3" i="5"/>
  <c r="J3" i="5" s="1"/>
  <c r="E3" i="5"/>
  <c r="B3" i="5"/>
  <c r="L9" i="4"/>
  <c r="L7" i="4"/>
  <c r="M6" i="4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3" i="4"/>
  <c r="J53" i="4" s="1"/>
  <c r="H54" i="4"/>
  <c r="J54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H69" i="4"/>
  <c r="J69" i="4" s="1"/>
  <c r="H70" i="4"/>
  <c r="J70" i="4" s="1"/>
  <c r="H71" i="4"/>
  <c r="J71" i="4" s="1"/>
  <c r="H72" i="4"/>
  <c r="J72" i="4" s="1"/>
  <c r="H73" i="4"/>
  <c r="J73" i="4" s="1"/>
  <c r="H74" i="4"/>
  <c r="J74" i="4" s="1"/>
  <c r="H75" i="4"/>
  <c r="J75" i="4" s="1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H82" i="4"/>
  <c r="J82" i="4" s="1"/>
  <c r="H83" i="4"/>
  <c r="J83" i="4" s="1"/>
  <c r="H84" i="4"/>
  <c r="J84" i="4" s="1"/>
  <c r="H85" i="4"/>
  <c r="J85" i="4" s="1"/>
  <c r="H86" i="4"/>
  <c r="J86" i="4" s="1"/>
  <c r="H87" i="4"/>
  <c r="J87" i="4" s="1"/>
  <c r="H88" i="4"/>
  <c r="J88" i="4" s="1"/>
  <c r="H89" i="4"/>
  <c r="J89" i="4" s="1"/>
  <c r="H90" i="4"/>
  <c r="J90" i="4" s="1"/>
  <c r="H91" i="4"/>
  <c r="J91" i="4" s="1"/>
  <c r="H92" i="4"/>
  <c r="J92" i="4" s="1"/>
  <c r="H93" i="4"/>
  <c r="J93" i="4" s="1"/>
  <c r="H94" i="4"/>
  <c r="J94" i="4" s="1"/>
  <c r="H95" i="4"/>
  <c r="J95" i="4" s="1"/>
  <c r="H96" i="4"/>
  <c r="J96" i="4" s="1"/>
  <c r="H97" i="4"/>
  <c r="J97" i="4" s="1"/>
  <c r="H98" i="4"/>
  <c r="J98" i="4" s="1"/>
  <c r="H99" i="4"/>
  <c r="J99" i="4" s="1"/>
  <c r="H100" i="4"/>
  <c r="J100" i="4" s="1"/>
  <c r="H101" i="4"/>
  <c r="J101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3" i="4"/>
  <c r="H3" i="4"/>
  <c r="J3" i="4" s="1"/>
  <c r="J4" i="3"/>
  <c r="L4" i="3" s="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3" i="3"/>
  <c r="L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3" i="3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3" i="3"/>
  <c r="C3" i="3" s="1"/>
  <c r="S97" i="2"/>
  <c r="R97" i="2"/>
  <c r="S96" i="2"/>
  <c r="R96" i="2"/>
  <c r="S95" i="2"/>
  <c r="R95" i="2"/>
  <c r="S94" i="2"/>
  <c r="R94" i="2"/>
  <c r="S93" i="2"/>
  <c r="R93" i="2"/>
  <c r="S84" i="2"/>
  <c r="R84" i="2"/>
  <c r="S83" i="2"/>
  <c r="R83" i="2"/>
  <c r="S82" i="2"/>
  <c r="R82" i="2"/>
  <c r="S81" i="2"/>
  <c r="R81" i="2"/>
  <c r="S80" i="2"/>
  <c r="R80" i="2"/>
  <c r="T80" i="2" s="1"/>
  <c r="S79" i="2"/>
  <c r="S72" i="2"/>
  <c r="R72" i="2"/>
  <c r="S71" i="2"/>
  <c r="R71" i="2"/>
  <c r="S70" i="2"/>
  <c r="R70" i="2"/>
  <c r="S69" i="2"/>
  <c r="R69" i="2"/>
  <c r="S68" i="2"/>
  <c r="R68" i="2"/>
  <c r="S67" i="2"/>
  <c r="S60" i="2"/>
  <c r="R60" i="2"/>
  <c r="S59" i="2"/>
  <c r="R59" i="2"/>
  <c r="S58" i="2"/>
  <c r="R58" i="2"/>
  <c r="T58" i="2" s="1"/>
  <c r="S57" i="2"/>
  <c r="R57" i="2"/>
  <c r="S56" i="2"/>
  <c r="R56" i="2"/>
  <c r="S55" i="2"/>
  <c r="S49" i="2"/>
  <c r="R49" i="2"/>
  <c r="S48" i="2"/>
  <c r="R48" i="2"/>
  <c r="S47" i="2"/>
  <c r="R47" i="2"/>
  <c r="S46" i="2"/>
  <c r="R46" i="2"/>
  <c r="S45" i="2"/>
  <c r="S92" i="2" s="1"/>
  <c r="R45" i="2"/>
  <c r="S44" i="2"/>
  <c r="S37" i="2"/>
  <c r="R37" i="2"/>
  <c r="T37" i="2" s="1"/>
  <c r="S36" i="2"/>
  <c r="R36" i="2"/>
  <c r="S35" i="2"/>
  <c r="R35" i="2"/>
  <c r="S34" i="2"/>
  <c r="R34" i="2"/>
  <c r="S33" i="2"/>
  <c r="R33" i="2"/>
  <c r="L18" i="2"/>
  <c r="P18" i="2" s="1"/>
  <c r="L16" i="2"/>
  <c r="P16" i="2" s="1"/>
  <c r="L13" i="2"/>
  <c r="P13" i="2" s="1"/>
  <c r="L10" i="2"/>
  <c r="P10" i="2" s="1"/>
  <c r="L8" i="2"/>
  <c r="P8" i="2" s="1"/>
  <c r="S100" i="1"/>
  <c r="R100" i="1"/>
  <c r="S99" i="1"/>
  <c r="R99" i="1"/>
  <c r="S98" i="1"/>
  <c r="R98" i="1"/>
  <c r="S97" i="1"/>
  <c r="R97" i="1"/>
  <c r="T97" i="1" s="1"/>
  <c r="S96" i="1"/>
  <c r="R96" i="1"/>
  <c r="S95" i="1"/>
  <c r="T60" i="2" l="1"/>
  <c r="T57" i="2"/>
  <c r="T82" i="2"/>
  <c r="T95" i="2"/>
  <c r="T35" i="2"/>
  <c r="T47" i="2"/>
  <c r="T36" i="2"/>
  <c r="T84" i="2"/>
  <c r="T96" i="2"/>
  <c r="T97" i="2"/>
  <c r="T33" i="2"/>
  <c r="T71" i="2"/>
  <c r="T68" i="2"/>
  <c r="T94" i="2"/>
  <c r="T34" i="2"/>
  <c r="T38" i="2" s="1"/>
  <c r="T72" i="2"/>
  <c r="T69" i="2"/>
  <c r="T59" i="2"/>
  <c r="M13" i="11"/>
  <c r="O8" i="11" s="1"/>
  <c r="Q8" i="11" s="1"/>
  <c r="K9" i="8"/>
  <c r="I6" i="8"/>
  <c r="B2" i="6"/>
  <c r="H2" i="6"/>
  <c r="B2" i="5"/>
  <c r="H2" i="5"/>
  <c r="H2" i="4"/>
  <c r="B2" i="4"/>
  <c r="J2" i="3"/>
  <c r="C2" i="3"/>
  <c r="T83" i="2"/>
  <c r="T48" i="2"/>
  <c r="T70" i="2"/>
  <c r="T45" i="2"/>
  <c r="T81" i="2"/>
  <c r="T49" i="2"/>
  <c r="T46" i="2"/>
  <c r="T93" i="2"/>
  <c r="T56" i="2"/>
  <c r="T61" i="2" s="1"/>
  <c r="T96" i="1"/>
  <c r="T99" i="1"/>
  <c r="T98" i="1"/>
  <c r="T100" i="1"/>
  <c r="P23" i="1"/>
  <c r="P21" i="1"/>
  <c r="P18" i="1"/>
  <c r="P15" i="1"/>
  <c r="P13" i="1"/>
  <c r="L23" i="1"/>
  <c r="L21" i="1"/>
  <c r="L18" i="1"/>
  <c r="L15" i="1"/>
  <c r="L13" i="1"/>
  <c r="T73" i="2" l="1"/>
  <c r="V71" i="2" s="1"/>
  <c r="W71" i="2" s="1"/>
  <c r="T98" i="2"/>
  <c r="V94" i="2" s="1"/>
  <c r="W94" i="2" s="1"/>
  <c r="V37" i="2"/>
  <c r="W37" i="2" s="1"/>
  <c r="V35" i="2"/>
  <c r="W35" i="2" s="1"/>
  <c r="V36" i="2"/>
  <c r="W36" i="2" s="1"/>
  <c r="V34" i="2"/>
  <c r="W34" i="2" s="1"/>
  <c r="V33" i="2"/>
  <c r="T85" i="2"/>
  <c r="V82" i="2" s="1"/>
  <c r="W82" i="2" s="1"/>
  <c r="O12" i="11"/>
  <c r="Q12" i="11" s="1"/>
  <c r="O9" i="11"/>
  <c r="Q9" i="11" s="1"/>
  <c r="O10" i="11"/>
  <c r="Q10" i="11" s="1"/>
  <c r="O11" i="11"/>
  <c r="Q11" i="11" s="1"/>
  <c r="V84" i="2"/>
  <c r="W84" i="2" s="1"/>
  <c r="V83" i="2"/>
  <c r="W83" i="2" s="1"/>
  <c r="V72" i="2"/>
  <c r="W72" i="2" s="1"/>
  <c r="V69" i="2"/>
  <c r="W69" i="2" s="1"/>
  <c r="V68" i="2"/>
  <c r="V70" i="2"/>
  <c r="W70" i="2" s="1"/>
  <c r="V56" i="2"/>
  <c r="V58" i="2"/>
  <c r="W58" i="2" s="1"/>
  <c r="V59" i="2"/>
  <c r="W59" i="2" s="1"/>
  <c r="V96" i="2"/>
  <c r="W96" i="2" s="1"/>
  <c r="T50" i="2"/>
  <c r="V80" i="2"/>
  <c r="W56" i="2"/>
  <c r="V81" i="2"/>
  <c r="W81" i="2" s="1"/>
  <c r="V93" i="2"/>
  <c r="V60" i="2"/>
  <c r="W60" i="2" s="1"/>
  <c r="V57" i="2"/>
  <c r="W57" i="2" s="1"/>
  <c r="T101" i="1"/>
  <c r="S82" i="1"/>
  <c r="S70" i="1"/>
  <c r="S58" i="1"/>
  <c r="S47" i="1"/>
  <c r="R83" i="1"/>
  <c r="R71" i="1"/>
  <c r="R63" i="1"/>
  <c r="R62" i="1"/>
  <c r="R61" i="1"/>
  <c r="R60" i="1"/>
  <c r="R59" i="1"/>
  <c r="R52" i="1"/>
  <c r="R51" i="1"/>
  <c r="R50" i="1"/>
  <c r="R49" i="1"/>
  <c r="R48" i="1"/>
  <c r="R40" i="1"/>
  <c r="R39" i="1"/>
  <c r="R38" i="1"/>
  <c r="R37" i="1"/>
  <c r="R36" i="1"/>
  <c r="S87" i="1"/>
  <c r="R87" i="1"/>
  <c r="S86" i="1"/>
  <c r="R86" i="1"/>
  <c r="S85" i="1"/>
  <c r="R85" i="1"/>
  <c r="S84" i="1"/>
  <c r="R84" i="1"/>
  <c r="S83" i="1"/>
  <c r="S75" i="1"/>
  <c r="R75" i="1"/>
  <c r="S74" i="1"/>
  <c r="R74" i="1"/>
  <c r="S73" i="1"/>
  <c r="R73" i="1"/>
  <c r="S72" i="1"/>
  <c r="R72" i="1"/>
  <c r="S71" i="1"/>
  <c r="S63" i="1"/>
  <c r="S62" i="1"/>
  <c r="S61" i="1"/>
  <c r="S60" i="1"/>
  <c r="S59" i="1"/>
  <c r="S52" i="1"/>
  <c r="S51" i="1"/>
  <c r="S50" i="1"/>
  <c r="S49" i="1"/>
  <c r="S48" i="1"/>
  <c r="S37" i="1"/>
  <c r="S38" i="1"/>
  <c r="S39" i="1"/>
  <c r="S40" i="1"/>
  <c r="S36" i="1"/>
  <c r="V95" i="2" l="1"/>
  <c r="W95" i="2" s="1"/>
  <c r="V97" i="2"/>
  <c r="W97" i="2" s="1"/>
  <c r="V38" i="2"/>
  <c r="V61" i="2"/>
  <c r="W61" i="2"/>
  <c r="W33" i="2"/>
  <c r="W38" i="2" s="1"/>
  <c r="W39" i="2" s="1"/>
  <c r="V73" i="2"/>
  <c r="Q13" i="11"/>
  <c r="O13" i="11"/>
  <c r="V47" i="2"/>
  <c r="W47" i="2" s="1"/>
  <c r="V48" i="2"/>
  <c r="W48" i="2" s="1"/>
  <c r="V46" i="2"/>
  <c r="W46" i="2" s="1"/>
  <c r="W68" i="2"/>
  <c r="W73" i="2" s="1"/>
  <c r="W74" i="2" s="1"/>
  <c r="V45" i="2"/>
  <c r="V49" i="2"/>
  <c r="W49" i="2" s="1"/>
  <c r="W80" i="2"/>
  <c r="W85" i="2" s="1"/>
  <c r="W86" i="2" s="1"/>
  <c r="V85" i="2"/>
  <c r="V98" i="2"/>
  <c r="W93" i="2"/>
  <c r="W98" i="2" s="1"/>
  <c r="V98" i="1"/>
  <c r="W98" i="1" s="1"/>
  <c r="V99" i="1"/>
  <c r="W99" i="1" s="1"/>
  <c r="V97" i="1"/>
  <c r="W97" i="1" s="1"/>
  <c r="V100" i="1"/>
  <c r="W100" i="1" s="1"/>
  <c r="V96" i="1"/>
  <c r="T87" i="1"/>
  <c r="T85" i="1"/>
  <c r="T52" i="1"/>
  <c r="T71" i="1"/>
  <c r="T83" i="1"/>
  <c r="T75" i="1"/>
  <c r="T61" i="1"/>
  <c r="T63" i="1"/>
  <c r="T51" i="1"/>
  <c r="T48" i="1"/>
  <c r="T62" i="1"/>
  <c r="T59" i="1"/>
  <c r="T50" i="1"/>
  <c r="T60" i="1"/>
  <c r="T74" i="1"/>
  <c r="T84" i="1"/>
  <c r="T72" i="1"/>
  <c r="T86" i="1"/>
  <c r="T49" i="1"/>
  <c r="T73" i="1"/>
  <c r="T37" i="1"/>
  <c r="T40" i="1"/>
  <c r="T39" i="1"/>
  <c r="T38" i="1"/>
  <c r="T36" i="1"/>
  <c r="W45" i="2" l="1"/>
  <c r="W50" i="2" s="1"/>
  <c r="W51" i="2" s="1"/>
  <c r="V50" i="2"/>
  <c r="W96" i="1"/>
  <c r="W101" i="1" s="1"/>
  <c r="V101" i="1"/>
  <c r="T64" i="1"/>
  <c r="V61" i="1" s="1"/>
  <c r="T76" i="1"/>
  <c r="V72" i="1" s="1"/>
  <c r="T53" i="1"/>
  <c r="V48" i="1" s="1"/>
  <c r="T88" i="1"/>
  <c r="V84" i="1" s="1"/>
  <c r="T41" i="1"/>
  <c r="V39" i="1" s="1"/>
  <c r="V71" i="1" l="1"/>
  <c r="V49" i="1"/>
  <c r="W49" i="1" s="1"/>
  <c r="V73" i="1"/>
  <c r="W73" i="1" s="1"/>
  <c r="V50" i="1"/>
  <c r="W50" i="1" s="1"/>
  <c r="V40" i="1"/>
  <c r="W40" i="1" s="1"/>
  <c r="V75" i="1"/>
  <c r="W75" i="1" s="1"/>
  <c r="V37" i="1"/>
  <c r="W37" i="1" s="1"/>
  <c r="V38" i="1"/>
  <c r="V74" i="1"/>
  <c r="W74" i="1" s="1"/>
  <c r="V51" i="1"/>
  <c r="W51" i="1" s="1"/>
  <c r="V52" i="1"/>
  <c r="V83" i="1"/>
  <c r="V85" i="1"/>
  <c r="W85" i="1" s="1"/>
  <c r="V86" i="1"/>
  <c r="W86" i="1" s="1"/>
  <c r="V87" i="1"/>
  <c r="W87" i="1" s="1"/>
  <c r="V62" i="1"/>
  <c r="W62" i="1" s="1"/>
  <c r="V60" i="1"/>
  <c r="W60" i="1" s="1"/>
  <c r="V59" i="1"/>
  <c r="V63" i="1"/>
  <c r="W63" i="1" s="1"/>
  <c r="W61" i="1"/>
  <c r="W52" i="1"/>
  <c r="W84" i="1"/>
  <c r="W72" i="1"/>
  <c r="W39" i="1"/>
  <c r="W38" i="1"/>
  <c r="V36" i="1"/>
  <c r="V88" i="1" l="1"/>
  <c r="W83" i="1"/>
  <c r="W88" i="1" s="1"/>
  <c r="V53" i="1"/>
  <c r="W48" i="1"/>
  <c r="W53" i="1" s="1"/>
  <c r="V64" i="1"/>
  <c r="W59" i="1"/>
  <c r="W64" i="1" s="1"/>
  <c r="W71" i="1"/>
  <c r="W76" i="1" s="1"/>
  <c r="V76" i="1"/>
  <c r="W36" i="1"/>
  <c r="W41" i="1" s="1"/>
  <c r="V41" i="1"/>
</calcChain>
</file>

<file path=xl/sharedStrings.xml><?xml version="1.0" encoding="utf-8"?>
<sst xmlns="http://schemas.openxmlformats.org/spreadsheetml/2006/main" count="1730" uniqueCount="561">
  <si>
    <t>Talhões</t>
  </si>
  <si>
    <t>moendas consomem vol por período   então   GA deve selecionar talhões que não superem este volume</t>
  </si>
  <si>
    <t>moendas consomem vol por hora   então   GA deve selecionar colhedoras que não superem este volume</t>
  </si>
  <si>
    <t>Binário, linear, 0= não entra na próxima colheita e 1= entra</t>
  </si>
  <si>
    <t>Colhedora produz em média 100T por hora</t>
  </si>
  <si>
    <t>VT leva em média 12T</t>
  </si>
  <si>
    <t>Caminhão pode levar até 74T</t>
  </si>
  <si>
    <t>c1</t>
  </si>
  <si>
    <t>c2</t>
  </si>
  <si>
    <t>c3</t>
  </si>
  <si>
    <t>c4</t>
  </si>
  <si>
    <t>1,5h</t>
  </si>
  <si>
    <t>2h</t>
  </si>
  <si>
    <t>3h</t>
  </si>
  <si>
    <t>s2</t>
  </si>
  <si>
    <t>s1</t>
  </si>
  <si>
    <t>d1-v1</t>
  </si>
  <si>
    <t>c5</t>
  </si>
  <si>
    <t>Desperdício</t>
  </si>
  <si>
    <t xml:space="preserve"> = ciclos menores</t>
  </si>
  <si>
    <t>T1</t>
  </si>
  <si>
    <t>C1</t>
  </si>
  <si>
    <t>C2</t>
  </si>
  <si>
    <t>C3</t>
  </si>
  <si>
    <t>T2</t>
  </si>
  <si>
    <t>T3</t>
  </si>
  <si>
    <t>c6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</si>
  <si>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</si>
  <si>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</si>
  <si>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</si>
  <si>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</si>
  <si>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</si>
  <si>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</si>
  <si>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</si>
  <si>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</si>
  <si>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</si>
  <si>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</si>
  <si>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</si>
  <si>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</si>
  <si>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</si>
  <si>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10.5</t>
  </si>
  <si>
    <t>Ciclo = 3h  =&gt; 0,5h carregando caminhão + 1h trajeto até moenda + 0,5 descarregando + 1h volta = 3h</t>
  </si>
  <si>
    <t>Processo em três fases: F1 para selecionar os talhões, F2 para selecionar as colhedoras e F3 para os caminhões e VTs</t>
  </si>
  <si>
    <t xml:space="preserve">DNA da F1: </t>
  </si>
  <si>
    <t>DNA da F2:</t>
  </si>
  <si>
    <t>DNA da F3:</t>
  </si>
  <si>
    <t>Em estudo...</t>
  </si>
  <si>
    <t>A F3 depende do ciclo do ciclo do caminhão</t>
  </si>
  <si>
    <t>Ciclo do caminhão= carga + trajeto de ida + descarga + trajeto de volta</t>
  </si>
  <si>
    <t>caminhões para frentes de trabalho mais próximas da moenda</t>
  </si>
  <si>
    <t>Obs.: verificar se desperdício pode ser evitado agendando</t>
  </si>
  <si>
    <t>Operadores de mutação e crossover comuns</t>
  </si>
  <si>
    <t>limite de talhões por período</t>
  </si>
  <si>
    <t>limite de colhedoras por talhão</t>
  </si>
  <si>
    <t>limite de colhedoras por hora</t>
  </si>
  <si>
    <t>Restrição tripla:</t>
  </si>
  <si>
    <t>Prod/h</t>
  </si>
  <si>
    <t>Limite moendas / período</t>
  </si>
  <si>
    <t>qtd colhedoras / período</t>
  </si>
  <si>
    <t>limite colhedoras por talhão</t>
  </si>
  <si>
    <t>*</t>
  </si>
  <si>
    <t>SE((ALEATÓRIO()*10)&gt;2;0;1)</t>
  </si>
  <si>
    <t>Preenche por coluna. Aleatório entre 1 e MaiorColuna porque apenas uma coluna pode ter 1. O resto fica com zero</t>
  </si>
  <si>
    <t>Qtd. Max Colhedora</t>
  </si>
  <si>
    <t>limite produção /h em cada talhão</t>
  </si>
  <si>
    <r>
      <t xml:space="preserve">Máx </t>
    </r>
    <r>
      <rPr>
        <sz val="11"/>
        <color theme="1"/>
        <rFont val="Calibri"/>
        <family val="2"/>
      </rPr>
      <t>↑</t>
    </r>
  </si>
  <si>
    <t>Dif.</t>
  </si>
  <si>
    <t>Norm. dif</t>
  </si>
  <si>
    <t>abs()</t>
  </si>
  <si>
    <t>(ALEATÓRIO()*4)+1</t>
  </si>
  <si>
    <t>Colhedoras</t>
  </si>
  <si>
    <t>c1 (aleatório)</t>
  </si>
  <si>
    <t>c2 (aleatório)</t>
  </si>
  <si>
    <t>c3 (c1 x c2)</t>
  </si>
  <si>
    <t>c4 (c2 x c1)</t>
  </si>
  <si>
    <t>posic. 8</t>
  </si>
  <si>
    <t>a</t>
  </si>
  <si>
    <t>b</t>
  </si>
  <si>
    <t>c</t>
  </si>
  <si>
    <t>d</t>
  </si>
  <si>
    <t>e</t>
  </si>
  <si>
    <t>mutação c3</t>
  </si>
  <si>
    <t>Numérico, linear, cada posição do DNA representa uma colhedora e o número dentro de cada posição representa um talhão selecionado na fase 1.</t>
  </si>
  <si>
    <t>Exemplo, considerando a capacidade das moendas no período limitada a 120T e as capacidades de cada talhão igual a 40T no período:</t>
  </si>
  <si>
    <t>Candidatos c1 e c2 criados aleatoriamente</t>
  </si>
  <si>
    <t>Candidato c3 criado com aplicação do operador de mutação na última posição de c1</t>
  </si>
  <si>
    <t>Candidatos 4 e 5 criados com aplicação do operador de crossover de um ponto em c1 e c2, na posição 3</t>
  </si>
  <si>
    <t>fitness(c1)=</t>
  </si>
  <si>
    <t>fitness(c2)=</t>
  </si>
  <si>
    <t>fitness(c3)=</t>
  </si>
  <si>
    <t>fitness(c4)=</t>
  </si>
  <si>
    <t>fitness(c5)=</t>
  </si>
  <si>
    <t>Melhor fitness é o número positivo mais próximo de zero</t>
  </si>
  <si>
    <t>Soma Prod.</t>
  </si>
  <si>
    <t>Limite - Soma prod.</t>
  </si>
  <si>
    <t>Testando fitness</t>
  </si>
  <si>
    <t>Penalização: +20% se tiver alguma linha com dif. negativa</t>
  </si>
  <si>
    <t>Bônus: -20% se tiver uma linha em branco e nenhuma penalização</t>
  </si>
  <si>
    <t>[TODO]</t>
  </si>
  <si>
    <t>[OK]</t>
  </si>
  <si>
    <t>Field_01;0;40000;120;0</t>
  </si>
  <si>
    <t>Field_01</t>
  </si>
  <si>
    <t>Field_02</t>
  </si>
  <si>
    <t>Field_03</t>
  </si>
  <si>
    <t>Field_04</t>
  </si>
  <si>
    <t>Field_05</t>
  </si>
  <si>
    <t>Field_06</t>
  </si>
  <si>
    <t>Field_07</t>
  </si>
  <si>
    <t>Field_08</t>
  </si>
  <si>
    <t>Field_09</t>
  </si>
  <si>
    <t>Field_10</t>
  </si>
  <si>
    <t>Field_11</t>
  </si>
  <si>
    <t>Field_12</t>
  </si>
  <si>
    <t>Field_13</t>
  </si>
  <si>
    <t>Field_14</t>
  </si>
  <si>
    <t>Field_15</t>
  </si>
  <si>
    <t>Field_16</t>
  </si>
  <si>
    <t>Field_17</t>
  </si>
  <si>
    <t>Field_18</t>
  </si>
  <si>
    <t>Field_19</t>
  </si>
  <si>
    <t>Field_20</t>
  </si>
  <si>
    <t>Field_21</t>
  </si>
  <si>
    <t>Field_22</t>
  </si>
  <si>
    <t>Field_23</t>
  </si>
  <si>
    <t>Field_24</t>
  </si>
  <si>
    <t>Field_25</t>
  </si>
  <si>
    <t>Field_26</t>
  </si>
  <si>
    <t>Field_27</t>
  </si>
  <si>
    <t>Field_28</t>
  </si>
  <si>
    <t>Field_29</t>
  </si>
  <si>
    <t>Field_30</t>
  </si>
  <si>
    <t>Field_31</t>
  </si>
  <si>
    <t>Field_32</t>
  </si>
  <si>
    <t>Field_33</t>
  </si>
  <si>
    <t>Field_34</t>
  </si>
  <si>
    <t>Field_35</t>
  </si>
  <si>
    <t>Field_36</t>
  </si>
  <si>
    <t>Field_37</t>
  </si>
  <si>
    <t>Field_38</t>
  </si>
  <si>
    <t>Field_39</t>
  </si>
  <si>
    <t>Field_40</t>
  </si>
  <si>
    <t>Field_41</t>
  </si>
  <si>
    <t>Field_42</t>
  </si>
  <si>
    <t>Field_43</t>
  </si>
  <si>
    <t>Field_44</t>
  </si>
  <si>
    <t>Field_45</t>
  </si>
  <si>
    <t>Field_46</t>
  </si>
  <si>
    <t>Field_47</t>
  </si>
  <si>
    <t>Field_48</t>
  </si>
  <si>
    <t>Field_49</t>
  </si>
  <si>
    <t>Field_50</t>
  </si>
  <si>
    <t>Field_51</t>
  </si>
  <si>
    <t>Field_52</t>
  </si>
  <si>
    <t>Field_53</t>
  </si>
  <si>
    <t>Field_54</t>
  </si>
  <si>
    <t>Field_55</t>
  </si>
  <si>
    <t>Field_56</t>
  </si>
  <si>
    <t>Field_57</t>
  </si>
  <si>
    <t>Field_58</t>
  </si>
  <si>
    <t>Field_59</t>
  </si>
  <si>
    <t>Field_60</t>
  </si>
  <si>
    <t>Field_61</t>
  </si>
  <si>
    <t>Field_62</t>
  </si>
  <si>
    <t>Field_63</t>
  </si>
  <si>
    <t>Field_64</t>
  </si>
  <si>
    <t>Field_65</t>
  </si>
  <si>
    <t>Field_66</t>
  </si>
  <si>
    <t>Field_67</t>
  </si>
  <si>
    <t>Field_68</t>
  </si>
  <si>
    <t>Field_69</t>
  </si>
  <si>
    <t>Field_70</t>
  </si>
  <si>
    <t>Field_71</t>
  </si>
  <si>
    <t>Field_72</t>
  </si>
  <si>
    <t>Field_73</t>
  </si>
  <si>
    <t>Field_74</t>
  </si>
  <si>
    <t>Field_75</t>
  </si>
  <si>
    <t>Field_76</t>
  </si>
  <si>
    <t>Field_77</t>
  </si>
  <si>
    <t>Field_78</t>
  </si>
  <si>
    <t>Field_79</t>
  </si>
  <si>
    <t>Field_80</t>
  </si>
  <si>
    <t>Field_81</t>
  </si>
  <si>
    <t>Field_82</t>
  </si>
  <si>
    <t>Field_83</t>
  </si>
  <si>
    <t>Field_84</t>
  </si>
  <si>
    <t>Field_85</t>
  </si>
  <si>
    <t>Field_86</t>
  </si>
  <si>
    <t>Field_87</t>
  </si>
  <si>
    <t>Field_88</t>
  </si>
  <si>
    <t>Field_89</t>
  </si>
  <si>
    <t>Field_90</t>
  </si>
  <si>
    <t>Field_91</t>
  </si>
  <si>
    <t>Field_92</t>
  </si>
  <si>
    <t>Field_93</t>
  </si>
  <si>
    <t>Field_94</t>
  </si>
  <si>
    <t>Field_95</t>
  </si>
  <si>
    <t>Field_96</t>
  </si>
  <si>
    <t>Field_97</t>
  </si>
  <si>
    <t>Field_98</t>
  </si>
  <si>
    <t>Field_99</t>
  </si>
  <si>
    <t>Harvester_01;0;0;0;30</t>
  </si>
  <si>
    <t>Harvester_01</t>
  </si>
  <si>
    <t>Harvester_02</t>
  </si>
  <si>
    <t>Harvester_03</t>
  </si>
  <si>
    <t>Moendas: 950.000T  -  Talhões: 95.000T / 120T/h  -  Colhedoras em torno de 30T/h</t>
  </si>
  <si>
    <t>Harvester_04</t>
  </si>
  <si>
    <t>Harvester_05</t>
  </si>
  <si>
    <t>Harvester_06</t>
  </si>
  <si>
    <t>Harvester_07</t>
  </si>
  <si>
    <t>Harvester_08</t>
  </si>
  <si>
    <t>Harvester_09</t>
  </si>
  <si>
    <t>Harvester_10</t>
  </si>
  <si>
    <t>Harvester_11</t>
  </si>
  <si>
    <t>Harvester_12</t>
  </si>
  <si>
    <t>Harvester_13</t>
  </si>
  <si>
    <t>Harvester_14</t>
  </si>
  <si>
    <t>Harvester_15</t>
  </si>
  <si>
    <t>Harvester_16</t>
  </si>
  <si>
    <t>Harvester_17</t>
  </si>
  <si>
    <t>Harvester_18</t>
  </si>
  <si>
    <t>Harvester_19</t>
  </si>
  <si>
    <t>Harvester_20</t>
  </si>
  <si>
    <t>Harvester_21</t>
  </si>
  <si>
    <t>Harvester_22</t>
  </si>
  <si>
    <t>Harvester_23</t>
  </si>
  <si>
    <t>Harvester_24</t>
  </si>
  <si>
    <t>Harvester_25</t>
  </si>
  <si>
    <t>Harvester_26</t>
  </si>
  <si>
    <t>Harvester_27</t>
  </si>
  <si>
    <t>Harvester_28</t>
  </si>
  <si>
    <t>Harvester_29</t>
  </si>
  <si>
    <t>Harvester_30</t>
  </si>
  <si>
    <t>Harvester_31</t>
  </si>
  <si>
    <t>Harvester_32</t>
  </si>
  <si>
    <t>Harvester_33</t>
  </si>
  <si>
    <t>Harvester_34</t>
  </si>
  <si>
    <t>Harvester_35</t>
  </si>
  <si>
    <t>Harvester_36</t>
  </si>
  <si>
    <t>Harvester_37</t>
  </si>
  <si>
    <t>Harvester_38</t>
  </si>
  <si>
    <t>Harvester_39</t>
  </si>
  <si>
    <t>Harvester_40</t>
  </si>
  <si>
    <t>Harvester_41</t>
  </si>
  <si>
    <t>Harvester_42</t>
  </si>
  <si>
    <t>Harvester_43</t>
  </si>
  <si>
    <t>Harvester_44</t>
  </si>
  <si>
    <t>Harvester_45</t>
  </si>
  <si>
    <t>Harvester_46</t>
  </si>
  <si>
    <t>Harvester_47</t>
  </si>
  <si>
    <t>Harvester_48</t>
  </si>
  <si>
    <t>Harvester_49</t>
  </si>
  <si>
    <t>Harvester_50</t>
  </si>
  <si>
    <t>qtd 50 em 9 campos</t>
  </si>
  <si>
    <t>qtd 100 em 20 campos</t>
  </si>
  <si>
    <t>Harvester_51</t>
  </si>
  <si>
    <t>Harvester_52</t>
  </si>
  <si>
    <t>Harvester_53</t>
  </si>
  <si>
    <t>Harvester_54</t>
  </si>
  <si>
    <t>Harvester_55</t>
  </si>
  <si>
    <t>Harvester_56</t>
  </si>
  <si>
    <t>Harvester_57</t>
  </si>
  <si>
    <t>Harvester_58</t>
  </si>
  <si>
    <t>Harvester_59</t>
  </si>
  <si>
    <t>Harvester_60</t>
  </si>
  <si>
    <t>Harvester_61</t>
  </si>
  <si>
    <t>Harvester_62</t>
  </si>
  <si>
    <t>Harvester_63</t>
  </si>
  <si>
    <t>Harvester_64</t>
  </si>
  <si>
    <t>Harvester_65</t>
  </si>
  <si>
    <t>Harvester_66</t>
  </si>
  <si>
    <t>Harvester_67</t>
  </si>
  <si>
    <t>Harvester_68</t>
  </si>
  <si>
    <t>Harvester_69</t>
  </si>
  <si>
    <t>Harvester_70</t>
  </si>
  <si>
    <t>Harvester_71</t>
  </si>
  <si>
    <t>Harvester_72</t>
  </si>
  <si>
    <t>Harvester_73</t>
  </si>
  <si>
    <t>Harvester_74</t>
  </si>
  <si>
    <t>Harvester_75</t>
  </si>
  <si>
    <t>Harvester_76</t>
  </si>
  <si>
    <t>Harvester_77</t>
  </si>
  <si>
    <t>Harvester_78</t>
  </si>
  <si>
    <t>Harvester_79</t>
  </si>
  <si>
    <t>Harvester_80</t>
  </si>
  <si>
    <t>Harvester_81</t>
  </si>
  <si>
    <t>Harvester_82</t>
  </si>
  <si>
    <t>Harvester_83</t>
  </si>
  <si>
    <t>Harvester_84</t>
  </si>
  <si>
    <t>Harvester_85</t>
  </si>
  <si>
    <t>Harvester_86</t>
  </si>
  <si>
    <t>Harvester_87</t>
  </si>
  <si>
    <t>Harvester_88</t>
  </si>
  <si>
    <t>Harvester_89</t>
  </si>
  <si>
    <t>Harvester_90</t>
  </si>
  <si>
    <t>Harvester_91</t>
  </si>
  <si>
    <t>Harvester_92</t>
  </si>
  <si>
    <t>Harvester_93</t>
  </si>
  <si>
    <t>Harvester_94</t>
  </si>
  <si>
    <t>Harvester_95</t>
  </si>
  <si>
    <t>Harvester_96</t>
  </si>
  <si>
    <t>Harvester_97</t>
  </si>
  <si>
    <t>Harvester_98</t>
  </si>
  <si>
    <t>Harvester_99</t>
  </si>
  <si>
    <t>qtd 99 talhões com 99 colhedoras</t>
  </si>
  <si>
    <t>segundos no ano</t>
  </si>
  <si>
    <t>Anos de busca</t>
  </si>
  <si>
    <t>Total de combinações</t>
  </si>
  <si>
    <t>1 milhão/seg</t>
  </si>
  <si>
    <t>Testar 100 e 100</t>
  </si>
  <si>
    <t>Testar 200 e 200</t>
  </si>
  <si>
    <t>Testar 400 e 400</t>
  </si>
  <si>
    <t>Testar 600 e 600</t>
  </si>
  <si>
    <t>Testar 800 e 800</t>
  </si>
  <si>
    <t>Testar 1k e 1k</t>
  </si>
  <si>
    <t>Field_100</t>
  </si>
  <si>
    <t>Harvester_100</t>
  </si>
  <si>
    <t>qtd 100 talhões com 100 colhedoras</t>
  </si>
  <si>
    <t>qtd 200 talhões com 200 colhedoras</t>
  </si>
  <si>
    <t>Field_101</t>
  </si>
  <si>
    <t>Field_102</t>
  </si>
  <si>
    <t>Field_103</t>
  </si>
  <si>
    <t>Field_104</t>
  </si>
  <si>
    <t>Field_105</t>
  </si>
  <si>
    <t>Field_106</t>
  </si>
  <si>
    <t>Field_107</t>
  </si>
  <si>
    <t>Field_108</t>
  </si>
  <si>
    <t>Field_109</t>
  </si>
  <si>
    <t>Field_110</t>
  </si>
  <si>
    <t>Field_111</t>
  </si>
  <si>
    <t>Field_112</t>
  </si>
  <si>
    <t>Field_113</t>
  </si>
  <si>
    <t>Field_114</t>
  </si>
  <si>
    <t>Field_115</t>
  </si>
  <si>
    <t>Field_116</t>
  </si>
  <si>
    <t>Field_117</t>
  </si>
  <si>
    <t>Field_118</t>
  </si>
  <si>
    <t>Field_119</t>
  </si>
  <si>
    <t>Field_120</t>
  </si>
  <si>
    <t>Field_121</t>
  </si>
  <si>
    <t>Field_122</t>
  </si>
  <si>
    <t>Field_123</t>
  </si>
  <si>
    <t>Field_124</t>
  </si>
  <si>
    <t>Field_125</t>
  </si>
  <si>
    <t>Field_126</t>
  </si>
  <si>
    <t>Field_127</t>
  </si>
  <si>
    <t>Field_128</t>
  </si>
  <si>
    <t>Field_129</t>
  </si>
  <si>
    <t>Field_130</t>
  </si>
  <si>
    <t>Field_131</t>
  </si>
  <si>
    <t>Field_132</t>
  </si>
  <si>
    <t>Field_133</t>
  </si>
  <si>
    <t>Field_134</t>
  </si>
  <si>
    <t>Field_135</t>
  </si>
  <si>
    <t>Field_136</t>
  </si>
  <si>
    <t>Field_137</t>
  </si>
  <si>
    <t>Field_138</t>
  </si>
  <si>
    <t>Field_139</t>
  </si>
  <si>
    <t>Field_140</t>
  </si>
  <si>
    <t>Field_141</t>
  </si>
  <si>
    <t>Field_142</t>
  </si>
  <si>
    <t>Field_143</t>
  </si>
  <si>
    <t>Field_144</t>
  </si>
  <si>
    <t>Field_145</t>
  </si>
  <si>
    <t>Field_146</t>
  </si>
  <si>
    <t>Field_147</t>
  </si>
  <si>
    <t>Field_148</t>
  </si>
  <si>
    <t>Field_149</t>
  </si>
  <si>
    <t>Field_150</t>
  </si>
  <si>
    <t>Field_151</t>
  </si>
  <si>
    <t>Field_152</t>
  </si>
  <si>
    <t>Field_153</t>
  </si>
  <si>
    <t>Field_154</t>
  </si>
  <si>
    <t>Field_155</t>
  </si>
  <si>
    <t>Field_156</t>
  </si>
  <si>
    <t>Field_157</t>
  </si>
  <si>
    <t>Field_158</t>
  </si>
  <si>
    <t>Field_159</t>
  </si>
  <si>
    <t>Field_160</t>
  </si>
  <si>
    <t>Field_161</t>
  </si>
  <si>
    <t>Field_162</t>
  </si>
  <si>
    <t>Field_163</t>
  </si>
  <si>
    <t>Field_164</t>
  </si>
  <si>
    <t>Field_165</t>
  </si>
  <si>
    <t>Field_166</t>
  </si>
  <si>
    <t>Field_167</t>
  </si>
  <si>
    <t>Field_168</t>
  </si>
  <si>
    <t>Field_169</t>
  </si>
  <si>
    <t>Field_170</t>
  </si>
  <si>
    <t>Field_171</t>
  </si>
  <si>
    <t>Field_172</t>
  </si>
  <si>
    <t>Field_173</t>
  </si>
  <si>
    <t>Field_174</t>
  </si>
  <si>
    <t>Field_175</t>
  </si>
  <si>
    <t>Field_176</t>
  </si>
  <si>
    <t>Field_177</t>
  </si>
  <si>
    <t>Field_178</t>
  </si>
  <si>
    <t>Field_179</t>
  </si>
  <si>
    <t>Field_180</t>
  </si>
  <si>
    <t>Field_181</t>
  </si>
  <si>
    <t>Field_182</t>
  </si>
  <si>
    <t>Field_183</t>
  </si>
  <si>
    <t>Field_184</t>
  </si>
  <si>
    <t>Field_185</t>
  </si>
  <si>
    <t>Field_186</t>
  </si>
  <si>
    <t>Field_187</t>
  </si>
  <si>
    <t>Field_188</t>
  </si>
  <si>
    <t>Field_189</t>
  </si>
  <si>
    <t>Field_190</t>
  </si>
  <si>
    <t>Field_191</t>
  </si>
  <si>
    <t>Field_192</t>
  </si>
  <si>
    <t>Field_193</t>
  </si>
  <si>
    <t>Field_194</t>
  </si>
  <si>
    <t>Field_195</t>
  </si>
  <si>
    <t>Field_196</t>
  </si>
  <si>
    <t>Field_197</t>
  </si>
  <si>
    <t>Field_198</t>
  </si>
  <si>
    <t>Field_199</t>
  </si>
  <si>
    <t>Field_200</t>
  </si>
  <si>
    <t>Harvester_101</t>
  </si>
  <si>
    <t>Harvester_102</t>
  </si>
  <si>
    <t>Harvester_103</t>
  </si>
  <si>
    <t>Harvester_104</t>
  </si>
  <si>
    <t>Harvester_105</t>
  </si>
  <si>
    <t>Harvester_106</t>
  </si>
  <si>
    <t>Harvester_107</t>
  </si>
  <si>
    <t>Harvester_108</t>
  </si>
  <si>
    <t>Harvester_109</t>
  </si>
  <si>
    <t>Harvester_110</t>
  </si>
  <si>
    <t>Harvester_111</t>
  </si>
  <si>
    <t>Harvester_112</t>
  </si>
  <si>
    <t>Harvester_113</t>
  </si>
  <si>
    <t>Harvester_114</t>
  </si>
  <si>
    <t>Harvester_115</t>
  </si>
  <si>
    <t>Harvester_116</t>
  </si>
  <si>
    <t>Harvester_117</t>
  </si>
  <si>
    <t>Harvester_118</t>
  </si>
  <si>
    <t>Harvester_119</t>
  </si>
  <si>
    <t>Harvester_120</t>
  </si>
  <si>
    <t>Harvester_121</t>
  </si>
  <si>
    <t>Harvester_122</t>
  </si>
  <si>
    <t>Harvester_123</t>
  </si>
  <si>
    <t>Harvester_124</t>
  </si>
  <si>
    <t>Harvester_125</t>
  </si>
  <si>
    <t>Harvester_126</t>
  </si>
  <si>
    <t>Harvester_127</t>
  </si>
  <si>
    <t>Harvester_128</t>
  </si>
  <si>
    <t>Harvester_129</t>
  </si>
  <si>
    <t>Harvester_130</t>
  </si>
  <si>
    <t>Harvester_131</t>
  </si>
  <si>
    <t>Harvester_132</t>
  </si>
  <si>
    <t>Harvester_133</t>
  </si>
  <si>
    <t>Harvester_134</t>
  </si>
  <si>
    <t>Harvester_135</t>
  </si>
  <si>
    <t>Harvester_136</t>
  </si>
  <si>
    <t>Harvester_137</t>
  </si>
  <si>
    <t>Harvester_138</t>
  </si>
  <si>
    <t>Harvester_139</t>
  </si>
  <si>
    <t>Harvester_140</t>
  </si>
  <si>
    <t>Harvester_141</t>
  </si>
  <si>
    <t>Harvester_142</t>
  </si>
  <si>
    <t>Harvester_143</t>
  </si>
  <si>
    <t>Harvester_144</t>
  </si>
  <si>
    <t>Harvester_145</t>
  </si>
  <si>
    <t>Harvester_146</t>
  </si>
  <si>
    <t>Harvester_147</t>
  </si>
  <si>
    <t>Harvester_148</t>
  </si>
  <si>
    <t>Harvester_149</t>
  </si>
  <si>
    <t>Harvester_150</t>
  </si>
  <si>
    <t>Harvester_151</t>
  </si>
  <si>
    <t>Harvester_152</t>
  </si>
  <si>
    <t>Harvester_153</t>
  </si>
  <si>
    <t>Harvester_154</t>
  </si>
  <si>
    <t>Harvester_155</t>
  </si>
  <si>
    <t>Harvester_156</t>
  </si>
  <si>
    <t>Harvester_157</t>
  </si>
  <si>
    <t>Harvester_158</t>
  </si>
  <si>
    <t>Harvester_159</t>
  </si>
  <si>
    <t>Harvester_160</t>
  </si>
  <si>
    <t>Harvester_161</t>
  </si>
  <si>
    <t>Harvester_162</t>
  </si>
  <si>
    <t>Harvester_163</t>
  </si>
  <si>
    <t>Harvester_164</t>
  </si>
  <si>
    <t>Harvester_165</t>
  </si>
  <si>
    <t>Harvester_166</t>
  </si>
  <si>
    <t>Harvester_167</t>
  </si>
  <si>
    <t>Harvester_168</t>
  </si>
  <si>
    <t>Harvester_169</t>
  </si>
  <si>
    <t>Harvester_170</t>
  </si>
  <si>
    <t>Harvester_171</t>
  </si>
  <si>
    <t>Harvester_172</t>
  </si>
  <si>
    <t>Harvester_173</t>
  </si>
  <si>
    <t>Harvester_174</t>
  </si>
  <si>
    <t>Harvester_175</t>
  </si>
  <si>
    <t>Harvester_176</t>
  </si>
  <si>
    <t>Harvester_177</t>
  </si>
  <si>
    <t>Harvester_178</t>
  </si>
  <si>
    <t>Harvester_179</t>
  </si>
  <si>
    <t>Harvester_180</t>
  </si>
  <si>
    <t>Harvester_181</t>
  </si>
  <si>
    <t>Harvester_182</t>
  </si>
  <si>
    <t>Harvester_183</t>
  </si>
  <si>
    <t>Harvester_184</t>
  </si>
  <si>
    <t>Harvester_185</t>
  </si>
  <si>
    <t>Harvester_186</t>
  </si>
  <si>
    <t>Harvester_187</t>
  </si>
  <si>
    <t>Harvester_188</t>
  </si>
  <si>
    <t>Harvester_189</t>
  </si>
  <si>
    <t>Harvester_190</t>
  </si>
  <si>
    <t>Harvester_191</t>
  </si>
  <si>
    <t>Harvester_192</t>
  </si>
  <si>
    <t>Harvester_193</t>
  </si>
  <si>
    <t>Harvester_194</t>
  </si>
  <si>
    <t>Harvester_195</t>
  </si>
  <si>
    <t>Harvester_196</t>
  </si>
  <si>
    <t>Harvester_197</t>
  </si>
  <si>
    <t>Harvester_198</t>
  </si>
  <si>
    <t>Harvester_199</t>
  </si>
  <si>
    <t>Harvester_200</t>
  </si>
  <si>
    <t>Produtor</t>
  </si>
  <si>
    <t>Consumidor</t>
  </si>
  <si>
    <t>Buf</t>
  </si>
  <si>
    <t>(+20%)</t>
  </si>
  <si>
    <t>(-20%)</t>
  </si>
  <si>
    <t>Qtd elementos</t>
  </si>
  <si>
    <t>Descrição</t>
  </si>
  <si>
    <t>20 talhões e 15 colhedoras</t>
  </si>
  <si>
    <t>99 talhões e 50 colhedoras</t>
  </si>
  <si>
    <t>100 talhoes e 100 colhedoras</t>
  </si>
  <si>
    <t>200 talhões e 200 colhedoras</t>
  </si>
  <si>
    <t>Busca AG (segundos)</t>
  </si>
  <si>
    <t>Busca FB (anos)</t>
  </si>
  <si>
    <t>AG = Algoritmo Genético</t>
  </si>
  <si>
    <t>FB = Força Bruta</t>
  </si>
  <si>
    <t>...</t>
  </si>
  <si>
    <t>Grandes colheitas - fase 1 (seleção de lotes x período)</t>
  </si>
  <si>
    <t>Volume total por hora: 120 Toneladas</t>
  </si>
  <si>
    <t>Lote</t>
  </si>
  <si>
    <t>Capacidade por hora</t>
  </si>
  <si>
    <t>Demanda - Produção</t>
  </si>
  <si>
    <t>Candidato c1 (aleatório)</t>
  </si>
  <si>
    <t>Candidato c2 (aleatório)</t>
  </si>
  <si>
    <t>Soma Capacidades</t>
  </si>
  <si>
    <t>Candidato c3 criado com mutação na última posição de c1</t>
  </si>
  <si>
    <t>Candidatos c4 e c5 criados com crossover de c1 e c2, na posição 3</t>
  </si>
  <si>
    <t>Volume total do período: 210.000 Toneladas</t>
  </si>
  <si>
    <t>Capacidade
Total</t>
  </si>
  <si>
    <t>Grandes colheitas - fase 2 (seleção de colhetoras x lote)</t>
  </si>
  <si>
    <t>Objetivo:
maximizar a produção (volume da colheita) limitada pelo consumo (demanda do período)</t>
  </si>
  <si>
    <t>Colhedora</t>
  </si>
  <si>
    <t>Cada posição do DNA representa uma colhedora e o código interno representa um lote</t>
  </si>
  <si>
    <t>Objetivo: maximizar a produção (volume por hora) limitada pela capacidade de cada lote</t>
  </si>
  <si>
    <t>A</t>
  </si>
  <si>
    <t>B</t>
  </si>
  <si>
    <t>C</t>
  </si>
  <si>
    <t>D</t>
  </si>
  <si>
    <t>E</t>
  </si>
  <si>
    <t>F</t>
  </si>
  <si>
    <t>G</t>
  </si>
  <si>
    <t>H</t>
  </si>
  <si>
    <r>
      <rPr>
        <b/>
        <sz val="11"/>
        <color theme="1"/>
        <rFont val="Calibri"/>
        <family val="2"/>
        <scheme val="minor"/>
      </rPr>
      <t>Objetivos da F1</t>
    </r>
    <r>
      <rPr>
        <sz val="11"/>
        <color theme="1"/>
        <rFont val="Calibri"/>
        <family val="2"/>
        <scheme val="minor"/>
      </rPr>
      <t>: selecionar lotes para próximo período de colheita</t>
    </r>
  </si>
  <si>
    <r>
      <rPr>
        <b/>
        <sz val="11"/>
        <color theme="1"/>
        <rFont val="Calibri"/>
        <family val="2"/>
        <scheme val="minor"/>
      </rPr>
      <t>Objetivos da F2</t>
    </r>
    <r>
      <rPr>
        <sz val="11"/>
        <color theme="1"/>
        <rFont val="Calibri"/>
        <family val="2"/>
        <scheme val="minor"/>
      </rPr>
      <t>: selecionar colhedoras para próximo período de colheita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</si>
</sst>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8"/>
      <color rgb="FFB5CEA8"/>
      <name val="Var(--monaco-monospace-font)"/>
    </font>
    <font>
      <sz val="8"/>
      <color rgb="FFC586C0"/>
      <name val="Var(--monaco-monospace-font)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 applyAlignment="1"/>
    <xf numFmtId="0" fontId="0" fillId="0" borderId="0" xfId="0" applyBorder="1" applyAlignment="1"/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2" borderId="10" xfId="0" applyFill="1" applyBorder="1"/>
    <xf numFmtId="0" fontId="0" fillId="3" borderId="1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4" xfId="0" applyFill="1" applyBorder="1"/>
    <xf numFmtId="0" fontId="0" fillId="2" borderId="7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9" xfId="0" applyFill="1" applyBorder="1"/>
    <xf numFmtId="0" fontId="0" fillId="2" borderId="5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3" xfId="0" applyBorder="1"/>
    <xf numFmtId="0" fontId="0" fillId="0" borderId="8" xfId="0" applyBorder="1"/>
    <xf numFmtId="0" fontId="0" fillId="4" borderId="3" xfId="0" applyFill="1" applyBorder="1"/>
    <xf numFmtId="0" fontId="0" fillId="0" borderId="13" xfId="0" applyFill="1" applyBorder="1"/>
    <xf numFmtId="0" fontId="0" fillId="3" borderId="12" xfId="0" applyFill="1" applyBorder="1"/>
    <xf numFmtId="0" fontId="0" fillId="2" borderId="6" xfId="0" applyFill="1" applyBorder="1"/>
    <xf numFmtId="0" fontId="0" fillId="2" borderId="13" xfId="0" applyFill="1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2" borderId="12" xfId="0" applyFill="1" applyBorder="1" applyAlignment="1">
      <alignment horizontal="left" vertical="center"/>
    </xf>
    <xf numFmtId="0" fontId="0" fillId="2" borderId="9" xfId="0" applyFill="1" applyBorder="1"/>
    <xf numFmtId="0" fontId="0" fillId="0" borderId="11" xfId="0" applyFill="1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/>
    <xf numFmtId="0" fontId="0" fillId="0" borderId="0" xfId="0" quotePrefix="1"/>
    <xf numFmtId="2" fontId="0" fillId="0" borderId="0" xfId="0" applyNumberFormat="1"/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0" xfId="0" applyFill="1"/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3" xfId="0" applyNumberFormat="1" applyFill="1" applyBorder="1"/>
    <xf numFmtId="3" fontId="0" fillId="2" borderId="2" xfId="0" applyNumberFormat="1" applyFill="1" applyBorder="1"/>
    <xf numFmtId="3" fontId="0" fillId="2" borderId="4" xfId="0" applyNumberFormat="1" applyFill="1" applyBorder="1"/>
    <xf numFmtId="3" fontId="0" fillId="2" borderId="5" xfId="0" applyNumberFormat="1" applyFill="1" applyBorder="1"/>
    <xf numFmtId="3" fontId="0" fillId="3" borderId="3" xfId="0" applyNumberFormat="1" applyFill="1" applyBorder="1"/>
    <xf numFmtId="3" fontId="0" fillId="3" borderId="2" xfId="0" applyNumberFormat="1" applyFill="1" applyBorder="1"/>
    <xf numFmtId="3" fontId="0" fillId="3" borderId="4" xfId="0" applyNumberFormat="1" applyFill="1" applyBorder="1"/>
    <xf numFmtId="3" fontId="0" fillId="4" borderId="3" xfId="0" applyNumberFormat="1" applyFill="1" applyBorder="1"/>
    <xf numFmtId="3" fontId="0" fillId="4" borderId="4" xfId="0" applyNumberFormat="1" applyFill="1" applyBorder="1"/>
    <xf numFmtId="3" fontId="0" fillId="6" borderId="0" xfId="0" applyNumberFormat="1" applyFill="1"/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3" fontId="0" fillId="8" borderId="0" xfId="0" applyNumberFormat="1" applyFill="1"/>
    <xf numFmtId="3" fontId="0" fillId="6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3" xfId="0" applyNumberFormat="1" applyFill="1" applyBorder="1"/>
    <xf numFmtId="2" fontId="0" fillId="2" borderId="2" xfId="0" applyNumberFormat="1" applyFill="1" applyBorder="1"/>
    <xf numFmtId="2" fontId="0" fillId="3" borderId="3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0" fontId="0" fillId="5" borderId="0" xfId="0" applyFill="1" applyAlignment="1">
      <alignment horizontal="center"/>
    </xf>
    <xf numFmtId="2" fontId="0" fillId="8" borderId="0" xfId="0" applyNumberFormat="1" applyFill="1"/>
    <xf numFmtId="2" fontId="1" fillId="8" borderId="0" xfId="0" applyNumberFormat="1" applyFont="1" applyFill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10" borderId="0" xfId="0" applyFont="1" applyFill="1"/>
    <xf numFmtId="0" fontId="4" fillId="0" borderId="1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20" fontId="8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11" borderId="1" xfId="0" applyFill="1" applyBorder="1"/>
    <xf numFmtId="1" fontId="0" fillId="11" borderId="1" xfId="0" applyNumberFormat="1" applyFill="1" applyBorder="1"/>
    <xf numFmtId="0" fontId="1" fillId="0" borderId="0" xfId="0" applyFont="1" applyAlignment="1">
      <alignment horizontal="center"/>
    </xf>
    <xf numFmtId="2" fontId="0" fillId="0" borderId="8" xfId="0" applyNumberFormat="1" applyBorder="1" applyAlignment="1">
      <alignment horizontal="center"/>
    </xf>
    <xf numFmtId="3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3" xfId="0" applyBorder="1"/>
    <xf numFmtId="1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0" xfId="0" applyFont="1" applyBorder="1"/>
    <xf numFmtId="0" fontId="1" fillId="0" borderId="1" xfId="0" applyFont="1" applyBorder="1" applyAlignment="1">
      <alignment horizontal="center"/>
    </xf>
    <xf numFmtId="3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6" xfId="0" applyNumberFormat="1" applyBorder="1" applyAlignment="1">
      <alignment vertical="center" wrapText="1"/>
    </xf>
    <xf numFmtId="3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8" borderId="0" xfId="0" applyNumberFormat="1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0" borderId="2" xfId="0" applyBorder="1"/>
    <xf numFmtId="3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9" fillId="13" borderId="12" xfId="0" applyNumberFormat="1" applyFont="1" applyFill="1" applyBorder="1" applyAlignment="1">
      <alignment horizontal="center" vertical="center"/>
    </xf>
    <xf numFmtId="3" fontId="9" fillId="13" borderId="10" xfId="0" applyNumberFormat="1" applyFont="1" applyFill="1" applyBorder="1" applyAlignment="1">
      <alignment horizontal="center" vertical="center"/>
    </xf>
    <xf numFmtId="3" fontId="9" fillId="13" borderId="9" xfId="0" applyNumberFormat="1" applyFont="1" applyFill="1" applyBorder="1" applyAlignment="1">
      <alignment horizontal="center" vertical="center"/>
    </xf>
    <xf numFmtId="3" fontId="0" fillId="0" borderId="13" xfId="0" applyNumberFormat="1" applyBorder="1" applyAlignment="1">
      <alignment horizontal="left" vertical="center" wrapText="1"/>
    </xf>
    <xf numFmtId="3" fontId="0" fillId="0" borderId="0" xfId="0" applyNumberFormat="1" applyBorder="1" applyAlignment="1">
      <alignment horizontal="left" vertical="center" wrapText="1"/>
    </xf>
    <xf numFmtId="3" fontId="0" fillId="0" borderId="8" xfId="0" applyNumberFormat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/>
    <xf numFmtId="0" fontId="0" fillId="0" borderId="0" xfId="0" applyAlignment="1"/>
    <xf numFmtId="2" fontId="1" fillId="0" borderId="0" xfId="0" applyNumberFormat="1" applyFont="1" applyAlignment="1"/>
    <xf numFmtId="0" fontId="1" fillId="0" borderId="0" xfId="0" applyFont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 applyAlignment="1"/>
    <xf numFmtId="0" fontId="0" fillId="0" borderId="4" xfId="0" applyBorder="1" applyAlignment="1"/>
    <xf numFmtId="2" fontId="1" fillId="0" borderId="3" xfId="0" applyNumberFormat="1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 busca</a:t>
            </a:r>
            <a:r>
              <a:rPr lang="pt-BR" baseline="0"/>
              <a:t> -  Algoritmo Genético (AG) x Força Bruta (FB)</a:t>
            </a:r>
            <a:endParaRPr lang="pt-B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981405783550852"/>
          <c:y val="0.17935873425029034"/>
          <c:w val="0.75472505338206619"/>
          <c:h val="0.5310556944105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Qtd elementos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Resultados!$C$3:$C$6</c:f>
              <c:numCache>
                <c:formatCode>General</c:formatCode>
                <c:ptCount val="4"/>
                <c:pt idx="0">
                  <c:v>35</c:v>
                </c:pt>
                <c:pt idx="1">
                  <c:v>149</c:v>
                </c:pt>
                <c:pt idx="2">
                  <c:v>200</c:v>
                </c:pt>
                <c:pt idx="3">
                  <c:v>400</c:v>
                </c:pt>
              </c:numCache>
            </c:numRef>
          </c:val>
        </c:ser>
        <c:ser>
          <c:idx val="1"/>
          <c:order val="1"/>
          <c:tx>
            <c:strRef>
              <c:f>Resultados!$D$2</c:f>
              <c:strCache>
                <c:ptCount val="1"/>
                <c:pt idx="0">
                  <c:v>Busca AG (segundos)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Resultados!$D$3:$D$6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33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Resultados!$E$2</c:f>
              <c:strCache>
                <c:ptCount val="1"/>
                <c:pt idx="0">
                  <c:v>Busca FB (anos)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Resultados!$E$3:$E$6</c:f>
              <c:numCache>
                <c:formatCode>General</c:formatCode>
                <c:ptCount val="4"/>
                <c:pt idx="0">
                  <c:v>1.0895401562658548E-3</c:v>
                </c:pt>
                <c:pt idx="1">
                  <c:v>2.2628863722506972E+31</c:v>
                </c:pt>
                <c:pt idx="2">
                  <c:v>5.0955671114250068E+46</c:v>
                </c:pt>
                <c:pt idx="3">
                  <c:v>8.1882606484237328E+106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80832"/>
        <c:axId val="178615360"/>
      </c:barChart>
      <c:catAx>
        <c:axId val="21708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615360"/>
        <c:crosses val="autoZero"/>
        <c:auto val="1"/>
        <c:lblAlgn val="ctr"/>
        <c:lblOffset val="100"/>
        <c:noMultiLvlLbl val="0"/>
      </c:catAx>
      <c:valAx>
        <c:axId val="1786153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7080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182880</xdr:colOff>
      <xdr:row>116</xdr:row>
      <xdr:rowOff>15240</xdr:rowOff>
    </xdr:from>
    <xdr:to>
      <xdr:col>48</xdr:col>
      <xdr:colOff>83820</xdr:colOff>
      <xdr:row>120</xdr:row>
      <xdr:rowOff>38100</xdr:rowOff>
    </xdr:to>
    <xdr:cxnSp macro="">
      <xdr:nvCxnSpPr>
        <xdr:cNvPr id="3" name="Conector de seta reta 2"/>
        <xdr:cNvCxnSpPr/>
      </xdr:nvCxnSpPr>
      <xdr:spPr>
        <a:xfrm flipV="1">
          <a:off x="8115300" y="4770120"/>
          <a:ext cx="342900" cy="75438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182880</xdr:colOff>
      <xdr:row>113</xdr:row>
      <xdr:rowOff>15240</xdr:rowOff>
    </xdr:from>
    <xdr:to>
      <xdr:col>48</xdr:col>
      <xdr:colOff>83820</xdr:colOff>
      <xdr:row>117</xdr:row>
      <xdr:rowOff>38100</xdr:rowOff>
    </xdr:to>
    <xdr:cxnSp macro="">
      <xdr:nvCxnSpPr>
        <xdr:cNvPr id="2" name="Conector de seta reta 1"/>
        <xdr:cNvCxnSpPr/>
      </xdr:nvCxnSpPr>
      <xdr:spPr>
        <a:xfrm flipV="1">
          <a:off x="13677900" y="21229320"/>
          <a:ext cx="388620" cy="75438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0</xdr:rowOff>
    </xdr:from>
    <xdr:to>
      <xdr:col>6</xdr:col>
      <xdr:colOff>937260</xdr:colOff>
      <xdr:row>26</xdr:row>
      <xdr:rowOff>83820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7"/>
  <sheetViews>
    <sheetView showGridLines="0" tabSelected="1" zoomScale="130" zoomScaleNormal="130" workbookViewId="0">
      <selection activeCell="E17" sqref="E17"/>
    </sheetView>
  </sheetViews>
  <sheetFormatPr defaultRowHeight="14.4"/>
  <cols>
    <col min="1" max="1" width="3.109375" customWidth="1"/>
    <col min="2" max="6" width="6.33203125" customWidth="1"/>
    <col min="7" max="7" width="18.77734375" customWidth="1"/>
    <col min="8" max="9" width="10.5546875" style="109" customWidth="1"/>
    <col min="10" max="10" width="3.33203125" customWidth="1"/>
    <col min="11" max="11" width="12.44140625" style="63" customWidth="1"/>
    <col min="12" max="13" width="7.6640625" customWidth="1"/>
    <col min="14" max="14" width="7.6640625" style="58" customWidth="1"/>
    <col min="15" max="19" width="7.6640625" customWidth="1"/>
    <col min="20" max="24" width="4.21875" customWidth="1"/>
    <col min="25" max="27" width="3.44140625" customWidth="1"/>
    <col min="28" max="29" width="3.5546875" customWidth="1"/>
    <col min="30" max="36" width="3.21875" customWidth="1"/>
    <col min="37" max="42" width="3.5546875" customWidth="1"/>
    <col min="43" max="58" width="2.77734375" customWidth="1"/>
  </cols>
  <sheetData>
    <row r="2" spans="2:20" ht="15.6">
      <c r="B2" s="129" t="s">
        <v>539</v>
      </c>
      <c r="C2" s="130"/>
      <c r="D2" s="130"/>
      <c r="E2" s="130"/>
      <c r="F2" s="130"/>
      <c r="G2" s="131" t="s">
        <v>541</v>
      </c>
      <c r="H2" s="161" t="s">
        <v>538</v>
      </c>
      <c r="I2" s="162"/>
      <c r="K2" s="163" t="s">
        <v>534</v>
      </c>
      <c r="L2" s="164"/>
      <c r="M2" s="164"/>
      <c r="N2" s="164"/>
      <c r="O2" s="164"/>
      <c r="P2" s="164"/>
      <c r="Q2" s="164"/>
      <c r="R2" s="164"/>
      <c r="S2" s="164"/>
      <c r="T2" s="165"/>
    </row>
    <row r="3" spans="2:20" ht="29.4" customHeight="1">
      <c r="B3" s="104">
        <v>0</v>
      </c>
      <c r="C3" s="104">
        <v>0</v>
      </c>
      <c r="D3" s="104">
        <v>0</v>
      </c>
      <c r="E3" s="104">
        <v>0</v>
      </c>
      <c r="F3" s="105">
        <v>0</v>
      </c>
      <c r="G3" s="3">
        <f>B3*40+C3*40+D3*40+E3*40+F3*40</f>
        <v>0</v>
      </c>
      <c r="H3" s="126" t="s">
        <v>87</v>
      </c>
      <c r="I3" s="127">
        <f>120-G3</f>
        <v>120</v>
      </c>
      <c r="K3" s="166" t="s">
        <v>547</v>
      </c>
      <c r="L3" s="167"/>
      <c r="M3" s="167"/>
      <c r="N3" s="167"/>
      <c r="O3" s="167"/>
      <c r="P3" s="167"/>
      <c r="Q3" s="167"/>
      <c r="R3" s="167"/>
      <c r="S3" s="167"/>
      <c r="T3" s="168"/>
    </row>
    <row r="4" spans="2:20">
      <c r="B4" s="40" t="s">
        <v>540</v>
      </c>
      <c r="C4" s="4"/>
      <c r="D4" s="4"/>
      <c r="E4" s="4"/>
      <c r="F4" s="4"/>
      <c r="G4" s="13"/>
      <c r="H4" s="4"/>
      <c r="I4" s="123"/>
      <c r="J4" s="110"/>
      <c r="K4" s="132" t="s">
        <v>544</v>
      </c>
      <c r="L4" s="133"/>
      <c r="M4" s="133"/>
      <c r="N4" s="133"/>
      <c r="O4" s="133"/>
      <c r="P4" s="133"/>
      <c r="Q4" s="133"/>
      <c r="R4" s="133"/>
      <c r="S4" s="133"/>
      <c r="T4" s="134"/>
    </row>
    <row r="5" spans="2:20">
      <c r="B5" s="106">
        <v>1</v>
      </c>
      <c r="C5" s="106">
        <v>1</v>
      </c>
      <c r="D5" s="106">
        <v>1</v>
      </c>
      <c r="E5" s="106">
        <v>1</v>
      </c>
      <c r="F5" s="106">
        <v>1</v>
      </c>
      <c r="G5" s="3">
        <f>B5*40+C5*40+D5*40+E5*40+F5*40</f>
        <v>200</v>
      </c>
      <c r="H5" s="126" t="s">
        <v>88</v>
      </c>
      <c r="I5" s="127">
        <f>120-G5</f>
        <v>-80</v>
      </c>
      <c r="K5" s="132" t="s">
        <v>536</v>
      </c>
      <c r="L5" s="135" t="s">
        <v>551</v>
      </c>
      <c r="M5" s="135" t="s">
        <v>552</v>
      </c>
      <c r="N5" s="135" t="s">
        <v>553</v>
      </c>
      <c r="O5" s="135" t="s">
        <v>554</v>
      </c>
      <c r="P5" s="135" t="s">
        <v>555</v>
      </c>
      <c r="Q5" s="135" t="s">
        <v>556</v>
      </c>
      <c r="R5" s="135" t="s">
        <v>557</v>
      </c>
      <c r="S5" s="135" t="s">
        <v>558</v>
      </c>
      <c r="T5" s="136" t="s">
        <v>533</v>
      </c>
    </row>
    <row r="6" spans="2:20" ht="28.8">
      <c r="B6" s="40" t="s">
        <v>542</v>
      </c>
      <c r="C6" s="4"/>
      <c r="D6" s="4"/>
      <c r="E6" s="4"/>
      <c r="F6" s="4"/>
      <c r="G6" s="13"/>
      <c r="H6" s="4"/>
      <c r="I6" s="123"/>
      <c r="J6" s="110"/>
      <c r="K6" s="137" t="s">
        <v>545</v>
      </c>
      <c r="L6" s="138">
        <v>40000</v>
      </c>
      <c r="M6" s="138">
        <v>40000</v>
      </c>
      <c r="N6" s="138">
        <v>40000</v>
      </c>
      <c r="O6" s="138">
        <v>40000</v>
      </c>
      <c r="P6" s="138">
        <v>40000</v>
      </c>
      <c r="Q6" s="138">
        <v>40000</v>
      </c>
      <c r="R6" s="138">
        <v>40000</v>
      </c>
      <c r="S6" s="138">
        <v>40000</v>
      </c>
      <c r="T6" s="139" t="s">
        <v>533</v>
      </c>
    </row>
    <row r="7" spans="2:20">
      <c r="B7" s="102">
        <v>0</v>
      </c>
      <c r="C7" s="102">
        <v>0</v>
      </c>
      <c r="D7" s="102">
        <v>0</v>
      </c>
      <c r="E7" s="102">
        <v>0</v>
      </c>
      <c r="F7" s="103">
        <v>1</v>
      </c>
      <c r="G7" s="3">
        <f>B7*40+C7*40+D7*40+E7*40+F7*40</f>
        <v>40</v>
      </c>
      <c r="H7" s="126" t="s">
        <v>89</v>
      </c>
      <c r="I7" s="127">
        <f>120-G7</f>
        <v>80</v>
      </c>
      <c r="O7" s="109"/>
    </row>
    <row r="8" spans="2:20">
      <c r="B8" s="40" t="s">
        <v>543</v>
      </c>
      <c r="C8" s="4"/>
      <c r="D8" s="4"/>
      <c r="E8" s="4"/>
      <c r="F8" s="4"/>
      <c r="G8" s="13"/>
      <c r="H8" s="4"/>
      <c r="I8" s="123"/>
      <c r="J8" s="110"/>
    </row>
    <row r="9" spans="2:20">
      <c r="B9" s="104">
        <v>0</v>
      </c>
      <c r="C9" s="104">
        <v>0</v>
      </c>
      <c r="D9" s="104">
        <v>0</v>
      </c>
      <c r="E9" s="106">
        <v>1</v>
      </c>
      <c r="F9" s="106">
        <v>1</v>
      </c>
      <c r="G9" s="3">
        <f>B9*40+C9*40+D9*40+E9*40+F9*40</f>
        <v>80</v>
      </c>
      <c r="H9" s="126" t="s">
        <v>90</v>
      </c>
      <c r="I9" s="127">
        <f>120-G9</f>
        <v>40</v>
      </c>
    </row>
    <row r="10" spans="2:20">
      <c r="B10" s="40" t="s">
        <v>17</v>
      </c>
      <c r="C10" s="4"/>
      <c r="D10" s="4"/>
      <c r="E10" s="4"/>
      <c r="F10" s="4"/>
      <c r="G10" s="13"/>
      <c r="H10" s="4"/>
      <c r="I10" s="123"/>
      <c r="J10" s="110"/>
    </row>
    <row r="11" spans="2:20">
      <c r="B11" s="106">
        <v>1</v>
      </c>
      <c r="C11" s="106">
        <v>1</v>
      </c>
      <c r="D11" s="106">
        <v>1</v>
      </c>
      <c r="E11" s="104">
        <v>0</v>
      </c>
      <c r="F11" s="104">
        <v>0</v>
      </c>
      <c r="G11" s="3">
        <f>B11*40+C11*40+D11*40+E11*40+F11*40</f>
        <v>120</v>
      </c>
      <c r="H11" s="126" t="s">
        <v>91</v>
      </c>
      <c r="I11" s="128">
        <f>120-G11</f>
        <v>0</v>
      </c>
    </row>
    <row r="12" spans="2:20">
      <c r="B12" s="124" t="s">
        <v>92</v>
      </c>
      <c r="C12" s="10"/>
      <c r="D12" s="10"/>
      <c r="E12" s="10"/>
      <c r="F12" s="10"/>
      <c r="G12" s="10"/>
      <c r="H12" s="54"/>
      <c r="I12" s="125"/>
    </row>
    <row r="17" spans="11:14">
      <c r="K17"/>
      <c r="N17"/>
    </row>
  </sheetData>
  <mergeCells count="3">
    <mergeCell ref="H2:I2"/>
    <mergeCell ref="K2:T2"/>
    <mergeCell ref="K3:T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E1" sqref="E1"/>
    </sheetView>
  </sheetViews>
  <sheetFormatPr defaultRowHeight="14.4"/>
  <cols>
    <col min="1" max="1" width="2.5546875" customWidth="1"/>
    <col min="2" max="2" width="26.21875" customWidth="1"/>
    <col min="3" max="3" width="18.44140625" customWidth="1"/>
    <col min="4" max="4" width="23.5546875" customWidth="1"/>
    <col min="5" max="6" width="16.77734375" customWidth="1"/>
    <col min="7" max="7" width="16" customWidth="1"/>
    <col min="8" max="8" width="5.77734375" customWidth="1"/>
    <col min="9" max="9" width="12" bestFit="1" customWidth="1"/>
    <col min="10" max="10" width="11" bestFit="1" customWidth="1"/>
  </cols>
  <sheetData>
    <row r="1" spans="2:11">
      <c r="D1" t="s">
        <v>531</v>
      </c>
      <c r="E1" t="s">
        <v>532</v>
      </c>
    </row>
    <row r="2" spans="2:11">
      <c r="B2" s="122" t="s">
        <v>524</v>
      </c>
      <c r="C2" s="122" t="s">
        <v>523</v>
      </c>
      <c r="D2" s="122" t="s">
        <v>529</v>
      </c>
      <c r="E2" s="122" t="s">
        <v>530</v>
      </c>
      <c r="F2" s="122"/>
      <c r="G2" s="122"/>
      <c r="I2" t="s">
        <v>317</v>
      </c>
    </row>
    <row r="3" spans="2:11">
      <c r="B3" t="s">
        <v>525</v>
      </c>
      <c r="C3" s="108">
        <f>20+15</f>
        <v>35</v>
      </c>
      <c r="D3" s="108">
        <v>3</v>
      </c>
      <c r="E3">
        <v>1.0895401562658548E-3</v>
      </c>
      <c r="I3" t="s">
        <v>306</v>
      </c>
      <c r="J3">
        <f>POWER(2,400)</f>
        <v>2.5822498780869086E+120</v>
      </c>
    </row>
    <row r="4" spans="2:11">
      <c r="B4" t="s">
        <v>526</v>
      </c>
      <c r="C4" s="108">
        <f>99+50</f>
        <v>149</v>
      </c>
      <c r="D4" s="108">
        <v>8</v>
      </c>
      <c r="E4">
        <v>2.2628863722506972E+31</v>
      </c>
      <c r="I4" t="s">
        <v>304</v>
      </c>
      <c r="J4">
        <f>3600*24*365</f>
        <v>31536000</v>
      </c>
    </row>
    <row r="5" spans="2:11">
      <c r="B5" t="s">
        <v>527</v>
      </c>
      <c r="C5" s="108">
        <v>200</v>
      </c>
      <c r="D5" s="108">
        <v>33</v>
      </c>
      <c r="E5">
        <v>5.0955671114250068E+46</v>
      </c>
      <c r="I5" t="s">
        <v>307</v>
      </c>
      <c r="J5">
        <v>1000000</v>
      </c>
    </row>
    <row r="6" spans="2:11">
      <c r="B6" t="s">
        <v>528</v>
      </c>
      <c r="C6" s="108">
        <v>400</v>
      </c>
      <c r="D6" s="108">
        <v>110</v>
      </c>
      <c r="E6">
        <v>8.1882606484237328E+106</v>
      </c>
      <c r="I6">
        <f>J3/(J5*J4)</f>
        <v>8.1882606484237328E+106</v>
      </c>
      <c r="J6" t="s">
        <v>305</v>
      </c>
    </row>
    <row r="9" spans="2:11">
      <c r="H9">
        <v>35</v>
      </c>
      <c r="I9">
        <f>POWER(2,H9)</f>
        <v>34359738368</v>
      </c>
      <c r="J9">
        <f>J5*J4</f>
        <v>31536000000000</v>
      </c>
      <c r="K9">
        <f>I9/J9</f>
        <v>1.0895401562658548E-3</v>
      </c>
    </row>
    <row r="10" spans="2:11">
      <c r="H10">
        <v>149</v>
      </c>
      <c r="I10">
        <f>POWER(2,H10)</f>
        <v>7.1362384635297994E+44</v>
      </c>
      <c r="J10">
        <v>31536000000000</v>
      </c>
      <c r="K10">
        <f t="shared" ref="K10:K12" si="0">I10/J10</f>
        <v>2.2628863722506972E+31</v>
      </c>
    </row>
    <row r="11" spans="2:11">
      <c r="H11">
        <v>200</v>
      </c>
      <c r="I11">
        <f>POWER(2,H11)</f>
        <v>1.6069380442589903E+60</v>
      </c>
      <c r="J11">
        <v>31536000000000</v>
      </c>
      <c r="K11">
        <f t="shared" si="0"/>
        <v>5.0955671114250068E+46</v>
      </c>
    </row>
    <row r="12" spans="2:11">
      <c r="H12">
        <v>400</v>
      </c>
      <c r="I12">
        <f>POWER(2,H12)</f>
        <v>2.5822498780869086E+120</v>
      </c>
      <c r="J12">
        <v>31536000000000</v>
      </c>
      <c r="K12">
        <f t="shared" si="0"/>
        <v>8.1882606484237328E+106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showGridLines="0" zoomScale="130" zoomScaleNormal="130" workbookViewId="0">
      <selection activeCell="B13" sqref="B13"/>
    </sheetView>
  </sheetViews>
  <sheetFormatPr defaultRowHeight="14.4"/>
  <cols>
    <col min="1" max="1" width="3.33203125" customWidth="1"/>
    <col min="2" max="2" width="20.109375" style="63" customWidth="1"/>
    <col min="3" max="4" width="7.6640625" customWidth="1"/>
    <col min="5" max="5" width="7.6640625" style="58" customWidth="1"/>
    <col min="6" max="10" width="7.6640625" customWidth="1"/>
    <col min="11" max="15" width="4.21875" customWidth="1"/>
    <col min="16" max="18" width="3.44140625" customWidth="1"/>
    <col min="19" max="20" width="3.5546875" customWidth="1"/>
    <col min="21" max="27" width="3.21875" customWidth="1"/>
    <col min="28" max="33" width="3.5546875" customWidth="1"/>
    <col min="34" max="49" width="2.77734375" customWidth="1"/>
  </cols>
  <sheetData>
    <row r="2" spans="1:11" ht="19.2" customHeight="1">
      <c r="B2" s="163" t="s">
        <v>546</v>
      </c>
      <c r="C2" s="164"/>
      <c r="D2" s="164"/>
      <c r="E2" s="164"/>
      <c r="F2" s="164"/>
      <c r="G2" s="164"/>
      <c r="H2" s="164"/>
      <c r="I2" s="164"/>
      <c r="J2" s="164"/>
      <c r="K2" s="165"/>
    </row>
    <row r="3" spans="1:11">
      <c r="B3" s="166" t="s">
        <v>550</v>
      </c>
      <c r="C3" s="167"/>
      <c r="D3" s="167"/>
      <c r="E3" s="167"/>
      <c r="F3" s="167"/>
      <c r="G3" s="167"/>
      <c r="H3" s="167"/>
      <c r="I3" s="167"/>
      <c r="J3" s="167"/>
      <c r="K3" s="168"/>
    </row>
    <row r="4" spans="1:11">
      <c r="A4" s="110"/>
      <c r="B4" s="132" t="s">
        <v>535</v>
      </c>
      <c r="C4" s="133"/>
      <c r="D4" s="133"/>
      <c r="E4" s="133"/>
      <c r="F4" s="133"/>
      <c r="G4" s="133"/>
      <c r="H4" s="133"/>
      <c r="I4" s="133"/>
      <c r="J4" s="133"/>
      <c r="K4" s="134"/>
    </row>
    <row r="5" spans="1:11">
      <c r="B5" s="132" t="s">
        <v>536</v>
      </c>
      <c r="C5" s="135" t="s">
        <v>551</v>
      </c>
      <c r="D5" s="135" t="s">
        <v>552</v>
      </c>
      <c r="E5" s="135" t="s">
        <v>555</v>
      </c>
      <c r="F5" s="135" t="s">
        <v>556</v>
      </c>
      <c r="G5" s="135" t="s">
        <v>557</v>
      </c>
      <c r="H5" s="135"/>
      <c r="I5" s="135"/>
      <c r="J5" s="135"/>
      <c r="K5" s="136"/>
    </row>
    <row r="6" spans="1:11">
      <c r="A6" s="110"/>
      <c r="B6" s="137" t="s">
        <v>537</v>
      </c>
      <c r="C6" s="138">
        <v>120</v>
      </c>
      <c r="D6" s="138">
        <v>120</v>
      </c>
      <c r="E6" s="138">
        <v>120</v>
      </c>
      <c r="F6" s="138">
        <v>120</v>
      </c>
      <c r="G6" s="138">
        <v>120</v>
      </c>
      <c r="H6" s="138"/>
      <c r="I6" s="138"/>
      <c r="J6" s="138"/>
      <c r="K6" s="139"/>
    </row>
    <row r="7" spans="1:11">
      <c r="A7" s="110"/>
      <c r="B7" s="137"/>
      <c r="C7" s="138"/>
      <c r="D7" s="138"/>
      <c r="E7" s="138"/>
      <c r="F7" s="138"/>
      <c r="G7" s="138"/>
      <c r="H7" s="138"/>
      <c r="I7" s="138"/>
      <c r="J7" s="138"/>
      <c r="K7" s="139"/>
    </row>
    <row r="8" spans="1:11">
      <c r="B8" s="132" t="s">
        <v>548</v>
      </c>
      <c r="C8" s="135">
        <v>1</v>
      </c>
      <c r="D8" s="135">
        <v>2</v>
      </c>
      <c r="E8" s="135">
        <v>3</v>
      </c>
      <c r="F8" s="135">
        <v>4</v>
      </c>
      <c r="G8" s="135">
        <v>5</v>
      </c>
      <c r="H8" s="135">
        <v>6</v>
      </c>
      <c r="I8" s="135">
        <v>7</v>
      </c>
      <c r="J8" s="135">
        <v>8</v>
      </c>
      <c r="K8" s="136" t="s">
        <v>533</v>
      </c>
    </row>
    <row r="9" spans="1:11">
      <c r="A9" s="110"/>
      <c r="B9" s="137" t="s">
        <v>537</v>
      </c>
      <c r="C9" s="138">
        <v>30</v>
      </c>
      <c r="D9" s="138">
        <v>30</v>
      </c>
      <c r="E9" s="138">
        <v>30</v>
      </c>
      <c r="F9" s="138">
        <v>30</v>
      </c>
      <c r="G9" s="138">
        <v>30</v>
      </c>
      <c r="H9" s="138">
        <v>30</v>
      </c>
      <c r="I9" s="138">
        <v>30</v>
      </c>
      <c r="J9" s="138">
        <v>30</v>
      </c>
      <c r="K9" s="139"/>
    </row>
    <row r="11" spans="1:11">
      <c r="A11" s="110"/>
    </row>
  </sheetData>
  <mergeCells count="2">
    <mergeCell ref="B2:K2"/>
    <mergeCell ref="B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"/>
  <sheetViews>
    <sheetView showGridLines="0" zoomScale="120" zoomScaleNormal="120" workbookViewId="0">
      <selection activeCell="G14" sqref="G14"/>
    </sheetView>
  </sheetViews>
  <sheetFormatPr defaultRowHeight="14.4"/>
  <cols>
    <col min="1" max="1" width="4.21875" style="140" customWidth="1"/>
    <col min="2" max="8" width="4.33203125" style="140" customWidth="1"/>
    <col min="9" max="11" width="3.5546875" style="140" customWidth="1"/>
    <col min="12" max="12" width="4.109375" style="140" customWidth="1"/>
    <col min="13" max="13" width="4.44140625" style="140" customWidth="1"/>
    <col min="14" max="14" width="4.6640625" style="140" customWidth="1"/>
    <col min="15" max="15" width="4.77734375" style="140" customWidth="1"/>
    <col min="16" max="16" width="4.44140625" style="140" customWidth="1"/>
    <col min="17" max="17" width="6" style="140" customWidth="1"/>
    <col min="18" max="18" width="6.21875" style="140" customWidth="1"/>
    <col min="19" max="19" width="6.88671875" style="140" customWidth="1"/>
    <col min="20" max="20" width="7.44140625" style="144" customWidth="1"/>
    <col min="21" max="21" width="8.109375" style="140" customWidth="1"/>
    <col min="22" max="22" width="7.109375" style="140" customWidth="1"/>
    <col min="23" max="23" width="4.21875" style="140" customWidth="1"/>
    <col min="24" max="24" width="7.77734375" style="140" customWidth="1"/>
    <col min="25" max="30" width="4.21875" style="140" customWidth="1"/>
    <col min="31" max="33" width="3.44140625" style="140" customWidth="1"/>
    <col min="34" max="35" width="3.5546875" style="140" customWidth="1"/>
    <col min="36" max="42" width="3.21875" style="140" customWidth="1"/>
    <col min="43" max="48" width="3.5546875" style="140" customWidth="1"/>
    <col min="49" max="64" width="2.77734375" style="140" customWidth="1"/>
    <col min="65" max="16384" width="8.88671875" style="140"/>
  </cols>
  <sheetData>
    <row r="2" spans="2:21">
      <c r="B2" s="140" t="s">
        <v>549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2:21">
      <c r="E3" s="142"/>
      <c r="H3" s="142"/>
      <c r="P3" s="142"/>
      <c r="Q3" s="143"/>
      <c r="T3" s="140"/>
      <c r="U3" s="144"/>
    </row>
    <row r="4" spans="2:21">
      <c r="B4" s="145" t="s">
        <v>551</v>
      </c>
      <c r="C4" s="145" t="s">
        <v>557</v>
      </c>
      <c r="D4" s="145" t="s">
        <v>557</v>
      </c>
      <c r="E4" s="145" t="s">
        <v>557</v>
      </c>
      <c r="F4" s="146" t="s">
        <v>556</v>
      </c>
      <c r="G4" s="145" t="s">
        <v>557</v>
      </c>
      <c r="H4" s="145" t="s">
        <v>551</v>
      </c>
      <c r="I4" s="146" t="s">
        <v>555</v>
      </c>
      <c r="J4" s="145" t="s">
        <v>555</v>
      </c>
      <c r="K4" s="145" t="s">
        <v>556</v>
      </c>
      <c r="L4" s="145" t="s">
        <v>556</v>
      </c>
      <c r="M4" s="145" t="s">
        <v>551</v>
      </c>
      <c r="N4" s="145" t="s">
        <v>555</v>
      </c>
      <c r="O4" s="145" t="s">
        <v>555</v>
      </c>
      <c r="P4" s="145" t="s">
        <v>556</v>
      </c>
      <c r="Q4" s="143"/>
    </row>
    <row r="5" spans="2:21">
      <c r="B5" s="147">
        <v>1</v>
      </c>
      <c r="C5" s="147">
        <v>2</v>
      </c>
      <c r="D5" s="147">
        <v>3</v>
      </c>
      <c r="E5" s="147">
        <v>4</v>
      </c>
      <c r="F5" s="147">
        <v>5</v>
      </c>
      <c r="G5" s="147">
        <v>6</v>
      </c>
      <c r="H5" s="147">
        <v>7</v>
      </c>
      <c r="I5" s="147">
        <v>8</v>
      </c>
      <c r="J5" s="147">
        <v>9</v>
      </c>
      <c r="K5" s="147">
        <v>10</v>
      </c>
      <c r="L5" s="147">
        <v>11</v>
      </c>
      <c r="M5" s="147">
        <v>12</v>
      </c>
      <c r="N5" s="147">
        <v>13</v>
      </c>
      <c r="O5" s="147">
        <v>14</v>
      </c>
      <c r="P5" s="147">
        <v>15</v>
      </c>
      <c r="Q5" s="143"/>
    </row>
    <row r="6" spans="2:21">
      <c r="H6" s="142"/>
      <c r="J6" s="142"/>
      <c r="L6" s="143"/>
      <c r="P6" s="144"/>
      <c r="Q6" s="142"/>
      <c r="R6" s="143"/>
      <c r="T6" s="140"/>
    </row>
    <row r="7" spans="2:21">
      <c r="B7" s="175" t="s">
        <v>0</v>
      </c>
      <c r="C7" s="176"/>
      <c r="D7" s="171" t="s">
        <v>70</v>
      </c>
      <c r="E7" s="171"/>
      <c r="F7" s="171"/>
      <c r="G7" s="171"/>
      <c r="H7" s="172"/>
      <c r="J7" s="173" t="s">
        <v>56</v>
      </c>
      <c r="K7" s="173"/>
      <c r="L7" s="148">
        <v>120</v>
      </c>
      <c r="M7" s="147" t="s">
        <v>66</v>
      </c>
      <c r="O7" s="142" t="s">
        <v>67</v>
      </c>
      <c r="P7" s="142"/>
      <c r="Q7" s="149" t="s">
        <v>68</v>
      </c>
      <c r="S7" s="142"/>
      <c r="T7" s="143"/>
    </row>
    <row r="8" spans="2:21">
      <c r="B8" s="174" t="s">
        <v>551</v>
      </c>
      <c r="C8" s="172"/>
      <c r="D8" s="135">
        <v>1</v>
      </c>
      <c r="E8" s="135">
        <v>7</v>
      </c>
      <c r="F8" s="135">
        <v>12</v>
      </c>
      <c r="G8" s="135"/>
      <c r="H8" s="136"/>
      <c r="J8" s="169">
        <f>30*COUNTA(D8:H8)</f>
        <v>90</v>
      </c>
      <c r="K8" s="170"/>
      <c r="L8" s="150">
        <v>120</v>
      </c>
      <c r="M8" s="151">
        <f>L8-J8</f>
        <v>30</v>
      </c>
      <c r="O8" s="149">
        <f>M8/$M$13</f>
        <v>0.25</v>
      </c>
      <c r="P8" s="149"/>
      <c r="Q8" s="144">
        <f>ABS(O8)</f>
        <v>0.25</v>
      </c>
      <c r="S8" s="142"/>
      <c r="T8" s="143"/>
    </row>
    <row r="9" spans="2:21">
      <c r="B9" s="177" t="s">
        <v>552</v>
      </c>
      <c r="C9" s="178"/>
      <c r="D9" s="152"/>
      <c r="E9" s="152"/>
      <c r="F9" s="152"/>
      <c r="G9" s="152"/>
      <c r="H9" s="153"/>
      <c r="J9" s="169">
        <f t="shared" ref="J9:J12" si="0">30*COUNTA(D9:H9)</f>
        <v>0</v>
      </c>
      <c r="K9" s="170"/>
      <c r="L9" s="150">
        <v>120</v>
      </c>
      <c r="M9" s="151">
        <f>L9-J9</f>
        <v>120</v>
      </c>
      <c r="O9" s="149">
        <f>M9/$M$13</f>
        <v>1</v>
      </c>
      <c r="P9" s="149"/>
      <c r="Q9" s="144">
        <f>ABS(O9)</f>
        <v>1</v>
      </c>
      <c r="T9" s="143"/>
    </row>
    <row r="10" spans="2:21">
      <c r="B10" s="174" t="s">
        <v>555</v>
      </c>
      <c r="C10" s="172"/>
      <c r="D10" s="135">
        <v>8</v>
      </c>
      <c r="E10" s="135">
        <v>9</v>
      </c>
      <c r="F10" s="135">
        <v>13</v>
      </c>
      <c r="G10" s="135">
        <v>14</v>
      </c>
      <c r="H10" s="136"/>
      <c r="J10" s="169">
        <f t="shared" si="0"/>
        <v>120</v>
      </c>
      <c r="K10" s="170"/>
      <c r="L10" s="150">
        <v>120</v>
      </c>
      <c r="M10" s="151">
        <f>L10-J10</f>
        <v>0</v>
      </c>
      <c r="O10" s="149">
        <f>M10/$M$13</f>
        <v>0</v>
      </c>
      <c r="P10" s="149"/>
      <c r="Q10" s="144">
        <f>ABS(O10)</f>
        <v>0</v>
      </c>
      <c r="T10" s="143"/>
    </row>
    <row r="11" spans="2:21">
      <c r="B11" s="177" t="s">
        <v>556</v>
      </c>
      <c r="C11" s="178"/>
      <c r="D11" s="152">
        <v>5</v>
      </c>
      <c r="E11" s="152">
        <v>10</v>
      </c>
      <c r="F11" s="152">
        <v>11</v>
      </c>
      <c r="G11" s="152">
        <v>15</v>
      </c>
      <c r="H11" s="153"/>
      <c r="J11" s="169">
        <f t="shared" si="0"/>
        <v>120</v>
      </c>
      <c r="K11" s="170"/>
      <c r="L11" s="150">
        <v>120</v>
      </c>
      <c r="M11" s="151">
        <f>L11-J11</f>
        <v>0</v>
      </c>
      <c r="O11" s="149">
        <f>M11/$M$13</f>
        <v>0</v>
      </c>
      <c r="P11" s="149"/>
      <c r="Q11" s="144">
        <f>ABS(O11)</f>
        <v>0</v>
      </c>
      <c r="T11" s="143"/>
    </row>
    <row r="12" spans="2:21">
      <c r="B12" s="174" t="s">
        <v>557</v>
      </c>
      <c r="C12" s="172"/>
      <c r="D12" s="135">
        <v>2</v>
      </c>
      <c r="E12" s="135">
        <v>3</v>
      </c>
      <c r="F12" s="135">
        <v>4</v>
      </c>
      <c r="G12" s="135">
        <v>6</v>
      </c>
      <c r="H12" s="136"/>
      <c r="J12" s="169">
        <f t="shared" si="0"/>
        <v>120</v>
      </c>
      <c r="K12" s="170"/>
      <c r="L12" s="150">
        <v>120</v>
      </c>
      <c r="M12" s="151">
        <f>L12-J12</f>
        <v>0</v>
      </c>
      <c r="O12" s="149">
        <f>M12/$M$13</f>
        <v>0</v>
      </c>
      <c r="P12" s="149"/>
      <c r="Q12" s="144">
        <f>ABS(O12)</f>
        <v>0</v>
      </c>
      <c r="T12" s="143"/>
    </row>
    <row r="13" spans="2:21">
      <c r="F13" s="142"/>
      <c r="G13" s="142"/>
      <c r="H13" s="142"/>
      <c r="M13" s="154">
        <f>MAX(M8:M12)</f>
        <v>120</v>
      </c>
      <c r="O13" s="155">
        <f>SUM(O8:O12)</f>
        <v>1.25</v>
      </c>
      <c r="P13" s="156"/>
      <c r="Q13" s="157">
        <f>SUM(Q8:Q12)</f>
        <v>1.25</v>
      </c>
      <c r="T13" s="143"/>
    </row>
    <row r="14" spans="2:21">
      <c r="F14" s="142"/>
      <c r="G14" s="142"/>
      <c r="H14" s="142"/>
      <c r="L14" s="143"/>
      <c r="M14" s="158" t="s">
        <v>65</v>
      </c>
      <c r="T14" s="143"/>
    </row>
    <row r="15" spans="2:21">
      <c r="Q15" s="142"/>
      <c r="R15" s="143"/>
      <c r="T15" s="140"/>
      <c r="U15" s="144"/>
    </row>
  </sheetData>
  <mergeCells count="13">
    <mergeCell ref="B12:C12"/>
    <mergeCell ref="B7:C7"/>
    <mergeCell ref="B8:C8"/>
    <mergeCell ref="B9:C9"/>
    <mergeCell ref="B10:C10"/>
    <mergeCell ref="B11:C11"/>
    <mergeCell ref="J12:K12"/>
    <mergeCell ref="D7:H7"/>
    <mergeCell ref="J7:K7"/>
    <mergeCell ref="J8:K8"/>
    <mergeCell ref="J9:K9"/>
    <mergeCell ref="J10:K10"/>
    <mergeCell ref="J11:K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0"/>
  <sheetViews>
    <sheetView topLeftCell="A25" zoomScale="120" zoomScaleNormal="120" workbookViewId="0">
      <selection activeCell="B3" sqref="B3"/>
    </sheetView>
  </sheetViews>
  <sheetFormatPr defaultRowHeight="14.4"/>
  <cols>
    <col min="1" max="1" width="12.77734375" customWidth="1"/>
    <col min="2" max="3" width="2.77734375" customWidth="1"/>
    <col min="4" max="15" width="3.21875" customWidth="1"/>
    <col min="16" max="16" width="3.5546875" customWidth="1"/>
    <col min="17" max="17" width="3.21875" customWidth="1"/>
    <col min="18" max="18" width="6.77734375" style="63" customWidth="1"/>
    <col min="19" max="19" width="6" customWidth="1"/>
    <col min="20" max="20" width="6.21875" customWidth="1"/>
    <col min="21" max="21" width="6.88671875" customWidth="1"/>
    <col min="22" max="22" width="7.44140625" style="58" customWidth="1"/>
    <col min="23" max="23" width="8.109375" customWidth="1"/>
    <col min="24" max="24" width="7.109375" customWidth="1"/>
    <col min="25" max="25" width="4.21875" customWidth="1"/>
    <col min="26" max="26" width="7.77734375" customWidth="1"/>
    <col min="27" max="32" width="4.21875" customWidth="1"/>
    <col min="33" max="35" width="3.44140625" customWidth="1"/>
    <col min="36" max="37" width="3.5546875" customWidth="1"/>
    <col min="38" max="44" width="3.21875" customWidth="1"/>
    <col min="45" max="50" width="3.5546875" customWidth="1"/>
    <col min="51" max="66" width="2.77734375" customWidth="1"/>
  </cols>
  <sheetData>
    <row r="1" spans="1:24">
      <c r="A1" t="s">
        <v>1</v>
      </c>
    </row>
    <row r="2" spans="1:24">
      <c r="A2" t="s">
        <v>2</v>
      </c>
    </row>
    <row r="4" spans="1:24">
      <c r="A4" t="s">
        <v>42</v>
      </c>
    </row>
    <row r="6" spans="1:24">
      <c r="A6" s="101" t="s">
        <v>43</v>
      </c>
      <c r="C6" t="s">
        <v>3</v>
      </c>
    </row>
    <row r="7" spans="1:24">
      <c r="C7" t="s">
        <v>51</v>
      </c>
    </row>
    <row r="8" spans="1:24"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1</v>
      </c>
      <c r="M8" s="3"/>
      <c r="N8" s="3"/>
      <c r="O8" s="3"/>
      <c r="P8" s="3"/>
      <c r="Q8" s="3"/>
      <c r="R8" s="64">
        <v>0</v>
      </c>
      <c r="S8" s="3">
        <v>0</v>
      </c>
      <c r="T8" s="3">
        <v>0</v>
      </c>
      <c r="U8" s="3">
        <v>1</v>
      </c>
      <c r="V8" s="81">
        <v>0</v>
      </c>
      <c r="W8" s="4"/>
    </row>
    <row r="10" spans="1:24">
      <c r="C10" t="s">
        <v>83</v>
      </c>
    </row>
    <row r="11" spans="1:24">
      <c r="C11" t="s">
        <v>84</v>
      </c>
    </row>
    <row r="12" spans="1:24">
      <c r="L12" t="s">
        <v>93</v>
      </c>
      <c r="P12" t="s">
        <v>94</v>
      </c>
      <c r="T12" s="120">
        <v>20</v>
      </c>
      <c r="U12" s="120">
        <v>20</v>
      </c>
      <c r="V12" s="121">
        <v>20</v>
      </c>
      <c r="W12" s="120">
        <v>20</v>
      </c>
      <c r="X12" s="120">
        <v>20</v>
      </c>
    </row>
    <row r="13" spans="1:24">
      <c r="A13" t="s">
        <v>7</v>
      </c>
      <c r="B13" s="104">
        <v>0</v>
      </c>
      <c r="C13" s="104">
        <v>0</v>
      </c>
      <c r="D13" s="104">
        <v>0</v>
      </c>
      <c r="E13" s="104">
        <v>0</v>
      </c>
      <c r="F13" s="105">
        <v>0</v>
      </c>
      <c r="H13" t="s">
        <v>87</v>
      </c>
      <c r="L13" s="179">
        <f>B13*40+C13*40+D13*40+E13*40+F13*40</f>
        <v>0</v>
      </c>
      <c r="M13" s="179"/>
      <c r="N13" s="179"/>
      <c r="P13" s="180">
        <f>120-L13</f>
        <v>120</v>
      </c>
      <c r="Q13" s="181"/>
      <c r="T13" s="118"/>
      <c r="U13" s="118"/>
      <c r="V13" s="119"/>
      <c r="W13" s="118"/>
      <c r="X13" s="118"/>
    </row>
    <row r="14" spans="1:24">
      <c r="L14" s="1"/>
      <c r="M14" s="1"/>
      <c r="N14" s="1"/>
      <c r="P14" s="58"/>
      <c r="T14" s="116"/>
      <c r="U14" s="116"/>
      <c r="V14" s="117"/>
      <c r="W14" s="116"/>
      <c r="X14" s="116"/>
    </row>
    <row r="15" spans="1:24">
      <c r="A15" t="s">
        <v>8</v>
      </c>
      <c r="B15" s="106">
        <v>1</v>
      </c>
      <c r="C15" s="106">
        <v>1</v>
      </c>
      <c r="D15" s="106">
        <v>1</v>
      </c>
      <c r="E15" s="106">
        <v>1</v>
      </c>
      <c r="F15" s="106">
        <v>1</v>
      </c>
      <c r="H15" t="s">
        <v>88</v>
      </c>
      <c r="L15" s="179">
        <f>B15*40+C15*40+D15*40+E15*40+F15*40</f>
        <v>200</v>
      </c>
      <c r="M15" s="179"/>
      <c r="N15" s="179"/>
      <c r="P15" s="180">
        <f>120-L15</f>
        <v>-80</v>
      </c>
      <c r="Q15" s="181"/>
      <c r="T15" s="116"/>
      <c r="U15" s="116"/>
      <c r="V15" s="117"/>
      <c r="W15" s="116"/>
      <c r="X15" s="116"/>
    </row>
    <row r="16" spans="1:24">
      <c r="L16" s="1"/>
      <c r="M16" s="1"/>
      <c r="N16" s="1"/>
      <c r="P16" s="58"/>
    </row>
    <row r="17" spans="1:29">
      <c r="B17" t="s">
        <v>85</v>
      </c>
      <c r="L17" s="1"/>
      <c r="M17" s="1"/>
      <c r="N17" s="1"/>
      <c r="P17" s="58"/>
      <c r="V17" s="58" t="s">
        <v>518</v>
      </c>
      <c r="W17" s="108" t="s">
        <v>520</v>
      </c>
      <c r="X17" t="s">
        <v>519</v>
      </c>
    </row>
    <row r="18" spans="1:29">
      <c r="A18" t="s">
        <v>9</v>
      </c>
      <c r="B18" s="102">
        <v>0</v>
      </c>
      <c r="C18" s="102">
        <v>0</v>
      </c>
      <c r="D18" s="102">
        <v>0</v>
      </c>
      <c r="E18" s="102">
        <v>0</v>
      </c>
      <c r="F18" s="103">
        <v>1</v>
      </c>
      <c r="H18" t="s">
        <v>89</v>
      </c>
      <c r="L18" s="179">
        <f>B18*40+C18*40+D18*40+E18*40+F18*40</f>
        <v>40</v>
      </c>
      <c r="M18" s="179"/>
      <c r="N18" s="179"/>
      <c r="P18" s="180">
        <f>120-L18</f>
        <v>80</v>
      </c>
      <c r="Q18" s="181"/>
    </row>
    <row r="19" spans="1:29">
      <c r="L19" s="1"/>
      <c r="M19" s="1"/>
      <c r="N19" s="1"/>
      <c r="P19" s="58"/>
    </row>
    <row r="20" spans="1:29">
      <c r="B20" t="s">
        <v>86</v>
      </c>
      <c r="L20" s="1"/>
      <c r="M20" s="1"/>
      <c r="N20" s="1"/>
      <c r="P20" s="58"/>
    </row>
    <row r="21" spans="1:29">
      <c r="A21" t="s">
        <v>10</v>
      </c>
      <c r="B21" s="104">
        <v>0</v>
      </c>
      <c r="C21" s="104">
        <v>0</v>
      </c>
      <c r="D21" s="104">
        <v>0</v>
      </c>
      <c r="E21" s="106">
        <v>1</v>
      </c>
      <c r="F21" s="106">
        <v>1</v>
      </c>
      <c r="H21" t="s">
        <v>90</v>
      </c>
      <c r="L21" s="179">
        <f>B21*40+C21*40+D21*40+E21*40+F21*40</f>
        <v>80</v>
      </c>
      <c r="M21" s="179"/>
      <c r="N21" s="179"/>
      <c r="P21" s="180">
        <f>120-L21</f>
        <v>40</v>
      </c>
      <c r="Q21" s="181"/>
    </row>
    <row r="22" spans="1:29">
      <c r="L22" s="1"/>
      <c r="M22" s="1"/>
      <c r="N22" s="1"/>
      <c r="P22" s="58"/>
    </row>
    <row r="23" spans="1:29">
      <c r="A23" t="s">
        <v>17</v>
      </c>
      <c r="B23" s="106">
        <v>1</v>
      </c>
      <c r="C23" s="106">
        <v>1</v>
      </c>
      <c r="D23" s="106">
        <v>1</v>
      </c>
      <c r="E23" s="104">
        <v>0</v>
      </c>
      <c r="F23" s="104">
        <v>0</v>
      </c>
      <c r="H23" t="s">
        <v>91</v>
      </c>
      <c r="L23" s="179">
        <f>B23*40+C23*40+D23*40+E23*40+F23*40</f>
        <v>120</v>
      </c>
      <c r="M23" s="179"/>
      <c r="N23" s="179"/>
      <c r="P23" s="182">
        <f>120-L23</f>
        <v>0</v>
      </c>
      <c r="Q23" s="183"/>
      <c r="R23" s="63" t="s">
        <v>92</v>
      </c>
    </row>
    <row r="29" spans="1:29">
      <c r="A29" s="101" t="s">
        <v>44</v>
      </c>
      <c r="C29" t="s">
        <v>82</v>
      </c>
    </row>
    <row r="30" spans="1:29">
      <c r="C30" t="s">
        <v>51</v>
      </c>
    </row>
    <row r="31" spans="1:29">
      <c r="I31" s="1" t="s">
        <v>60</v>
      </c>
      <c r="Z31" t="s">
        <v>55</v>
      </c>
      <c r="AC31" t="s">
        <v>52</v>
      </c>
    </row>
    <row r="32" spans="1:29">
      <c r="A32" t="s">
        <v>71</v>
      </c>
      <c r="B32" s="98" t="s">
        <v>76</v>
      </c>
      <c r="C32" s="98" t="s">
        <v>76</v>
      </c>
      <c r="D32" s="98" t="s">
        <v>78</v>
      </c>
      <c r="E32" s="98" t="s">
        <v>77</v>
      </c>
      <c r="F32" s="98" t="s">
        <v>78</v>
      </c>
      <c r="G32" s="98" t="s">
        <v>77</v>
      </c>
      <c r="H32" s="98" t="s">
        <v>79</v>
      </c>
      <c r="I32" s="98" t="s">
        <v>80</v>
      </c>
      <c r="J32" s="98" t="s">
        <v>79</v>
      </c>
      <c r="K32" s="98" t="s">
        <v>79</v>
      </c>
      <c r="L32" s="98" t="s">
        <v>79</v>
      </c>
      <c r="M32" s="98" t="s">
        <v>79</v>
      </c>
      <c r="N32" s="98" t="s">
        <v>79</v>
      </c>
      <c r="O32" s="98" t="s">
        <v>78</v>
      </c>
      <c r="P32" s="98" t="s">
        <v>77</v>
      </c>
      <c r="S32" s="63"/>
      <c r="AC32" t="s">
        <v>53</v>
      </c>
    </row>
    <row r="33" spans="1:33">
      <c r="B33" s="77">
        <v>1</v>
      </c>
      <c r="C33" s="77">
        <v>2</v>
      </c>
      <c r="D33" s="77">
        <v>3</v>
      </c>
      <c r="E33" s="77">
        <v>4</v>
      </c>
      <c r="F33" s="77">
        <v>5</v>
      </c>
      <c r="G33" s="77">
        <v>6</v>
      </c>
      <c r="H33" s="77">
        <v>7</v>
      </c>
      <c r="I33" s="77">
        <v>8</v>
      </c>
      <c r="J33" s="77">
        <v>9</v>
      </c>
      <c r="K33" s="77">
        <v>10</v>
      </c>
      <c r="L33" s="77">
        <v>11</v>
      </c>
      <c r="M33" s="77">
        <v>12</v>
      </c>
      <c r="N33" s="77">
        <v>13</v>
      </c>
      <c r="O33" s="77">
        <v>14</v>
      </c>
      <c r="P33" s="77">
        <v>15</v>
      </c>
      <c r="S33" s="63"/>
      <c r="AC33" t="s">
        <v>54</v>
      </c>
    </row>
    <row r="34" spans="1:33">
      <c r="G34" s="1"/>
      <c r="H34" s="1"/>
      <c r="I34" s="1"/>
      <c r="J34" s="1"/>
      <c r="M34" s="58"/>
      <c r="N34" s="63"/>
      <c r="Q34" s="1"/>
      <c r="R34" s="1"/>
      <c r="S34" s="76" t="s">
        <v>63</v>
      </c>
      <c r="V34"/>
      <c r="W34" s="58"/>
    </row>
    <row r="35" spans="1:33">
      <c r="B35" s="94" t="s">
        <v>0</v>
      </c>
      <c r="G35" s="1"/>
      <c r="H35" s="1"/>
      <c r="I35" s="1"/>
      <c r="J35" s="1"/>
      <c r="L35" s="94"/>
      <c r="N35" s="1"/>
      <c r="O35" s="1"/>
      <c r="P35" s="1"/>
      <c r="Q35" s="1"/>
      <c r="R35" s="56" t="s">
        <v>56</v>
      </c>
      <c r="S35" s="80">
        <v>4</v>
      </c>
      <c r="T35" s="77" t="s">
        <v>66</v>
      </c>
      <c r="V35" t="s">
        <v>67</v>
      </c>
      <c r="W35" s="82" t="s">
        <v>68</v>
      </c>
      <c r="Z35" s="63">
        <v>210000</v>
      </c>
      <c r="AA35" t="s">
        <v>57</v>
      </c>
    </row>
    <row r="36" spans="1:33">
      <c r="B36" s="3" t="s">
        <v>76</v>
      </c>
      <c r="C36" s="97">
        <v>1</v>
      </c>
      <c r="D36" s="95">
        <v>2</v>
      </c>
      <c r="E36" s="95"/>
      <c r="F36" s="95"/>
      <c r="G36" s="95"/>
      <c r="H36" s="96"/>
      <c r="I36" s="1"/>
      <c r="J36" s="1"/>
      <c r="N36" s="1"/>
      <c r="O36" s="1"/>
      <c r="P36" s="1"/>
      <c r="Q36" s="1"/>
      <c r="R36" s="62">
        <f>30*COUNTA(C36:H36)</f>
        <v>60</v>
      </c>
      <c r="S36" s="65">
        <f>$S$35*30</f>
        <v>120</v>
      </c>
      <c r="T36" s="79">
        <f>S36-R36</f>
        <v>60</v>
      </c>
      <c r="V36" s="58">
        <f>T36/$T$41</f>
        <v>0.66666666666666663</v>
      </c>
      <c r="W36" s="58">
        <f>ABS(V36)</f>
        <v>0.66666666666666663</v>
      </c>
      <c r="Z36">
        <v>15</v>
      </c>
      <c r="AA36" t="s">
        <v>58</v>
      </c>
    </row>
    <row r="37" spans="1:33">
      <c r="B37" s="3" t="s">
        <v>77</v>
      </c>
      <c r="C37" s="13">
        <v>4</v>
      </c>
      <c r="D37" s="13">
        <v>6</v>
      </c>
      <c r="E37" s="13">
        <v>15</v>
      </c>
      <c r="F37" s="13"/>
      <c r="G37" s="13"/>
      <c r="H37" s="53"/>
      <c r="I37" t="s">
        <v>70</v>
      </c>
      <c r="J37" s="1"/>
      <c r="N37" s="1"/>
      <c r="O37" s="111"/>
      <c r="P37" s="1"/>
      <c r="R37" s="62">
        <f t="shared" ref="R37:R40" si="0">30*COUNTA(C37:H37)</f>
        <v>90</v>
      </c>
      <c r="S37" s="65">
        <f>$S$35*30</f>
        <v>120</v>
      </c>
      <c r="T37" s="79">
        <f t="shared" ref="T37:T40" si="1">S37-R37</f>
        <v>30</v>
      </c>
      <c r="V37" s="58">
        <f t="shared" ref="V37:V40" si="2">T37/$T$41</f>
        <v>0.33333333333333331</v>
      </c>
      <c r="W37" s="58">
        <f t="shared" ref="W37:W40" si="3">ABS(V37)</f>
        <v>0.33333333333333331</v>
      </c>
      <c r="Z37" s="2">
        <v>4</v>
      </c>
      <c r="AA37" s="2" t="s">
        <v>59</v>
      </c>
      <c r="AB37" s="2"/>
      <c r="AC37" s="2"/>
      <c r="AD37" s="2"/>
      <c r="AE37" s="2"/>
      <c r="AF37" s="2"/>
      <c r="AG37" s="2"/>
    </row>
    <row r="38" spans="1:33">
      <c r="B38" s="3" t="s">
        <v>78</v>
      </c>
      <c r="C38" s="97">
        <v>3</v>
      </c>
      <c r="D38" s="95">
        <v>5</v>
      </c>
      <c r="E38" s="95">
        <v>14</v>
      </c>
      <c r="F38" s="95"/>
      <c r="G38" s="95"/>
      <c r="H38" s="96"/>
      <c r="I38" s="1"/>
      <c r="J38" s="1"/>
      <c r="N38" s="1"/>
      <c r="O38" s="1"/>
      <c r="P38" s="1"/>
      <c r="R38" s="62">
        <f t="shared" si="0"/>
        <v>90</v>
      </c>
      <c r="S38" s="65">
        <f>$S$35*30</f>
        <v>120</v>
      </c>
      <c r="T38" s="79">
        <f t="shared" si="1"/>
        <v>30</v>
      </c>
      <c r="V38" s="58">
        <f t="shared" si="2"/>
        <v>0.33333333333333331</v>
      </c>
      <c r="W38" s="58">
        <f t="shared" si="3"/>
        <v>0.33333333333333331</v>
      </c>
      <c r="Z38" s="2">
        <v>120</v>
      </c>
      <c r="AA38" s="2" t="s">
        <v>64</v>
      </c>
      <c r="AB38" s="2"/>
      <c r="AC38" s="2"/>
      <c r="AD38" s="2"/>
      <c r="AE38" s="2"/>
      <c r="AF38" s="2"/>
      <c r="AG38" s="2"/>
    </row>
    <row r="39" spans="1:33">
      <c r="B39" s="3" t="s">
        <v>79</v>
      </c>
      <c r="C39" s="13">
        <v>7</v>
      </c>
      <c r="D39" s="13">
        <v>9</v>
      </c>
      <c r="E39" s="13">
        <v>10</v>
      </c>
      <c r="F39" s="99">
        <v>11</v>
      </c>
      <c r="G39" s="99">
        <v>12</v>
      </c>
      <c r="H39" s="100">
        <v>13</v>
      </c>
      <c r="I39" s="1"/>
      <c r="J39" s="1"/>
      <c r="N39" s="1"/>
      <c r="O39" s="1"/>
      <c r="P39" s="1"/>
      <c r="R39" s="62">
        <f t="shared" si="0"/>
        <v>180</v>
      </c>
      <c r="S39" s="65">
        <f>$S$35*30</f>
        <v>120</v>
      </c>
      <c r="T39" s="79">
        <f t="shared" si="1"/>
        <v>-60</v>
      </c>
      <c r="V39" s="58">
        <f t="shared" si="2"/>
        <v>-0.66666666666666663</v>
      </c>
      <c r="W39" s="58">
        <f t="shared" si="3"/>
        <v>0.66666666666666663</v>
      </c>
    </row>
    <row r="40" spans="1:33">
      <c r="B40" s="3" t="s">
        <v>80</v>
      </c>
      <c r="C40" s="97">
        <v>8</v>
      </c>
      <c r="D40" s="95"/>
      <c r="E40" s="95"/>
      <c r="F40" s="95"/>
      <c r="G40" s="95"/>
      <c r="H40" s="96"/>
      <c r="I40" s="1"/>
      <c r="J40" s="1"/>
      <c r="K40" s="1"/>
      <c r="N40" s="1"/>
      <c r="O40" s="1"/>
      <c r="P40" s="1"/>
      <c r="R40" s="62">
        <f t="shared" si="0"/>
        <v>30</v>
      </c>
      <c r="S40" s="65">
        <f>$S$35*30</f>
        <v>120</v>
      </c>
      <c r="T40" s="79">
        <f t="shared" si="1"/>
        <v>90</v>
      </c>
      <c r="V40" s="58">
        <f t="shared" si="2"/>
        <v>1</v>
      </c>
      <c r="W40" s="58">
        <f t="shared" si="3"/>
        <v>1</v>
      </c>
    </row>
    <row r="41" spans="1:33">
      <c r="B41" t="s">
        <v>96</v>
      </c>
      <c r="G41" s="1"/>
      <c r="H41" s="1"/>
      <c r="I41" s="1"/>
      <c r="J41" s="1"/>
      <c r="K41" s="1"/>
      <c r="N41" s="1"/>
      <c r="O41" s="1"/>
      <c r="P41" s="1"/>
      <c r="R41"/>
      <c r="T41" s="91">
        <f>MAX(T36:T40)</f>
        <v>90</v>
      </c>
      <c r="V41" s="92">
        <f>SUM(V36:V40)</f>
        <v>1.6666666666666665</v>
      </c>
      <c r="W41" s="93">
        <f>SUM(W36:W40)</f>
        <v>3</v>
      </c>
      <c r="Z41" t="s">
        <v>69</v>
      </c>
    </row>
    <row r="42" spans="1:33">
      <c r="B42" t="s">
        <v>97</v>
      </c>
      <c r="G42" s="1"/>
      <c r="H42" s="1"/>
      <c r="I42" s="1"/>
      <c r="J42" s="1"/>
      <c r="K42" s="1"/>
      <c r="N42" s="1"/>
      <c r="O42" s="1"/>
      <c r="P42" s="1"/>
      <c r="R42"/>
      <c r="S42" s="63"/>
      <c r="T42" s="78" t="s">
        <v>65</v>
      </c>
      <c r="V42"/>
      <c r="W42" s="58"/>
      <c r="X42" s="58"/>
      <c r="Z42" s="57" t="s">
        <v>61</v>
      </c>
    </row>
    <row r="43" spans="1:33">
      <c r="I43" s="1" t="s">
        <v>60</v>
      </c>
      <c r="Z43" t="s">
        <v>62</v>
      </c>
    </row>
    <row r="44" spans="1:33">
      <c r="A44" t="s">
        <v>72</v>
      </c>
      <c r="B44" s="60" t="s">
        <v>78</v>
      </c>
      <c r="C44" s="60" t="s">
        <v>77</v>
      </c>
      <c r="D44" s="60" t="s">
        <v>79</v>
      </c>
      <c r="E44" s="60" t="s">
        <v>78</v>
      </c>
      <c r="F44" s="60" t="s">
        <v>78</v>
      </c>
      <c r="G44" s="60" t="s">
        <v>77</v>
      </c>
      <c r="H44" s="60" t="s">
        <v>77</v>
      </c>
      <c r="I44" s="60" t="s">
        <v>77</v>
      </c>
      <c r="J44" s="60" t="s">
        <v>78</v>
      </c>
      <c r="K44" s="60" t="s">
        <v>77</v>
      </c>
      <c r="L44" s="60" t="s">
        <v>77</v>
      </c>
      <c r="M44" s="60" t="s">
        <v>79</v>
      </c>
      <c r="N44" s="60" t="s">
        <v>76</v>
      </c>
      <c r="O44" s="60" t="s">
        <v>79</v>
      </c>
      <c r="P44" s="60" t="s">
        <v>79</v>
      </c>
      <c r="S44" s="63"/>
    </row>
    <row r="45" spans="1:33">
      <c r="B45" s="77">
        <v>1</v>
      </c>
      <c r="C45" s="77">
        <v>2</v>
      </c>
      <c r="D45" s="77">
        <v>3</v>
      </c>
      <c r="E45" s="77">
        <v>4</v>
      </c>
      <c r="F45" s="77">
        <v>5</v>
      </c>
      <c r="G45" s="77">
        <v>6</v>
      </c>
      <c r="H45" s="77">
        <v>7</v>
      </c>
      <c r="I45" s="77">
        <v>8</v>
      </c>
      <c r="J45" s="77">
        <v>9</v>
      </c>
      <c r="K45" s="77">
        <v>10</v>
      </c>
      <c r="L45" s="77">
        <v>11</v>
      </c>
      <c r="M45" s="77">
        <v>12</v>
      </c>
      <c r="N45" s="77">
        <v>13</v>
      </c>
      <c r="O45" s="77">
        <v>14</v>
      </c>
      <c r="P45" s="77">
        <v>15</v>
      </c>
      <c r="S45" s="63"/>
    </row>
    <row r="46" spans="1:33">
      <c r="G46" s="1"/>
      <c r="H46" s="1"/>
      <c r="I46" s="1"/>
      <c r="J46" s="1"/>
      <c r="M46" s="58"/>
      <c r="N46" s="63"/>
      <c r="Q46" s="1"/>
      <c r="R46" s="1"/>
      <c r="S46" s="76" t="s">
        <v>63</v>
      </c>
      <c r="V46"/>
      <c r="W46" s="58"/>
    </row>
    <row r="47" spans="1:33">
      <c r="B47" s="94" t="s">
        <v>0</v>
      </c>
      <c r="G47" s="1"/>
      <c r="H47" s="1"/>
      <c r="I47" s="1"/>
      <c r="J47" s="1"/>
      <c r="L47" s="94"/>
      <c r="N47" s="1"/>
      <c r="O47" s="1"/>
      <c r="P47" s="1"/>
      <c r="Q47" s="1"/>
      <c r="R47" s="56" t="s">
        <v>56</v>
      </c>
      <c r="S47" s="80">
        <f>S35</f>
        <v>4</v>
      </c>
      <c r="T47" s="77" t="s">
        <v>66</v>
      </c>
      <c r="V47" t="s">
        <v>67</v>
      </c>
      <c r="W47" s="82" t="s">
        <v>68</v>
      </c>
    </row>
    <row r="48" spans="1:33">
      <c r="B48" s="3" t="s">
        <v>76</v>
      </c>
      <c r="C48" s="97">
        <v>13</v>
      </c>
      <c r="D48" s="95"/>
      <c r="E48" s="95"/>
      <c r="F48" s="95"/>
      <c r="G48" s="95"/>
      <c r="H48" s="96"/>
      <c r="I48" s="1"/>
      <c r="J48" s="1"/>
      <c r="N48" s="1"/>
      <c r="O48" s="1"/>
      <c r="P48" s="1"/>
      <c r="Q48" s="1"/>
      <c r="R48" s="62">
        <f t="shared" ref="R48:R52" si="4">30*COUNTA(C48:H48)</f>
        <v>30</v>
      </c>
      <c r="S48" s="65">
        <f>$S$35*30</f>
        <v>120</v>
      </c>
      <c r="T48" s="79">
        <f>S48-R48</f>
        <v>90</v>
      </c>
      <c r="V48" s="58">
        <f>T48/$T$53</f>
        <v>0.75</v>
      </c>
      <c r="W48" s="58">
        <f>ABS(V48)</f>
        <v>0.75</v>
      </c>
    </row>
    <row r="49" spans="1:24">
      <c r="B49" s="3" t="s">
        <v>77</v>
      </c>
      <c r="C49" s="13">
        <v>2</v>
      </c>
      <c r="D49" s="13">
        <v>6</v>
      </c>
      <c r="E49" s="13">
        <v>7</v>
      </c>
      <c r="F49" s="13">
        <v>8</v>
      </c>
      <c r="G49" s="13">
        <v>10</v>
      </c>
      <c r="H49" s="53">
        <v>11</v>
      </c>
      <c r="I49" t="s">
        <v>70</v>
      </c>
      <c r="J49" s="1"/>
      <c r="N49" s="1"/>
      <c r="O49" s="1"/>
      <c r="P49" s="1"/>
      <c r="R49" s="62">
        <f t="shared" si="4"/>
        <v>180</v>
      </c>
      <c r="S49" s="65">
        <f>$S$35*30</f>
        <v>120</v>
      </c>
      <c r="T49" s="79">
        <f t="shared" ref="T49:T52" si="5">S49-R49</f>
        <v>-60</v>
      </c>
      <c r="V49" s="58">
        <f t="shared" ref="V49:V52" si="6">T49/$T$53</f>
        <v>-0.5</v>
      </c>
      <c r="W49" s="58">
        <f t="shared" ref="W49:W52" si="7">ABS(V49)</f>
        <v>0.5</v>
      </c>
    </row>
    <row r="50" spans="1:24">
      <c r="B50" s="3" t="s">
        <v>78</v>
      </c>
      <c r="C50" s="97">
        <v>1</v>
      </c>
      <c r="D50" s="95">
        <v>4</v>
      </c>
      <c r="E50" s="95">
        <v>5</v>
      </c>
      <c r="F50" s="95">
        <v>9</v>
      </c>
      <c r="G50" s="95"/>
      <c r="H50" s="96"/>
      <c r="I50" s="1"/>
      <c r="J50" s="1"/>
      <c r="N50" s="1"/>
      <c r="O50" s="1"/>
      <c r="P50" s="1"/>
      <c r="R50" s="62">
        <f t="shared" si="4"/>
        <v>120</v>
      </c>
      <c r="S50" s="65">
        <f>$S$35*30</f>
        <v>120</v>
      </c>
      <c r="T50" s="79">
        <f t="shared" si="5"/>
        <v>0</v>
      </c>
      <c r="V50" s="58">
        <f t="shared" si="6"/>
        <v>0</v>
      </c>
      <c r="W50" s="58">
        <f t="shared" si="7"/>
        <v>0</v>
      </c>
    </row>
    <row r="51" spans="1:24">
      <c r="B51" s="3" t="s">
        <v>79</v>
      </c>
      <c r="C51" s="13">
        <v>3</v>
      </c>
      <c r="D51" s="13">
        <v>12</v>
      </c>
      <c r="E51" s="13">
        <v>14</v>
      </c>
      <c r="F51" s="13">
        <v>15</v>
      </c>
      <c r="G51" s="13"/>
      <c r="H51" s="53"/>
      <c r="I51" s="1"/>
      <c r="J51" s="1"/>
      <c r="N51" s="1"/>
      <c r="O51" s="1"/>
      <c r="P51" s="1"/>
      <c r="R51" s="62">
        <f t="shared" si="4"/>
        <v>120</v>
      </c>
      <c r="S51" s="65">
        <f>$S$35*30</f>
        <v>120</v>
      </c>
      <c r="T51" s="79">
        <f t="shared" si="5"/>
        <v>0</v>
      </c>
      <c r="V51" s="58">
        <f t="shared" si="6"/>
        <v>0</v>
      </c>
      <c r="W51" s="58">
        <f t="shared" si="7"/>
        <v>0</v>
      </c>
    </row>
    <row r="52" spans="1:24">
      <c r="B52" s="3" t="s">
        <v>80</v>
      </c>
      <c r="C52" s="97"/>
      <c r="D52" s="95"/>
      <c r="E52" s="95"/>
      <c r="F52" s="95"/>
      <c r="G52" s="95"/>
      <c r="H52" s="96"/>
      <c r="I52" s="1"/>
      <c r="J52" s="1"/>
      <c r="K52" s="1"/>
      <c r="N52" s="1"/>
      <c r="O52" s="1"/>
      <c r="P52" s="1"/>
      <c r="R52" s="62">
        <f t="shared" si="4"/>
        <v>0</v>
      </c>
      <c r="S52" s="65">
        <f>$S$35*30</f>
        <v>120</v>
      </c>
      <c r="T52" s="79">
        <f t="shared" si="5"/>
        <v>120</v>
      </c>
      <c r="V52" s="58">
        <f t="shared" si="6"/>
        <v>1</v>
      </c>
      <c r="W52" s="58">
        <f t="shared" si="7"/>
        <v>1</v>
      </c>
    </row>
    <row r="53" spans="1:24">
      <c r="G53" s="1"/>
      <c r="H53" s="1"/>
      <c r="I53" s="1"/>
      <c r="J53" s="1"/>
      <c r="K53" s="1"/>
      <c r="N53" s="1"/>
      <c r="O53" s="1"/>
      <c r="P53" s="1"/>
      <c r="R53"/>
      <c r="T53" s="91">
        <f>MAX(T48:T52)</f>
        <v>120</v>
      </c>
      <c r="V53" s="92">
        <f>SUM(V48:V52)</f>
        <v>1.25</v>
      </c>
      <c r="W53" s="93">
        <f>SUM(W48:W52)</f>
        <v>2.25</v>
      </c>
    </row>
    <row r="54" spans="1:24">
      <c r="G54" s="1"/>
      <c r="H54" s="1"/>
      <c r="I54" s="1" t="s">
        <v>60</v>
      </c>
      <c r="J54" s="1"/>
      <c r="K54" s="1"/>
      <c r="N54" s="1"/>
      <c r="O54" s="1"/>
      <c r="P54" s="1"/>
      <c r="R54"/>
      <c r="S54" s="63"/>
      <c r="T54" s="78" t="s">
        <v>65</v>
      </c>
      <c r="V54"/>
      <c r="W54" s="58"/>
      <c r="X54" s="58"/>
    </row>
    <row r="55" spans="1:24">
      <c r="A55" t="s">
        <v>73</v>
      </c>
      <c r="B55" s="98" t="s">
        <v>76</v>
      </c>
      <c r="C55" s="98" t="s">
        <v>76</v>
      </c>
      <c r="D55" s="98" t="s">
        <v>78</v>
      </c>
      <c r="E55" s="98" t="s">
        <v>77</v>
      </c>
      <c r="F55" s="98" t="s">
        <v>78</v>
      </c>
      <c r="G55" s="98" t="s">
        <v>77</v>
      </c>
      <c r="H55" s="98" t="s">
        <v>79</v>
      </c>
      <c r="I55" s="98" t="s">
        <v>80</v>
      </c>
      <c r="J55" s="60" t="s">
        <v>78</v>
      </c>
      <c r="K55" s="60" t="s">
        <v>77</v>
      </c>
      <c r="L55" s="60" t="s">
        <v>77</v>
      </c>
      <c r="M55" s="60" t="s">
        <v>79</v>
      </c>
      <c r="N55" s="60" t="s">
        <v>76</v>
      </c>
      <c r="O55" s="60" t="s">
        <v>79</v>
      </c>
      <c r="P55" s="60" t="s">
        <v>79</v>
      </c>
      <c r="S55" s="63"/>
    </row>
    <row r="56" spans="1:24">
      <c r="A56" t="s">
        <v>75</v>
      </c>
      <c r="B56" s="77">
        <v>1</v>
      </c>
      <c r="C56" s="77">
        <v>2</v>
      </c>
      <c r="D56" s="77">
        <v>3</v>
      </c>
      <c r="E56" s="77">
        <v>4</v>
      </c>
      <c r="F56" s="77">
        <v>5</v>
      </c>
      <c r="G56" s="77">
        <v>6</v>
      </c>
      <c r="H56" s="77">
        <v>7</v>
      </c>
      <c r="I56" s="77">
        <v>8</v>
      </c>
      <c r="J56" s="77">
        <v>9</v>
      </c>
      <c r="K56" s="77">
        <v>10</v>
      </c>
      <c r="L56" s="77">
        <v>11</v>
      </c>
      <c r="M56" s="77">
        <v>12</v>
      </c>
      <c r="N56" s="77">
        <v>13</v>
      </c>
      <c r="O56" s="77">
        <v>14</v>
      </c>
      <c r="P56" s="77">
        <v>15</v>
      </c>
      <c r="S56" s="63"/>
    </row>
    <row r="57" spans="1:24">
      <c r="G57" s="1"/>
      <c r="H57" s="1"/>
      <c r="I57" s="1"/>
      <c r="J57" s="1"/>
      <c r="M57" s="58"/>
      <c r="N57" s="63"/>
      <c r="Q57" s="1"/>
      <c r="R57" s="1"/>
      <c r="S57" s="76" t="s">
        <v>63</v>
      </c>
      <c r="V57"/>
      <c r="W57" s="58"/>
    </row>
    <row r="58" spans="1:24">
      <c r="B58" s="94" t="s">
        <v>0</v>
      </c>
      <c r="G58" s="1"/>
      <c r="H58" s="1"/>
      <c r="I58" s="1"/>
      <c r="J58" s="1"/>
      <c r="L58" s="94"/>
      <c r="N58" s="1"/>
      <c r="O58" s="1"/>
      <c r="P58" s="1"/>
      <c r="Q58" s="1"/>
      <c r="R58" s="56" t="s">
        <v>56</v>
      </c>
      <c r="S58" s="80">
        <f>S35</f>
        <v>4</v>
      </c>
      <c r="T58" s="77" t="s">
        <v>66</v>
      </c>
      <c r="V58" t="s">
        <v>67</v>
      </c>
      <c r="W58" s="82" t="s">
        <v>68</v>
      </c>
    </row>
    <row r="59" spans="1:24">
      <c r="B59" s="3" t="s">
        <v>76</v>
      </c>
      <c r="C59" s="97">
        <v>1</v>
      </c>
      <c r="D59" s="95">
        <v>2</v>
      </c>
      <c r="E59" s="95">
        <v>13</v>
      </c>
      <c r="F59" s="95"/>
      <c r="G59" s="95"/>
      <c r="H59" s="96"/>
      <c r="I59" s="1"/>
      <c r="J59" s="1"/>
      <c r="N59" s="1"/>
      <c r="O59" s="1"/>
      <c r="P59" s="1"/>
      <c r="Q59" s="1"/>
      <c r="R59" s="62">
        <f t="shared" ref="R59:R63" si="8">30*COUNTA(C59:H59)</f>
        <v>90</v>
      </c>
      <c r="S59" s="65">
        <f>$S$35*30</f>
        <v>120</v>
      </c>
      <c r="T59" s="79">
        <f>S59-R59</f>
        <v>30</v>
      </c>
      <c r="V59" s="58">
        <f>T59/$T$64</f>
        <v>0.33333333333333331</v>
      </c>
      <c r="W59" s="58">
        <f>ABS(V59)</f>
        <v>0.33333333333333331</v>
      </c>
    </row>
    <row r="60" spans="1:24">
      <c r="B60" s="3" t="s">
        <v>77</v>
      </c>
      <c r="C60" s="13">
        <v>4</v>
      </c>
      <c r="D60" s="13">
        <v>6</v>
      </c>
      <c r="E60" s="13">
        <v>10</v>
      </c>
      <c r="F60" s="13">
        <v>11</v>
      </c>
      <c r="G60" s="13"/>
      <c r="H60" s="53"/>
      <c r="I60" t="s">
        <v>70</v>
      </c>
      <c r="J60" s="1"/>
      <c r="N60" s="1"/>
      <c r="O60" s="1"/>
      <c r="P60" s="1"/>
      <c r="R60" s="62">
        <f t="shared" si="8"/>
        <v>120</v>
      </c>
      <c r="S60" s="65">
        <f>$S$35*30</f>
        <v>120</v>
      </c>
      <c r="T60" s="79">
        <f t="shared" ref="T60:T63" si="9">S60-R60</f>
        <v>0</v>
      </c>
      <c r="V60" s="58">
        <f t="shared" ref="V60:V63" si="10">T60/$T$64</f>
        <v>0</v>
      </c>
      <c r="W60" s="58">
        <f t="shared" ref="W60:W63" si="11">ABS(V60)</f>
        <v>0</v>
      </c>
    </row>
    <row r="61" spans="1:24">
      <c r="B61" s="3" t="s">
        <v>78</v>
      </c>
      <c r="C61" s="97">
        <v>3</v>
      </c>
      <c r="D61" s="95">
        <v>5</v>
      </c>
      <c r="E61" s="95">
        <v>9</v>
      </c>
      <c r="F61" s="95"/>
      <c r="G61" s="95"/>
      <c r="H61" s="96"/>
      <c r="I61" s="1"/>
      <c r="J61" s="1"/>
      <c r="N61" s="1"/>
      <c r="O61" s="1"/>
      <c r="P61" s="1"/>
      <c r="R61" s="62">
        <f t="shared" si="8"/>
        <v>90</v>
      </c>
      <c r="S61" s="65">
        <f>$S$35*30</f>
        <v>120</v>
      </c>
      <c r="T61" s="79">
        <f t="shared" si="9"/>
        <v>30</v>
      </c>
      <c r="V61" s="58">
        <f t="shared" si="10"/>
        <v>0.33333333333333331</v>
      </c>
      <c r="W61" s="58">
        <f t="shared" si="11"/>
        <v>0.33333333333333331</v>
      </c>
    </row>
    <row r="62" spans="1:24">
      <c r="B62" s="3" t="s">
        <v>79</v>
      </c>
      <c r="C62" s="13">
        <v>7</v>
      </c>
      <c r="D62" s="13">
        <v>12</v>
      </c>
      <c r="E62" s="13">
        <v>14</v>
      </c>
      <c r="F62" s="13">
        <v>15</v>
      </c>
      <c r="G62" s="13"/>
      <c r="H62" s="53"/>
      <c r="I62" s="1"/>
      <c r="J62" s="1"/>
      <c r="N62" s="1"/>
      <c r="O62" s="1"/>
      <c r="P62" s="1"/>
      <c r="R62" s="62">
        <f t="shared" si="8"/>
        <v>120</v>
      </c>
      <c r="S62" s="65">
        <f>$S$35*30</f>
        <v>120</v>
      </c>
      <c r="T62" s="79">
        <f t="shared" si="9"/>
        <v>0</v>
      </c>
      <c r="V62" s="58">
        <f t="shared" si="10"/>
        <v>0</v>
      </c>
      <c r="W62" s="58">
        <f t="shared" si="11"/>
        <v>0</v>
      </c>
    </row>
    <row r="63" spans="1:24">
      <c r="B63" s="3" t="s">
        <v>80</v>
      </c>
      <c r="C63" s="97">
        <v>8</v>
      </c>
      <c r="D63" s="95"/>
      <c r="E63" s="95"/>
      <c r="F63" s="95"/>
      <c r="G63" s="95"/>
      <c r="H63" s="96"/>
      <c r="I63" s="1"/>
      <c r="J63" s="1"/>
      <c r="K63" s="1"/>
      <c r="N63" s="1"/>
      <c r="O63" s="1"/>
      <c r="P63" s="1"/>
      <c r="R63" s="62">
        <f t="shared" si="8"/>
        <v>30</v>
      </c>
      <c r="S63" s="65">
        <f>$S$35*30</f>
        <v>120</v>
      </c>
      <c r="T63" s="79">
        <f t="shared" si="9"/>
        <v>90</v>
      </c>
      <c r="V63" s="58">
        <f t="shared" si="10"/>
        <v>1</v>
      </c>
      <c r="W63" s="58">
        <f t="shared" si="11"/>
        <v>1</v>
      </c>
    </row>
    <row r="64" spans="1:24">
      <c r="G64" s="1"/>
      <c r="H64" s="1"/>
      <c r="I64" s="1"/>
      <c r="J64" s="1"/>
      <c r="K64" s="1"/>
      <c r="N64" s="1"/>
      <c r="O64" s="1"/>
      <c r="P64" s="1"/>
      <c r="R64"/>
      <c r="T64" s="91">
        <f>MAX(T59:T63)</f>
        <v>90</v>
      </c>
      <c r="V64" s="92">
        <f>SUM(V59:V63)</f>
        <v>1.6666666666666665</v>
      </c>
      <c r="W64" s="93">
        <f>SUM(W59:W63)</f>
        <v>1.6666666666666665</v>
      </c>
    </row>
    <row r="65" spans="1:23">
      <c r="G65" s="1"/>
      <c r="H65" s="1"/>
      <c r="I65" s="1"/>
      <c r="J65" s="1"/>
      <c r="K65" s="1"/>
      <c r="N65" s="1"/>
      <c r="O65" s="1"/>
      <c r="P65" s="1"/>
      <c r="R65"/>
      <c r="S65" s="63"/>
      <c r="T65" s="78" t="s">
        <v>65</v>
      </c>
      <c r="V65"/>
      <c r="W65" s="58"/>
    </row>
    <row r="66" spans="1:23">
      <c r="I66" s="1" t="s">
        <v>60</v>
      </c>
      <c r="Q66" s="1"/>
      <c r="R66" s="1"/>
      <c r="S66" s="63"/>
      <c r="V66"/>
      <c r="W66" s="58"/>
    </row>
    <row r="67" spans="1:23">
      <c r="A67" t="s">
        <v>74</v>
      </c>
      <c r="B67" s="60" t="s">
        <v>78</v>
      </c>
      <c r="C67" s="60" t="s">
        <v>77</v>
      </c>
      <c r="D67" s="60" t="s">
        <v>79</v>
      </c>
      <c r="E67" s="60" t="s">
        <v>78</v>
      </c>
      <c r="F67" s="60" t="s">
        <v>78</v>
      </c>
      <c r="G67" s="60" t="s">
        <v>77</v>
      </c>
      <c r="H67" s="60" t="s">
        <v>77</v>
      </c>
      <c r="I67" s="60" t="s">
        <v>77</v>
      </c>
      <c r="J67" s="98" t="s">
        <v>79</v>
      </c>
      <c r="K67" s="98" t="s">
        <v>79</v>
      </c>
      <c r="L67" s="98" t="s">
        <v>79</v>
      </c>
      <c r="M67" s="98" t="s">
        <v>79</v>
      </c>
      <c r="N67" s="98" t="s">
        <v>79</v>
      </c>
      <c r="O67" s="98" t="s">
        <v>78</v>
      </c>
      <c r="P67" s="98" t="s">
        <v>77</v>
      </c>
      <c r="S67" s="63"/>
    </row>
    <row r="68" spans="1:23">
      <c r="A68" t="s">
        <v>75</v>
      </c>
      <c r="B68" s="77">
        <v>1</v>
      </c>
      <c r="C68" s="77">
        <v>2</v>
      </c>
      <c r="D68" s="77">
        <v>3</v>
      </c>
      <c r="E68" s="77">
        <v>4</v>
      </c>
      <c r="F68" s="77">
        <v>5</v>
      </c>
      <c r="G68" s="77">
        <v>6</v>
      </c>
      <c r="H68" s="77">
        <v>7</v>
      </c>
      <c r="I68" s="77">
        <v>8</v>
      </c>
      <c r="J68" s="77">
        <v>9</v>
      </c>
      <c r="K68" s="77">
        <v>10</v>
      </c>
      <c r="L68" s="77">
        <v>11</v>
      </c>
      <c r="M68" s="77">
        <v>12</v>
      </c>
      <c r="N68" s="77">
        <v>13</v>
      </c>
      <c r="O68" s="77">
        <v>14</v>
      </c>
      <c r="P68" s="77">
        <v>15</v>
      </c>
      <c r="S68" s="63"/>
    </row>
    <row r="69" spans="1:23">
      <c r="G69" s="1"/>
      <c r="H69" s="1"/>
      <c r="I69" s="1"/>
      <c r="J69" s="1"/>
      <c r="M69" s="58"/>
      <c r="N69" s="63"/>
      <c r="Q69" s="1"/>
      <c r="R69" s="1"/>
      <c r="S69" s="76" t="s">
        <v>63</v>
      </c>
      <c r="V69"/>
      <c r="W69" s="58"/>
    </row>
    <row r="70" spans="1:23">
      <c r="B70" s="94" t="s">
        <v>0</v>
      </c>
      <c r="G70" s="1"/>
      <c r="H70" s="1"/>
      <c r="I70" s="1"/>
      <c r="J70" s="1"/>
      <c r="L70" s="94"/>
      <c r="N70" s="1"/>
      <c r="O70" s="1"/>
      <c r="P70" s="1"/>
      <c r="Q70" s="1"/>
      <c r="R70" s="56" t="s">
        <v>56</v>
      </c>
      <c r="S70" s="80">
        <f>S35</f>
        <v>4</v>
      </c>
      <c r="T70" s="77" t="s">
        <v>66</v>
      </c>
      <c r="V70" t="s">
        <v>67</v>
      </c>
      <c r="W70" s="82" t="s">
        <v>68</v>
      </c>
    </row>
    <row r="71" spans="1:23">
      <c r="B71" s="3" t="s">
        <v>76</v>
      </c>
      <c r="C71" s="97"/>
      <c r="D71" s="95"/>
      <c r="E71" s="95"/>
      <c r="F71" s="95"/>
      <c r="G71" s="95"/>
      <c r="H71" s="96"/>
      <c r="I71" s="1"/>
      <c r="J71" s="1"/>
      <c r="N71" s="1"/>
      <c r="O71" s="1"/>
      <c r="P71" s="1"/>
      <c r="Q71" s="1"/>
      <c r="R71" s="62">
        <f>30*COUNTA(C71:H71)</f>
        <v>0</v>
      </c>
      <c r="S71" s="65">
        <f>$S$35*30</f>
        <v>120</v>
      </c>
      <c r="T71" s="79">
        <f>S71-R71</f>
        <v>120</v>
      </c>
      <c r="V71" s="58">
        <f>T71/$T$76</f>
        <v>1</v>
      </c>
      <c r="W71" s="58">
        <f>ABS(V71)</f>
        <v>1</v>
      </c>
    </row>
    <row r="72" spans="1:23">
      <c r="B72" s="3" t="s">
        <v>77</v>
      </c>
      <c r="C72" s="13">
        <v>2</v>
      </c>
      <c r="D72" s="13">
        <v>6</v>
      </c>
      <c r="E72" s="13">
        <v>7</v>
      </c>
      <c r="F72" s="13">
        <v>8</v>
      </c>
      <c r="G72" s="13">
        <v>15</v>
      </c>
      <c r="H72" s="53"/>
      <c r="I72" t="s">
        <v>70</v>
      </c>
      <c r="J72" s="1"/>
      <c r="N72" s="1"/>
      <c r="O72" s="1"/>
      <c r="P72" s="1"/>
      <c r="R72" s="62">
        <f t="shared" ref="R72:R75" si="12">30*COUNT(C72:H72)</f>
        <v>150</v>
      </c>
      <c r="S72" s="65">
        <f>$S$35*30</f>
        <v>120</v>
      </c>
      <c r="T72" s="79">
        <f t="shared" ref="T72:T75" si="13">S72-R72</f>
        <v>-30</v>
      </c>
      <c r="V72" s="58">
        <f t="shared" ref="V72:V75" si="14">T72/$T$76</f>
        <v>-0.25</v>
      </c>
      <c r="W72" s="58">
        <f t="shared" ref="W72:W75" si="15">ABS(V72)</f>
        <v>0.25</v>
      </c>
    </row>
    <row r="73" spans="1:23">
      <c r="B73" s="3" t="s">
        <v>78</v>
      </c>
      <c r="C73" s="97">
        <v>1</v>
      </c>
      <c r="D73" s="95">
        <v>4</v>
      </c>
      <c r="E73" s="95">
        <v>5</v>
      </c>
      <c r="F73" s="95">
        <v>14</v>
      </c>
      <c r="G73" s="95"/>
      <c r="H73" s="96"/>
      <c r="I73" s="1"/>
      <c r="J73" s="1"/>
      <c r="N73" s="1"/>
      <c r="O73" s="1"/>
      <c r="P73" s="1"/>
      <c r="R73" s="62">
        <f t="shared" si="12"/>
        <v>120</v>
      </c>
      <c r="S73" s="65">
        <f>$S$35*30</f>
        <v>120</v>
      </c>
      <c r="T73" s="79">
        <f t="shared" si="13"/>
        <v>0</v>
      </c>
      <c r="V73" s="58">
        <f t="shared" si="14"/>
        <v>0</v>
      </c>
      <c r="W73" s="58">
        <f t="shared" si="15"/>
        <v>0</v>
      </c>
    </row>
    <row r="74" spans="1:23">
      <c r="B74" s="3" t="s">
        <v>79</v>
      </c>
      <c r="C74" s="13">
        <v>3</v>
      </c>
      <c r="D74" s="13">
        <v>9</v>
      </c>
      <c r="E74" s="13">
        <v>10</v>
      </c>
      <c r="F74" s="13">
        <v>11</v>
      </c>
      <c r="G74" s="13">
        <v>12</v>
      </c>
      <c r="H74" s="53">
        <v>13</v>
      </c>
      <c r="I74" s="1"/>
      <c r="J74" s="1"/>
      <c r="N74" s="1"/>
      <c r="O74" s="1"/>
      <c r="P74" s="1"/>
      <c r="R74" s="62">
        <f t="shared" si="12"/>
        <v>180</v>
      </c>
      <c r="S74" s="65">
        <f>$S$35*30</f>
        <v>120</v>
      </c>
      <c r="T74" s="79">
        <f t="shared" si="13"/>
        <v>-60</v>
      </c>
      <c r="V74" s="58">
        <f t="shared" si="14"/>
        <v>-0.5</v>
      </c>
      <c r="W74" s="58">
        <f t="shared" si="15"/>
        <v>0.5</v>
      </c>
    </row>
    <row r="75" spans="1:23">
      <c r="B75" s="3" t="s">
        <v>80</v>
      </c>
      <c r="C75" s="97"/>
      <c r="D75" s="95"/>
      <c r="E75" s="95"/>
      <c r="F75" s="95"/>
      <c r="G75" s="95"/>
      <c r="H75" s="96"/>
      <c r="I75" s="1"/>
      <c r="J75" s="1"/>
      <c r="K75" s="1"/>
      <c r="N75" s="1"/>
      <c r="O75" s="1"/>
      <c r="P75" s="1"/>
      <c r="R75" s="62">
        <f t="shared" si="12"/>
        <v>0</v>
      </c>
      <c r="S75" s="65">
        <f>$S$35*30</f>
        <v>120</v>
      </c>
      <c r="T75" s="79">
        <f t="shared" si="13"/>
        <v>120</v>
      </c>
      <c r="V75" s="58">
        <f t="shared" si="14"/>
        <v>1</v>
      </c>
      <c r="W75" s="58">
        <f t="shared" si="15"/>
        <v>1</v>
      </c>
    </row>
    <row r="76" spans="1:23">
      <c r="G76" s="1"/>
      <c r="H76" s="1"/>
      <c r="I76" s="1"/>
      <c r="J76" s="1"/>
      <c r="K76" s="1"/>
      <c r="N76" s="1"/>
      <c r="O76" s="1"/>
      <c r="P76" s="1"/>
      <c r="R76"/>
      <c r="T76" s="91">
        <f>MAX(T71:T75)</f>
        <v>120</v>
      </c>
      <c r="V76" s="92">
        <f>SUM(V71:V75)</f>
        <v>1.25</v>
      </c>
      <c r="W76" s="93">
        <f>SUM(W71:W75)</f>
        <v>2.75</v>
      </c>
    </row>
    <row r="77" spans="1:23">
      <c r="G77" s="1"/>
      <c r="H77" s="1"/>
      <c r="I77" s="1"/>
      <c r="J77" s="1"/>
      <c r="K77" s="1"/>
      <c r="N77" s="1"/>
      <c r="O77" s="1"/>
      <c r="P77" s="1"/>
      <c r="R77"/>
      <c r="S77" s="63"/>
      <c r="T77" s="78" t="s">
        <v>65</v>
      </c>
      <c r="V77"/>
      <c r="W77" s="58"/>
    </row>
    <row r="78" spans="1:23">
      <c r="F78" s="1"/>
      <c r="I78" s="1" t="s">
        <v>60</v>
      </c>
      <c r="Q78" s="1"/>
      <c r="R78" s="1"/>
      <c r="S78" s="63"/>
      <c r="V78"/>
      <c r="W78" s="58"/>
    </row>
    <row r="79" spans="1:23">
      <c r="A79" t="s">
        <v>17</v>
      </c>
      <c r="B79" s="3" t="s">
        <v>76</v>
      </c>
      <c r="C79" s="3" t="s">
        <v>76</v>
      </c>
      <c r="D79" s="3" t="s">
        <v>78</v>
      </c>
      <c r="E79" s="3" t="s">
        <v>77</v>
      </c>
      <c r="F79" s="61" t="s">
        <v>78</v>
      </c>
      <c r="G79" s="3" t="s">
        <v>77</v>
      </c>
      <c r="H79" s="3" t="s">
        <v>79</v>
      </c>
      <c r="I79" s="59" t="s">
        <v>78</v>
      </c>
      <c r="J79" s="3" t="s">
        <v>78</v>
      </c>
      <c r="K79" s="3" t="s">
        <v>77</v>
      </c>
      <c r="L79" s="3" t="s">
        <v>77</v>
      </c>
      <c r="M79" s="3" t="s">
        <v>79</v>
      </c>
      <c r="N79" s="3" t="s">
        <v>76</v>
      </c>
      <c r="O79" s="3" t="s">
        <v>79</v>
      </c>
      <c r="P79" s="3" t="s">
        <v>79</v>
      </c>
      <c r="S79" s="63"/>
    </row>
    <row r="80" spans="1:23">
      <c r="A80" t="s">
        <v>81</v>
      </c>
      <c r="B80" s="77">
        <v>1</v>
      </c>
      <c r="C80" s="77">
        <v>2</v>
      </c>
      <c r="D80" s="77">
        <v>3</v>
      </c>
      <c r="E80" s="77">
        <v>4</v>
      </c>
      <c r="F80" s="77">
        <v>5</v>
      </c>
      <c r="G80" s="77">
        <v>6</v>
      </c>
      <c r="H80" s="77">
        <v>7</v>
      </c>
      <c r="I80" s="77">
        <v>8</v>
      </c>
      <c r="J80" s="77">
        <v>9</v>
      </c>
      <c r="K80" s="77">
        <v>10</v>
      </c>
      <c r="L80" s="77">
        <v>11</v>
      </c>
      <c r="M80" s="77">
        <v>12</v>
      </c>
      <c r="N80" s="77">
        <v>13</v>
      </c>
      <c r="O80" s="77">
        <v>14</v>
      </c>
      <c r="P80" s="77">
        <v>15</v>
      </c>
      <c r="S80" s="63"/>
    </row>
    <row r="81" spans="1:23">
      <c r="A81" t="s">
        <v>75</v>
      </c>
      <c r="G81" s="1"/>
      <c r="H81" s="1"/>
      <c r="I81" s="1"/>
      <c r="J81" s="1"/>
      <c r="M81" s="58"/>
      <c r="N81" s="63"/>
      <c r="Q81" s="1"/>
      <c r="R81" s="1"/>
      <c r="S81" s="76" t="s">
        <v>63</v>
      </c>
      <c r="V81"/>
      <c r="W81" s="58"/>
    </row>
    <row r="82" spans="1:23">
      <c r="B82" s="94" t="s">
        <v>0</v>
      </c>
      <c r="G82" s="1"/>
      <c r="H82" s="1"/>
      <c r="I82" s="1"/>
      <c r="J82" s="1"/>
      <c r="L82" s="94"/>
      <c r="N82" s="1"/>
      <c r="O82" s="1"/>
      <c r="P82" s="1"/>
      <c r="Q82" s="1"/>
      <c r="R82" s="56" t="s">
        <v>56</v>
      </c>
      <c r="S82" s="80">
        <f>S35</f>
        <v>4</v>
      </c>
      <c r="T82" s="77" t="s">
        <v>66</v>
      </c>
      <c r="V82" t="s">
        <v>67</v>
      </c>
      <c r="W82" s="82" t="s">
        <v>68</v>
      </c>
    </row>
    <row r="83" spans="1:23">
      <c r="B83" s="3" t="s">
        <v>76</v>
      </c>
      <c r="C83" s="97">
        <v>1</v>
      </c>
      <c r="D83" s="95">
        <v>2</v>
      </c>
      <c r="E83" s="95">
        <v>13</v>
      </c>
      <c r="F83" s="95"/>
      <c r="G83" s="95"/>
      <c r="H83" s="96"/>
      <c r="I83" s="1"/>
      <c r="J83" s="1"/>
      <c r="N83" s="1"/>
      <c r="O83" s="1"/>
      <c r="P83" s="1"/>
      <c r="Q83" s="1"/>
      <c r="R83" s="62">
        <f>30*COUNTA(C83:H83)</f>
        <v>90</v>
      </c>
      <c r="S83" s="65">
        <f>$S$35*30</f>
        <v>120</v>
      </c>
      <c r="T83" s="79">
        <f>S83-R83</f>
        <v>30</v>
      </c>
      <c r="V83" s="58">
        <f>T83/$T$88</f>
        <v>0.25</v>
      </c>
      <c r="W83" s="58">
        <f>ABS(V83)</f>
        <v>0.25</v>
      </c>
    </row>
    <row r="84" spans="1:23">
      <c r="B84" s="3" t="s">
        <v>77</v>
      </c>
      <c r="C84" s="13">
        <v>4</v>
      </c>
      <c r="D84" s="13">
        <v>6</v>
      </c>
      <c r="E84" s="13">
        <v>10</v>
      </c>
      <c r="F84" s="13">
        <v>11</v>
      </c>
      <c r="G84" s="13"/>
      <c r="H84" s="53"/>
      <c r="I84" t="s">
        <v>70</v>
      </c>
      <c r="J84" s="1"/>
      <c r="N84" s="1"/>
      <c r="O84" s="1"/>
      <c r="P84" s="1"/>
      <c r="R84" s="62">
        <f t="shared" ref="R84:R86" si="16">30*COUNT(C84:H84)</f>
        <v>120</v>
      </c>
      <c r="S84" s="65">
        <f>$S$35*30</f>
        <v>120</v>
      </c>
      <c r="T84" s="79">
        <f t="shared" ref="T84:T87" si="17">S84-R84</f>
        <v>0</v>
      </c>
      <c r="V84" s="58">
        <f t="shared" ref="V84:V87" si="18">T84/$T$88</f>
        <v>0</v>
      </c>
      <c r="W84" s="58">
        <f t="shared" ref="W84:W87" si="19">ABS(V84)</f>
        <v>0</v>
      </c>
    </row>
    <row r="85" spans="1:23">
      <c r="B85" s="3" t="s">
        <v>78</v>
      </c>
      <c r="C85" s="97">
        <v>3</v>
      </c>
      <c r="D85" s="95">
        <v>5</v>
      </c>
      <c r="E85" s="95">
        <v>9</v>
      </c>
      <c r="F85" s="95">
        <v>8</v>
      </c>
      <c r="G85" s="95"/>
      <c r="H85" s="96"/>
      <c r="I85" s="1"/>
      <c r="J85" s="1"/>
      <c r="N85" s="1"/>
      <c r="O85" s="1"/>
      <c r="P85" s="1"/>
      <c r="R85" s="62">
        <f t="shared" si="16"/>
        <v>120</v>
      </c>
      <c r="S85" s="65">
        <f>$S$35*30</f>
        <v>120</v>
      </c>
      <c r="T85" s="79">
        <f t="shared" si="17"/>
        <v>0</v>
      </c>
      <c r="V85" s="58">
        <f t="shared" si="18"/>
        <v>0</v>
      </c>
      <c r="W85" s="58">
        <f t="shared" si="19"/>
        <v>0</v>
      </c>
    </row>
    <row r="86" spans="1:23">
      <c r="B86" s="3" t="s">
        <v>79</v>
      </c>
      <c r="C86" s="13">
        <v>7</v>
      </c>
      <c r="D86" s="13">
        <v>12</v>
      </c>
      <c r="E86" s="13">
        <v>14</v>
      </c>
      <c r="F86" s="13">
        <v>15</v>
      </c>
      <c r="G86" s="13"/>
      <c r="H86" s="53"/>
      <c r="I86" s="1"/>
      <c r="J86" s="1"/>
      <c r="N86" s="1"/>
      <c r="O86" s="1"/>
      <c r="P86" s="1"/>
      <c r="R86" s="62">
        <f t="shared" si="16"/>
        <v>120</v>
      </c>
      <c r="S86" s="65">
        <f>$S$35*30</f>
        <v>120</v>
      </c>
      <c r="T86" s="79">
        <f t="shared" si="17"/>
        <v>0</v>
      </c>
      <c r="V86" s="58">
        <f t="shared" si="18"/>
        <v>0</v>
      </c>
      <c r="W86" s="58">
        <f t="shared" si="19"/>
        <v>0</v>
      </c>
    </row>
    <row r="87" spans="1:23">
      <c r="B87" s="3" t="s">
        <v>80</v>
      </c>
      <c r="C87" s="97"/>
      <c r="D87" s="95"/>
      <c r="E87" s="95"/>
      <c r="F87" s="95"/>
      <c r="G87" s="95"/>
      <c r="H87" s="96"/>
      <c r="I87" s="1"/>
      <c r="J87" s="1"/>
      <c r="K87" s="1"/>
      <c r="N87" s="1"/>
      <c r="O87" s="1"/>
      <c r="P87" s="1"/>
      <c r="R87" s="62">
        <f>30*COUNT(C87:H87)</f>
        <v>0</v>
      </c>
      <c r="S87" s="65">
        <f>$S$35*30</f>
        <v>120</v>
      </c>
      <c r="T87" s="79">
        <f t="shared" si="17"/>
        <v>120</v>
      </c>
      <c r="V87" s="58">
        <f t="shared" si="18"/>
        <v>1</v>
      </c>
      <c r="W87" s="58">
        <f t="shared" si="19"/>
        <v>1</v>
      </c>
    </row>
    <row r="88" spans="1:23">
      <c r="G88" s="1"/>
      <c r="H88" s="1"/>
      <c r="I88" s="1"/>
      <c r="J88" s="1"/>
      <c r="K88" s="1"/>
      <c r="N88" s="1"/>
      <c r="O88" s="1"/>
      <c r="P88" s="1"/>
      <c r="R88"/>
      <c r="T88" s="91">
        <f>MAX(T83:T87)</f>
        <v>120</v>
      </c>
      <c r="V88" s="92">
        <f>SUM(V83:V87)</f>
        <v>1.25</v>
      </c>
      <c r="W88" s="93">
        <f>SUM(W83:W87)</f>
        <v>1.25</v>
      </c>
    </row>
    <row r="89" spans="1:23">
      <c r="G89" s="1"/>
      <c r="H89" s="1"/>
      <c r="I89" s="1"/>
      <c r="J89" s="1"/>
      <c r="K89" s="1"/>
      <c r="N89" s="1"/>
      <c r="O89" s="1"/>
      <c r="P89" s="1"/>
      <c r="R89"/>
      <c r="S89" s="63"/>
      <c r="T89" s="78" t="s">
        <v>65</v>
      </c>
      <c r="V89"/>
      <c r="W89" s="58"/>
    </row>
    <row r="90" spans="1:23">
      <c r="B90">
        <v>2</v>
      </c>
      <c r="C90">
        <v>6</v>
      </c>
      <c r="D90">
        <v>2</v>
      </c>
      <c r="E90">
        <v>5</v>
      </c>
      <c r="F90">
        <v>5</v>
      </c>
      <c r="G90">
        <v>2</v>
      </c>
      <c r="H90">
        <v>13</v>
      </c>
      <c r="I90">
        <v>3</v>
      </c>
      <c r="J90">
        <v>13</v>
      </c>
      <c r="K90">
        <v>5</v>
      </c>
      <c r="L90">
        <v>2</v>
      </c>
      <c r="M90">
        <v>13</v>
      </c>
      <c r="N90">
        <v>2</v>
      </c>
      <c r="O90">
        <v>6</v>
      </c>
      <c r="P90">
        <v>3</v>
      </c>
      <c r="Q90" s="1"/>
      <c r="R90" s="1"/>
      <c r="S90" s="63"/>
      <c r="V90"/>
      <c r="W90" s="58"/>
    </row>
    <row r="91" spans="1:23">
      <c r="A91" t="s">
        <v>95</v>
      </c>
      <c r="F91" s="108"/>
      <c r="I91" s="108"/>
      <c r="Q91" s="108"/>
      <c r="R91" s="108"/>
      <c r="S91" s="63"/>
      <c r="V91"/>
      <c r="W91" s="58"/>
    </row>
    <row r="92" spans="1:23">
      <c r="A92" t="s">
        <v>26</v>
      </c>
      <c r="B92" s="3" t="s">
        <v>76</v>
      </c>
      <c r="C92" s="3" t="s">
        <v>76</v>
      </c>
      <c r="D92" s="3" t="s">
        <v>78</v>
      </c>
      <c r="E92" s="3" t="s">
        <v>77</v>
      </c>
      <c r="F92" s="61" t="s">
        <v>78</v>
      </c>
      <c r="G92" s="3" t="s">
        <v>77</v>
      </c>
      <c r="H92" s="3" t="s">
        <v>79</v>
      </c>
      <c r="I92" s="61" t="s">
        <v>80</v>
      </c>
      <c r="J92" s="3" t="s">
        <v>78</v>
      </c>
      <c r="K92" s="3" t="s">
        <v>77</v>
      </c>
      <c r="L92" s="3" t="s">
        <v>80</v>
      </c>
      <c r="M92" s="3" t="s">
        <v>79</v>
      </c>
      <c r="N92" s="3" t="s">
        <v>76</v>
      </c>
      <c r="O92" s="3" t="s">
        <v>79</v>
      </c>
      <c r="P92" s="3" t="s">
        <v>80</v>
      </c>
      <c r="S92" s="63"/>
    </row>
    <row r="93" spans="1:23">
      <c r="B93" s="77">
        <v>1</v>
      </c>
      <c r="C93" s="77">
        <v>2</v>
      </c>
      <c r="D93" s="77">
        <v>3</v>
      </c>
      <c r="E93" s="77">
        <v>4</v>
      </c>
      <c r="F93" s="77">
        <v>5</v>
      </c>
      <c r="G93" s="77">
        <v>6</v>
      </c>
      <c r="H93" s="77">
        <v>7</v>
      </c>
      <c r="I93" s="77">
        <v>8</v>
      </c>
      <c r="J93" s="77">
        <v>9</v>
      </c>
      <c r="K93" s="77">
        <v>10</v>
      </c>
      <c r="L93" s="77">
        <v>11</v>
      </c>
      <c r="M93" s="77">
        <v>12</v>
      </c>
      <c r="N93" s="77">
        <v>13</v>
      </c>
      <c r="O93" s="77">
        <v>14</v>
      </c>
      <c r="P93" s="77">
        <v>15</v>
      </c>
      <c r="S93" s="63"/>
    </row>
    <row r="94" spans="1:23">
      <c r="G94" s="108"/>
      <c r="H94" s="108"/>
      <c r="I94" s="108"/>
      <c r="J94" s="108"/>
      <c r="M94" s="58"/>
      <c r="N94" s="63"/>
      <c r="Q94" s="108"/>
      <c r="R94" s="108"/>
      <c r="S94" s="76" t="s">
        <v>63</v>
      </c>
      <c r="V94"/>
      <c r="W94" s="58"/>
    </row>
    <row r="95" spans="1:23">
      <c r="B95" s="107" t="s">
        <v>0</v>
      </c>
      <c r="G95" s="108"/>
      <c r="H95" s="108"/>
      <c r="I95" s="108"/>
      <c r="J95" s="108"/>
      <c r="L95" s="107"/>
      <c r="N95" s="108"/>
      <c r="O95" s="108"/>
      <c r="P95" s="108"/>
      <c r="Q95" s="108"/>
      <c r="R95" s="56" t="s">
        <v>56</v>
      </c>
      <c r="S95" s="80">
        <f>S48</f>
        <v>120</v>
      </c>
      <c r="T95" s="77" t="s">
        <v>66</v>
      </c>
      <c r="V95" t="s">
        <v>67</v>
      </c>
      <c r="W95" s="82" t="s">
        <v>68</v>
      </c>
    </row>
    <row r="96" spans="1:23">
      <c r="B96" s="3">
        <v>2</v>
      </c>
      <c r="C96" s="97">
        <v>1</v>
      </c>
      <c r="D96" s="95">
        <v>3</v>
      </c>
      <c r="E96" s="95">
        <v>6</v>
      </c>
      <c r="F96" s="95">
        <v>1</v>
      </c>
      <c r="G96" s="95">
        <v>1</v>
      </c>
      <c r="H96" s="96"/>
      <c r="I96" s="108"/>
      <c r="J96" s="108"/>
      <c r="N96" s="108"/>
      <c r="O96" s="108"/>
      <c r="P96" s="108"/>
      <c r="Q96" s="108"/>
      <c r="R96" s="62">
        <f>30*COUNTA(C96:H96)</f>
        <v>150</v>
      </c>
      <c r="S96" s="65">
        <f>$S$35*30</f>
        <v>120</v>
      </c>
      <c r="T96" s="79">
        <f>S96-R96</f>
        <v>-30</v>
      </c>
      <c r="V96" s="58">
        <f>T96/$T$101</f>
        <v>-0.25</v>
      </c>
      <c r="W96" s="58">
        <f>ABS(V96)</f>
        <v>0.25</v>
      </c>
    </row>
    <row r="97" spans="1:36">
      <c r="B97" s="3">
        <v>3</v>
      </c>
      <c r="C97" s="13">
        <v>8</v>
      </c>
      <c r="D97" s="13">
        <v>15</v>
      </c>
      <c r="E97" s="13">
        <v>1</v>
      </c>
      <c r="F97" s="13">
        <v>1</v>
      </c>
      <c r="G97" s="13"/>
      <c r="H97" s="53"/>
      <c r="I97" t="s">
        <v>70</v>
      </c>
      <c r="J97" s="108"/>
      <c r="N97" s="108"/>
      <c r="O97" s="108"/>
      <c r="P97" s="108"/>
      <c r="R97" s="62">
        <f t="shared" ref="R97:R99" si="20">30*COUNT(C97:H97)</f>
        <v>120</v>
      </c>
      <c r="S97" s="65">
        <f>$S$35*30</f>
        <v>120</v>
      </c>
      <c r="T97" s="79">
        <f t="shared" ref="T97:T100" si="21">S97-R97</f>
        <v>0</v>
      </c>
      <c r="V97" s="58">
        <f t="shared" ref="V97:V100" si="22">T97/$T$101</f>
        <v>0</v>
      </c>
      <c r="W97" s="58">
        <f t="shared" ref="W97:W100" si="23">ABS(V97)</f>
        <v>0</v>
      </c>
    </row>
    <row r="98" spans="1:36">
      <c r="B98" s="3">
        <v>5</v>
      </c>
      <c r="C98" s="97">
        <v>4</v>
      </c>
      <c r="D98" s="95">
        <v>5</v>
      </c>
      <c r="E98" s="95">
        <v>10</v>
      </c>
      <c r="F98" s="95">
        <v>1</v>
      </c>
      <c r="G98" s="95"/>
      <c r="H98" s="96"/>
      <c r="I98" s="108"/>
      <c r="J98" s="108"/>
      <c r="N98" s="108"/>
      <c r="O98" s="108"/>
      <c r="P98" s="108"/>
      <c r="R98" s="62">
        <f t="shared" si="20"/>
        <v>120</v>
      </c>
      <c r="S98" s="65">
        <f>$S$35*30</f>
        <v>120</v>
      </c>
      <c r="T98" s="79">
        <f t="shared" si="21"/>
        <v>0</v>
      </c>
      <c r="V98" s="58">
        <f t="shared" si="22"/>
        <v>0</v>
      </c>
      <c r="W98" s="58">
        <f t="shared" si="23"/>
        <v>0</v>
      </c>
    </row>
    <row r="99" spans="1:36">
      <c r="B99" s="3">
        <v>6</v>
      </c>
      <c r="C99" s="13">
        <v>2</v>
      </c>
      <c r="D99" s="13">
        <v>14</v>
      </c>
      <c r="E99" s="13"/>
      <c r="F99" s="13"/>
      <c r="G99" s="13"/>
      <c r="H99" s="53"/>
      <c r="I99" s="108"/>
      <c r="J99" s="108"/>
      <c r="N99" s="108"/>
      <c r="O99" s="108"/>
      <c r="P99" s="108"/>
      <c r="R99" s="62">
        <f t="shared" si="20"/>
        <v>60</v>
      </c>
      <c r="S99" s="65">
        <f>$S$35*30</f>
        <v>120</v>
      </c>
      <c r="T99" s="79">
        <f t="shared" si="21"/>
        <v>60</v>
      </c>
      <c r="V99" s="58">
        <f t="shared" si="22"/>
        <v>0.5</v>
      </c>
      <c r="W99" s="58">
        <f t="shared" si="23"/>
        <v>0.5</v>
      </c>
      <c r="Z99" s="112"/>
    </row>
    <row r="100" spans="1:36">
      <c r="B100" s="3">
        <v>13</v>
      </c>
      <c r="C100" s="97"/>
      <c r="D100" s="95"/>
      <c r="E100" s="95"/>
      <c r="F100" s="95"/>
      <c r="G100" s="95"/>
      <c r="H100" s="96"/>
      <c r="I100" s="108"/>
      <c r="J100" s="108"/>
      <c r="K100" s="108"/>
      <c r="N100" s="108"/>
      <c r="O100" s="108"/>
      <c r="P100" s="108"/>
      <c r="R100" s="62">
        <f>30*COUNT(C100:H100)</f>
        <v>0</v>
      </c>
      <c r="S100" s="65">
        <f>$S$35*30</f>
        <v>120</v>
      </c>
      <c r="T100" s="79">
        <f t="shared" si="21"/>
        <v>120</v>
      </c>
      <c r="V100" s="58">
        <f t="shared" si="22"/>
        <v>1</v>
      </c>
      <c r="W100" s="58">
        <f t="shared" si="23"/>
        <v>1</v>
      </c>
      <c r="Z100" s="113"/>
    </row>
    <row r="101" spans="1:36">
      <c r="G101" s="108"/>
      <c r="H101" s="108"/>
      <c r="I101" s="108"/>
      <c r="J101" s="108"/>
      <c r="K101" s="108"/>
      <c r="N101" s="108"/>
      <c r="O101" s="108"/>
      <c r="P101" s="108"/>
      <c r="R101"/>
      <c r="T101" s="91">
        <f>MAX(T96:T100)</f>
        <v>120</v>
      </c>
      <c r="V101" s="92">
        <f>SUM(V96:V100)</f>
        <v>1.25</v>
      </c>
      <c r="W101" s="93">
        <f>SUM(W96:W100)</f>
        <v>1.75</v>
      </c>
      <c r="Z101" s="113"/>
    </row>
    <row r="102" spans="1:36">
      <c r="A102" t="s">
        <v>99</v>
      </c>
      <c r="B102" t="s">
        <v>96</v>
      </c>
      <c r="I102" s="108"/>
      <c r="J102" s="108"/>
      <c r="K102" s="108"/>
      <c r="N102" s="108"/>
      <c r="O102" s="108"/>
      <c r="P102" s="108"/>
      <c r="R102"/>
      <c r="S102" s="63"/>
      <c r="T102" s="78" t="s">
        <v>65</v>
      </c>
      <c r="V102"/>
      <c r="W102" s="58"/>
      <c r="Z102" s="113"/>
    </row>
    <row r="103" spans="1:36">
      <c r="A103" t="s">
        <v>98</v>
      </c>
      <c r="B103" t="s">
        <v>97</v>
      </c>
      <c r="C103" s="114"/>
      <c r="Q103" s="108"/>
      <c r="R103" s="108"/>
      <c r="S103" s="63"/>
      <c r="V103"/>
      <c r="W103" s="58"/>
      <c r="Z103" s="113"/>
    </row>
    <row r="104" spans="1:36">
      <c r="D104" s="115"/>
      <c r="Q104" s="108"/>
      <c r="R104" s="108"/>
      <c r="S104" s="63"/>
      <c r="V104"/>
      <c r="W104" s="58"/>
      <c r="Z104" s="113"/>
    </row>
    <row r="105" spans="1:36">
      <c r="Q105" s="108"/>
      <c r="R105" s="108"/>
      <c r="S105" s="63"/>
      <c r="V105"/>
      <c r="W105" s="58"/>
      <c r="Z105" s="113"/>
    </row>
    <row r="106" spans="1:36">
      <c r="Q106" s="1"/>
      <c r="R106" s="1"/>
      <c r="S106" s="63"/>
      <c r="V106"/>
      <c r="W106" s="58"/>
      <c r="Z106" s="113"/>
    </row>
    <row r="107" spans="1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Z107" s="113"/>
    </row>
    <row r="108" spans="1:3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Z108" s="113"/>
    </row>
    <row r="109" spans="1:36">
      <c r="A109" t="s">
        <v>45</v>
      </c>
      <c r="C109" t="s">
        <v>46</v>
      </c>
      <c r="Z109" s="113"/>
    </row>
    <row r="110" spans="1:36">
      <c r="D110" t="s">
        <v>47</v>
      </c>
      <c r="Z110" s="113"/>
    </row>
    <row r="111" spans="1:36">
      <c r="D111" t="s">
        <v>48</v>
      </c>
      <c r="Z111" s="113"/>
      <c r="AJ111" t="s">
        <v>4</v>
      </c>
    </row>
    <row r="112" spans="1:36">
      <c r="D112" t="s">
        <v>41</v>
      </c>
      <c r="Z112" s="113"/>
      <c r="AJ112" t="s">
        <v>5</v>
      </c>
    </row>
    <row r="113" spans="1:52">
      <c r="Z113" s="113"/>
      <c r="AJ113" t="s">
        <v>6</v>
      </c>
    </row>
    <row r="114" spans="1:52">
      <c r="AZ114" s="7"/>
    </row>
    <row r="115" spans="1:52">
      <c r="D115" s="5">
        <v>0.5</v>
      </c>
      <c r="E115" s="5">
        <v>1</v>
      </c>
      <c r="F115" s="5">
        <v>1.5</v>
      </c>
      <c r="G115" s="5">
        <v>2</v>
      </c>
      <c r="H115" s="5">
        <v>2.5</v>
      </c>
      <c r="I115" s="5">
        <v>3</v>
      </c>
      <c r="J115" s="5">
        <v>3.5</v>
      </c>
      <c r="K115" s="5">
        <v>4</v>
      </c>
      <c r="L115" s="5">
        <v>4.5</v>
      </c>
      <c r="M115" s="5"/>
      <c r="N115" s="5"/>
      <c r="O115" s="5"/>
      <c r="P115" s="5"/>
      <c r="Q115" s="5"/>
      <c r="R115" s="66">
        <v>5</v>
      </c>
      <c r="S115" s="5">
        <v>5.5</v>
      </c>
      <c r="T115" s="5">
        <v>6</v>
      </c>
      <c r="U115" s="5">
        <v>6.5</v>
      </c>
      <c r="V115" s="82">
        <v>7</v>
      </c>
      <c r="W115" s="5">
        <v>7.5</v>
      </c>
      <c r="X115" s="5">
        <v>8</v>
      </c>
      <c r="Y115" s="5">
        <v>8.5</v>
      </c>
      <c r="Z115" s="5">
        <v>9</v>
      </c>
      <c r="AA115" s="5">
        <v>9.5</v>
      </c>
      <c r="AB115" s="5">
        <v>10</v>
      </c>
      <c r="AC115" s="5" t="s">
        <v>40</v>
      </c>
      <c r="AD115" s="5">
        <v>11</v>
      </c>
      <c r="AE115" s="5">
        <v>11.5</v>
      </c>
      <c r="AF115" s="5">
        <v>12</v>
      </c>
      <c r="AJ115" s="55">
        <v>0.5</v>
      </c>
      <c r="AK115" s="55"/>
      <c r="AL115" s="55">
        <v>1</v>
      </c>
      <c r="AM115" s="55"/>
      <c r="AN115" s="55">
        <v>1.5</v>
      </c>
      <c r="AO115" s="55"/>
      <c r="AP115" s="55">
        <v>2</v>
      </c>
      <c r="AQ115" s="55"/>
      <c r="AR115" s="55">
        <v>2.5</v>
      </c>
      <c r="AS115" s="55"/>
      <c r="AT115" s="55">
        <v>3</v>
      </c>
      <c r="AU115" s="55"/>
      <c r="AV115" s="55">
        <v>3.5</v>
      </c>
      <c r="AW115" s="55"/>
      <c r="AX115" s="55">
        <v>4</v>
      </c>
      <c r="AY115" s="55"/>
      <c r="AZ115" s="7"/>
    </row>
    <row r="116" spans="1:52">
      <c r="A116" s="1" t="s">
        <v>13</v>
      </c>
      <c r="B116" s="18" t="s">
        <v>20</v>
      </c>
      <c r="C116" s="19" t="s">
        <v>21</v>
      </c>
      <c r="D116" s="49" t="s">
        <v>27</v>
      </c>
      <c r="E116" s="25"/>
      <c r="F116" s="25"/>
      <c r="G116" s="25"/>
      <c r="H116" s="25"/>
      <c r="I116" s="26"/>
      <c r="J116" s="24" t="s">
        <v>27</v>
      </c>
      <c r="K116" s="25"/>
      <c r="L116" s="25"/>
      <c r="M116" s="25"/>
      <c r="N116" s="25"/>
      <c r="O116" s="25"/>
      <c r="P116" s="25"/>
      <c r="Q116" s="25"/>
      <c r="R116" s="67"/>
      <c r="S116" s="25"/>
      <c r="T116" s="26"/>
      <c r="U116" s="24" t="s">
        <v>27</v>
      </c>
      <c r="V116" s="83"/>
      <c r="W116" s="25"/>
      <c r="X116" s="22"/>
      <c r="Y116" s="25"/>
      <c r="Z116" s="26"/>
      <c r="AA116" s="24" t="s">
        <v>27</v>
      </c>
      <c r="AB116" s="25"/>
      <c r="AC116" s="25"/>
      <c r="AD116" s="25"/>
      <c r="AE116" s="25"/>
      <c r="AF116" s="26"/>
      <c r="AI116" s="1" t="s">
        <v>7</v>
      </c>
      <c r="AJ116" s="11"/>
      <c r="AK116" s="54" t="s">
        <v>15</v>
      </c>
      <c r="AL116" s="9"/>
      <c r="AM116" s="54"/>
      <c r="AN116" s="9"/>
      <c r="AO116" s="54" t="s">
        <v>7</v>
      </c>
      <c r="AP116" s="9"/>
      <c r="AQ116" s="10" t="s">
        <v>16</v>
      </c>
      <c r="AR116" s="9"/>
      <c r="AS116" s="10"/>
      <c r="AT116" s="9"/>
      <c r="AU116" s="21"/>
      <c r="AV116" s="6"/>
      <c r="AW116" t="s">
        <v>14</v>
      </c>
      <c r="AX116" s="6"/>
      <c r="AY116" t="s">
        <v>8</v>
      </c>
      <c r="AZ116" s="7"/>
    </row>
    <row r="117" spans="1:52">
      <c r="B117" s="40"/>
      <c r="C117" s="41"/>
      <c r="D117" s="51"/>
      <c r="E117" s="22" t="s">
        <v>28</v>
      </c>
      <c r="F117" s="25"/>
      <c r="G117" s="25"/>
      <c r="H117" s="25"/>
      <c r="I117" s="25"/>
      <c r="J117" s="26"/>
      <c r="K117" s="24" t="s">
        <v>28</v>
      </c>
      <c r="L117" s="25"/>
      <c r="M117" s="25"/>
      <c r="N117" s="25"/>
      <c r="O117" s="25"/>
      <c r="P117" s="25"/>
      <c r="Q117" s="25"/>
      <c r="R117" s="67"/>
      <c r="S117" s="25"/>
      <c r="T117" s="25"/>
      <c r="U117" s="26"/>
      <c r="V117" s="84" t="s">
        <v>28</v>
      </c>
      <c r="W117" s="25"/>
      <c r="X117" s="25"/>
      <c r="Y117" s="25"/>
      <c r="Z117" s="25"/>
      <c r="AA117" s="33"/>
      <c r="AB117" s="4"/>
      <c r="AC117" s="4"/>
      <c r="AD117" s="4"/>
      <c r="AE117" s="4"/>
      <c r="AF117" s="41"/>
      <c r="AI117" s="1" t="s">
        <v>8</v>
      </c>
      <c r="AJ117" s="15"/>
      <c r="AK117" s="53"/>
      <c r="AL117" s="6"/>
      <c r="AM117" s="1" t="s">
        <v>15</v>
      </c>
      <c r="AN117" s="6"/>
      <c r="AO117" s="1"/>
      <c r="AP117" s="6"/>
      <c r="AQ117" t="s">
        <v>7</v>
      </c>
      <c r="AR117" s="6"/>
      <c r="AS117" t="s">
        <v>16</v>
      </c>
      <c r="AT117" s="6"/>
      <c r="AV117" s="6"/>
      <c r="AX117" s="6"/>
      <c r="AY117" t="s">
        <v>14</v>
      </c>
      <c r="AZ117" s="7"/>
    </row>
    <row r="118" spans="1:52">
      <c r="B118" s="40"/>
      <c r="C118" s="41"/>
      <c r="D118" s="43"/>
      <c r="E118" s="36"/>
      <c r="F118" s="22" t="s">
        <v>29</v>
      </c>
      <c r="G118" s="25"/>
      <c r="H118" s="25"/>
      <c r="I118" s="25"/>
      <c r="J118" s="25"/>
      <c r="K118" s="26"/>
      <c r="L118" s="24" t="s">
        <v>29</v>
      </c>
      <c r="M118" s="25"/>
      <c r="N118" s="25"/>
      <c r="O118" s="25"/>
      <c r="P118" s="25"/>
      <c r="Q118" s="25"/>
      <c r="R118" s="67"/>
      <c r="S118" s="25"/>
      <c r="T118" s="25"/>
      <c r="U118" s="25"/>
      <c r="V118" s="83"/>
      <c r="W118" s="24" t="s">
        <v>29</v>
      </c>
      <c r="X118" s="25"/>
      <c r="Y118" s="25"/>
      <c r="Z118" s="25"/>
      <c r="AA118" s="25"/>
      <c r="AB118" s="26"/>
      <c r="AC118" s="4"/>
      <c r="AD118" s="4"/>
      <c r="AE118" s="4"/>
      <c r="AF118" s="41"/>
      <c r="AI118" s="1" t="s">
        <v>9</v>
      </c>
      <c r="AJ118" s="15"/>
      <c r="AK118" s="13"/>
      <c r="AL118" s="14"/>
      <c r="AM118" s="47"/>
      <c r="AN118" s="6"/>
      <c r="AO118" s="1" t="s">
        <v>15</v>
      </c>
      <c r="AP118" s="6"/>
      <c r="AR118" s="6"/>
      <c r="AS118" t="s">
        <v>7</v>
      </c>
      <c r="AT118" s="6"/>
      <c r="AU118" t="s">
        <v>16</v>
      </c>
      <c r="AV118" s="6"/>
      <c r="AX118" s="6"/>
      <c r="AZ118" s="7"/>
    </row>
    <row r="119" spans="1:52">
      <c r="B119" s="40"/>
      <c r="C119" s="41"/>
      <c r="D119" s="43"/>
      <c r="E119" s="34"/>
      <c r="F119" s="36"/>
      <c r="G119" s="22" t="s">
        <v>30</v>
      </c>
      <c r="H119" s="25"/>
      <c r="I119" s="25"/>
      <c r="J119" s="25"/>
      <c r="K119" s="25"/>
      <c r="L119" s="26"/>
      <c r="M119" s="25"/>
      <c r="N119" s="25"/>
      <c r="O119" s="25"/>
      <c r="P119" s="25"/>
      <c r="Q119" s="25"/>
      <c r="R119" s="68" t="s">
        <v>30</v>
      </c>
      <c r="S119" s="25"/>
      <c r="T119" s="25"/>
      <c r="U119" s="25"/>
      <c r="V119" s="83"/>
      <c r="W119" s="25"/>
      <c r="X119" s="24" t="s">
        <v>30</v>
      </c>
      <c r="Y119" s="22"/>
      <c r="Z119" s="22"/>
      <c r="AA119" s="22"/>
      <c r="AB119" s="22"/>
      <c r="AC119" s="50"/>
      <c r="AD119" s="4"/>
      <c r="AE119" s="4"/>
      <c r="AF119" s="41"/>
      <c r="AI119" s="1" t="s">
        <v>10</v>
      </c>
      <c r="AJ119" s="15"/>
      <c r="AK119" s="17" t="s">
        <v>18</v>
      </c>
      <c r="AL119" s="12"/>
      <c r="AM119" s="13"/>
      <c r="AN119" s="14"/>
      <c r="AO119" s="47"/>
      <c r="AP119" s="6"/>
      <c r="AQ119" t="s">
        <v>15</v>
      </c>
      <c r="AR119" s="6"/>
      <c r="AT119" s="6"/>
      <c r="AU119" t="s">
        <v>7</v>
      </c>
      <c r="AV119" s="6"/>
      <c r="AW119" t="s">
        <v>16</v>
      </c>
      <c r="AX119" s="6"/>
      <c r="AZ119" s="7"/>
    </row>
    <row r="120" spans="1:52">
      <c r="B120" s="40"/>
      <c r="C120" s="41"/>
      <c r="D120" s="43"/>
      <c r="E120" s="34"/>
      <c r="F120" s="34"/>
      <c r="G120" s="36"/>
      <c r="H120" s="25" t="s">
        <v>31</v>
      </c>
      <c r="I120" s="25"/>
      <c r="J120" s="25"/>
      <c r="K120" s="25"/>
      <c r="L120" s="25"/>
      <c r="M120" s="25"/>
      <c r="N120" s="25"/>
      <c r="O120" s="25"/>
      <c r="P120" s="25"/>
      <c r="Q120" s="25"/>
      <c r="R120" s="69"/>
      <c r="S120" s="24" t="s">
        <v>31</v>
      </c>
      <c r="T120" s="25"/>
      <c r="U120" s="25"/>
      <c r="V120" s="83"/>
      <c r="W120" s="25"/>
      <c r="X120" s="33"/>
      <c r="Y120" s="24" t="s">
        <v>31</v>
      </c>
      <c r="Z120" s="25"/>
      <c r="AA120" s="25"/>
      <c r="AB120" s="25"/>
      <c r="AC120" s="25"/>
      <c r="AD120" s="26"/>
      <c r="AE120" s="4"/>
      <c r="AF120" s="41"/>
      <c r="AI120" s="1" t="s">
        <v>17</v>
      </c>
      <c r="AJ120" s="46"/>
      <c r="AK120" s="4"/>
      <c r="AL120" s="12"/>
      <c r="AM120" s="4"/>
      <c r="AN120" s="12"/>
      <c r="AO120" s="4"/>
      <c r="AP120" s="14"/>
      <c r="AQ120" s="19"/>
      <c r="AR120" s="6"/>
      <c r="AS120" t="s">
        <v>15</v>
      </c>
      <c r="AT120" s="6"/>
      <c r="AV120" s="6"/>
      <c r="AW120" t="s">
        <v>7</v>
      </c>
      <c r="AX120" s="6"/>
      <c r="AY120" t="s">
        <v>16</v>
      </c>
      <c r="AZ120" s="7"/>
    </row>
    <row r="121" spans="1:52">
      <c r="B121" s="20"/>
      <c r="C121" s="21"/>
      <c r="D121" s="39"/>
      <c r="E121" s="38"/>
      <c r="F121" s="38"/>
      <c r="G121" s="38"/>
      <c r="H121" s="35"/>
      <c r="I121" s="45" t="s">
        <v>32</v>
      </c>
      <c r="J121" s="37"/>
      <c r="K121" s="37"/>
      <c r="L121" s="37"/>
      <c r="M121" s="37"/>
      <c r="N121" s="37"/>
      <c r="O121" s="37"/>
      <c r="P121" s="37"/>
      <c r="Q121" s="37"/>
      <c r="R121" s="70"/>
      <c r="S121" s="26"/>
      <c r="T121" s="24" t="s">
        <v>32</v>
      </c>
      <c r="U121" s="25"/>
      <c r="V121" s="83"/>
      <c r="W121" s="25"/>
      <c r="X121" s="25"/>
      <c r="Y121" s="26"/>
      <c r="Z121" s="24" t="s">
        <v>32</v>
      </c>
      <c r="AA121" s="25"/>
      <c r="AB121" s="25"/>
      <c r="AC121" s="25"/>
      <c r="AD121" s="25"/>
      <c r="AE121" s="26"/>
      <c r="AF121" s="21"/>
      <c r="AI121" s="1" t="s">
        <v>26</v>
      </c>
      <c r="AJ121" s="16"/>
      <c r="AK121" s="10"/>
      <c r="AL121" s="9"/>
      <c r="AM121" s="10"/>
      <c r="AN121" s="9"/>
      <c r="AO121" s="10"/>
      <c r="AP121" s="9"/>
      <c r="AQ121" s="10"/>
      <c r="AR121" s="8"/>
      <c r="AS121" s="48"/>
      <c r="AT121" s="6"/>
      <c r="AU121" t="s">
        <v>15</v>
      </c>
      <c r="AV121" s="6"/>
      <c r="AX121" s="6"/>
      <c r="AZ121" s="7"/>
    </row>
    <row r="122" spans="1:52">
      <c r="AJ122" t="s">
        <v>50</v>
      </c>
      <c r="AZ122" s="7"/>
    </row>
    <row r="123" spans="1:52">
      <c r="A123" s="1" t="s">
        <v>12</v>
      </c>
      <c r="B123" s="18" t="s">
        <v>24</v>
      </c>
      <c r="C123" s="19" t="s">
        <v>22</v>
      </c>
      <c r="D123" s="44" t="s">
        <v>33</v>
      </c>
      <c r="E123" s="28"/>
      <c r="F123" s="28"/>
      <c r="G123" s="29"/>
      <c r="H123" s="27" t="s">
        <v>33</v>
      </c>
      <c r="I123" s="28"/>
      <c r="J123" s="28"/>
      <c r="K123" s="29"/>
      <c r="L123" s="27" t="s">
        <v>33</v>
      </c>
      <c r="M123" s="28"/>
      <c r="N123" s="28"/>
      <c r="O123" s="28"/>
      <c r="P123" s="28"/>
      <c r="Q123" s="28"/>
      <c r="R123" s="71"/>
      <c r="S123" s="28"/>
      <c r="T123" s="29"/>
      <c r="U123" s="27" t="s">
        <v>33</v>
      </c>
      <c r="V123" s="85"/>
      <c r="W123" s="28"/>
      <c r="X123" s="29"/>
      <c r="Y123" s="27" t="s">
        <v>33</v>
      </c>
      <c r="Z123" s="28"/>
      <c r="AA123" s="28"/>
      <c r="AB123" s="29"/>
      <c r="AC123" s="27" t="s">
        <v>33</v>
      </c>
      <c r="AD123" s="28"/>
      <c r="AE123" s="28"/>
      <c r="AF123" s="29"/>
      <c r="AJ123" t="s">
        <v>49</v>
      </c>
    </row>
    <row r="124" spans="1:52">
      <c r="B124" s="40"/>
      <c r="C124" s="41"/>
      <c r="D124" s="52"/>
      <c r="E124" s="23" t="s">
        <v>34</v>
      </c>
      <c r="F124" s="28"/>
      <c r="G124" s="28"/>
      <c r="H124" s="29"/>
      <c r="I124" s="27" t="s">
        <v>34</v>
      </c>
      <c r="J124" s="28"/>
      <c r="K124" s="28"/>
      <c r="L124" s="29"/>
      <c r="M124" s="28"/>
      <c r="N124" s="28"/>
      <c r="O124" s="28"/>
      <c r="P124" s="28"/>
      <c r="Q124" s="28"/>
      <c r="R124" s="72" t="s">
        <v>34</v>
      </c>
      <c r="S124" s="28"/>
      <c r="T124" s="28"/>
      <c r="U124" s="29"/>
      <c r="V124" s="86" t="s">
        <v>34</v>
      </c>
      <c r="W124" s="28"/>
      <c r="X124" s="28"/>
      <c r="Y124" s="29"/>
      <c r="Z124" s="27" t="s">
        <v>34</v>
      </c>
      <c r="AA124" s="28"/>
      <c r="AB124" s="28"/>
      <c r="AC124" s="29"/>
      <c r="AD124" s="4"/>
      <c r="AE124" s="4"/>
      <c r="AF124" s="41"/>
      <c r="AJ124" t="s">
        <v>19</v>
      </c>
    </row>
    <row r="125" spans="1:52">
      <c r="B125" s="40"/>
      <c r="C125" s="41"/>
      <c r="D125" s="40"/>
      <c r="E125" s="19"/>
      <c r="F125" s="23" t="s">
        <v>35</v>
      </c>
      <c r="G125" s="28"/>
      <c r="H125" s="28"/>
      <c r="I125" s="29"/>
      <c r="J125" s="27" t="s">
        <v>35</v>
      </c>
      <c r="K125" s="28"/>
      <c r="L125" s="28"/>
      <c r="M125" s="28"/>
      <c r="N125" s="28"/>
      <c r="O125" s="28"/>
      <c r="P125" s="28"/>
      <c r="Q125" s="28"/>
      <c r="R125" s="73"/>
      <c r="S125" s="27" t="s">
        <v>35</v>
      </c>
      <c r="T125" s="28"/>
      <c r="U125" s="28"/>
      <c r="V125" s="87"/>
      <c r="W125" s="27" t="s">
        <v>35</v>
      </c>
      <c r="X125" s="28"/>
      <c r="Y125" s="28"/>
      <c r="Z125" s="29"/>
      <c r="AA125" s="27" t="s">
        <v>35</v>
      </c>
      <c r="AB125" s="28"/>
      <c r="AC125" s="28"/>
      <c r="AD125" s="29"/>
      <c r="AE125" s="4"/>
      <c r="AF125" s="41"/>
    </row>
    <row r="126" spans="1:52">
      <c r="B126" s="20"/>
      <c r="C126" s="21"/>
      <c r="D126" s="39"/>
      <c r="E126" s="38"/>
      <c r="F126" s="32"/>
      <c r="G126" s="28" t="s">
        <v>36</v>
      </c>
      <c r="H126" s="28"/>
      <c r="I126" s="28"/>
      <c r="J126" s="29"/>
      <c r="K126" s="27" t="s">
        <v>36</v>
      </c>
      <c r="L126" s="28"/>
      <c r="M126" s="28"/>
      <c r="N126" s="28"/>
      <c r="O126" s="28"/>
      <c r="P126" s="28"/>
      <c r="Q126" s="28"/>
      <c r="R126" s="71"/>
      <c r="S126" s="29"/>
      <c r="T126" s="27" t="s">
        <v>36</v>
      </c>
      <c r="U126" s="28"/>
      <c r="V126" s="85"/>
      <c r="W126" s="29"/>
      <c r="X126" s="27" t="s">
        <v>36</v>
      </c>
      <c r="Y126" s="28"/>
      <c r="Z126" s="28"/>
      <c r="AA126" s="29"/>
      <c r="AB126" s="27" t="s">
        <v>36</v>
      </c>
      <c r="AC126" s="28"/>
      <c r="AD126" s="28"/>
      <c r="AE126" s="29"/>
      <c r="AF126" s="21"/>
    </row>
    <row r="128" spans="1:52">
      <c r="A128" s="1" t="s">
        <v>11</v>
      </c>
      <c r="B128" s="18" t="s">
        <v>25</v>
      </c>
      <c r="C128" s="19" t="s">
        <v>23</v>
      </c>
      <c r="D128" s="30" t="s">
        <v>37</v>
      </c>
      <c r="E128" s="42"/>
      <c r="F128" s="31"/>
      <c r="G128" s="42" t="s">
        <v>37</v>
      </c>
      <c r="H128" s="42"/>
      <c r="I128" s="31"/>
      <c r="J128" s="42" t="s">
        <v>37</v>
      </c>
      <c r="K128" s="42"/>
      <c r="L128" s="31"/>
      <c r="M128" s="42"/>
      <c r="N128" s="42"/>
      <c r="O128" s="42"/>
      <c r="P128" s="42"/>
      <c r="Q128" s="42"/>
      <c r="R128" s="74" t="s">
        <v>37</v>
      </c>
      <c r="S128" s="42"/>
      <c r="T128" s="31"/>
      <c r="U128" s="42" t="s">
        <v>37</v>
      </c>
      <c r="V128" s="88"/>
      <c r="W128" s="31"/>
      <c r="X128" s="42" t="s">
        <v>37</v>
      </c>
      <c r="Y128" s="42"/>
      <c r="Z128" s="31"/>
      <c r="AA128" s="42" t="s">
        <v>37</v>
      </c>
      <c r="AB128" s="42"/>
      <c r="AC128" s="31"/>
      <c r="AD128" s="42" t="s">
        <v>37</v>
      </c>
      <c r="AE128" s="42"/>
      <c r="AF128" s="31"/>
    </row>
    <row r="129" spans="2:32">
      <c r="B129" s="40"/>
      <c r="C129" s="41"/>
      <c r="D129" s="40"/>
      <c r="E129" s="30" t="s">
        <v>38</v>
      </c>
      <c r="F129" s="42"/>
      <c r="G129" s="31"/>
      <c r="H129" s="30" t="s">
        <v>38</v>
      </c>
      <c r="I129" s="42"/>
      <c r="J129" s="31"/>
      <c r="K129" s="30" t="s">
        <v>38</v>
      </c>
      <c r="L129" s="42"/>
      <c r="M129" s="42"/>
      <c r="N129" s="42"/>
      <c r="O129" s="42"/>
      <c r="P129" s="42"/>
      <c r="Q129" s="42"/>
      <c r="R129" s="75"/>
      <c r="S129" s="30" t="s">
        <v>38</v>
      </c>
      <c r="T129" s="42"/>
      <c r="U129" s="31"/>
      <c r="V129" s="89" t="s">
        <v>38</v>
      </c>
      <c r="W129" s="42"/>
      <c r="X129" s="31"/>
      <c r="Y129" s="30" t="s">
        <v>38</v>
      </c>
      <c r="Z129" s="42"/>
      <c r="AA129" s="31"/>
      <c r="AB129" s="30" t="s">
        <v>38</v>
      </c>
      <c r="AC129" s="42"/>
      <c r="AD129" s="31"/>
      <c r="AE129" s="4"/>
      <c r="AF129" s="41"/>
    </row>
    <row r="130" spans="2:32">
      <c r="B130" s="20"/>
      <c r="C130" s="21"/>
      <c r="D130" s="20"/>
      <c r="E130" s="10"/>
      <c r="F130" s="30" t="s">
        <v>39</v>
      </c>
      <c r="G130" s="42"/>
      <c r="H130" s="31"/>
      <c r="I130" s="30" t="s">
        <v>39</v>
      </c>
      <c r="J130" s="42"/>
      <c r="K130" s="31"/>
      <c r="L130" s="30" t="s">
        <v>39</v>
      </c>
      <c r="M130" s="42"/>
      <c r="N130" s="42"/>
      <c r="O130" s="42"/>
      <c r="P130" s="42"/>
      <c r="Q130" s="42"/>
      <c r="R130" s="74"/>
      <c r="S130" s="31"/>
      <c r="T130" s="30" t="s">
        <v>39</v>
      </c>
      <c r="U130" s="42"/>
      <c r="V130" s="90"/>
      <c r="W130" s="30" t="s">
        <v>39</v>
      </c>
      <c r="X130" s="42"/>
      <c r="Y130" s="31"/>
      <c r="Z130" s="30" t="s">
        <v>39</v>
      </c>
      <c r="AA130" s="42"/>
      <c r="AB130" s="31"/>
      <c r="AC130" s="30" t="s">
        <v>39</v>
      </c>
      <c r="AD130" s="42"/>
      <c r="AE130" s="31"/>
      <c r="AF130" s="21"/>
    </row>
  </sheetData>
  <mergeCells count="10">
    <mergeCell ref="P13:Q13"/>
    <mergeCell ref="P15:Q15"/>
    <mergeCell ref="P18:Q18"/>
    <mergeCell ref="P21:Q21"/>
    <mergeCell ref="P23:Q23"/>
    <mergeCell ref="L15:N15"/>
    <mergeCell ref="L18:N18"/>
    <mergeCell ref="L21:N21"/>
    <mergeCell ref="L23:N23"/>
    <mergeCell ref="L13:N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7"/>
  <sheetViews>
    <sheetView topLeftCell="A7" zoomScale="120" zoomScaleNormal="120" workbookViewId="0">
      <selection activeCell="E10" sqref="E10"/>
    </sheetView>
  </sheetViews>
  <sheetFormatPr defaultRowHeight="14.4"/>
  <cols>
    <col min="1" max="1" width="12.77734375" customWidth="1"/>
    <col min="2" max="3" width="2.77734375" customWidth="1"/>
    <col min="4" max="15" width="3.21875" customWidth="1"/>
    <col min="16" max="16" width="3.5546875" customWidth="1"/>
    <col min="17" max="17" width="3.21875" customWidth="1"/>
    <col min="18" max="18" width="6.77734375" style="63" customWidth="1"/>
    <col min="19" max="19" width="6" customWidth="1"/>
    <col min="20" max="20" width="6.21875" customWidth="1"/>
    <col min="21" max="21" width="6.88671875" customWidth="1"/>
    <col min="22" max="22" width="7.44140625" style="58" customWidth="1"/>
    <col min="23" max="23" width="8.109375" customWidth="1"/>
    <col min="24" max="24" width="7.109375" customWidth="1"/>
    <col min="25" max="25" width="4.21875" customWidth="1"/>
    <col min="26" max="26" width="7.77734375" customWidth="1"/>
    <col min="27" max="32" width="4.21875" customWidth="1"/>
    <col min="33" max="35" width="3.44140625" customWidth="1"/>
    <col min="36" max="37" width="3.5546875" customWidth="1"/>
    <col min="38" max="44" width="3.21875" customWidth="1"/>
    <col min="45" max="50" width="3.5546875" customWidth="1"/>
    <col min="51" max="66" width="2.77734375" customWidth="1"/>
  </cols>
  <sheetData>
    <row r="1" spans="1:20">
      <c r="A1" t="s">
        <v>559</v>
      </c>
    </row>
    <row r="2" spans="1:20">
      <c r="A2" s="101" t="s">
        <v>43</v>
      </c>
      <c r="C2" t="s">
        <v>3</v>
      </c>
    </row>
    <row r="3" spans="1:20">
      <c r="C3" t="s">
        <v>51</v>
      </c>
    </row>
    <row r="5" spans="1:20">
      <c r="B5" t="s">
        <v>204</v>
      </c>
    </row>
    <row r="6" spans="1:20">
      <c r="B6" t="s">
        <v>84</v>
      </c>
    </row>
    <row r="7" spans="1:20">
      <c r="L7" t="s">
        <v>93</v>
      </c>
      <c r="P7" t="s">
        <v>94</v>
      </c>
    </row>
    <row r="8" spans="1:20">
      <c r="A8" t="s">
        <v>7</v>
      </c>
      <c r="B8" s="104">
        <v>0</v>
      </c>
      <c r="C8" s="104">
        <v>0</v>
      </c>
      <c r="D8" s="104">
        <v>0</v>
      </c>
      <c r="E8" s="104">
        <v>0</v>
      </c>
      <c r="F8" s="105">
        <v>0</v>
      </c>
      <c r="H8" s="159" t="s">
        <v>87</v>
      </c>
      <c r="I8" s="126"/>
      <c r="J8" s="126"/>
      <c r="K8" s="126"/>
      <c r="L8" s="184">
        <f>B8*40+C8*40+D8*40+E8*40+F8*40</f>
        <v>0</v>
      </c>
      <c r="M8" s="185"/>
      <c r="N8" s="186"/>
      <c r="O8" s="126"/>
      <c r="P8" s="187">
        <f>120-L8</f>
        <v>120</v>
      </c>
      <c r="Q8" s="188"/>
      <c r="R8" s="160"/>
      <c r="S8" s="4"/>
      <c r="T8" s="4"/>
    </row>
    <row r="9" spans="1:20">
      <c r="L9" s="108"/>
      <c r="M9" s="108"/>
      <c r="N9" s="108"/>
      <c r="P9" s="58"/>
      <c r="R9" s="160"/>
      <c r="S9" s="4"/>
      <c r="T9" s="4"/>
    </row>
    <row r="10" spans="1:20">
      <c r="A10" t="s">
        <v>8</v>
      </c>
      <c r="B10" s="106">
        <v>1</v>
      </c>
      <c r="C10" s="106">
        <v>1</v>
      </c>
      <c r="D10" s="106">
        <v>1</v>
      </c>
      <c r="E10" s="106">
        <v>1</v>
      </c>
      <c r="F10" s="106">
        <v>1</v>
      </c>
      <c r="H10" s="159" t="s">
        <v>88</v>
      </c>
      <c r="I10" s="126"/>
      <c r="J10" s="126"/>
      <c r="K10" s="126"/>
      <c r="L10" s="184">
        <f>B10*40+C10*40+D10*40+E10*40+F10*40</f>
        <v>200</v>
      </c>
      <c r="M10" s="185"/>
      <c r="N10" s="186"/>
      <c r="O10" s="159"/>
      <c r="P10" s="187">
        <f>120-L10</f>
        <v>-80</v>
      </c>
      <c r="Q10" s="188"/>
      <c r="R10" s="160"/>
      <c r="S10" s="4"/>
    </row>
    <row r="11" spans="1:20">
      <c r="L11" s="108"/>
      <c r="M11" s="108"/>
      <c r="N11" s="108"/>
      <c r="P11" s="58"/>
    </row>
    <row r="12" spans="1:20">
      <c r="B12" t="s">
        <v>85</v>
      </c>
      <c r="L12" s="108"/>
      <c r="M12" s="108"/>
      <c r="N12" s="108"/>
      <c r="P12" s="58"/>
    </row>
    <row r="13" spans="1:20">
      <c r="A13" t="s">
        <v>9</v>
      </c>
      <c r="B13" s="102">
        <v>0</v>
      </c>
      <c r="C13" s="102">
        <v>0</v>
      </c>
      <c r="D13" s="102">
        <v>0</v>
      </c>
      <c r="E13" s="102">
        <v>0</v>
      </c>
      <c r="F13" s="103">
        <v>1</v>
      </c>
      <c r="H13" s="159" t="s">
        <v>89</v>
      </c>
      <c r="I13" s="126"/>
      <c r="J13" s="126"/>
      <c r="K13" s="126"/>
      <c r="L13" s="184">
        <f>B13*40+C13*40+D13*40+E13*40+F13*40</f>
        <v>40</v>
      </c>
      <c r="M13" s="185"/>
      <c r="N13" s="186"/>
      <c r="O13" s="159"/>
      <c r="P13" s="187">
        <f>120-L13</f>
        <v>80</v>
      </c>
      <c r="Q13" s="188"/>
      <c r="R13" s="160"/>
      <c r="S13" s="4"/>
    </row>
    <row r="14" spans="1:20">
      <c r="L14" s="108"/>
      <c r="M14" s="108"/>
      <c r="N14" s="108"/>
      <c r="P14" s="58"/>
    </row>
    <row r="15" spans="1:20">
      <c r="B15" t="s">
        <v>86</v>
      </c>
      <c r="L15" s="108"/>
      <c r="M15" s="108"/>
      <c r="N15" s="108"/>
      <c r="P15" s="58"/>
    </row>
    <row r="16" spans="1:20">
      <c r="A16" t="s">
        <v>10</v>
      </c>
      <c r="B16" s="104">
        <v>0</v>
      </c>
      <c r="C16" s="104">
        <v>0</v>
      </c>
      <c r="D16" s="104">
        <v>0</v>
      </c>
      <c r="E16" s="106">
        <v>1</v>
      </c>
      <c r="F16" s="106">
        <v>1</v>
      </c>
      <c r="H16" s="159" t="s">
        <v>90</v>
      </c>
      <c r="I16" s="126"/>
      <c r="J16" s="126"/>
      <c r="K16" s="126"/>
      <c r="L16" s="184">
        <f>B16*40+C16*40+D16*40+E16*40+F16*40</f>
        <v>80</v>
      </c>
      <c r="M16" s="185"/>
      <c r="N16" s="186"/>
      <c r="O16" s="159"/>
      <c r="P16" s="187">
        <f>120-L16</f>
        <v>40</v>
      </c>
      <c r="Q16" s="188"/>
      <c r="R16" s="160"/>
      <c r="S16" s="4"/>
    </row>
    <row r="17" spans="1:29">
      <c r="L17" s="108"/>
      <c r="M17" s="108"/>
      <c r="N17" s="108"/>
      <c r="P17" s="58"/>
    </row>
    <row r="18" spans="1:29">
      <c r="A18" t="s">
        <v>17</v>
      </c>
      <c r="B18" s="106">
        <v>1</v>
      </c>
      <c r="C18" s="106">
        <v>1</v>
      </c>
      <c r="D18" s="106">
        <v>1</v>
      </c>
      <c r="E18" s="104">
        <v>0</v>
      </c>
      <c r="F18" s="104">
        <v>0</v>
      </c>
      <c r="H18" s="159" t="s">
        <v>91</v>
      </c>
      <c r="I18" s="126"/>
      <c r="J18" s="126"/>
      <c r="K18" s="126"/>
      <c r="L18" s="184">
        <f>B18*40+C18*40+D18*40+E18*40+F18*40</f>
        <v>120</v>
      </c>
      <c r="M18" s="185"/>
      <c r="N18" s="186"/>
      <c r="O18" s="159"/>
      <c r="P18" s="189">
        <f>120-L18</f>
        <v>0</v>
      </c>
      <c r="Q18" s="190"/>
      <c r="R18" s="63" t="s">
        <v>92</v>
      </c>
    </row>
    <row r="22" spans="1:29">
      <c r="A22" t="s">
        <v>560</v>
      </c>
    </row>
    <row r="23" spans="1:29">
      <c r="A23" s="101" t="s">
        <v>44</v>
      </c>
      <c r="C23" t="s">
        <v>82</v>
      </c>
    </row>
    <row r="24" spans="1:29">
      <c r="C24" t="s">
        <v>51</v>
      </c>
    </row>
    <row r="28" spans="1:29">
      <c r="I28" s="108" t="s">
        <v>60</v>
      </c>
      <c r="Z28" t="s">
        <v>55</v>
      </c>
      <c r="AC28" t="s">
        <v>52</v>
      </c>
    </row>
    <row r="29" spans="1:29">
      <c r="A29" t="s">
        <v>71</v>
      </c>
      <c r="B29" s="98" t="s">
        <v>76</v>
      </c>
      <c r="C29" s="98" t="s">
        <v>76</v>
      </c>
      <c r="D29" s="98" t="s">
        <v>78</v>
      </c>
      <c r="E29" s="98" t="s">
        <v>77</v>
      </c>
      <c r="F29" s="98" t="s">
        <v>78</v>
      </c>
      <c r="G29" s="98" t="s">
        <v>77</v>
      </c>
      <c r="H29" s="98" t="s">
        <v>79</v>
      </c>
      <c r="I29" s="98" t="s">
        <v>80</v>
      </c>
      <c r="J29" s="98" t="s">
        <v>79</v>
      </c>
      <c r="K29" s="98" t="s">
        <v>79</v>
      </c>
      <c r="L29" s="98" t="s">
        <v>79</v>
      </c>
      <c r="M29" s="98" t="s">
        <v>79</v>
      </c>
      <c r="N29" s="98" t="s">
        <v>79</v>
      </c>
      <c r="O29" s="98" t="s">
        <v>78</v>
      </c>
      <c r="P29" s="98" t="s">
        <v>77</v>
      </c>
      <c r="S29" s="63"/>
      <c r="AC29" t="s">
        <v>53</v>
      </c>
    </row>
    <row r="30" spans="1:29">
      <c r="B30" s="77">
        <v>1</v>
      </c>
      <c r="C30" s="77">
        <v>2</v>
      </c>
      <c r="D30" s="77">
        <v>3</v>
      </c>
      <c r="E30" s="77">
        <v>4</v>
      </c>
      <c r="F30" s="77">
        <v>5</v>
      </c>
      <c r="G30" s="77">
        <v>6</v>
      </c>
      <c r="H30" s="77">
        <v>7</v>
      </c>
      <c r="I30" s="77">
        <v>8</v>
      </c>
      <c r="J30" s="77">
        <v>9</v>
      </c>
      <c r="K30" s="77">
        <v>10</v>
      </c>
      <c r="L30" s="77">
        <v>11</v>
      </c>
      <c r="M30" s="77">
        <v>12</v>
      </c>
      <c r="N30" s="77">
        <v>13</v>
      </c>
      <c r="O30" s="77">
        <v>14</v>
      </c>
      <c r="P30" s="77">
        <v>15</v>
      </c>
      <c r="S30" s="63"/>
      <c r="AC30" t="s">
        <v>54</v>
      </c>
    </row>
    <row r="31" spans="1:29">
      <c r="G31" s="108"/>
      <c r="H31" s="108"/>
      <c r="I31" s="108"/>
      <c r="J31" s="108"/>
      <c r="M31" s="58"/>
      <c r="N31" s="63"/>
      <c r="Q31" s="108"/>
      <c r="R31" s="108"/>
      <c r="S31" s="76" t="s">
        <v>63</v>
      </c>
      <c r="V31"/>
      <c r="W31" s="58"/>
    </row>
    <row r="32" spans="1:29">
      <c r="B32" s="107" t="s">
        <v>0</v>
      </c>
      <c r="G32" s="108"/>
      <c r="H32" s="108"/>
      <c r="I32" s="108"/>
      <c r="J32" s="108"/>
      <c r="L32" s="107"/>
      <c r="N32" s="108"/>
      <c r="O32" s="108"/>
      <c r="P32" s="108"/>
      <c r="Q32" s="108"/>
      <c r="R32" s="56" t="s">
        <v>56</v>
      </c>
      <c r="S32" s="80">
        <v>4</v>
      </c>
      <c r="T32" s="77" t="s">
        <v>66</v>
      </c>
      <c r="V32" t="s">
        <v>67</v>
      </c>
      <c r="W32" s="82" t="s">
        <v>68</v>
      </c>
      <c r="Z32" s="63">
        <v>210000</v>
      </c>
      <c r="AA32" t="s">
        <v>57</v>
      </c>
    </row>
    <row r="33" spans="1:33">
      <c r="B33" s="3" t="s">
        <v>76</v>
      </c>
      <c r="C33" s="97">
        <v>1</v>
      </c>
      <c r="D33" s="95">
        <v>2</v>
      </c>
      <c r="E33" s="95"/>
      <c r="F33" s="95"/>
      <c r="G33" s="95"/>
      <c r="H33" s="96"/>
      <c r="I33" s="108"/>
      <c r="J33" s="108"/>
      <c r="N33" s="108"/>
      <c r="O33" s="108"/>
      <c r="P33" s="108"/>
      <c r="Q33" s="108"/>
      <c r="R33" s="62">
        <f>30*COUNTA(C33:H33)</f>
        <v>60</v>
      </c>
      <c r="S33" s="65">
        <f>$S$32*30</f>
        <v>120</v>
      </c>
      <c r="T33" s="79">
        <f>S33-R33</f>
        <v>60</v>
      </c>
      <c r="V33" s="58">
        <f>T33/$T$38</f>
        <v>0.66666666666666663</v>
      </c>
      <c r="W33" s="58">
        <f>ABS(V33)</f>
        <v>0.66666666666666663</v>
      </c>
      <c r="Z33">
        <v>15</v>
      </c>
      <c r="AA33" t="s">
        <v>58</v>
      </c>
    </row>
    <row r="34" spans="1:33">
      <c r="B34" s="3" t="s">
        <v>77</v>
      </c>
      <c r="C34" s="13">
        <v>4</v>
      </c>
      <c r="D34" s="13">
        <v>6</v>
      </c>
      <c r="E34" s="13">
        <v>15</v>
      </c>
      <c r="F34" s="13"/>
      <c r="G34" s="13"/>
      <c r="H34" s="53"/>
      <c r="I34" t="s">
        <v>70</v>
      </c>
      <c r="J34" s="108"/>
      <c r="N34" s="108"/>
      <c r="O34" s="111"/>
      <c r="P34" s="108"/>
      <c r="R34" s="62">
        <f t="shared" ref="R34:R37" si="0">30*COUNTA(C34:H34)</f>
        <v>90</v>
      </c>
      <c r="S34" s="65">
        <f>$S$32*30</f>
        <v>120</v>
      </c>
      <c r="T34" s="79">
        <f t="shared" ref="T34:T37" si="1">S34-R34</f>
        <v>30</v>
      </c>
      <c r="V34" s="58">
        <f t="shared" ref="V34:V37" si="2">T34/$T$38</f>
        <v>0.33333333333333331</v>
      </c>
      <c r="W34" s="58">
        <f t="shared" ref="W34:W37" si="3">ABS(V34)</f>
        <v>0.33333333333333331</v>
      </c>
      <c r="Z34" s="2">
        <v>4</v>
      </c>
      <c r="AA34" s="2" t="s">
        <v>59</v>
      </c>
      <c r="AB34" s="2"/>
      <c r="AC34" s="2"/>
      <c r="AD34" s="2"/>
      <c r="AE34" s="2"/>
      <c r="AF34" s="2"/>
      <c r="AG34" s="2"/>
    </row>
    <row r="35" spans="1:33">
      <c r="B35" s="3" t="s">
        <v>78</v>
      </c>
      <c r="C35" s="97">
        <v>3</v>
      </c>
      <c r="D35" s="95">
        <v>5</v>
      </c>
      <c r="E35" s="95">
        <v>14</v>
      </c>
      <c r="F35" s="95"/>
      <c r="G35" s="95"/>
      <c r="H35" s="96"/>
      <c r="I35" s="108"/>
      <c r="J35" s="108"/>
      <c r="N35" s="108"/>
      <c r="O35" s="108"/>
      <c r="P35" s="108"/>
      <c r="R35" s="62">
        <f t="shared" si="0"/>
        <v>90</v>
      </c>
      <c r="S35" s="65">
        <f>$S$32*30</f>
        <v>120</v>
      </c>
      <c r="T35" s="79">
        <f t="shared" si="1"/>
        <v>30</v>
      </c>
      <c r="V35" s="58">
        <f t="shared" si="2"/>
        <v>0.33333333333333331</v>
      </c>
      <c r="W35" s="58">
        <f t="shared" si="3"/>
        <v>0.33333333333333331</v>
      </c>
      <c r="Z35" s="2">
        <v>120</v>
      </c>
      <c r="AA35" s="2" t="s">
        <v>64</v>
      </c>
      <c r="AB35" s="2"/>
      <c r="AC35" s="2"/>
      <c r="AD35" s="2"/>
      <c r="AE35" s="2"/>
      <c r="AF35" s="2"/>
      <c r="AG35" s="2"/>
    </row>
    <row r="36" spans="1:33">
      <c r="B36" s="3" t="s">
        <v>79</v>
      </c>
      <c r="C36" s="13">
        <v>7</v>
      </c>
      <c r="D36" s="13">
        <v>9</v>
      </c>
      <c r="E36" s="13">
        <v>10</v>
      </c>
      <c r="F36" s="99">
        <v>11</v>
      </c>
      <c r="G36" s="99">
        <v>12</v>
      </c>
      <c r="H36" s="100">
        <v>13</v>
      </c>
      <c r="I36" s="108"/>
      <c r="J36" s="108"/>
      <c r="N36" s="108"/>
      <c r="O36" s="108"/>
      <c r="P36" s="108"/>
      <c r="R36" s="62">
        <f t="shared" si="0"/>
        <v>180</v>
      </c>
      <c r="S36" s="65">
        <f>$S$32*30</f>
        <v>120</v>
      </c>
      <c r="T36" s="79">
        <f t="shared" si="1"/>
        <v>-60</v>
      </c>
      <c r="V36" s="58">
        <f t="shared" si="2"/>
        <v>-0.66666666666666663</v>
      </c>
      <c r="W36" s="58">
        <f t="shared" si="3"/>
        <v>0.66666666666666663</v>
      </c>
    </row>
    <row r="37" spans="1:33">
      <c r="B37" s="3" t="s">
        <v>80</v>
      </c>
      <c r="C37" s="97">
        <v>8</v>
      </c>
      <c r="D37" s="95"/>
      <c r="E37" s="95"/>
      <c r="F37" s="95"/>
      <c r="G37" s="95"/>
      <c r="H37" s="96"/>
      <c r="I37" s="108"/>
      <c r="J37" s="108"/>
      <c r="K37" s="108"/>
      <c r="N37" s="108"/>
      <c r="O37" s="108"/>
      <c r="P37" s="108"/>
      <c r="R37" s="62">
        <f t="shared" si="0"/>
        <v>30</v>
      </c>
      <c r="S37" s="65">
        <f>$S$32*30</f>
        <v>120</v>
      </c>
      <c r="T37" s="79">
        <f t="shared" si="1"/>
        <v>90</v>
      </c>
      <c r="V37" s="58">
        <f t="shared" si="2"/>
        <v>1</v>
      </c>
      <c r="W37" s="58">
        <f t="shared" si="3"/>
        <v>1</v>
      </c>
    </row>
    <row r="38" spans="1:33">
      <c r="B38" t="s">
        <v>96</v>
      </c>
      <c r="G38" s="108"/>
      <c r="H38" s="108"/>
      <c r="I38" s="108"/>
      <c r="J38" s="108"/>
      <c r="K38" s="108"/>
      <c r="N38" s="108"/>
      <c r="O38" s="108"/>
      <c r="P38" s="108"/>
      <c r="R38"/>
      <c r="T38" s="91">
        <f>MAX(T33:T37)</f>
        <v>90</v>
      </c>
      <c r="V38" s="92">
        <f>SUM(V33:V37)</f>
        <v>1.6666666666666665</v>
      </c>
      <c r="W38" s="93">
        <f>SUM(W33:W37)</f>
        <v>3</v>
      </c>
      <c r="Z38" t="s">
        <v>69</v>
      </c>
    </row>
    <row r="39" spans="1:33">
      <c r="B39" t="s">
        <v>97</v>
      </c>
      <c r="G39" s="108"/>
      <c r="H39" s="108"/>
      <c r="I39" s="108"/>
      <c r="J39" s="108"/>
      <c r="K39" s="108"/>
      <c r="N39" s="108"/>
      <c r="O39" s="108"/>
      <c r="P39" s="108"/>
      <c r="R39"/>
      <c r="S39" s="63"/>
      <c r="T39" s="78" t="s">
        <v>65</v>
      </c>
      <c r="V39"/>
      <c r="W39" s="58">
        <f>1.2*W38</f>
        <v>3.5999999999999996</v>
      </c>
      <c r="X39" s="58" t="s">
        <v>521</v>
      </c>
      <c r="Z39" s="57" t="s">
        <v>61</v>
      </c>
    </row>
    <row r="40" spans="1:33">
      <c r="I40" s="108" t="s">
        <v>60</v>
      </c>
      <c r="Z40" t="s">
        <v>62</v>
      </c>
    </row>
    <row r="41" spans="1:33">
      <c r="A41" t="s">
        <v>72</v>
      </c>
      <c r="B41" s="60" t="s">
        <v>78</v>
      </c>
      <c r="C41" s="60" t="s">
        <v>77</v>
      </c>
      <c r="D41" s="60" t="s">
        <v>79</v>
      </c>
      <c r="E41" s="60" t="s">
        <v>78</v>
      </c>
      <c r="F41" s="60" t="s">
        <v>78</v>
      </c>
      <c r="G41" s="60" t="s">
        <v>77</v>
      </c>
      <c r="H41" s="60" t="s">
        <v>77</v>
      </c>
      <c r="I41" s="60" t="s">
        <v>77</v>
      </c>
      <c r="J41" s="60" t="s">
        <v>78</v>
      </c>
      <c r="K41" s="60" t="s">
        <v>77</v>
      </c>
      <c r="L41" s="60" t="s">
        <v>77</v>
      </c>
      <c r="M41" s="60" t="s">
        <v>79</v>
      </c>
      <c r="N41" s="60" t="s">
        <v>76</v>
      </c>
      <c r="O41" s="60" t="s">
        <v>79</v>
      </c>
      <c r="P41" s="60" t="s">
        <v>79</v>
      </c>
      <c r="S41" s="63"/>
    </row>
    <row r="42" spans="1:33">
      <c r="B42" s="77">
        <v>1</v>
      </c>
      <c r="C42" s="77">
        <v>2</v>
      </c>
      <c r="D42" s="77">
        <v>3</v>
      </c>
      <c r="E42" s="77">
        <v>4</v>
      </c>
      <c r="F42" s="77">
        <v>5</v>
      </c>
      <c r="G42" s="77">
        <v>6</v>
      </c>
      <c r="H42" s="77">
        <v>7</v>
      </c>
      <c r="I42" s="77">
        <v>8</v>
      </c>
      <c r="J42" s="77">
        <v>9</v>
      </c>
      <c r="K42" s="77">
        <v>10</v>
      </c>
      <c r="L42" s="77">
        <v>11</v>
      </c>
      <c r="M42" s="77">
        <v>12</v>
      </c>
      <c r="N42" s="77">
        <v>13</v>
      </c>
      <c r="O42" s="77">
        <v>14</v>
      </c>
      <c r="P42" s="77">
        <v>15</v>
      </c>
      <c r="S42" s="63"/>
    </row>
    <row r="43" spans="1:33">
      <c r="G43" s="108"/>
      <c r="H43" s="108"/>
      <c r="I43" s="108"/>
      <c r="J43" s="108"/>
      <c r="M43" s="58"/>
      <c r="N43" s="63"/>
      <c r="Q43" s="108"/>
      <c r="R43" s="108"/>
      <c r="S43" s="76" t="s">
        <v>63</v>
      </c>
      <c r="V43"/>
      <c r="W43" s="58"/>
    </row>
    <row r="44" spans="1:33">
      <c r="B44" s="107" t="s">
        <v>0</v>
      </c>
      <c r="G44" s="108"/>
      <c r="H44" s="108"/>
      <c r="I44" s="108"/>
      <c r="J44" s="108"/>
      <c r="L44" s="107"/>
      <c r="N44" s="108"/>
      <c r="O44" s="108"/>
      <c r="P44" s="108"/>
      <c r="Q44" s="108"/>
      <c r="R44" s="56" t="s">
        <v>56</v>
      </c>
      <c r="S44" s="80">
        <f>S32</f>
        <v>4</v>
      </c>
      <c r="T44" s="77" t="s">
        <v>66</v>
      </c>
      <c r="V44" t="s">
        <v>67</v>
      </c>
      <c r="W44" s="82" t="s">
        <v>68</v>
      </c>
    </row>
    <row r="45" spans="1:33">
      <c r="B45" s="3" t="s">
        <v>76</v>
      </c>
      <c r="C45" s="97">
        <v>13</v>
      </c>
      <c r="D45" s="95"/>
      <c r="E45" s="95"/>
      <c r="F45" s="95"/>
      <c r="G45" s="95"/>
      <c r="H45" s="96"/>
      <c r="I45" s="108"/>
      <c r="J45" s="108"/>
      <c r="N45" s="108"/>
      <c r="O45" s="108"/>
      <c r="P45" s="108"/>
      <c r="Q45" s="108"/>
      <c r="R45" s="62">
        <f t="shared" ref="R45:R49" si="4">30*COUNTA(C45:H45)</f>
        <v>30</v>
      </c>
      <c r="S45" s="65">
        <f>$S$32*30</f>
        <v>120</v>
      </c>
      <c r="T45" s="79">
        <f>S45-R45</f>
        <v>90</v>
      </c>
      <c r="V45" s="58">
        <f>T45/$T$50</f>
        <v>0.75</v>
      </c>
      <c r="W45" s="58">
        <f>ABS(V45)</f>
        <v>0.75</v>
      </c>
    </row>
    <row r="46" spans="1:33">
      <c r="B46" s="3" t="s">
        <v>77</v>
      </c>
      <c r="C46" s="13">
        <v>2</v>
      </c>
      <c r="D46" s="13">
        <v>6</v>
      </c>
      <c r="E46" s="13">
        <v>7</v>
      </c>
      <c r="F46" s="13">
        <v>8</v>
      </c>
      <c r="G46" s="13">
        <v>10</v>
      </c>
      <c r="H46" s="53">
        <v>11</v>
      </c>
      <c r="I46" t="s">
        <v>70</v>
      </c>
      <c r="J46" s="108"/>
      <c r="N46" s="108"/>
      <c r="O46" s="108"/>
      <c r="P46" s="108"/>
      <c r="R46" s="62">
        <f t="shared" si="4"/>
        <v>180</v>
      </c>
      <c r="S46" s="65">
        <f>$S$32*30</f>
        <v>120</v>
      </c>
      <c r="T46" s="79">
        <f t="shared" ref="T46:T49" si="5">S46-R46</f>
        <v>-60</v>
      </c>
      <c r="V46" s="58">
        <f t="shared" ref="V46:V49" si="6">T46/$T$50</f>
        <v>-0.5</v>
      </c>
      <c r="W46" s="58">
        <f t="shared" ref="W46:W49" si="7">ABS(V46)</f>
        <v>0.5</v>
      </c>
    </row>
    <row r="47" spans="1:33">
      <c r="B47" s="3" t="s">
        <v>78</v>
      </c>
      <c r="C47" s="97">
        <v>1</v>
      </c>
      <c r="D47" s="95">
        <v>4</v>
      </c>
      <c r="E47" s="95">
        <v>5</v>
      </c>
      <c r="F47" s="95">
        <v>9</v>
      </c>
      <c r="G47" s="95"/>
      <c r="H47" s="96"/>
      <c r="I47" s="108"/>
      <c r="J47" s="108"/>
      <c r="N47" s="108"/>
      <c r="O47" s="108"/>
      <c r="P47" s="108"/>
      <c r="R47" s="62">
        <f t="shared" si="4"/>
        <v>120</v>
      </c>
      <c r="S47" s="65">
        <f>$S$32*30</f>
        <v>120</v>
      </c>
      <c r="T47" s="79">
        <f t="shared" si="5"/>
        <v>0</v>
      </c>
      <c r="V47" s="58">
        <f t="shared" si="6"/>
        <v>0</v>
      </c>
      <c r="W47" s="58">
        <f t="shared" si="7"/>
        <v>0</v>
      </c>
    </row>
    <row r="48" spans="1:33">
      <c r="B48" s="3" t="s">
        <v>79</v>
      </c>
      <c r="C48" s="13">
        <v>3</v>
      </c>
      <c r="D48" s="13">
        <v>12</v>
      </c>
      <c r="E48" s="13">
        <v>14</v>
      </c>
      <c r="F48" s="13">
        <v>15</v>
      </c>
      <c r="G48" s="13"/>
      <c r="H48" s="53"/>
      <c r="I48" s="108"/>
      <c r="J48" s="108"/>
      <c r="N48" s="108"/>
      <c r="O48" s="108"/>
      <c r="P48" s="108"/>
      <c r="R48" s="62">
        <f t="shared" si="4"/>
        <v>120</v>
      </c>
      <c r="S48" s="65">
        <f>$S$32*30</f>
        <v>120</v>
      </c>
      <c r="T48" s="79">
        <f t="shared" si="5"/>
        <v>0</v>
      </c>
      <c r="V48" s="58">
        <f t="shared" si="6"/>
        <v>0</v>
      </c>
      <c r="W48" s="58">
        <f t="shared" si="7"/>
        <v>0</v>
      </c>
    </row>
    <row r="49" spans="1:24">
      <c r="B49" s="3" t="s">
        <v>80</v>
      </c>
      <c r="C49" s="97"/>
      <c r="D49" s="95"/>
      <c r="E49" s="95"/>
      <c r="F49" s="95"/>
      <c r="G49" s="95"/>
      <c r="H49" s="96"/>
      <c r="I49" s="108"/>
      <c r="J49" s="108"/>
      <c r="K49" s="108"/>
      <c r="N49" s="108"/>
      <c r="O49" s="108"/>
      <c r="P49" s="108"/>
      <c r="R49" s="62">
        <f t="shared" si="4"/>
        <v>0</v>
      </c>
      <c r="S49" s="65">
        <f>$S$32*30</f>
        <v>120</v>
      </c>
      <c r="T49" s="79">
        <f t="shared" si="5"/>
        <v>120</v>
      </c>
      <c r="V49" s="58">
        <f t="shared" si="6"/>
        <v>1</v>
      </c>
      <c r="W49" s="58">
        <f t="shared" si="7"/>
        <v>1</v>
      </c>
    </row>
    <row r="50" spans="1:24">
      <c r="G50" s="108"/>
      <c r="H50" s="108"/>
      <c r="I50" s="108"/>
      <c r="J50" s="108"/>
      <c r="K50" s="108"/>
      <c r="N50" s="108"/>
      <c r="O50" s="108"/>
      <c r="P50" s="108"/>
      <c r="R50"/>
      <c r="T50" s="91">
        <f>MAX(T45:T49)</f>
        <v>120</v>
      </c>
      <c r="V50" s="92">
        <f>SUM(V45:V49)</f>
        <v>1.25</v>
      </c>
      <c r="W50" s="93">
        <f>SUM(W45:W49)</f>
        <v>2.25</v>
      </c>
    </row>
    <row r="51" spans="1:24">
      <c r="G51" s="108"/>
      <c r="H51" s="108"/>
      <c r="I51" s="108" t="s">
        <v>60</v>
      </c>
      <c r="J51" s="108"/>
      <c r="K51" s="108"/>
      <c r="N51" s="108"/>
      <c r="O51" s="108"/>
      <c r="P51" s="108"/>
      <c r="R51"/>
      <c r="S51" s="63"/>
      <c r="T51" s="78" t="s">
        <v>65</v>
      </c>
      <c r="V51"/>
      <c r="W51" s="58">
        <f>1.2*W50</f>
        <v>2.6999999999999997</v>
      </c>
      <c r="X51" s="58" t="s">
        <v>521</v>
      </c>
    </row>
    <row r="52" spans="1:24">
      <c r="A52" t="s">
        <v>73</v>
      </c>
      <c r="B52" s="98" t="s">
        <v>76</v>
      </c>
      <c r="C52" s="98" t="s">
        <v>76</v>
      </c>
      <c r="D52" s="98" t="s">
        <v>78</v>
      </c>
      <c r="E52" s="98" t="s">
        <v>77</v>
      </c>
      <c r="F52" s="98" t="s">
        <v>78</v>
      </c>
      <c r="G52" s="98" t="s">
        <v>77</v>
      </c>
      <c r="H52" s="98" t="s">
        <v>79</v>
      </c>
      <c r="I52" s="98" t="s">
        <v>80</v>
      </c>
      <c r="J52" s="60" t="s">
        <v>78</v>
      </c>
      <c r="K52" s="60" t="s">
        <v>77</v>
      </c>
      <c r="L52" s="60" t="s">
        <v>77</v>
      </c>
      <c r="M52" s="60" t="s">
        <v>79</v>
      </c>
      <c r="N52" s="60" t="s">
        <v>76</v>
      </c>
      <c r="O52" s="60" t="s">
        <v>79</v>
      </c>
      <c r="P52" s="60" t="s">
        <v>79</v>
      </c>
      <c r="S52" s="63"/>
    </row>
    <row r="53" spans="1:24">
      <c r="A53" t="s">
        <v>75</v>
      </c>
      <c r="B53" s="77">
        <v>1</v>
      </c>
      <c r="C53" s="77">
        <v>2</v>
      </c>
      <c r="D53" s="77">
        <v>3</v>
      </c>
      <c r="E53" s="77">
        <v>4</v>
      </c>
      <c r="F53" s="77">
        <v>5</v>
      </c>
      <c r="G53" s="77">
        <v>6</v>
      </c>
      <c r="H53" s="77">
        <v>7</v>
      </c>
      <c r="I53" s="77">
        <v>8</v>
      </c>
      <c r="J53" s="77">
        <v>9</v>
      </c>
      <c r="K53" s="77">
        <v>10</v>
      </c>
      <c r="L53" s="77">
        <v>11</v>
      </c>
      <c r="M53" s="77">
        <v>12</v>
      </c>
      <c r="N53" s="77">
        <v>13</v>
      </c>
      <c r="O53" s="77">
        <v>14</v>
      </c>
      <c r="P53" s="77">
        <v>15</v>
      </c>
      <c r="S53" s="63"/>
    </row>
    <row r="54" spans="1:24">
      <c r="G54" s="108"/>
      <c r="H54" s="108"/>
      <c r="I54" s="108"/>
      <c r="J54" s="108"/>
      <c r="M54" s="58"/>
      <c r="N54" s="63"/>
      <c r="Q54" s="108"/>
      <c r="R54" s="108"/>
      <c r="S54" s="76" t="s">
        <v>63</v>
      </c>
      <c r="V54"/>
      <c r="W54" s="58"/>
    </row>
    <row r="55" spans="1:24">
      <c r="B55" s="107" t="s">
        <v>0</v>
      </c>
      <c r="G55" s="108"/>
      <c r="H55" s="108"/>
      <c r="I55" s="108"/>
      <c r="J55" s="108"/>
      <c r="L55" s="107"/>
      <c r="N55" s="108"/>
      <c r="O55" s="108"/>
      <c r="P55" s="108"/>
      <c r="Q55" s="108"/>
      <c r="R55" s="56" t="s">
        <v>56</v>
      </c>
      <c r="S55" s="80">
        <f>S32</f>
        <v>4</v>
      </c>
      <c r="T55" s="77" t="s">
        <v>66</v>
      </c>
      <c r="V55" t="s">
        <v>67</v>
      </c>
      <c r="W55" s="82" t="s">
        <v>68</v>
      </c>
    </row>
    <row r="56" spans="1:24">
      <c r="B56" s="3" t="s">
        <v>76</v>
      </c>
      <c r="C56" s="97">
        <v>1</v>
      </c>
      <c r="D56" s="95">
        <v>2</v>
      </c>
      <c r="E56" s="95">
        <v>13</v>
      </c>
      <c r="F56" s="95"/>
      <c r="G56" s="95"/>
      <c r="H56" s="96"/>
      <c r="I56" s="108"/>
      <c r="J56" s="108"/>
      <c r="N56" s="108"/>
      <c r="O56" s="108"/>
      <c r="P56" s="108"/>
      <c r="Q56" s="108"/>
      <c r="R56" s="62">
        <f t="shared" ref="R56:R60" si="8">30*COUNTA(C56:H56)</f>
        <v>90</v>
      </c>
      <c r="S56" s="65">
        <f>$S$32*30</f>
        <v>120</v>
      </c>
      <c r="T56" s="79">
        <f>S56-R56</f>
        <v>30</v>
      </c>
      <c r="V56" s="58">
        <f>T56/$T$61</f>
        <v>0.33333333333333331</v>
      </c>
      <c r="W56" s="58">
        <f>ABS(V56)</f>
        <v>0.33333333333333331</v>
      </c>
    </row>
    <row r="57" spans="1:24">
      <c r="B57" s="3" t="s">
        <v>77</v>
      </c>
      <c r="C57" s="13">
        <v>4</v>
      </c>
      <c r="D57" s="13">
        <v>6</v>
      </c>
      <c r="E57" s="13">
        <v>10</v>
      </c>
      <c r="F57" s="13">
        <v>11</v>
      </c>
      <c r="G57" s="13"/>
      <c r="H57" s="53"/>
      <c r="I57" t="s">
        <v>70</v>
      </c>
      <c r="J57" s="108"/>
      <c r="N57" s="108"/>
      <c r="O57" s="108"/>
      <c r="P57" s="108"/>
      <c r="R57" s="62">
        <f t="shared" si="8"/>
        <v>120</v>
      </c>
      <c r="S57" s="65">
        <f>$S$32*30</f>
        <v>120</v>
      </c>
      <c r="T57" s="79">
        <f t="shared" ref="T57:T60" si="9">S57-R57</f>
        <v>0</v>
      </c>
      <c r="V57" s="58">
        <f t="shared" ref="V57:V60" si="10">T57/$T$61</f>
        <v>0</v>
      </c>
      <c r="W57" s="58">
        <f t="shared" ref="W57:W60" si="11">ABS(V57)</f>
        <v>0</v>
      </c>
    </row>
    <row r="58" spans="1:24">
      <c r="B58" s="3" t="s">
        <v>78</v>
      </c>
      <c r="C58" s="97">
        <v>3</v>
      </c>
      <c r="D58" s="95">
        <v>5</v>
      </c>
      <c r="E58" s="95">
        <v>9</v>
      </c>
      <c r="F58" s="95"/>
      <c r="G58" s="95"/>
      <c r="H58" s="96"/>
      <c r="I58" s="108"/>
      <c r="J58" s="108"/>
      <c r="N58" s="108"/>
      <c r="O58" s="108"/>
      <c r="P58" s="108"/>
      <c r="R58" s="62">
        <f t="shared" si="8"/>
        <v>90</v>
      </c>
      <c r="S58" s="65">
        <f>$S$32*30</f>
        <v>120</v>
      </c>
      <c r="T58" s="79">
        <f t="shared" si="9"/>
        <v>30</v>
      </c>
      <c r="V58" s="58">
        <f t="shared" si="10"/>
        <v>0.33333333333333331</v>
      </c>
      <c r="W58" s="58">
        <f t="shared" si="11"/>
        <v>0.33333333333333331</v>
      </c>
    </row>
    <row r="59" spans="1:24">
      <c r="B59" s="3" t="s">
        <v>79</v>
      </c>
      <c r="C59" s="13">
        <v>7</v>
      </c>
      <c r="D59" s="13">
        <v>12</v>
      </c>
      <c r="E59" s="13">
        <v>14</v>
      </c>
      <c r="F59" s="13">
        <v>15</v>
      </c>
      <c r="G59" s="13"/>
      <c r="H59" s="53"/>
      <c r="I59" s="108"/>
      <c r="J59" s="108"/>
      <c r="N59" s="108"/>
      <c r="O59" s="108"/>
      <c r="P59" s="108"/>
      <c r="R59" s="62">
        <f t="shared" si="8"/>
        <v>120</v>
      </c>
      <c r="S59" s="65">
        <f>$S$32*30</f>
        <v>120</v>
      </c>
      <c r="T59" s="79">
        <f t="shared" si="9"/>
        <v>0</v>
      </c>
      <c r="V59" s="58">
        <f t="shared" si="10"/>
        <v>0</v>
      </c>
      <c r="W59" s="58">
        <f t="shared" si="11"/>
        <v>0</v>
      </c>
    </row>
    <row r="60" spans="1:24">
      <c r="B60" s="3" t="s">
        <v>80</v>
      </c>
      <c r="C60" s="97">
        <v>8</v>
      </c>
      <c r="D60" s="95"/>
      <c r="E60" s="95"/>
      <c r="F60" s="95"/>
      <c r="G60" s="95"/>
      <c r="H60" s="96"/>
      <c r="I60" s="108"/>
      <c r="J60" s="108"/>
      <c r="K60" s="108"/>
      <c r="N60" s="108"/>
      <c r="O60" s="108"/>
      <c r="P60" s="108"/>
      <c r="R60" s="62">
        <f t="shared" si="8"/>
        <v>30</v>
      </c>
      <c r="S60" s="65">
        <f>$S$32*30</f>
        <v>120</v>
      </c>
      <c r="T60" s="79">
        <f t="shared" si="9"/>
        <v>90</v>
      </c>
      <c r="V60" s="58">
        <f t="shared" si="10"/>
        <v>1</v>
      </c>
      <c r="W60" s="58">
        <f t="shared" si="11"/>
        <v>1</v>
      </c>
    </row>
    <row r="61" spans="1:24">
      <c r="G61" s="108"/>
      <c r="H61" s="108"/>
      <c r="I61" s="108"/>
      <c r="J61" s="108"/>
      <c r="K61" s="108"/>
      <c r="N61" s="108"/>
      <c r="O61" s="108"/>
      <c r="P61" s="108"/>
      <c r="R61"/>
      <c r="T61" s="91">
        <f>MAX(T56:T60)</f>
        <v>90</v>
      </c>
      <c r="V61" s="92">
        <f>SUM(V56:V60)</f>
        <v>1.6666666666666665</v>
      </c>
      <c r="W61" s="93">
        <f>SUM(W56:W60)</f>
        <v>1.6666666666666665</v>
      </c>
    </row>
    <row r="62" spans="1:24">
      <c r="G62" s="108"/>
      <c r="H62" s="108"/>
      <c r="I62" s="108"/>
      <c r="J62" s="108"/>
      <c r="K62" s="108"/>
      <c r="N62" s="108"/>
      <c r="O62" s="108"/>
      <c r="P62" s="108"/>
      <c r="R62"/>
      <c r="S62" s="63"/>
      <c r="T62" s="78" t="s">
        <v>65</v>
      </c>
      <c r="V62"/>
      <c r="W62" s="58"/>
    </row>
    <row r="63" spans="1:24">
      <c r="I63" s="108" t="s">
        <v>60</v>
      </c>
      <c r="Q63" s="108"/>
      <c r="R63" s="108"/>
      <c r="S63" s="63"/>
      <c r="V63"/>
      <c r="W63" s="58"/>
    </row>
    <row r="64" spans="1:24">
      <c r="A64" t="s">
        <v>74</v>
      </c>
      <c r="B64" s="60" t="s">
        <v>78</v>
      </c>
      <c r="C64" s="60" t="s">
        <v>77</v>
      </c>
      <c r="D64" s="60" t="s">
        <v>79</v>
      </c>
      <c r="E64" s="60" t="s">
        <v>78</v>
      </c>
      <c r="F64" s="60" t="s">
        <v>78</v>
      </c>
      <c r="G64" s="60" t="s">
        <v>77</v>
      </c>
      <c r="H64" s="60" t="s">
        <v>77</v>
      </c>
      <c r="I64" s="60" t="s">
        <v>77</v>
      </c>
      <c r="J64" s="98" t="s">
        <v>79</v>
      </c>
      <c r="K64" s="98" t="s">
        <v>79</v>
      </c>
      <c r="L64" s="98" t="s">
        <v>79</v>
      </c>
      <c r="M64" s="98" t="s">
        <v>79</v>
      </c>
      <c r="N64" s="98" t="s">
        <v>79</v>
      </c>
      <c r="O64" s="98" t="s">
        <v>78</v>
      </c>
      <c r="P64" s="98" t="s">
        <v>77</v>
      </c>
      <c r="S64" s="63"/>
    </row>
    <row r="65" spans="1:24">
      <c r="A65" t="s">
        <v>75</v>
      </c>
      <c r="B65" s="77">
        <v>1</v>
      </c>
      <c r="C65" s="77">
        <v>2</v>
      </c>
      <c r="D65" s="77">
        <v>3</v>
      </c>
      <c r="E65" s="77">
        <v>4</v>
      </c>
      <c r="F65" s="77">
        <v>5</v>
      </c>
      <c r="G65" s="77">
        <v>6</v>
      </c>
      <c r="H65" s="77">
        <v>7</v>
      </c>
      <c r="I65" s="77">
        <v>8</v>
      </c>
      <c r="J65" s="77">
        <v>9</v>
      </c>
      <c r="K65" s="77">
        <v>10</v>
      </c>
      <c r="L65" s="77">
        <v>11</v>
      </c>
      <c r="M65" s="77">
        <v>12</v>
      </c>
      <c r="N65" s="77">
        <v>13</v>
      </c>
      <c r="O65" s="77">
        <v>14</v>
      </c>
      <c r="P65" s="77">
        <v>15</v>
      </c>
      <c r="S65" s="63"/>
    </row>
    <row r="66" spans="1:24">
      <c r="G66" s="108"/>
      <c r="H66" s="108"/>
      <c r="I66" s="108"/>
      <c r="J66" s="108"/>
      <c r="M66" s="58"/>
      <c r="N66" s="63"/>
      <c r="Q66" s="108"/>
      <c r="R66" s="108"/>
      <c r="S66" s="76" t="s">
        <v>63</v>
      </c>
      <c r="V66"/>
      <c r="W66" s="58"/>
    </row>
    <row r="67" spans="1:24">
      <c r="B67" s="107" t="s">
        <v>0</v>
      </c>
      <c r="G67" s="108"/>
      <c r="H67" s="108"/>
      <c r="I67" s="108"/>
      <c r="J67" s="108"/>
      <c r="L67" s="107"/>
      <c r="N67" s="108"/>
      <c r="O67" s="108"/>
      <c r="P67" s="108"/>
      <c r="Q67" s="108"/>
      <c r="R67" s="56" t="s">
        <v>56</v>
      </c>
      <c r="S67" s="80">
        <f>S32</f>
        <v>4</v>
      </c>
      <c r="T67" s="77" t="s">
        <v>66</v>
      </c>
      <c r="V67" t="s">
        <v>67</v>
      </c>
      <c r="W67" s="82" t="s">
        <v>68</v>
      </c>
    </row>
    <row r="68" spans="1:24">
      <c r="B68" s="3" t="s">
        <v>76</v>
      </c>
      <c r="C68" s="97"/>
      <c r="D68" s="95"/>
      <c r="E68" s="95"/>
      <c r="F68" s="95"/>
      <c r="G68" s="95"/>
      <c r="H68" s="96"/>
      <c r="I68" s="108"/>
      <c r="J68" s="108"/>
      <c r="N68" s="108"/>
      <c r="O68" s="108"/>
      <c r="P68" s="108"/>
      <c r="Q68" s="108"/>
      <c r="R68" s="62">
        <f>30*COUNTA(C68:H68)</f>
        <v>0</v>
      </c>
      <c r="S68" s="65">
        <f>$S$32*30</f>
        <v>120</v>
      </c>
      <c r="T68" s="79">
        <f>S68-R68</f>
        <v>120</v>
      </c>
      <c r="V68" s="58">
        <f>T68/$T$73</f>
        <v>1</v>
      </c>
      <c r="W68" s="58">
        <f>ABS(V68)</f>
        <v>1</v>
      </c>
    </row>
    <row r="69" spans="1:24">
      <c r="B69" s="3" t="s">
        <v>77</v>
      </c>
      <c r="C69" s="13">
        <v>2</v>
      </c>
      <c r="D69" s="13">
        <v>6</v>
      </c>
      <c r="E69" s="13">
        <v>7</v>
      </c>
      <c r="F69" s="13">
        <v>8</v>
      </c>
      <c r="G69" s="13">
        <v>15</v>
      </c>
      <c r="H69" s="53"/>
      <c r="I69" t="s">
        <v>70</v>
      </c>
      <c r="J69" s="108"/>
      <c r="N69" s="108"/>
      <c r="O69" s="108"/>
      <c r="P69" s="108"/>
      <c r="R69" s="62">
        <f t="shared" ref="R69:R72" si="12">30*COUNT(C69:H69)</f>
        <v>150</v>
      </c>
      <c r="S69" s="65">
        <f>$S$32*30</f>
        <v>120</v>
      </c>
      <c r="T69" s="79">
        <f t="shared" ref="T69:T72" si="13">S69-R69</f>
        <v>-30</v>
      </c>
      <c r="V69" s="58">
        <f t="shared" ref="V69:V72" si="14">T69/$T$73</f>
        <v>-0.25</v>
      </c>
      <c r="W69" s="58">
        <f t="shared" ref="W69:W72" si="15">ABS(V69)</f>
        <v>0.25</v>
      </c>
    </row>
    <row r="70" spans="1:24">
      <c r="B70" s="3" t="s">
        <v>78</v>
      </c>
      <c r="C70" s="97">
        <v>1</v>
      </c>
      <c r="D70" s="95">
        <v>4</v>
      </c>
      <c r="E70" s="95">
        <v>5</v>
      </c>
      <c r="F70" s="95">
        <v>14</v>
      </c>
      <c r="G70" s="95"/>
      <c r="H70" s="96"/>
      <c r="I70" s="108"/>
      <c r="J70" s="108"/>
      <c r="N70" s="108"/>
      <c r="O70" s="108"/>
      <c r="P70" s="108"/>
      <c r="R70" s="62">
        <f t="shared" si="12"/>
        <v>120</v>
      </c>
      <c r="S70" s="65">
        <f>$S$32*30</f>
        <v>120</v>
      </c>
      <c r="T70" s="79">
        <f t="shared" si="13"/>
        <v>0</v>
      </c>
      <c r="V70" s="58">
        <f t="shared" si="14"/>
        <v>0</v>
      </c>
      <c r="W70" s="58">
        <f t="shared" si="15"/>
        <v>0</v>
      </c>
    </row>
    <row r="71" spans="1:24">
      <c r="B71" s="3" t="s">
        <v>79</v>
      </c>
      <c r="C71" s="13">
        <v>3</v>
      </c>
      <c r="D71" s="13">
        <v>9</v>
      </c>
      <c r="E71" s="13">
        <v>10</v>
      </c>
      <c r="F71" s="13">
        <v>11</v>
      </c>
      <c r="G71" s="13">
        <v>12</v>
      </c>
      <c r="H71" s="53">
        <v>13</v>
      </c>
      <c r="I71" s="108"/>
      <c r="J71" s="108"/>
      <c r="N71" s="108"/>
      <c r="O71" s="108"/>
      <c r="P71" s="108"/>
      <c r="R71" s="62">
        <f t="shared" si="12"/>
        <v>180</v>
      </c>
      <c r="S71" s="65">
        <f>$S$32*30</f>
        <v>120</v>
      </c>
      <c r="T71" s="79">
        <f t="shared" si="13"/>
        <v>-60</v>
      </c>
      <c r="V71" s="58">
        <f t="shared" si="14"/>
        <v>-0.5</v>
      </c>
      <c r="W71" s="58">
        <f t="shared" si="15"/>
        <v>0.5</v>
      </c>
    </row>
    <row r="72" spans="1:24">
      <c r="B72" s="3" t="s">
        <v>80</v>
      </c>
      <c r="C72" s="97"/>
      <c r="D72" s="95"/>
      <c r="E72" s="95"/>
      <c r="F72" s="95"/>
      <c r="G72" s="95"/>
      <c r="H72" s="96"/>
      <c r="I72" s="108"/>
      <c r="J72" s="108"/>
      <c r="K72" s="108"/>
      <c r="N72" s="108"/>
      <c r="O72" s="108"/>
      <c r="P72" s="108"/>
      <c r="R72" s="62">
        <f t="shared" si="12"/>
        <v>0</v>
      </c>
      <c r="S72" s="65">
        <f>$S$32*30</f>
        <v>120</v>
      </c>
      <c r="T72" s="79">
        <f t="shared" si="13"/>
        <v>120</v>
      </c>
      <c r="V72" s="58">
        <f t="shared" si="14"/>
        <v>1</v>
      </c>
      <c r="W72" s="58">
        <f t="shared" si="15"/>
        <v>1</v>
      </c>
    </row>
    <row r="73" spans="1:24">
      <c r="G73" s="108"/>
      <c r="H73" s="108"/>
      <c r="I73" s="108"/>
      <c r="J73" s="108"/>
      <c r="K73" s="108"/>
      <c r="N73" s="108"/>
      <c r="O73" s="108"/>
      <c r="P73" s="108"/>
      <c r="R73"/>
      <c r="T73" s="91">
        <f>MAX(T68:T72)</f>
        <v>120</v>
      </c>
      <c r="V73" s="92">
        <f>SUM(V68:V72)</f>
        <v>1.25</v>
      </c>
      <c r="W73" s="93">
        <f>SUM(W68:W72)</f>
        <v>2.75</v>
      </c>
    </row>
    <row r="74" spans="1:24">
      <c r="G74" s="108"/>
      <c r="H74" s="108"/>
      <c r="I74" s="108"/>
      <c r="J74" s="108"/>
      <c r="K74" s="108"/>
      <c r="N74" s="108"/>
      <c r="O74" s="108"/>
      <c r="P74" s="108"/>
      <c r="R74"/>
      <c r="S74" s="63"/>
      <c r="T74" s="78" t="s">
        <v>65</v>
      </c>
      <c r="V74"/>
      <c r="W74" s="58">
        <f>1.2*W73</f>
        <v>3.3</v>
      </c>
      <c r="X74" s="58" t="s">
        <v>521</v>
      </c>
    </row>
    <row r="75" spans="1:24">
      <c r="F75" s="108"/>
      <c r="I75" s="108" t="s">
        <v>60</v>
      </c>
      <c r="Q75" s="108"/>
      <c r="R75" s="108"/>
      <c r="S75" s="63"/>
      <c r="V75"/>
      <c r="W75" s="58"/>
    </row>
    <row r="76" spans="1:24">
      <c r="A76" t="s">
        <v>17</v>
      </c>
      <c r="B76" s="3" t="s">
        <v>76</v>
      </c>
      <c r="C76" s="3" t="s">
        <v>76</v>
      </c>
      <c r="D76" s="3" t="s">
        <v>78</v>
      </c>
      <c r="E76" s="3" t="s">
        <v>77</v>
      </c>
      <c r="F76" s="61" t="s">
        <v>78</v>
      </c>
      <c r="G76" s="3" t="s">
        <v>77</v>
      </c>
      <c r="H76" s="3" t="s">
        <v>79</v>
      </c>
      <c r="I76" s="59" t="s">
        <v>78</v>
      </c>
      <c r="J76" s="3" t="s">
        <v>78</v>
      </c>
      <c r="K76" s="3" t="s">
        <v>77</v>
      </c>
      <c r="L76" s="3" t="s">
        <v>77</v>
      </c>
      <c r="M76" s="3" t="s">
        <v>79</v>
      </c>
      <c r="N76" s="3" t="s">
        <v>76</v>
      </c>
      <c r="O76" s="3" t="s">
        <v>79</v>
      </c>
      <c r="P76" s="3" t="s">
        <v>79</v>
      </c>
      <c r="S76" s="63"/>
    </row>
    <row r="77" spans="1:24">
      <c r="A77" t="s">
        <v>81</v>
      </c>
      <c r="B77" s="77">
        <v>1</v>
      </c>
      <c r="C77" s="77">
        <v>2</v>
      </c>
      <c r="D77" s="77">
        <v>3</v>
      </c>
      <c r="E77" s="77">
        <v>4</v>
      </c>
      <c r="F77" s="77">
        <v>5</v>
      </c>
      <c r="G77" s="77">
        <v>6</v>
      </c>
      <c r="H77" s="77">
        <v>7</v>
      </c>
      <c r="I77" s="77">
        <v>8</v>
      </c>
      <c r="J77" s="77">
        <v>9</v>
      </c>
      <c r="K77" s="77">
        <v>10</v>
      </c>
      <c r="L77" s="77">
        <v>11</v>
      </c>
      <c r="M77" s="77">
        <v>12</v>
      </c>
      <c r="N77" s="77">
        <v>13</v>
      </c>
      <c r="O77" s="77">
        <v>14</v>
      </c>
      <c r="P77" s="77">
        <v>15</v>
      </c>
      <c r="S77" s="63"/>
    </row>
    <row r="78" spans="1:24">
      <c r="A78" t="s">
        <v>75</v>
      </c>
      <c r="G78" s="108"/>
      <c r="H78" s="108"/>
      <c r="I78" s="108"/>
      <c r="J78" s="108"/>
      <c r="M78" s="58"/>
      <c r="N78" s="63"/>
      <c r="Q78" s="108"/>
      <c r="R78" s="108"/>
      <c r="S78" s="76" t="s">
        <v>63</v>
      </c>
      <c r="V78"/>
      <c r="W78" s="58"/>
    </row>
    <row r="79" spans="1:24">
      <c r="B79" s="107" t="s">
        <v>0</v>
      </c>
      <c r="G79" s="108"/>
      <c r="H79" s="108"/>
      <c r="I79" s="108"/>
      <c r="J79" s="108"/>
      <c r="L79" s="107"/>
      <c r="N79" s="108"/>
      <c r="O79" s="108"/>
      <c r="P79" s="108"/>
      <c r="Q79" s="108"/>
      <c r="R79" s="56" t="s">
        <v>56</v>
      </c>
      <c r="S79" s="80">
        <f>S32</f>
        <v>4</v>
      </c>
      <c r="T79" s="77" t="s">
        <v>66</v>
      </c>
      <c r="V79" t="s">
        <v>67</v>
      </c>
      <c r="W79" s="82" t="s">
        <v>68</v>
      </c>
    </row>
    <row r="80" spans="1:24">
      <c r="B80" s="3" t="s">
        <v>76</v>
      </c>
      <c r="C80" s="97">
        <v>1</v>
      </c>
      <c r="D80" s="95">
        <v>2</v>
      </c>
      <c r="E80" s="95">
        <v>13</v>
      </c>
      <c r="F80" s="95"/>
      <c r="G80" s="95"/>
      <c r="H80" s="96"/>
      <c r="I80" s="108"/>
      <c r="J80" s="108"/>
      <c r="N80" s="108"/>
      <c r="O80" s="108"/>
      <c r="P80" s="108"/>
      <c r="Q80" s="108"/>
      <c r="R80" s="62">
        <f>30*COUNTA(C80:H80)</f>
        <v>90</v>
      </c>
      <c r="S80" s="65">
        <f>$S$32*30</f>
        <v>120</v>
      </c>
      <c r="T80" s="79">
        <f>S80-R80</f>
        <v>30</v>
      </c>
      <c r="V80" s="58">
        <f>T80/$T$85</f>
        <v>0.25</v>
      </c>
      <c r="W80" s="58">
        <f>ABS(V80)</f>
        <v>0.25</v>
      </c>
    </row>
    <row r="81" spans="1:26">
      <c r="B81" s="3" t="s">
        <v>77</v>
      </c>
      <c r="C81" s="13">
        <v>4</v>
      </c>
      <c r="D81" s="13">
        <v>6</v>
      </c>
      <c r="E81" s="13">
        <v>10</v>
      </c>
      <c r="F81" s="13">
        <v>11</v>
      </c>
      <c r="G81" s="13"/>
      <c r="H81" s="53"/>
      <c r="I81" t="s">
        <v>70</v>
      </c>
      <c r="J81" s="108"/>
      <c r="N81" s="108"/>
      <c r="O81" s="108"/>
      <c r="P81" s="108"/>
      <c r="R81" s="62">
        <f t="shared" ref="R81:R83" si="16">30*COUNT(C81:H81)</f>
        <v>120</v>
      </c>
      <c r="S81" s="65">
        <f>$S$32*30</f>
        <v>120</v>
      </c>
      <c r="T81" s="79">
        <f t="shared" ref="T81:T84" si="17">S81-R81</f>
        <v>0</v>
      </c>
      <c r="V81" s="58">
        <f t="shared" ref="V81:V84" si="18">T81/$T$85</f>
        <v>0</v>
      </c>
      <c r="W81" s="58">
        <f t="shared" ref="W81:W84" si="19">ABS(V81)</f>
        <v>0</v>
      </c>
    </row>
    <row r="82" spans="1:26">
      <c r="B82" s="3" t="s">
        <v>78</v>
      </c>
      <c r="C82" s="97">
        <v>3</v>
      </c>
      <c r="D82" s="95">
        <v>5</v>
      </c>
      <c r="E82" s="95">
        <v>9</v>
      </c>
      <c r="F82" s="95">
        <v>8</v>
      </c>
      <c r="G82" s="95"/>
      <c r="H82" s="96"/>
      <c r="I82" s="108"/>
      <c r="J82" s="108"/>
      <c r="N82" s="108"/>
      <c r="O82" s="108"/>
      <c r="P82" s="108"/>
      <c r="R82" s="62">
        <f t="shared" si="16"/>
        <v>120</v>
      </c>
      <c r="S82" s="65">
        <f>$S$32*30</f>
        <v>120</v>
      </c>
      <c r="T82" s="79">
        <f t="shared" si="17"/>
        <v>0</v>
      </c>
      <c r="V82" s="58">
        <f t="shared" si="18"/>
        <v>0</v>
      </c>
      <c r="W82" s="58">
        <f t="shared" si="19"/>
        <v>0</v>
      </c>
    </row>
    <row r="83" spans="1:26">
      <c r="B83" s="3" t="s">
        <v>79</v>
      </c>
      <c r="C83" s="13">
        <v>7</v>
      </c>
      <c r="D83" s="13">
        <v>12</v>
      </c>
      <c r="E83" s="13">
        <v>14</v>
      </c>
      <c r="F83" s="13">
        <v>15</v>
      </c>
      <c r="G83" s="13"/>
      <c r="H83" s="53"/>
      <c r="I83" s="108"/>
      <c r="J83" s="108"/>
      <c r="N83" s="108"/>
      <c r="O83" s="108"/>
      <c r="P83" s="108"/>
      <c r="R83" s="62">
        <f t="shared" si="16"/>
        <v>120</v>
      </c>
      <c r="S83" s="65">
        <f>$S$32*30</f>
        <v>120</v>
      </c>
      <c r="T83" s="79">
        <f t="shared" si="17"/>
        <v>0</v>
      </c>
      <c r="V83" s="58">
        <f t="shared" si="18"/>
        <v>0</v>
      </c>
      <c r="W83" s="58">
        <f t="shared" si="19"/>
        <v>0</v>
      </c>
    </row>
    <row r="84" spans="1:26">
      <c r="B84" s="3" t="s">
        <v>80</v>
      </c>
      <c r="C84" s="97"/>
      <c r="D84" s="95"/>
      <c r="E84" s="95"/>
      <c r="F84" s="95"/>
      <c r="G84" s="95"/>
      <c r="H84" s="96"/>
      <c r="I84" s="108"/>
      <c r="J84" s="108"/>
      <c r="K84" s="108"/>
      <c r="N84" s="108"/>
      <c r="O84" s="108"/>
      <c r="P84" s="108"/>
      <c r="R84" s="62">
        <f>30*COUNT(C84:H84)</f>
        <v>0</v>
      </c>
      <c r="S84" s="65">
        <f>$S$32*30</f>
        <v>120</v>
      </c>
      <c r="T84" s="79">
        <f t="shared" si="17"/>
        <v>120</v>
      </c>
      <c r="V84" s="58">
        <f t="shared" si="18"/>
        <v>1</v>
      </c>
      <c r="W84" s="58">
        <f t="shared" si="19"/>
        <v>1</v>
      </c>
    </row>
    <row r="85" spans="1:26">
      <c r="G85" s="108"/>
      <c r="H85" s="108"/>
      <c r="I85" s="108"/>
      <c r="J85" s="108"/>
      <c r="K85" s="108"/>
      <c r="N85" s="108"/>
      <c r="O85" s="108"/>
      <c r="P85" s="108"/>
      <c r="R85"/>
      <c r="T85" s="91">
        <f>MAX(T80:T84)</f>
        <v>120</v>
      </c>
      <c r="V85" s="92">
        <f>SUM(V80:V84)</f>
        <v>1.25</v>
      </c>
      <c r="W85" s="93">
        <f>SUM(W80:W84)</f>
        <v>1.25</v>
      </c>
    </row>
    <row r="86" spans="1:26">
      <c r="G86" s="108"/>
      <c r="H86" s="108"/>
      <c r="I86" s="108"/>
      <c r="J86" s="108"/>
      <c r="K86" s="108"/>
      <c r="N86" s="108"/>
      <c r="O86" s="108"/>
      <c r="P86" s="108"/>
      <c r="R86"/>
      <c r="S86" s="63"/>
      <c r="T86" s="78" t="s">
        <v>65</v>
      </c>
      <c r="V86"/>
      <c r="W86" s="58">
        <f>0.8*W85</f>
        <v>1</v>
      </c>
      <c r="X86" s="58" t="s">
        <v>522</v>
      </c>
    </row>
    <row r="87" spans="1:26">
      <c r="B87">
        <v>2</v>
      </c>
      <c r="C87">
        <v>6</v>
      </c>
      <c r="D87">
        <v>2</v>
      </c>
      <c r="E87">
        <v>5</v>
      </c>
      <c r="F87">
        <v>5</v>
      </c>
      <c r="G87">
        <v>2</v>
      </c>
      <c r="H87">
        <v>13</v>
      </c>
      <c r="I87">
        <v>3</v>
      </c>
      <c r="J87">
        <v>13</v>
      </c>
      <c r="K87">
        <v>5</v>
      </c>
      <c r="L87">
        <v>2</v>
      </c>
      <c r="M87">
        <v>13</v>
      </c>
      <c r="N87">
        <v>2</v>
      </c>
      <c r="O87">
        <v>6</v>
      </c>
      <c r="P87">
        <v>3</v>
      </c>
      <c r="Q87" s="108"/>
      <c r="R87" s="108"/>
      <c r="S87" s="63"/>
      <c r="V87"/>
      <c r="W87" s="58"/>
    </row>
    <row r="88" spans="1:26">
      <c r="A88" t="s">
        <v>95</v>
      </c>
      <c r="F88" s="108"/>
      <c r="I88" s="108"/>
      <c r="Q88" s="108"/>
      <c r="R88" s="108"/>
      <c r="S88" s="63"/>
      <c r="V88"/>
      <c r="W88" s="58"/>
    </row>
    <row r="89" spans="1:26">
      <c r="A89" t="s">
        <v>26</v>
      </c>
      <c r="B89" s="3" t="s">
        <v>76</v>
      </c>
      <c r="C89" s="3" t="s">
        <v>76</v>
      </c>
      <c r="D89" s="3" t="s">
        <v>78</v>
      </c>
      <c r="E89" s="3" t="s">
        <v>77</v>
      </c>
      <c r="F89" s="61" t="s">
        <v>78</v>
      </c>
      <c r="G89" s="3" t="s">
        <v>77</v>
      </c>
      <c r="H89" s="3" t="s">
        <v>79</v>
      </c>
      <c r="I89" s="61" t="s">
        <v>80</v>
      </c>
      <c r="J89" s="3" t="s">
        <v>78</v>
      </c>
      <c r="K89" s="3" t="s">
        <v>77</v>
      </c>
      <c r="L89" s="3" t="s">
        <v>80</v>
      </c>
      <c r="M89" s="3" t="s">
        <v>79</v>
      </c>
      <c r="N89" s="3" t="s">
        <v>76</v>
      </c>
      <c r="O89" s="3" t="s">
        <v>79</v>
      </c>
      <c r="P89" s="3" t="s">
        <v>80</v>
      </c>
      <c r="S89" s="63"/>
    </row>
    <row r="90" spans="1:26">
      <c r="B90" s="77">
        <v>1</v>
      </c>
      <c r="C90" s="77">
        <v>2</v>
      </c>
      <c r="D90" s="77">
        <v>3</v>
      </c>
      <c r="E90" s="77">
        <v>4</v>
      </c>
      <c r="F90" s="77">
        <v>5</v>
      </c>
      <c r="G90" s="77">
        <v>6</v>
      </c>
      <c r="H90" s="77">
        <v>7</v>
      </c>
      <c r="I90" s="77">
        <v>8</v>
      </c>
      <c r="J90" s="77">
        <v>9</v>
      </c>
      <c r="K90" s="77">
        <v>10</v>
      </c>
      <c r="L90" s="77">
        <v>11</v>
      </c>
      <c r="M90" s="77">
        <v>12</v>
      </c>
      <c r="N90" s="77">
        <v>13</v>
      </c>
      <c r="O90" s="77">
        <v>14</v>
      </c>
      <c r="P90" s="77">
        <v>15</v>
      </c>
      <c r="S90" s="63"/>
    </row>
    <row r="91" spans="1:26">
      <c r="G91" s="108"/>
      <c r="H91" s="108"/>
      <c r="I91" s="108"/>
      <c r="J91" s="108"/>
      <c r="M91" s="58"/>
      <c r="N91" s="63"/>
      <c r="Q91" s="108"/>
      <c r="R91" s="108"/>
      <c r="S91" s="76" t="s">
        <v>63</v>
      </c>
      <c r="V91"/>
      <c r="W91" s="58"/>
    </row>
    <row r="92" spans="1:26">
      <c r="B92" s="107" t="s">
        <v>0</v>
      </c>
      <c r="G92" s="108"/>
      <c r="H92" s="108"/>
      <c r="I92" s="108"/>
      <c r="J92" s="108"/>
      <c r="L92" s="107"/>
      <c r="N92" s="108"/>
      <c r="O92" s="108"/>
      <c r="P92" s="108"/>
      <c r="Q92" s="108"/>
      <c r="R92" s="56" t="s">
        <v>56</v>
      </c>
      <c r="S92" s="80">
        <f>S45</f>
        <v>120</v>
      </c>
      <c r="T92" s="77" t="s">
        <v>66</v>
      </c>
      <c r="V92" t="s">
        <v>67</v>
      </c>
      <c r="W92" s="82" t="s">
        <v>68</v>
      </c>
    </row>
    <row r="93" spans="1:26">
      <c r="B93" s="3">
        <v>2</v>
      </c>
      <c r="C93" s="97">
        <v>1</v>
      </c>
      <c r="D93" s="95">
        <v>3</v>
      </c>
      <c r="E93" s="95">
        <v>6</v>
      </c>
      <c r="F93" s="95">
        <v>1</v>
      </c>
      <c r="G93" s="95">
        <v>1</v>
      </c>
      <c r="H93" s="96"/>
      <c r="I93" s="108"/>
      <c r="J93" s="108"/>
      <c r="N93" s="108"/>
      <c r="O93" s="108"/>
      <c r="P93" s="108"/>
      <c r="Q93" s="108"/>
      <c r="R93" s="62">
        <f>30*COUNTA(C93:H93)</f>
        <v>150</v>
      </c>
      <c r="S93" s="65">
        <f>$S$32*30</f>
        <v>120</v>
      </c>
      <c r="T93" s="79">
        <f>S93-R93</f>
        <v>-30</v>
      </c>
      <c r="V93" s="58">
        <f>T93/$T$98</f>
        <v>-0.25</v>
      </c>
      <c r="W93" s="58">
        <f>ABS(V93)</f>
        <v>0.25</v>
      </c>
    </row>
    <row r="94" spans="1:26">
      <c r="B94" s="3">
        <v>3</v>
      </c>
      <c r="C94" s="13">
        <v>8</v>
      </c>
      <c r="D94" s="13">
        <v>15</v>
      </c>
      <c r="E94" s="13">
        <v>1</v>
      </c>
      <c r="F94" s="13">
        <v>1</v>
      </c>
      <c r="G94" s="13"/>
      <c r="H94" s="53"/>
      <c r="I94" t="s">
        <v>70</v>
      </c>
      <c r="J94" s="108"/>
      <c r="N94" s="108"/>
      <c r="O94" s="108"/>
      <c r="P94" s="108"/>
      <c r="R94" s="62">
        <f t="shared" ref="R94:R96" si="20">30*COUNT(C94:H94)</f>
        <v>120</v>
      </c>
      <c r="S94" s="65">
        <f>$S$32*30</f>
        <v>120</v>
      </c>
      <c r="T94" s="79">
        <f t="shared" ref="T94:T97" si="21">S94-R94</f>
        <v>0</v>
      </c>
      <c r="V94" s="58">
        <f t="shared" ref="V94:V97" si="22">T94/$T$98</f>
        <v>0</v>
      </c>
      <c r="W94" s="58">
        <f t="shared" ref="W94:W97" si="23">ABS(V94)</f>
        <v>0</v>
      </c>
    </row>
    <row r="95" spans="1:26">
      <c r="B95" s="3">
        <v>5</v>
      </c>
      <c r="C95" s="97">
        <v>4</v>
      </c>
      <c r="D95" s="95">
        <v>5</v>
      </c>
      <c r="E95" s="95">
        <v>10</v>
      </c>
      <c r="F95" s="95">
        <v>1</v>
      </c>
      <c r="G95" s="95"/>
      <c r="H95" s="96"/>
      <c r="I95" s="108"/>
      <c r="J95" s="108"/>
      <c r="N95" s="108"/>
      <c r="O95" s="108"/>
      <c r="P95" s="108"/>
      <c r="R95" s="62">
        <f t="shared" si="20"/>
        <v>120</v>
      </c>
      <c r="S95" s="65">
        <f>$S$32*30</f>
        <v>120</v>
      </c>
      <c r="T95" s="79">
        <f t="shared" si="21"/>
        <v>0</v>
      </c>
      <c r="V95" s="58">
        <f t="shared" si="22"/>
        <v>0</v>
      </c>
      <c r="W95" s="58">
        <f t="shared" si="23"/>
        <v>0</v>
      </c>
    </row>
    <row r="96" spans="1:26">
      <c r="B96" s="3">
        <v>6</v>
      </c>
      <c r="C96" s="13">
        <v>2</v>
      </c>
      <c r="D96" s="13">
        <v>14</v>
      </c>
      <c r="E96" s="13"/>
      <c r="F96" s="13"/>
      <c r="G96" s="13"/>
      <c r="H96" s="53"/>
      <c r="I96" s="108"/>
      <c r="J96" s="108"/>
      <c r="N96" s="108"/>
      <c r="O96" s="108"/>
      <c r="P96" s="108"/>
      <c r="R96" s="62">
        <f t="shared" si="20"/>
        <v>60</v>
      </c>
      <c r="S96" s="65">
        <f>$S$32*30</f>
        <v>120</v>
      </c>
      <c r="T96" s="79">
        <f t="shared" si="21"/>
        <v>60</v>
      </c>
      <c r="V96" s="58">
        <f t="shared" si="22"/>
        <v>0.5</v>
      </c>
      <c r="W96" s="58">
        <f t="shared" si="23"/>
        <v>0.5</v>
      </c>
      <c r="Z96" s="112"/>
    </row>
    <row r="97" spans="1:52">
      <c r="B97" s="3">
        <v>13</v>
      </c>
      <c r="C97" s="97"/>
      <c r="D97" s="95"/>
      <c r="E97" s="95"/>
      <c r="F97" s="95"/>
      <c r="G97" s="95"/>
      <c r="H97" s="96"/>
      <c r="I97" s="108"/>
      <c r="J97" s="108"/>
      <c r="K97" s="108"/>
      <c r="N97" s="108"/>
      <c r="O97" s="108"/>
      <c r="P97" s="108"/>
      <c r="R97" s="62">
        <f>30*COUNT(C97:H97)</f>
        <v>0</v>
      </c>
      <c r="S97" s="65">
        <f>$S$32*30</f>
        <v>120</v>
      </c>
      <c r="T97" s="79">
        <f t="shared" si="21"/>
        <v>120</v>
      </c>
      <c r="V97" s="58">
        <f t="shared" si="22"/>
        <v>1</v>
      </c>
      <c r="W97" s="58">
        <f t="shared" si="23"/>
        <v>1</v>
      </c>
      <c r="Z97" s="113"/>
    </row>
    <row r="98" spans="1:52">
      <c r="G98" s="108"/>
      <c r="H98" s="108"/>
      <c r="I98" s="108"/>
      <c r="J98" s="108"/>
      <c r="K98" s="108"/>
      <c r="N98" s="108"/>
      <c r="O98" s="108"/>
      <c r="P98" s="108"/>
      <c r="R98"/>
      <c r="T98" s="91">
        <f>MAX(T93:T97)</f>
        <v>120</v>
      </c>
      <c r="V98" s="92">
        <f>SUM(V93:V97)</f>
        <v>1.25</v>
      </c>
      <c r="W98" s="93">
        <f>SUM(W93:W97)</f>
        <v>1.75</v>
      </c>
      <c r="Z98" s="113"/>
    </row>
    <row r="99" spans="1:52">
      <c r="A99" t="s">
        <v>99</v>
      </c>
      <c r="B99" t="s">
        <v>96</v>
      </c>
      <c r="I99" s="108"/>
      <c r="J99" s="108"/>
      <c r="K99" s="108"/>
      <c r="N99" s="108"/>
      <c r="O99" s="108"/>
      <c r="P99" s="108"/>
      <c r="R99"/>
      <c r="S99" s="63"/>
      <c r="T99" s="78" t="s">
        <v>65</v>
      </c>
      <c r="V99"/>
      <c r="W99" s="58"/>
      <c r="Z99" s="113"/>
    </row>
    <row r="100" spans="1:52">
      <c r="A100" t="s">
        <v>98</v>
      </c>
      <c r="B100" t="s">
        <v>97</v>
      </c>
      <c r="C100" s="114"/>
      <c r="Q100" s="108"/>
      <c r="R100" s="108"/>
      <c r="S100" s="63"/>
      <c r="V100"/>
      <c r="W100" s="58"/>
      <c r="Z100" s="113"/>
    </row>
    <row r="101" spans="1:52">
      <c r="D101" s="115"/>
      <c r="Q101" s="108"/>
      <c r="R101" s="108"/>
      <c r="S101" s="63"/>
      <c r="V101"/>
      <c r="W101" s="58"/>
      <c r="Z101" s="113"/>
    </row>
    <row r="102" spans="1:52">
      <c r="Q102" s="108"/>
      <c r="R102" s="108"/>
      <c r="S102" s="63"/>
      <c r="V102"/>
      <c r="W102" s="58"/>
      <c r="Z102" s="113"/>
    </row>
    <row r="103" spans="1:52">
      <c r="Q103" s="108"/>
      <c r="R103" s="108"/>
      <c r="S103" s="63"/>
      <c r="V103"/>
      <c r="W103" s="58"/>
      <c r="Z103" s="113"/>
    </row>
    <row r="104" spans="1:52"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Z104" s="113"/>
    </row>
    <row r="105" spans="1:52"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Z105" s="113"/>
    </row>
    <row r="106" spans="1:52">
      <c r="A106" t="s">
        <v>45</v>
      </c>
      <c r="C106" t="s">
        <v>46</v>
      </c>
      <c r="Z106" s="113"/>
    </row>
    <row r="107" spans="1:52">
      <c r="D107" t="s">
        <v>47</v>
      </c>
      <c r="Z107" s="113"/>
    </row>
    <row r="108" spans="1:52">
      <c r="D108" t="s">
        <v>48</v>
      </c>
      <c r="Z108" s="113"/>
      <c r="AJ108" t="s">
        <v>4</v>
      </c>
    </row>
    <row r="109" spans="1:52">
      <c r="D109" t="s">
        <v>41</v>
      </c>
      <c r="Z109" s="113"/>
      <c r="AJ109" t="s">
        <v>5</v>
      </c>
    </row>
    <row r="110" spans="1:52">
      <c r="Z110" s="113"/>
      <c r="AJ110" t="s">
        <v>6</v>
      </c>
    </row>
    <row r="111" spans="1:52">
      <c r="AZ111" s="7"/>
    </row>
    <row r="112" spans="1:52">
      <c r="D112" s="5">
        <v>0.5</v>
      </c>
      <c r="E112" s="5">
        <v>1</v>
      </c>
      <c r="F112" s="5">
        <v>1.5</v>
      </c>
      <c r="G112" s="5">
        <v>2</v>
      </c>
      <c r="H112" s="5">
        <v>2.5</v>
      </c>
      <c r="I112" s="5">
        <v>3</v>
      </c>
      <c r="J112" s="5">
        <v>3.5</v>
      </c>
      <c r="K112" s="5">
        <v>4</v>
      </c>
      <c r="L112" s="5">
        <v>4.5</v>
      </c>
      <c r="M112" s="5"/>
      <c r="N112" s="5"/>
      <c r="O112" s="5"/>
      <c r="P112" s="5"/>
      <c r="Q112" s="5"/>
      <c r="R112" s="66">
        <v>5</v>
      </c>
      <c r="S112" s="5">
        <v>5.5</v>
      </c>
      <c r="T112" s="5">
        <v>6</v>
      </c>
      <c r="U112" s="5">
        <v>6.5</v>
      </c>
      <c r="V112" s="82">
        <v>7</v>
      </c>
      <c r="W112" s="5">
        <v>7.5</v>
      </c>
      <c r="X112" s="5">
        <v>8</v>
      </c>
      <c r="Y112" s="5">
        <v>8.5</v>
      </c>
      <c r="Z112" s="5">
        <v>9</v>
      </c>
      <c r="AA112" s="5">
        <v>9.5</v>
      </c>
      <c r="AB112" s="5">
        <v>10</v>
      </c>
      <c r="AC112" s="5" t="s">
        <v>40</v>
      </c>
      <c r="AD112" s="5">
        <v>11</v>
      </c>
      <c r="AE112" s="5">
        <v>11.5</v>
      </c>
      <c r="AF112" s="5">
        <v>12</v>
      </c>
      <c r="AJ112" s="55">
        <v>0.5</v>
      </c>
      <c r="AK112" s="55"/>
      <c r="AL112" s="55">
        <v>1</v>
      </c>
      <c r="AM112" s="55"/>
      <c r="AN112" s="55">
        <v>1.5</v>
      </c>
      <c r="AO112" s="55"/>
      <c r="AP112" s="55">
        <v>2</v>
      </c>
      <c r="AQ112" s="55"/>
      <c r="AR112" s="55">
        <v>2.5</v>
      </c>
      <c r="AS112" s="55"/>
      <c r="AT112" s="55">
        <v>3</v>
      </c>
      <c r="AU112" s="55"/>
      <c r="AV112" s="55">
        <v>3.5</v>
      </c>
      <c r="AW112" s="55"/>
      <c r="AX112" s="55">
        <v>4</v>
      </c>
      <c r="AY112" s="55"/>
      <c r="AZ112" s="7"/>
    </row>
    <row r="113" spans="1:52">
      <c r="A113" s="108" t="s">
        <v>13</v>
      </c>
      <c r="B113" s="18" t="s">
        <v>20</v>
      </c>
      <c r="C113" s="19" t="s">
        <v>21</v>
      </c>
      <c r="D113" s="49" t="s">
        <v>27</v>
      </c>
      <c r="E113" s="25"/>
      <c r="F113" s="25"/>
      <c r="G113" s="25"/>
      <c r="H113" s="25"/>
      <c r="I113" s="26"/>
      <c r="J113" s="24" t="s">
        <v>27</v>
      </c>
      <c r="K113" s="25"/>
      <c r="L113" s="25"/>
      <c r="M113" s="25"/>
      <c r="N113" s="25"/>
      <c r="O113" s="25"/>
      <c r="P113" s="25"/>
      <c r="Q113" s="25"/>
      <c r="R113" s="67"/>
      <c r="S113" s="25"/>
      <c r="T113" s="26"/>
      <c r="U113" s="24" t="s">
        <v>27</v>
      </c>
      <c r="V113" s="83"/>
      <c r="W113" s="25"/>
      <c r="X113" s="22"/>
      <c r="Y113" s="25"/>
      <c r="Z113" s="26"/>
      <c r="AA113" s="24" t="s">
        <v>27</v>
      </c>
      <c r="AB113" s="25"/>
      <c r="AC113" s="25"/>
      <c r="AD113" s="25"/>
      <c r="AE113" s="25"/>
      <c r="AF113" s="26"/>
      <c r="AI113" s="108" t="s">
        <v>7</v>
      </c>
      <c r="AJ113" s="11"/>
      <c r="AK113" s="54" t="s">
        <v>15</v>
      </c>
      <c r="AL113" s="9"/>
      <c r="AM113" s="54"/>
      <c r="AN113" s="9"/>
      <c r="AO113" s="54" t="s">
        <v>7</v>
      </c>
      <c r="AP113" s="9"/>
      <c r="AQ113" s="10" t="s">
        <v>16</v>
      </c>
      <c r="AR113" s="9"/>
      <c r="AS113" s="10"/>
      <c r="AT113" s="9"/>
      <c r="AU113" s="21"/>
      <c r="AV113" s="6"/>
      <c r="AW113" t="s">
        <v>14</v>
      </c>
      <c r="AX113" s="6"/>
      <c r="AY113" t="s">
        <v>8</v>
      </c>
      <c r="AZ113" s="7"/>
    </row>
    <row r="114" spans="1:52">
      <c r="B114" s="40"/>
      <c r="C114" s="41"/>
      <c r="D114" s="51"/>
      <c r="E114" s="22" t="s">
        <v>28</v>
      </c>
      <c r="F114" s="25"/>
      <c r="G114" s="25"/>
      <c r="H114" s="25"/>
      <c r="I114" s="25"/>
      <c r="J114" s="26"/>
      <c r="K114" s="24" t="s">
        <v>28</v>
      </c>
      <c r="L114" s="25"/>
      <c r="M114" s="25"/>
      <c r="N114" s="25"/>
      <c r="O114" s="25"/>
      <c r="P114" s="25"/>
      <c r="Q114" s="25"/>
      <c r="R114" s="67"/>
      <c r="S114" s="25"/>
      <c r="T114" s="25"/>
      <c r="U114" s="26"/>
      <c r="V114" s="84" t="s">
        <v>28</v>
      </c>
      <c r="W114" s="25"/>
      <c r="X114" s="25"/>
      <c r="Y114" s="25"/>
      <c r="Z114" s="25"/>
      <c r="AA114" s="33"/>
      <c r="AB114" s="4"/>
      <c r="AC114" s="4"/>
      <c r="AD114" s="4"/>
      <c r="AE114" s="4"/>
      <c r="AF114" s="41"/>
      <c r="AI114" s="108" t="s">
        <v>8</v>
      </c>
      <c r="AJ114" s="15"/>
      <c r="AK114" s="53"/>
      <c r="AL114" s="6"/>
      <c r="AM114" s="108" t="s">
        <v>15</v>
      </c>
      <c r="AN114" s="6"/>
      <c r="AO114" s="108"/>
      <c r="AP114" s="6"/>
      <c r="AQ114" t="s">
        <v>7</v>
      </c>
      <c r="AR114" s="6"/>
      <c r="AS114" t="s">
        <v>16</v>
      </c>
      <c r="AT114" s="6"/>
      <c r="AV114" s="6"/>
      <c r="AX114" s="6"/>
      <c r="AY114" t="s">
        <v>14</v>
      </c>
      <c r="AZ114" s="7"/>
    </row>
    <row r="115" spans="1:52">
      <c r="B115" s="40"/>
      <c r="C115" s="41"/>
      <c r="D115" s="43"/>
      <c r="E115" s="36"/>
      <c r="F115" s="22" t="s">
        <v>29</v>
      </c>
      <c r="G115" s="25"/>
      <c r="H115" s="25"/>
      <c r="I115" s="25"/>
      <c r="J115" s="25"/>
      <c r="K115" s="26"/>
      <c r="L115" s="24" t="s">
        <v>29</v>
      </c>
      <c r="M115" s="25"/>
      <c r="N115" s="25"/>
      <c r="O115" s="25"/>
      <c r="P115" s="25"/>
      <c r="Q115" s="25"/>
      <c r="R115" s="67"/>
      <c r="S115" s="25"/>
      <c r="T115" s="25"/>
      <c r="U115" s="25"/>
      <c r="V115" s="83"/>
      <c r="W115" s="24" t="s">
        <v>29</v>
      </c>
      <c r="X115" s="25"/>
      <c r="Y115" s="25"/>
      <c r="Z115" s="25"/>
      <c r="AA115" s="25"/>
      <c r="AB115" s="26"/>
      <c r="AC115" s="4"/>
      <c r="AD115" s="4"/>
      <c r="AE115" s="4"/>
      <c r="AF115" s="41"/>
      <c r="AI115" s="108" t="s">
        <v>9</v>
      </c>
      <c r="AJ115" s="15"/>
      <c r="AK115" s="13"/>
      <c r="AL115" s="14"/>
      <c r="AM115" s="47"/>
      <c r="AN115" s="6"/>
      <c r="AO115" s="108" t="s">
        <v>15</v>
      </c>
      <c r="AP115" s="6"/>
      <c r="AR115" s="6"/>
      <c r="AS115" t="s">
        <v>7</v>
      </c>
      <c r="AT115" s="6"/>
      <c r="AU115" t="s">
        <v>16</v>
      </c>
      <c r="AV115" s="6"/>
      <c r="AX115" s="6"/>
      <c r="AZ115" s="7"/>
    </row>
    <row r="116" spans="1:52">
      <c r="B116" s="40"/>
      <c r="C116" s="41"/>
      <c r="D116" s="43"/>
      <c r="E116" s="34"/>
      <c r="F116" s="36"/>
      <c r="G116" s="22" t="s">
        <v>30</v>
      </c>
      <c r="H116" s="25"/>
      <c r="I116" s="25"/>
      <c r="J116" s="25"/>
      <c r="K116" s="25"/>
      <c r="L116" s="26"/>
      <c r="M116" s="25"/>
      <c r="N116" s="25"/>
      <c r="O116" s="25"/>
      <c r="P116" s="25"/>
      <c r="Q116" s="25"/>
      <c r="R116" s="68" t="s">
        <v>30</v>
      </c>
      <c r="S116" s="25"/>
      <c r="T116" s="25"/>
      <c r="U116" s="25"/>
      <c r="V116" s="83"/>
      <c r="W116" s="25"/>
      <c r="X116" s="24" t="s">
        <v>30</v>
      </c>
      <c r="Y116" s="22"/>
      <c r="Z116" s="22"/>
      <c r="AA116" s="22"/>
      <c r="AB116" s="22"/>
      <c r="AC116" s="50"/>
      <c r="AD116" s="4"/>
      <c r="AE116" s="4"/>
      <c r="AF116" s="41"/>
      <c r="AI116" s="108" t="s">
        <v>10</v>
      </c>
      <c r="AJ116" s="15"/>
      <c r="AK116" s="17" t="s">
        <v>18</v>
      </c>
      <c r="AL116" s="12"/>
      <c r="AM116" s="13"/>
      <c r="AN116" s="14"/>
      <c r="AO116" s="47"/>
      <c r="AP116" s="6"/>
      <c r="AQ116" t="s">
        <v>15</v>
      </c>
      <c r="AR116" s="6"/>
      <c r="AT116" s="6"/>
      <c r="AU116" t="s">
        <v>7</v>
      </c>
      <c r="AV116" s="6"/>
      <c r="AW116" t="s">
        <v>16</v>
      </c>
      <c r="AX116" s="6"/>
      <c r="AZ116" s="7"/>
    </row>
    <row r="117" spans="1:52">
      <c r="B117" s="40"/>
      <c r="C117" s="41"/>
      <c r="D117" s="43"/>
      <c r="E117" s="34"/>
      <c r="F117" s="34"/>
      <c r="G117" s="36"/>
      <c r="H117" s="25" t="s">
        <v>31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69"/>
      <c r="S117" s="24" t="s">
        <v>31</v>
      </c>
      <c r="T117" s="25"/>
      <c r="U117" s="25"/>
      <c r="V117" s="83"/>
      <c r="W117" s="25"/>
      <c r="X117" s="33"/>
      <c r="Y117" s="24" t="s">
        <v>31</v>
      </c>
      <c r="Z117" s="25"/>
      <c r="AA117" s="25"/>
      <c r="AB117" s="25"/>
      <c r="AC117" s="25"/>
      <c r="AD117" s="26"/>
      <c r="AE117" s="4"/>
      <c r="AF117" s="41"/>
      <c r="AI117" s="108" t="s">
        <v>17</v>
      </c>
      <c r="AJ117" s="46"/>
      <c r="AK117" s="4"/>
      <c r="AL117" s="12"/>
      <c r="AM117" s="4"/>
      <c r="AN117" s="12"/>
      <c r="AO117" s="4"/>
      <c r="AP117" s="14"/>
      <c r="AQ117" s="19"/>
      <c r="AR117" s="6"/>
      <c r="AS117" t="s">
        <v>15</v>
      </c>
      <c r="AT117" s="6"/>
      <c r="AV117" s="6"/>
      <c r="AW117" t="s">
        <v>7</v>
      </c>
      <c r="AX117" s="6"/>
      <c r="AY117" t="s">
        <v>16</v>
      </c>
      <c r="AZ117" s="7"/>
    </row>
    <row r="118" spans="1:52">
      <c r="B118" s="20"/>
      <c r="C118" s="21"/>
      <c r="D118" s="39"/>
      <c r="E118" s="38"/>
      <c r="F118" s="38"/>
      <c r="G118" s="38"/>
      <c r="H118" s="35"/>
      <c r="I118" s="45" t="s">
        <v>32</v>
      </c>
      <c r="J118" s="37"/>
      <c r="K118" s="37"/>
      <c r="L118" s="37"/>
      <c r="M118" s="37"/>
      <c r="N118" s="37"/>
      <c r="O118" s="37"/>
      <c r="P118" s="37"/>
      <c r="Q118" s="37"/>
      <c r="R118" s="70"/>
      <c r="S118" s="26"/>
      <c r="T118" s="24" t="s">
        <v>32</v>
      </c>
      <c r="U118" s="25"/>
      <c r="V118" s="83"/>
      <c r="W118" s="25"/>
      <c r="X118" s="25"/>
      <c r="Y118" s="26"/>
      <c r="Z118" s="24" t="s">
        <v>32</v>
      </c>
      <c r="AA118" s="25"/>
      <c r="AB118" s="25"/>
      <c r="AC118" s="25"/>
      <c r="AD118" s="25"/>
      <c r="AE118" s="26"/>
      <c r="AF118" s="21"/>
      <c r="AI118" s="108" t="s">
        <v>26</v>
      </c>
      <c r="AJ118" s="16"/>
      <c r="AK118" s="10"/>
      <c r="AL118" s="9"/>
      <c r="AM118" s="10"/>
      <c r="AN118" s="9"/>
      <c r="AO118" s="10"/>
      <c r="AP118" s="9"/>
      <c r="AQ118" s="10"/>
      <c r="AR118" s="8"/>
      <c r="AS118" s="48"/>
      <c r="AT118" s="6"/>
      <c r="AU118" t="s">
        <v>15</v>
      </c>
      <c r="AV118" s="6"/>
      <c r="AX118" s="6"/>
      <c r="AZ118" s="7"/>
    </row>
    <row r="119" spans="1:52">
      <c r="AJ119" t="s">
        <v>50</v>
      </c>
      <c r="AZ119" s="7"/>
    </row>
    <row r="120" spans="1:52">
      <c r="A120" s="108" t="s">
        <v>12</v>
      </c>
      <c r="B120" s="18" t="s">
        <v>24</v>
      </c>
      <c r="C120" s="19" t="s">
        <v>22</v>
      </c>
      <c r="D120" s="44" t="s">
        <v>33</v>
      </c>
      <c r="E120" s="28"/>
      <c r="F120" s="28"/>
      <c r="G120" s="29"/>
      <c r="H120" s="27" t="s">
        <v>33</v>
      </c>
      <c r="I120" s="28"/>
      <c r="J120" s="28"/>
      <c r="K120" s="29"/>
      <c r="L120" s="27" t="s">
        <v>33</v>
      </c>
      <c r="M120" s="28"/>
      <c r="N120" s="28"/>
      <c r="O120" s="28"/>
      <c r="P120" s="28"/>
      <c r="Q120" s="28"/>
      <c r="R120" s="71"/>
      <c r="S120" s="28"/>
      <c r="T120" s="29"/>
      <c r="U120" s="27" t="s">
        <v>33</v>
      </c>
      <c r="V120" s="85"/>
      <c r="W120" s="28"/>
      <c r="X120" s="29"/>
      <c r="Y120" s="27" t="s">
        <v>33</v>
      </c>
      <c r="Z120" s="28"/>
      <c r="AA120" s="28"/>
      <c r="AB120" s="29"/>
      <c r="AC120" s="27" t="s">
        <v>33</v>
      </c>
      <c r="AD120" s="28"/>
      <c r="AE120" s="28"/>
      <c r="AF120" s="29"/>
      <c r="AJ120" t="s">
        <v>49</v>
      </c>
    </row>
    <row r="121" spans="1:52">
      <c r="B121" s="40"/>
      <c r="C121" s="41"/>
      <c r="D121" s="52"/>
      <c r="E121" s="23" t="s">
        <v>34</v>
      </c>
      <c r="F121" s="28"/>
      <c r="G121" s="28"/>
      <c r="H121" s="29"/>
      <c r="I121" s="27" t="s">
        <v>34</v>
      </c>
      <c r="J121" s="28"/>
      <c r="K121" s="28"/>
      <c r="L121" s="29"/>
      <c r="M121" s="28"/>
      <c r="N121" s="28"/>
      <c r="O121" s="28"/>
      <c r="P121" s="28"/>
      <c r="Q121" s="28"/>
      <c r="R121" s="72" t="s">
        <v>34</v>
      </c>
      <c r="S121" s="28"/>
      <c r="T121" s="28"/>
      <c r="U121" s="29"/>
      <c r="V121" s="86" t="s">
        <v>34</v>
      </c>
      <c r="W121" s="28"/>
      <c r="X121" s="28"/>
      <c r="Y121" s="29"/>
      <c r="Z121" s="27" t="s">
        <v>34</v>
      </c>
      <c r="AA121" s="28"/>
      <c r="AB121" s="28"/>
      <c r="AC121" s="29"/>
      <c r="AD121" s="4"/>
      <c r="AE121" s="4"/>
      <c r="AF121" s="41"/>
      <c r="AJ121" t="s">
        <v>19</v>
      </c>
    </row>
    <row r="122" spans="1:52">
      <c r="B122" s="40"/>
      <c r="C122" s="41"/>
      <c r="D122" s="40"/>
      <c r="E122" s="19"/>
      <c r="F122" s="23" t="s">
        <v>35</v>
      </c>
      <c r="G122" s="28"/>
      <c r="H122" s="28"/>
      <c r="I122" s="29"/>
      <c r="J122" s="27" t="s">
        <v>35</v>
      </c>
      <c r="K122" s="28"/>
      <c r="L122" s="28"/>
      <c r="M122" s="28"/>
      <c r="N122" s="28"/>
      <c r="O122" s="28"/>
      <c r="P122" s="28"/>
      <c r="Q122" s="28"/>
      <c r="R122" s="73"/>
      <c r="S122" s="27" t="s">
        <v>35</v>
      </c>
      <c r="T122" s="28"/>
      <c r="U122" s="28"/>
      <c r="V122" s="87"/>
      <c r="W122" s="27" t="s">
        <v>35</v>
      </c>
      <c r="X122" s="28"/>
      <c r="Y122" s="28"/>
      <c r="Z122" s="29"/>
      <c r="AA122" s="27" t="s">
        <v>35</v>
      </c>
      <c r="AB122" s="28"/>
      <c r="AC122" s="28"/>
      <c r="AD122" s="29"/>
      <c r="AE122" s="4"/>
      <c r="AF122" s="41"/>
    </row>
    <row r="123" spans="1:52">
      <c r="B123" s="20"/>
      <c r="C123" s="21"/>
      <c r="D123" s="39"/>
      <c r="E123" s="38"/>
      <c r="F123" s="32"/>
      <c r="G123" s="28" t="s">
        <v>36</v>
      </c>
      <c r="H123" s="28"/>
      <c r="I123" s="28"/>
      <c r="J123" s="29"/>
      <c r="K123" s="27" t="s">
        <v>36</v>
      </c>
      <c r="L123" s="28"/>
      <c r="M123" s="28"/>
      <c r="N123" s="28"/>
      <c r="O123" s="28"/>
      <c r="P123" s="28"/>
      <c r="Q123" s="28"/>
      <c r="R123" s="71"/>
      <c r="S123" s="29"/>
      <c r="T123" s="27" t="s">
        <v>36</v>
      </c>
      <c r="U123" s="28"/>
      <c r="V123" s="85"/>
      <c r="W123" s="29"/>
      <c r="X123" s="27" t="s">
        <v>36</v>
      </c>
      <c r="Y123" s="28"/>
      <c r="Z123" s="28"/>
      <c r="AA123" s="29"/>
      <c r="AB123" s="27" t="s">
        <v>36</v>
      </c>
      <c r="AC123" s="28"/>
      <c r="AD123" s="28"/>
      <c r="AE123" s="29"/>
      <c r="AF123" s="21"/>
    </row>
    <row r="125" spans="1:52">
      <c r="A125" s="108" t="s">
        <v>11</v>
      </c>
      <c r="B125" s="18" t="s">
        <v>25</v>
      </c>
      <c r="C125" s="19" t="s">
        <v>23</v>
      </c>
      <c r="D125" s="30" t="s">
        <v>37</v>
      </c>
      <c r="E125" s="42"/>
      <c r="F125" s="31"/>
      <c r="G125" s="42" t="s">
        <v>37</v>
      </c>
      <c r="H125" s="42"/>
      <c r="I125" s="31"/>
      <c r="J125" s="42" t="s">
        <v>37</v>
      </c>
      <c r="K125" s="42"/>
      <c r="L125" s="31"/>
      <c r="M125" s="42"/>
      <c r="N125" s="42"/>
      <c r="O125" s="42"/>
      <c r="P125" s="42"/>
      <c r="Q125" s="42"/>
      <c r="R125" s="74" t="s">
        <v>37</v>
      </c>
      <c r="S125" s="42"/>
      <c r="T125" s="31"/>
      <c r="U125" s="42" t="s">
        <v>37</v>
      </c>
      <c r="V125" s="88"/>
      <c r="W125" s="31"/>
      <c r="X125" s="42" t="s">
        <v>37</v>
      </c>
      <c r="Y125" s="42"/>
      <c r="Z125" s="31"/>
      <c r="AA125" s="42" t="s">
        <v>37</v>
      </c>
      <c r="AB125" s="42"/>
      <c r="AC125" s="31"/>
      <c r="AD125" s="42" t="s">
        <v>37</v>
      </c>
      <c r="AE125" s="42"/>
      <c r="AF125" s="31"/>
    </row>
    <row r="126" spans="1:52">
      <c r="B126" s="40"/>
      <c r="C126" s="41"/>
      <c r="D126" s="40"/>
      <c r="E126" s="30" t="s">
        <v>38</v>
      </c>
      <c r="F126" s="42"/>
      <c r="G126" s="31"/>
      <c r="H126" s="30" t="s">
        <v>38</v>
      </c>
      <c r="I126" s="42"/>
      <c r="J126" s="31"/>
      <c r="K126" s="30" t="s">
        <v>38</v>
      </c>
      <c r="L126" s="42"/>
      <c r="M126" s="42"/>
      <c r="N126" s="42"/>
      <c r="O126" s="42"/>
      <c r="P126" s="42"/>
      <c r="Q126" s="42"/>
      <c r="R126" s="75"/>
      <c r="S126" s="30" t="s">
        <v>38</v>
      </c>
      <c r="T126" s="42"/>
      <c r="U126" s="31"/>
      <c r="V126" s="89" t="s">
        <v>38</v>
      </c>
      <c r="W126" s="42"/>
      <c r="X126" s="31"/>
      <c r="Y126" s="30" t="s">
        <v>38</v>
      </c>
      <c r="Z126" s="42"/>
      <c r="AA126" s="31"/>
      <c r="AB126" s="30" t="s">
        <v>38</v>
      </c>
      <c r="AC126" s="42"/>
      <c r="AD126" s="31"/>
      <c r="AE126" s="4"/>
      <c r="AF126" s="41"/>
    </row>
    <row r="127" spans="1:52">
      <c r="B127" s="20"/>
      <c r="C127" s="21"/>
      <c r="D127" s="20"/>
      <c r="E127" s="10"/>
      <c r="F127" s="30" t="s">
        <v>39</v>
      </c>
      <c r="G127" s="42"/>
      <c r="H127" s="31"/>
      <c r="I127" s="30" t="s">
        <v>39</v>
      </c>
      <c r="J127" s="42"/>
      <c r="K127" s="31"/>
      <c r="L127" s="30" t="s">
        <v>39</v>
      </c>
      <c r="M127" s="42"/>
      <c r="N127" s="42"/>
      <c r="O127" s="42"/>
      <c r="P127" s="42"/>
      <c r="Q127" s="42"/>
      <c r="R127" s="74"/>
      <c r="S127" s="31"/>
      <c r="T127" s="30" t="s">
        <v>39</v>
      </c>
      <c r="U127" s="42"/>
      <c r="V127" s="90"/>
      <c r="W127" s="30" t="s">
        <v>39</v>
      </c>
      <c r="X127" s="42"/>
      <c r="Y127" s="31"/>
      <c r="Z127" s="30" t="s">
        <v>39</v>
      </c>
      <c r="AA127" s="42"/>
      <c r="AB127" s="31"/>
      <c r="AC127" s="30" t="s">
        <v>39</v>
      </c>
      <c r="AD127" s="42"/>
      <c r="AE127" s="31"/>
      <c r="AF127" s="21"/>
    </row>
  </sheetData>
  <mergeCells count="10">
    <mergeCell ref="L16:N16"/>
    <mergeCell ref="P16:Q16"/>
    <mergeCell ref="L18:N18"/>
    <mergeCell ref="P18:Q18"/>
    <mergeCell ref="L8:N8"/>
    <mergeCell ref="P8:Q8"/>
    <mergeCell ref="L10:N10"/>
    <mergeCell ref="P10:Q10"/>
    <mergeCell ref="L13:N13"/>
    <mergeCell ref="P13:Q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C1" zoomScale="120" zoomScaleNormal="120" workbookViewId="0">
      <selection activeCell="I1" sqref="I1"/>
    </sheetView>
  </sheetViews>
  <sheetFormatPr defaultRowHeight="14.4"/>
  <cols>
    <col min="4" max="4" width="3.5546875" customWidth="1"/>
    <col min="6" max="6" width="8.88671875" style="108"/>
    <col min="7" max="7" width="21.21875" customWidth="1"/>
    <col min="8" max="8" width="4" customWidth="1"/>
    <col min="9" max="9" width="13.109375" customWidth="1"/>
    <col min="11" max="11" width="8.88671875" style="63"/>
    <col min="12" max="12" width="20.88671875" customWidth="1"/>
    <col min="14" max="14" width="11" bestFit="1" customWidth="1"/>
  </cols>
  <sheetData>
    <row r="1" spans="1:14">
      <c r="G1" t="s">
        <v>100</v>
      </c>
      <c r="L1" t="s">
        <v>200</v>
      </c>
    </row>
    <row r="2" spans="1:14">
      <c r="C2">
        <f ca="1">AVERAGE(C3:C101)</f>
        <v>95842.060606060608</v>
      </c>
      <c r="J2" s="63">
        <f ca="1">AVERAGE(J3:J52)</f>
        <v>30.2</v>
      </c>
    </row>
    <row r="3" spans="1:14">
      <c r="A3">
        <v>91000</v>
      </c>
      <c r="B3">
        <f ca="1">RAND()*9000</f>
        <v>3886.6389505916313</v>
      </c>
      <c r="C3">
        <f ca="1">TRUNC(B3+A3)</f>
        <v>94886</v>
      </c>
      <c r="E3" t="s">
        <v>101</v>
      </c>
      <c r="F3" s="108">
        <v>94934</v>
      </c>
      <c r="G3" t="str">
        <f>CONCATENATE(E3,";0;",F3,";120;0")</f>
        <v>Field_01;0;94934;120;0</v>
      </c>
      <c r="I3" t="s">
        <v>201</v>
      </c>
      <c r="J3">
        <f ca="1">TRUNC(RAND()*12)+25</f>
        <v>25</v>
      </c>
      <c r="K3" s="63">
        <v>26</v>
      </c>
      <c r="L3" t="str">
        <f ca="1">CONCATENATE(I3,";0;0;0;",J3)</f>
        <v>Harvester_01;0;0;0;25</v>
      </c>
      <c r="N3" t="s">
        <v>252</v>
      </c>
    </row>
    <row r="4" spans="1:14">
      <c r="A4">
        <v>91000</v>
      </c>
      <c r="B4">
        <f t="shared" ref="B4:B67" ca="1" si="0">RAND()*9000</f>
        <v>5295.2116052786005</v>
      </c>
      <c r="C4">
        <f t="shared" ref="C4:C67" ca="1" si="1">TRUNC(B4+A4)</f>
        <v>96295</v>
      </c>
      <c r="E4" t="s">
        <v>102</v>
      </c>
      <c r="F4" s="108">
        <v>99856</v>
      </c>
      <c r="G4" t="str">
        <f t="shared" ref="G4:G67" si="2">CONCATENATE(E4,";0;",F4,";120;0")</f>
        <v>Field_02;0;99856;120;0</v>
      </c>
      <c r="I4" t="s">
        <v>202</v>
      </c>
      <c r="J4">
        <f t="shared" ref="J4:J52" ca="1" si="3">TRUNC(RAND()*12)+25</f>
        <v>35</v>
      </c>
      <c r="K4" s="63">
        <v>36</v>
      </c>
      <c r="L4" t="str">
        <f t="shared" ref="L4:L52" ca="1" si="4">CONCATENATE(I4,";0;0;0;",J4)</f>
        <v>Harvester_02;0;0;0;35</v>
      </c>
    </row>
    <row r="5" spans="1:14">
      <c r="A5">
        <v>91000</v>
      </c>
      <c r="B5">
        <f t="shared" ca="1" si="0"/>
        <v>2947.212422253443</v>
      </c>
      <c r="C5">
        <f t="shared" ca="1" si="1"/>
        <v>93947</v>
      </c>
      <c r="E5" t="s">
        <v>103</v>
      </c>
      <c r="F5" s="108">
        <v>98566</v>
      </c>
      <c r="G5" t="str">
        <f t="shared" si="2"/>
        <v>Field_03;0;98566;120;0</v>
      </c>
      <c r="I5" t="s">
        <v>203</v>
      </c>
      <c r="J5">
        <f t="shared" ca="1" si="3"/>
        <v>32</v>
      </c>
      <c r="K5" s="63">
        <v>26</v>
      </c>
      <c r="L5" t="str">
        <f t="shared" ca="1" si="4"/>
        <v>Harvester_03;0;0;0;32</v>
      </c>
    </row>
    <row r="6" spans="1:14">
      <c r="A6">
        <v>91000</v>
      </c>
      <c r="B6">
        <f t="shared" ca="1" si="0"/>
        <v>6065.1847903085045</v>
      </c>
      <c r="C6">
        <f t="shared" ca="1" si="1"/>
        <v>97065</v>
      </c>
      <c r="E6" t="s">
        <v>104</v>
      </c>
      <c r="F6" s="108">
        <v>92700</v>
      </c>
      <c r="G6" t="str">
        <f t="shared" si="2"/>
        <v>Field_04;0;92700;120;0</v>
      </c>
      <c r="I6" t="s">
        <v>205</v>
      </c>
      <c r="J6">
        <f t="shared" ca="1" si="3"/>
        <v>29</v>
      </c>
      <c r="K6" s="63">
        <v>26</v>
      </c>
      <c r="L6" t="str">
        <f t="shared" ca="1" si="4"/>
        <v>Harvester_04;0;0;0;29</v>
      </c>
    </row>
    <row r="7" spans="1:14">
      <c r="A7">
        <v>91000</v>
      </c>
      <c r="B7">
        <f t="shared" ca="1" si="0"/>
        <v>2154.2240192888817</v>
      </c>
      <c r="C7">
        <f t="shared" ca="1" si="1"/>
        <v>93154</v>
      </c>
      <c r="E7" t="s">
        <v>105</v>
      </c>
      <c r="F7" s="108">
        <v>95052</v>
      </c>
      <c r="G7" t="str">
        <f t="shared" si="2"/>
        <v>Field_05;0;95052;120;0</v>
      </c>
      <c r="I7" t="s">
        <v>206</v>
      </c>
      <c r="J7">
        <f t="shared" ca="1" si="3"/>
        <v>28</v>
      </c>
      <c r="K7" s="63">
        <v>33</v>
      </c>
      <c r="L7" t="str">
        <f t="shared" ca="1" si="4"/>
        <v>Harvester_05;0;0;0;28</v>
      </c>
    </row>
    <row r="8" spans="1:14">
      <c r="A8">
        <v>91000</v>
      </c>
      <c r="B8">
        <f t="shared" ca="1" si="0"/>
        <v>7500.338988999988</v>
      </c>
      <c r="C8">
        <f t="shared" ca="1" si="1"/>
        <v>98500</v>
      </c>
      <c r="E8" t="s">
        <v>106</v>
      </c>
      <c r="F8" s="108">
        <v>99113</v>
      </c>
      <c r="G8" t="str">
        <f t="shared" si="2"/>
        <v>Field_06;0;99113;120;0</v>
      </c>
      <c r="I8" t="s">
        <v>207</v>
      </c>
      <c r="J8">
        <f t="shared" ca="1" si="3"/>
        <v>25</v>
      </c>
      <c r="K8" s="63">
        <v>25</v>
      </c>
      <c r="L8" t="str">
        <f t="shared" ca="1" si="4"/>
        <v>Harvester_06;0;0;0;25</v>
      </c>
    </row>
    <row r="9" spans="1:14">
      <c r="A9">
        <v>91000</v>
      </c>
      <c r="B9">
        <f t="shared" ca="1" si="0"/>
        <v>1364.9337297113439</v>
      </c>
      <c r="C9">
        <f t="shared" ca="1" si="1"/>
        <v>92364</v>
      </c>
      <c r="E9" t="s">
        <v>107</v>
      </c>
      <c r="F9" s="108">
        <v>96785</v>
      </c>
      <c r="G9" t="str">
        <f t="shared" si="2"/>
        <v>Field_07;0;96785;120;0</v>
      </c>
      <c r="I9" t="s">
        <v>208</v>
      </c>
      <c r="J9">
        <f t="shared" ca="1" si="3"/>
        <v>31</v>
      </c>
      <c r="K9" s="63">
        <v>28</v>
      </c>
      <c r="L9" t="str">
        <f t="shared" ca="1" si="4"/>
        <v>Harvester_07;0;0;0;31</v>
      </c>
    </row>
    <row r="10" spans="1:14">
      <c r="A10">
        <v>91000</v>
      </c>
      <c r="B10">
        <f t="shared" ca="1" si="0"/>
        <v>3402.2369340833152</v>
      </c>
      <c r="C10">
        <f t="shared" ca="1" si="1"/>
        <v>94402</v>
      </c>
      <c r="E10" t="s">
        <v>108</v>
      </c>
      <c r="F10" s="108">
        <v>93049</v>
      </c>
      <c r="G10" t="str">
        <f t="shared" si="2"/>
        <v>Field_08;0;93049;120;0</v>
      </c>
      <c r="I10" t="s">
        <v>209</v>
      </c>
      <c r="J10">
        <f t="shared" ca="1" si="3"/>
        <v>31</v>
      </c>
      <c r="K10" s="63">
        <v>27</v>
      </c>
      <c r="L10" t="str">
        <f t="shared" ca="1" si="4"/>
        <v>Harvester_08;0;0;0;31</v>
      </c>
    </row>
    <row r="11" spans="1:14">
      <c r="A11">
        <v>91000</v>
      </c>
      <c r="B11">
        <f t="shared" ca="1" si="0"/>
        <v>8648.3694434050467</v>
      </c>
      <c r="C11">
        <f t="shared" ca="1" si="1"/>
        <v>99648</v>
      </c>
      <c r="E11" t="s">
        <v>109</v>
      </c>
      <c r="F11" s="108">
        <v>99230</v>
      </c>
      <c r="G11" t="str">
        <f t="shared" si="2"/>
        <v>Field_09;0;99230;120;0</v>
      </c>
      <c r="I11" t="s">
        <v>210</v>
      </c>
      <c r="J11">
        <f t="shared" ca="1" si="3"/>
        <v>28</v>
      </c>
      <c r="K11" s="63">
        <v>26</v>
      </c>
      <c r="L11" t="str">
        <f t="shared" ca="1" si="4"/>
        <v>Harvester_09;0;0;0;28</v>
      </c>
    </row>
    <row r="12" spans="1:14">
      <c r="A12">
        <v>91000</v>
      </c>
      <c r="B12">
        <f t="shared" ca="1" si="0"/>
        <v>3460.0933584994882</v>
      </c>
      <c r="C12">
        <f t="shared" ca="1" si="1"/>
        <v>94460</v>
      </c>
      <c r="E12" t="s">
        <v>110</v>
      </c>
      <c r="F12" s="108">
        <v>93305</v>
      </c>
      <c r="G12" t="str">
        <f t="shared" si="2"/>
        <v>Field_10;0;93305;120;0</v>
      </c>
      <c r="I12" t="s">
        <v>211</v>
      </c>
      <c r="J12">
        <f t="shared" ca="1" si="3"/>
        <v>30</v>
      </c>
      <c r="K12" s="63">
        <v>36</v>
      </c>
      <c r="L12" t="str">
        <f t="shared" ca="1" si="4"/>
        <v>Harvester_10;0;0;0;30</v>
      </c>
    </row>
    <row r="13" spans="1:14">
      <c r="A13">
        <v>91000</v>
      </c>
      <c r="B13">
        <f t="shared" ca="1" si="0"/>
        <v>4433.5718234414053</v>
      </c>
      <c r="C13">
        <f t="shared" ca="1" si="1"/>
        <v>95433</v>
      </c>
      <c r="E13" t="s">
        <v>111</v>
      </c>
      <c r="F13" s="108">
        <v>92512</v>
      </c>
      <c r="G13" t="str">
        <f t="shared" si="2"/>
        <v>Field_11;0;92512;120;0</v>
      </c>
      <c r="I13" t="s">
        <v>212</v>
      </c>
      <c r="J13">
        <f t="shared" ca="1" si="3"/>
        <v>30</v>
      </c>
      <c r="K13" s="63">
        <v>31</v>
      </c>
      <c r="L13" t="str">
        <f t="shared" ca="1" si="4"/>
        <v>Harvester_11;0;0;0;30</v>
      </c>
    </row>
    <row r="14" spans="1:14">
      <c r="A14">
        <v>91000</v>
      </c>
      <c r="B14">
        <f t="shared" ca="1" si="0"/>
        <v>5948.6155446774546</v>
      </c>
      <c r="C14">
        <f t="shared" ca="1" si="1"/>
        <v>96948</v>
      </c>
      <c r="E14" t="s">
        <v>112</v>
      </c>
      <c r="F14" s="108">
        <v>93515</v>
      </c>
      <c r="G14" t="str">
        <f t="shared" si="2"/>
        <v>Field_12;0;93515;120;0</v>
      </c>
      <c r="I14" t="s">
        <v>213</v>
      </c>
      <c r="J14">
        <f t="shared" ca="1" si="3"/>
        <v>26</v>
      </c>
      <c r="K14" s="63">
        <v>27</v>
      </c>
      <c r="L14" t="str">
        <f t="shared" ca="1" si="4"/>
        <v>Harvester_12;0;0;0;26</v>
      </c>
    </row>
    <row r="15" spans="1:14">
      <c r="A15">
        <v>91000</v>
      </c>
      <c r="B15">
        <f t="shared" ca="1" si="0"/>
        <v>2040.3780747805008</v>
      </c>
      <c r="C15">
        <f t="shared" ca="1" si="1"/>
        <v>93040</v>
      </c>
      <c r="E15" t="s">
        <v>113</v>
      </c>
      <c r="F15" s="108">
        <v>93926</v>
      </c>
      <c r="G15" t="str">
        <f t="shared" si="2"/>
        <v>Field_13;0;93926;120;0</v>
      </c>
      <c r="I15" t="s">
        <v>214</v>
      </c>
      <c r="J15">
        <f t="shared" ca="1" si="3"/>
        <v>29</v>
      </c>
      <c r="K15" s="63">
        <v>31</v>
      </c>
      <c r="L15" t="str">
        <f t="shared" ca="1" si="4"/>
        <v>Harvester_13;0;0;0;29</v>
      </c>
    </row>
    <row r="16" spans="1:14">
      <c r="A16">
        <v>91000</v>
      </c>
      <c r="B16">
        <f t="shared" ca="1" si="0"/>
        <v>5903.0616759310678</v>
      </c>
      <c r="C16">
        <f t="shared" ca="1" si="1"/>
        <v>96903</v>
      </c>
      <c r="E16" t="s">
        <v>114</v>
      </c>
      <c r="F16" s="108">
        <v>94984</v>
      </c>
      <c r="G16" t="str">
        <f t="shared" si="2"/>
        <v>Field_14;0;94984;120;0</v>
      </c>
      <c r="I16" t="s">
        <v>215</v>
      </c>
      <c r="J16">
        <f t="shared" ca="1" si="3"/>
        <v>29</v>
      </c>
      <c r="K16" s="63">
        <v>32</v>
      </c>
      <c r="L16" t="str">
        <f t="shared" ca="1" si="4"/>
        <v>Harvester_14;0;0;0;29</v>
      </c>
    </row>
    <row r="17" spans="1:12">
      <c r="A17">
        <v>91000</v>
      </c>
      <c r="B17">
        <f t="shared" ca="1" si="0"/>
        <v>7523.7249673162642</v>
      </c>
      <c r="C17">
        <f t="shared" ca="1" si="1"/>
        <v>98523</v>
      </c>
      <c r="E17" t="s">
        <v>115</v>
      </c>
      <c r="F17" s="108">
        <v>91758</v>
      </c>
      <c r="G17" t="str">
        <f t="shared" si="2"/>
        <v>Field_15;0;91758;120;0</v>
      </c>
      <c r="I17" t="s">
        <v>216</v>
      </c>
      <c r="J17">
        <f t="shared" ca="1" si="3"/>
        <v>34</v>
      </c>
      <c r="K17" s="63">
        <v>27</v>
      </c>
      <c r="L17" t="str">
        <f t="shared" ca="1" si="4"/>
        <v>Harvester_15;0;0;0;34</v>
      </c>
    </row>
    <row r="18" spans="1:12">
      <c r="A18">
        <v>91000</v>
      </c>
      <c r="B18">
        <f t="shared" ca="1" si="0"/>
        <v>62.145063077087002</v>
      </c>
      <c r="C18">
        <f t="shared" ca="1" si="1"/>
        <v>91062</v>
      </c>
      <c r="E18" t="s">
        <v>116</v>
      </c>
      <c r="F18" s="108">
        <v>96010</v>
      </c>
      <c r="G18" t="str">
        <f t="shared" si="2"/>
        <v>Field_16;0;96010;120;0</v>
      </c>
      <c r="I18" t="s">
        <v>217</v>
      </c>
      <c r="J18">
        <f t="shared" ca="1" si="3"/>
        <v>27</v>
      </c>
      <c r="K18" s="63">
        <v>29</v>
      </c>
      <c r="L18" t="str">
        <f t="shared" ca="1" si="4"/>
        <v>Harvester_16;0;0;0;27</v>
      </c>
    </row>
    <row r="19" spans="1:12">
      <c r="A19">
        <v>91000</v>
      </c>
      <c r="B19">
        <f t="shared" ca="1" si="0"/>
        <v>5982.6718643924451</v>
      </c>
      <c r="C19">
        <f t="shared" ca="1" si="1"/>
        <v>96982</v>
      </c>
      <c r="E19" t="s">
        <v>117</v>
      </c>
      <c r="F19" s="108">
        <v>95817</v>
      </c>
      <c r="G19" t="str">
        <f t="shared" si="2"/>
        <v>Field_17;0;95817;120;0</v>
      </c>
      <c r="I19" t="s">
        <v>218</v>
      </c>
      <c r="J19">
        <f t="shared" ca="1" si="3"/>
        <v>31</v>
      </c>
      <c r="K19" s="63">
        <v>33</v>
      </c>
      <c r="L19" t="str">
        <f t="shared" ca="1" si="4"/>
        <v>Harvester_17;0;0;0;31</v>
      </c>
    </row>
    <row r="20" spans="1:12">
      <c r="A20">
        <v>91000</v>
      </c>
      <c r="B20">
        <f t="shared" ca="1" si="0"/>
        <v>1231.6393975399474</v>
      </c>
      <c r="C20">
        <f t="shared" ca="1" si="1"/>
        <v>92231</v>
      </c>
      <c r="E20" t="s">
        <v>118</v>
      </c>
      <c r="F20" s="108">
        <v>96401</v>
      </c>
      <c r="G20" t="str">
        <f t="shared" si="2"/>
        <v>Field_18;0;96401;120;0</v>
      </c>
      <c r="I20" t="s">
        <v>219</v>
      </c>
      <c r="J20">
        <f t="shared" ca="1" si="3"/>
        <v>27</v>
      </c>
      <c r="K20" s="63">
        <v>27</v>
      </c>
      <c r="L20" t="str">
        <f t="shared" ca="1" si="4"/>
        <v>Harvester_18;0;0;0;27</v>
      </c>
    </row>
    <row r="21" spans="1:12">
      <c r="A21">
        <v>91000</v>
      </c>
      <c r="B21">
        <f t="shared" ca="1" si="0"/>
        <v>8972.8466200996481</v>
      </c>
      <c r="C21">
        <f t="shared" ca="1" si="1"/>
        <v>99972</v>
      </c>
      <c r="E21" t="s">
        <v>119</v>
      </c>
      <c r="F21" s="108">
        <v>91873</v>
      </c>
      <c r="G21" t="str">
        <f t="shared" si="2"/>
        <v>Field_19;0;91873;120;0</v>
      </c>
      <c r="I21" t="s">
        <v>220</v>
      </c>
      <c r="J21">
        <f t="shared" ca="1" si="3"/>
        <v>29</v>
      </c>
      <c r="K21" s="63">
        <v>31</v>
      </c>
      <c r="L21" t="str">
        <f t="shared" ca="1" si="4"/>
        <v>Harvester_19;0;0;0;29</v>
      </c>
    </row>
    <row r="22" spans="1:12">
      <c r="A22">
        <v>91000</v>
      </c>
      <c r="B22">
        <f t="shared" ca="1" si="0"/>
        <v>1032.1656408086494</v>
      </c>
      <c r="C22">
        <f t="shared" ca="1" si="1"/>
        <v>92032</v>
      </c>
      <c r="E22" t="s">
        <v>120</v>
      </c>
      <c r="F22" s="108">
        <v>91362</v>
      </c>
      <c r="G22" t="str">
        <f t="shared" si="2"/>
        <v>Field_20;0;91362;120;0</v>
      </c>
      <c r="I22" t="s">
        <v>221</v>
      </c>
      <c r="J22">
        <f t="shared" ca="1" si="3"/>
        <v>29</v>
      </c>
      <c r="K22" s="63">
        <v>30</v>
      </c>
      <c r="L22" t="str">
        <f t="shared" ca="1" si="4"/>
        <v>Harvester_20;0;0;0;29</v>
      </c>
    </row>
    <row r="23" spans="1:12">
      <c r="A23">
        <v>91000</v>
      </c>
      <c r="B23">
        <f t="shared" ca="1" si="0"/>
        <v>2841.497906765841</v>
      </c>
      <c r="C23">
        <f t="shared" ca="1" si="1"/>
        <v>93841</v>
      </c>
      <c r="E23" t="s">
        <v>121</v>
      </c>
      <c r="F23" s="108">
        <v>93033</v>
      </c>
      <c r="G23" t="str">
        <f t="shared" si="2"/>
        <v>Field_21;0;93033;120;0</v>
      </c>
      <c r="I23" t="s">
        <v>222</v>
      </c>
      <c r="J23">
        <f t="shared" ca="1" si="3"/>
        <v>27</v>
      </c>
      <c r="K23" s="63">
        <v>26</v>
      </c>
      <c r="L23" t="str">
        <f t="shared" ca="1" si="4"/>
        <v>Harvester_21;0;0;0;27</v>
      </c>
    </row>
    <row r="24" spans="1:12">
      <c r="A24">
        <v>91000</v>
      </c>
      <c r="B24">
        <f t="shared" ca="1" si="0"/>
        <v>1765.2605820177109</v>
      </c>
      <c r="C24">
        <f t="shared" ca="1" si="1"/>
        <v>92765</v>
      </c>
      <c r="E24" t="s">
        <v>122</v>
      </c>
      <c r="F24" s="108">
        <v>92074</v>
      </c>
      <c r="G24" t="str">
        <f t="shared" si="2"/>
        <v>Field_22;0;92074;120;0</v>
      </c>
      <c r="I24" t="s">
        <v>223</v>
      </c>
      <c r="J24">
        <f t="shared" ca="1" si="3"/>
        <v>25</v>
      </c>
      <c r="K24" s="63">
        <v>26</v>
      </c>
      <c r="L24" t="str">
        <f t="shared" ca="1" si="4"/>
        <v>Harvester_22;0;0;0;25</v>
      </c>
    </row>
    <row r="25" spans="1:12">
      <c r="A25">
        <v>91000</v>
      </c>
      <c r="B25">
        <f t="shared" ca="1" si="0"/>
        <v>5192.2720132073637</v>
      </c>
      <c r="C25">
        <f t="shared" ca="1" si="1"/>
        <v>96192</v>
      </c>
      <c r="E25" t="s">
        <v>123</v>
      </c>
      <c r="F25" s="108">
        <v>99974</v>
      </c>
      <c r="G25" t="str">
        <f t="shared" si="2"/>
        <v>Field_23;0;99974;120;0</v>
      </c>
      <c r="I25" t="s">
        <v>224</v>
      </c>
      <c r="J25">
        <f t="shared" ca="1" si="3"/>
        <v>25</v>
      </c>
      <c r="K25" s="63">
        <v>36</v>
      </c>
      <c r="L25" t="str">
        <f t="shared" ca="1" si="4"/>
        <v>Harvester_23;0;0;0;25</v>
      </c>
    </row>
    <row r="26" spans="1:12">
      <c r="A26">
        <v>91000</v>
      </c>
      <c r="B26">
        <f t="shared" ca="1" si="0"/>
        <v>8055.8422824135123</v>
      </c>
      <c r="C26">
        <f t="shared" ca="1" si="1"/>
        <v>99055</v>
      </c>
      <c r="E26" t="s">
        <v>124</v>
      </c>
      <c r="F26" s="108">
        <v>95219</v>
      </c>
      <c r="G26" t="str">
        <f t="shared" si="2"/>
        <v>Field_24;0;95219;120;0</v>
      </c>
      <c r="I26" t="s">
        <v>225</v>
      </c>
      <c r="J26">
        <f t="shared" ca="1" si="3"/>
        <v>36</v>
      </c>
      <c r="K26" s="63">
        <v>30</v>
      </c>
      <c r="L26" t="str">
        <f t="shared" ca="1" si="4"/>
        <v>Harvester_24;0;0;0;36</v>
      </c>
    </row>
    <row r="27" spans="1:12">
      <c r="A27">
        <v>91000</v>
      </c>
      <c r="B27">
        <f t="shared" ca="1" si="0"/>
        <v>1008.7183009201578</v>
      </c>
      <c r="C27">
        <f t="shared" ca="1" si="1"/>
        <v>92008</v>
      </c>
      <c r="E27" t="s">
        <v>125</v>
      </c>
      <c r="F27" s="108">
        <v>98080</v>
      </c>
      <c r="G27" t="str">
        <f t="shared" si="2"/>
        <v>Field_25;0;98080;120;0</v>
      </c>
      <c r="I27" t="s">
        <v>226</v>
      </c>
      <c r="J27">
        <f t="shared" ca="1" si="3"/>
        <v>26</v>
      </c>
      <c r="K27" s="63">
        <v>32</v>
      </c>
      <c r="L27" t="str">
        <f t="shared" ca="1" si="4"/>
        <v>Harvester_25;0;0;0;26</v>
      </c>
    </row>
    <row r="28" spans="1:12">
      <c r="A28">
        <v>91000</v>
      </c>
      <c r="B28">
        <f t="shared" ca="1" si="0"/>
        <v>8586.3348076457005</v>
      </c>
      <c r="C28">
        <f t="shared" ca="1" si="1"/>
        <v>99586</v>
      </c>
      <c r="E28" t="s">
        <v>126</v>
      </c>
      <c r="F28" s="108">
        <v>91934</v>
      </c>
      <c r="G28" t="str">
        <f t="shared" si="2"/>
        <v>Field_26;0;91934;120;0</v>
      </c>
      <c r="I28" t="s">
        <v>227</v>
      </c>
      <c r="J28">
        <f t="shared" ca="1" si="3"/>
        <v>30</v>
      </c>
      <c r="K28" s="63">
        <v>30</v>
      </c>
      <c r="L28" t="str">
        <f t="shared" ca="1" si="4"/>
        <v>Harvester_26;0;0;0;30</v>
      </c>
    </row>
    <row r="29" spans="1:12">
      <c r="A29">
        <v>91000</v>
      </c>
      <c r="B29">
        <f t="shared" ca="1" si="0"/>
        <v>3788.6651653490576</v>
      </c>
      <c r="C29">
        <f t="shared" ca="1" si="1"/>
        <v>94788</v>
      </c>
      <c r="E29" t="s">
        <v>127</v>
      </c>
      <c r="F29" s="108">
        <v>95289</v>
      </c>
      <c r="G29" t="str">
        <f t="shared" si="2"/>
        <v>Field_27;0;95289;120;0</v>
      </c>
      <c r="I29" t="s">
        <v>228</v>
      </c>
      <c r="J29">
        <f t="shared" ca="1" si="3"/>
        <v>35</v>
      </c>
      <c r="K29" s="63">
        <v>25</v>
      </c>
      <c r="L29" t="str">
        <f t="shared" ca="1" si="4"/>
        <v>Harvester_27;0;0;0;35</v>
      </c>
    </row>
    <row r="30" spans="1:12">
      <c r="A30">
        <v>91000</v>
      </c>
      <c r="B30">
        <f t="shared" ca="1" si="0"/>
        <v>3434.8372539790089</v>
      </c>
      <c r="C30">
        <f t="shared" ca="1" si="1"/>
        <v>94434</v>
      </c>
      <c r="E30" t="s">
        <v>128</v>
      </c>
      <c r="F30" s="108">
        <v>94943</v>
      </c>
      <c r="G30" t="str">
        <f t="shared" si="2"/>
        <v>Field_28;0;94943;120;0</v>
      </c>
      <c r="I30" t="s">
        <v>229</v>
      </c>
      <c r="J30">
        <f t="shared" ca="1" si="3"/>
        <v>25</v>
      </c>
      <c r="K30" s="63">
        <v>33</v>
      </c>
      <c r="L30" t="str">
        <f t="shared" ca="1" si="4"/>
        <v>Harvester_28;0;0;0;25</v>
      </c>
    </row>
    <row r="31" spans="1:12">
      <c r="A31">
        <v>91000</v>
      </c>
      <c r="B31">
        <f t="shared" ca="1" si="0"/>
        <v>3880.0680079463923</v>
      </c>
      <c r="C31">
        <f t="shared" ca="1" si="1"/>
        <v>94880</v>
      </c>
      <c r="E31" t="s">
        <v>129</v>
      </c>
      <c r="F31" s="108">
        <v>96294</v>
      </c>
      <c r="G31" t="str">
        <f t="shared" si="2"/>
        <v>Field_29;0;96294;120;0</v>
      </c>
      <c r="I31" t="s">
        <v>230</v>
      </c>
      <c r="J31">
        <f t="shared" ca="1" si="3"/>
        <v>36</v>
      </c>
      <c r="K31" s="63">
        <v>32</v>
      </c>
      <c r="L31" t="str">
        <f t="shared" ca="1" si="4"/>
        <v>Harvester_29;0;0;0;36</v>
      </c>
    </row>
    <row r="32" spans="1:12">
      <c r="A32">
        <v>91000</v>
      </c>
      <c r="B32">
        <f t="shared" ca="1" si="0"/>
        <v>4219.0981061809889</v>
      </c>
      <c r="C32">
        <f t="shared" ca="1" si="1"/>
        <v>95219</v>
      </c>
      <c r="E32" t="s">
        <v>130</v>
      </c>
      <c r="F32" s="108">
        <v>92626</v>
      </c>
      <c r="G32" t="str">
        <f t="shared" si="2"/>
        <v>Field_30;0;92626;120;0</v>
      </c>
      <c r="I32" t="s">
        <v>231</v>
      </c>
      <c r="J32">
        <f t="shared" ca="1" si="3"/>
        <v>30</v>
      </c>
      <c r="K32" s="63">
        <v>35</v>
      </c>
      <c r="L32" t="str">
        <f t="shared" ca="1" si="4"/>
        <v>Harvester_30;0;0;0;30</v>
      </c>
    </row>
    <row r="33" spans="1:12">
      <c r="A33">
        <v>91000</v>
      </c>
      <c r="B33">
        <f t="shared" ca="1" si="0"/>
        <v>8230.7192543337769</v>
      </c>
      <c r="C33">
        <f t="shared" ca="1" si="1"/>
        <v>99230</v>
      </c>
      <c r="E33" t="s">
        <v>131</v>
      </c>
      <c r="F33" s="108">
        <v>92565</v>
      </c>
      <c r="G33" t="str">
        <f t="shared" si="2"/>
        <v>Field_31;0;92565;120;0</v>
      </c>
      <c r="I33" t="s">
        <v>232</v>
      </c>
      <c r="J33">
        <f t="shared" ca="1" si="3"/>
        <v>32</v>
      </c>
      <c r="K33" s="63">
        <v>30</v>
      </c>
      <c r="L33" t="str">
        <f t="shared" ca="1" si="4"/>
        <v>Harvester_31;0;0;0;32</v>
      </c>
    </row>
    <row r="34" spans="1:12">
      <c r="A34">
        <v>91000</v>
      </c>
      <c r="B34">
        <f t="shared" ca="1" si="0"/>
        <v>4226.9519383956358</v>
      </c>
      <c r="C34">
        <f t="shared" ca="1" si="1"/>
        <v>95226</v>
      </c>
      <c r="E34" t="s">
        <v>132</v>
      </c>
      <c r="F34" s="108">
        <v>93690</v>
      </c>
      <c r="G34" t="str">
        <f t="shared" si="2"/>
        <v>Field_32;0;93690;120;0</v>
      </c>
      <c r="I34" t="s">
        <v>233</v>
      </c>
      <c r="J34">
        <f t="shared" ca="1" si="3"/>
        <v>26</v>
      </c>
      <c r="K34" s="63">
        <v>29</v>
      </c>
      <c r="L34" t="str">
        <f t="shared" ca="1" si="4"/>
        <v>Harvester_32;0;0;0;26</v>
      </c>
    </row>
    <row r="35" spans="1:12">
      <c r="A35">
        <v>91000</v>
      </c>
      <c r="B35">
        <f t="shared" ca="1" si="0"/>
        <v>7219.3339402025831</v>
      </c>
      <c r="C35">
        <f t="shared" ca="1" si="1"/>
        <v>98219</v>
      </c>
      <c r="E35" t="s">
        <v>133</v>
      </c>
      <c r="F35" s="108">
        <v>96255</v>
      </c>
      <c r="G35" t="str">
        <f t="shared" si="2"/>
        <v>Field_33;0;96255;120;0</v>
      </c>
      <c r="I35" t="s">
        <v>234</v>
      </c>
      <c r="J35">
        <f t="shared" ca="1" si="3"/>
        <v>34</v>
      </c>
      <c r="K35" s="63">
        <v>34</v>
      </c>
      <c r="L35" t="str">
        <f t="shared" ca="1" si="4"/>
        <v>Harvester_33;0;0;0;34</v>
      </c>
    </row>
    <row r="36" spans="1:12">
      <c r="A36">
        <v>91000</v>
      </c>
      <c r="B36">
        <f t="shared" ca="1" si="0"/>
        <v>6763.5279007491717</v>
      </c>
      <c r="C36">
        <f t="shared" ca="1" si="1"/>
        <v>97763</v>
      </c>
      <c r="E36" t="s">
        <v>134</v>
      </c>
      <c r="F36" s="108">
        <v>97763</v>
      </c>
      <c r="G36" t="str">
        <f t="shared" si="2"/>
        <v>Field_34;0;97763;120;0</v>
      </c>
      <c r="I36" t="s">
        <v>235</v>
      </c>
      <c r="J36">
        <f t="shared" ca="1" si="3"/>
        <v>35</v>
      </c>
      <c r="K36" s="63">
        <v>26</v>
      </c>
      <c r="L36" t="str">
        <f t="shared" ca="1" si="4"/>
        <v>Harvester_34;0;0;0;35</v>
      </c>
    </row>
    <row r="37" spans="1:12">
      <c r="A37">
        <v>91000</v>
      </c>
      <c r="B37">
        <f t="shared" ca="1" si="0"/>
        <v>4560.1893702702773</v>
      </c>
      <c r="C37">
        <f t="shared" ca="1" si="1"/>
        <v>95560</v>
      </c>
      <c r="E37" t="s">
        <v>135</v>
      </c>
      <c r="F37" s="108">
        <v>97093</v>
      </c>
      <c r="G37" t="str">
        <f t="shared" si="2"/>
        <v>Field_35;0;97093;120;0</v>
      </c>
      <c r="I37" t="s">
        <v>236</v>
      </c>
      <c r="J37">
        <f t="shared" ca="1" si="3"/>
        <v>28</v>
      </c>
      <c r="K37" s="63">
        <v>28</v>
      </c>
      <c r="L37" t="str">
        <f t="shared" ca="1" si="4"/>
        <v>Harvester_35;0;0;0;28</v>
      </c>
    </row>
    <row r="38" spans="1:12">
      <c r="A38">
        <v>91000</v>
      </c>
      <c r="B38">
        <f t="shared" ca="1" si="0"/>
        <v>8823.3809672904699</v>
      </c>
      <c r="C38">
        <f t="shared" ca="1" si="1"/>
        <v>99823</v>
      </c>
      <c r="E38" t="s">
        <v>136</v>
      </c>
      <c r="F38" s="108">
        <v>99391</v>
      </c>
      <c r="G38" t="str">
        <f t="shared" si="2"/>
        <v>Field_36;0;99391;120;0</v>
      </c>
      <c r="I38" t="s">
        <v>237</v>
      </c>
      <c r="J38">
        <f t="shared" ca="1" si="3"/>
        <v>25</v>
      </c>
      <c r="K38" s="63">
        <v>29</v>
      </c>
      <c r="L38" t="str">
        <f t="shared" ca="1" si="4"/>
        <v>Harvester_36;0;0;0;25</v>
      </c>
    </row>
    <row r="39" spans="1:12">
      <c r="A39">
        <v>91000</v>
      </c>
      <c r="B39">
        <f t="shared" ca="1" si="0"/>
        <v>5407.6806587081128</v>
      </c>
      <c r="C39">
        <f t="shared" ca="1" si="1"/>
        <v>96407</v>
      </c>
      <c r="E39" t="s">
        <v>137</v>
      </c>
      <c r="F39" s="108">
        <v>91600</v>
      </c>
      <c r="G39" t="str">
        <f t="shared" si="2"/>
        <v>Field_37;0;91600;120;0</v>
      </c>
      <c r="I39" t="s">
        <v>238</v>
      </c>
      <c r="J39">
        <f t="shared" ca="1" si="3"/>
        <v>28</v>
      </c>
      <c r="K39" s="63">
        <v>29</v>
      </c>
      <c r="L39" t="str">
        <f t="shared" ca="1" si="4"/>
        <v>Harvester_37;0;0;0;28</v>
      </c>
    </row>
    <row r="40" spans="1:12">
      <c r="A40">
        <v>91000</v>
      </c>
      <c r="B40">
        <f t="shared" ca="1" si="0"/>
        <v>5869.398566743771</v>
      </c>
      <c r="C40">
        <f t="shared" ca="1" si="1"/>
        <v>96869</v>
      </c>
      <c r="E40" t="s">
        <v>138</v>
      </c>
      <c r="F40" s="108">
        <v>94590</v>
      </c>
      <c r="G40" t="str">
        <f t="shared" si="2"/>
        <v>Field_38;0;94590;120;0</v>
      </c>
      <c r="I40" t="s">
        <v>239</v>
      </c>
      <c r="J40">
        <f t="shared" ca="1" si="3"/>
        <v>32</v>
      </c>
      <c r="K40" s="63">
        <v>27</v>
      </c>
      <c r="L40" t="str">
        <f t="shared" ca="1" si="4"/>
        <v>Harvester_38;0;0;0;32</v>
      </c>
    </row>
    <row r="41" spans="1:12">
      <c r="A41">
        <v>91000</v>
      </c>
      <c r="B41">
        <f t="shared" ca="1" si="0"/>
        <v>6729.15957835676</v>
      </c>
      <c r="C41">
        <f t="shared" ca="1" si="1"/>
        <v>97729</v>
      </c>
      <c r="E41" t="s">
        <v>139</v>
      </c>
      <c r="F41" s="108">
        <v>92660</v>
      </c>
      <c r="G41" t="str">
        <f t="shared" si="2"/>
        <v>Field_39;0;92660;120;0</v>
      </c>
      <c r="I41" t="s">
        <v>240</v>
      </c>
      <c r="J41">
        <f t="shared" ca="1" si="3"/>
        <v>34</v>
      </c>
      <c r="K41" s="63">
        <v>31</v>
      </c>
      <c r="L41" t="str">
        <f t="shared" ca="1" si="4"/>
        <v>Harvester_39;0;0;0;34</v>
      </c>
    </row>
    <row r="42" spans="1:12">
      <c r="A42">
        <v>91000</v>
      </c>
      <c r="B42">
        <f t="shared" ca="1" si="0"/>
        <v>3273.4772058753306</v>
      </c>
      <c r="C42">
        <f t="shared" ca="1" si="1"/>
        <v>94273</v>
      </c>
      <c r="E42" t="s">
        <v>140</v>
      </c>
      <c r="F42" s="108">
        <v>97572</v>
      </c>
      <c r="G42" t="str">
        <f t="shared" si="2"/>
        <v>Field_40;0;97572;120;0</v>
      </c>
      <c r="I42" t="s">
        <v>241</v>
      </c>
      <c r="J42">
        <f t="shared" ca="1" si="3"/>
        <v>27</v>
      </c>
      <c r="K42" s="63">
        <v>36</v>
      </c>
      <c r="L42" t="str">
        <f t="shared" ca="1" si="4"/>
        <v>Harvester_40;0;0;0;27</v>
      </c>
    </row>
    <row r="43" spans="1:12">
      <c r="A43">
        <v>91000</v>
      </c>
      <c r="B43">
        <f t="shared" ca="1" si="0"/>
        <v>5203.7942930401077</v>
      </c>
      <c r="C43">
        <f t="shared" ca="1" si="1"/>
        <v>96203</v>
      </c>
      <c r="E43" t="s">
        <v>141</v>
      </c>
      <c r="F43" s="108">
        <v>97527</v>
      </c>
      <c r="G43" t="str">
        <f t="shared" si="2"/>
        <v>Field_41;0;97527;120;0</v>
      </c>
      <c r="I43" t="s">
        <v>242</v>
      </c>
      <c r="J43">
        <f t="shared" ca="1" si="3"/>
        <v>36</v>
      </c>
      <c r="K43" s="63">
        <v>27</v>
      </c>
      <c r="L43" t="str">
        <f t="shared" ca="1" si="4"/>
        <v>Harvester_41;0;0;0;36</v>
      </c>
    </row>
    <row r="44" spans="1:12">
      <c r="A44">
        <v>91000</v>
      </c>
      <c r="B44">
        <f t="shared" ca="1" si="0"/>
        <v>7158.2929663219456</v>
      </c>
      <c r="C44">
        <f t="shared" ca="1" si="1"/>
        <v>98158</v>
      </c>
      <c r="E44" t="s">
        <v>142</v>
      </c>
      <c r="F44" s="108">
        <v>91343</v>
      </c>
      <c r="G44" t="str">
        <f t="shared" si="2"/>
        <v>Field_42;0;91343;120;0</v>
      </c>
      <c r="I44" t="s">
        <v>243</v>
      </c>
      <c r="J44">
        <f t="shared" ca="1" si="3"/>
        <v>35</v>
      </c>
      <c r="K44" s="63">
        <v>26</v>
      </c>
      <c r="L44" t="str">
        <f t="shared" ca="1" si="4"/>
        <v>Harvester_42;0;0;0;35</v>
      </c>
    </row>
    <row r="45" spans="1:12">
      <c r="A45">
        <v>91000</v>
      </c>
      <c r="B45">
        <f t="shared" ca="1" si="0"/>
        <v>2259.153500800971</v>
      </c>
      <c r="C45">
        <f t="shared" ca="1" si="1"/>
        <v>93259</v>
      </c>
      <c r="E45" t="s">
        <v>143</v>
      </c>
      <c r="F45" s="108">
        <v>98746</v>
      </c>
      <c r="G45" t="str">
        <f t="shared" si="2"/>
        <v>Field_43;0;98746;120;0</v>
      </c>
      <c r="I45" t="s">
        <v>244</v>
      </c>
      <c r="J45">
        <f t="shared" ca="1" si="3"/>
        <v>36</v>
      </c>
      <c r="K45" s="63">
        <v>36</v>
      </c>
      <c r="L45" t="str">
        <f t="shared" ca="1" si="4"/>
        <v>Harvester_43;0;0;0;36</v>
      </c>
    </row>
    <row r="46" spans="1:12">
      <c r="A46">
        <v>91000</v>
      </c>
      <c r="B46">
        <f t="shared" ca="1" si="0"/>
        <v>8162.5440081086936</v>
      </c>
      <c r="C46">
        <f t="shared" ca="1" si="1"/>
        <v>99162</v>
      </c>
      <c r="E46" t="s">
        <v>144</v>
      </c>
      <c r="F46" s="108">
        <v>91388</v>
      </c>
      <c r="G46" t="str">
        <f t="shared" si="2"/>
        <v>Field_44;0;91388;120;0</v>
      </c>
      <c r="I46" t="s">
        <v>245</v>
      </c>
      <c r="J46">
        <f t="shared" ca="1" si="3"/>
        <v>34</v>
      </c>
      <c r="K46" s="63">
        <v>34</v>
      </c>
      <c r="L46" t="str">
        <f t="shared" ca="1" si="4"/>
        <v>Harvester_44;0;0;0;34</v>
      </c>
    </row>
    <row r="47" spans="1:12">
      <c r="A47">
        <v>91000</v>
      </c>
      <c r="B47">
        <f t="shared" ca="1" si="0"/>
        <v>2332.6902918046767</v>
      </c>
      <c r="C47">
        <f t="shared" ca="1" si="1"/>
        <v>93332</v>
      </c>
      <c r="E47" t="s">
        <v>145</v>
      </c>
      <c r="F47" s="108">
        <v>96097</v>
      </c>
      <c r="G47" t="str">
        <f t="shared" si="2"/>
        <v>Field_45;0;96097;120;0</v>
      </c>
      <c r="I47" t="s">
        <v>246</v>
      </c>
      <c r="J47">
        <f t="shared" ca="1" si="3"/>
        <v>36</v>
      </c>
      <c r="K47" s="63">
        <v>29</v>
      </c>
      <c r="L47" t="str">
        <f t="shared" ca="1" si="4"/>
        <v>Harvester_45;0;0;0;36</v>
      </c>
    </row>
    <row r="48" spans="1:12">
      <c r="A48">
        <v>91000</v>
      </c>
      <c r="B48">
        <f t="shared" ca="1" si="0"/>
        <v>3256.8514620397764</v>
      </c>
      <c r="C48">
        <f t="shared" ca="1" si="1"/>
        <v>94256</v>
      </c>
      <c r="E48" t="s">
        <v>146</v>
      </c>
      <c r="F48" s="108">
        <v>94955</v>
      </c>
      <c r="G48" t="str">
        <f t="shared" si="2"/>
        <v>Field_46;0;94955;120;0</v>
      </c>
      <c r="I48" t="s">
        <v>247</v>
      </c>
      <c r="J48">
        <f t="shared" ca="1" si="3"/>
        <v>35</v>
      </c>
      <c r="K48" s="63">
        <v>28</v>
      </c>
      <c r="L48" t="str">
        <f t="shared" ca="1" si="4"/>
        <v>Harvester_46;0;0;0;35</v>
      </c>
    </row>
    <row r="49" spans="1:12">
      <c r="A49">
        <v>91000</v>
      </c>
      <c r="B49">
        <f t="shared" ca="1" si="0"/>
        <v>7943.2061404230762</v>
      </c>
      <c r="C49">
        <f t="shared" ca="1" si="1"/>
        <v>98943</v>
      </c>
      <c r="E49" t="s">
        <v>147</v>
      </c>
      <c r="F49" s="108">
        <v>96479</v>
      </c>
      <c r="G49" t="str">
        <f t="shared" si="2"/>
        <v>Field_47;0;96479;120;0</v>
      </c>
      <c r="I49" t="s">
        <v>248</v>
      </c>
      <c r="J49">
        <f t="shared" ca="1" si="3"/>
        <v>33</v>
      </c>
      <c r="K49" s="63">
        <v>33</v>
      </c>
      <c r="L49" t="str">
        <f t="shared" ca="1" si="4"/>
        <v>Harvester_47;0;0;0;33</v>
      </c>
    </row>
    <row r="50" spans="1:12">
      <c r="A50">
        <v>91000</v>
      </c>
      <c r="B50">
        <f t="shared" ca="1" si="0"/>
        <v>2700.6607312509564</v>
      </c>
      <c r="C50">
        <f t="shared" ca="1" si="1"/>
        <v>93700</v>
      </c>
      <c r="E50" t="s">
        <v>148</v>
      </c>
      <c r="F50" s="108">
        <v>93300</v>
      </c>
      <c r="G50" t="str">
        <f t="shared" si="2"/>
        <v>Field_48;0;93300;120;0</v>
      </c>
      <c r="I50" t="s">
        <v>249</v>
      </c>
      <c r="J50">
        <f t="shared" ca="1" si="3"/>
        <v>28</v>
      </c>
      <c r="K50" s="63">
        <v>36</v>
      </c>
      <c r="L50" t="str">
        <f t="shared" ca="1" si="4"/>
        <v>Harvester_48;0;0;0;28</v>
      </c>
    </row>
    <row r="51" spans="1:12">
      <c r="A51">
        <v>91000</v>
      </c>
      <c r="B51">
        <f t="shared" ca="1" si="0"/>
        <v>4408.3950910365138</v>
      </c>
      <c r="C51">
        <f t="shared" ca="1" si="1"/>
        <v>95408</v>
      </c>
      <c r="E51" t="s">
        <v>149</v>
      </c>
      <c r="F51" s="108">
        <v>95274</v>
      </c>
      <c r="G51" t="str">
        <f t="shared" si="2"/>
        <v>Field_49;0;95274;120;0</v>
      </c>
      <c r="I51" t="s">
        <v>250</v>
      </c>
      <c r="J51">
        <f t="shared" ca="1" si="3"/>
        <v>28</v>
      </c>
      <c r="K51" s="63">
        <v>31</v>
      </c>
      <c r="L51" t="str">
        <f t="shared" ca="1" si="4"/>
        <v>Harvester_49;0;0;0;28</v>
      </c>
    </row>
    <row r="52" spans="1:12">
      <c r="A52">
        <v>91000</v>
      </c>
      <c r="B52">
        <f t="shared" ca="1" si="0"/>
        <v>346.07733947657448</v>
      </c>
      <c r="C52">
        <f t="shared" ca="1" si="1"/>
        <v>91346</v>
      </c>
      <c r="E52" t="s">
        <v>150</v>
      </c>
      <c r="F52" s="108">
        <v>92777</v>
      </c>
      <c r="G52" t="str">
        <f t="shared" si="2"/>
        <v>Field_50;0;92777;120;0</v>
      </c>
      <c r="I52" t="s">
        <v>251</v>
      </c>
      <c r="J52">
        <f t="shared" ca="1" si="3"/>
        <v>28</v>
      </c>
      <c r="K52" s="63">
        <v>28</v>
      </c>
      <c r="L52" t="str">
        <f t="shared" ca="1" si="4"/>
        <v>Harvester_50;0;0;0;28</v>
      </c>
    </row>
    <row r="53" spans="1:12">
      <c r="A53">
        <v>91000</v>
      </c>
      <c r="B53">
        <f t="shared" ca="1" si="0"/>
        <v>4090.7242955659117</v>
      </c>
      <c r="C53">
        <f t="shared" ca="1" si="1"/>
        <v>95090</v>
      </c>
      <c r="E53" t="s">
        <v>151</v>
      </c>
      <c r="F53" s="108">
        <v>95844</v>
      </c>
      <c r="G53" t="str">
        <f t="shared" si="2"/>
        <v>Field_51;0;95844;120;0</v>
      </c>
    </row>
    <row r="54" spans="1:12">
      <c r="A54">
        <v>91000</v>
      </c>
      <c r="B54">
        <f t="shared" ca="1" si="0"/>
        <v>5195.1422628172722</v>
      </c>
      <c r="C54">
        <f t="shared" ca="1" si="1"/>
        <v>96195</v>
      </c>
      <c r="E54" t="s">
        <v>152</v>
      </c>
      <c r="F54" s="108">
        <v>93455</v>
      </c>
      <c r="G54" t="str">
        <f t="shared" si="2"/>
        <v>Field_52;0;93455;120;0</v>
      </c>
    </row>
    <row r="55" spans="1:12">
      <c r="A55">
        <v>91000</v>
      </c>
      <c r="B55">
        <f t="shared" ca="1" si="0"/>
        <v>5190.5698666401167</v>
      </c>
      <c r="C55">
        <f t="shared" ca="1" si="1"/>
        <v>96190</v>
      </c>
      <c r="E55" t="s">
        <v>153</v>
      </c>
      <c r="F55" s="108">
        <v>92852</v>
      </c>
      <c r="G55" t="str">
        <f t="shared" si="2"/>
        <v>Field_53;0;92852;120;0</v>
      </c>
    </row>
    <row r="56" spans="1:12">
      <c r="A56">
        <v>91000</v>
      </c>
      <c r="B56">
        <f t="shared" ca="1" si="0"/>
        <v>2233.810234402742</v>
      </c>
      <c r="C56">
        <f t="shared" ca="1" si="1"/>
        <v>93233</v>
      </c>
      <c r="E56" t="s">
        <v>154</v>
      </c>
      <c r="F56" s="108">
        <v>95443</v>
      </c>
      <c r="G56" t="str">
        <f t="shared" si="2"/>
        <v>Field_54;0;95443;120;0</v>
      </c>
    </row>
    <row r="57" spans="1:12">
      <c r="A57">
        <v>91000</v>
      </c>
      <c r="B57">
        <f t="shared" ca="1" si="0"/>
        <v>5360.8597459412831</v>
      </c>
      <c r="C57">
        <f t="shared" ca="1" si="1"/>
        <v>96360</v>
      </c>
      <c r="E57" t="s">
        <v>155</v>
      </c>
      <c r="F57" s="108">
        <v>94916</v>
      </c>
      <c r="G57" t="str">
        <f t="shared" si="2"/>
        <v>Field_55;0;94916;120;0</v>
      </c>
    </row>
    <row r="58" spans="1:12">
      <c r="A58">
        <v>91000</v>
      </c>
      <c r="B58">
        <f t="shared" ca="1" si="0"/>
        <v>1801.1546536967112</v>
      </c>
      <c r="C58">
        <f t="shared" ca="1" si="1"/>
        <v>92801</v>
      </c>
      <c r="E58" t="s">
        <v>156</v>
      </c>
      <c r="F58" s="108">
        <v>95752</v>
      </c>
      <c r="G58" t="str">
        <f t="shared" si="2"/>
        <v>Field_56;0;95752;120;0</v>
      </c>
    </row>
    <row r="59" spans="1:12">
      <c r="A59">
        <v>91000</v>
      </c>
      <c r="B59">
        <f t="shared" ca="1" si="0"/>
        <v>7442.0821948520907</v>
      </c>
      <c r="C59">
        <f t="shared" ca="1" si="1"/>
        <v>98442</v>
      </c>
      <c r="E59" t="s">
        <v>157</v>
      </c>
      <c r="F59" s="108">
        <v>99049</v>
      </c>
      <c r="G59" t="str">
        <f t="shared" si="2"/>
        <v>Field_57;0;99049;120;0</v>
      </c>
    </row>
    <row r="60" spans="1:12">
      <c r="A60">
        <v>91000</v>
      </c>
      <c r="B60">
        <f t="shared" ca="1" si="0"/>
        <v>5335.6792753316495</v>
      </c>
      <c r="C60">
        <f t="shared" ca="1" si="1"/>
        <v>96335</v>
      </c>
      <c r="E60" t="s">
        <v>158</v>
      </c>
      <c r="F60" s="108">
        <v>94492</v>
      </c>
      <c r="G60" t="str">
        <f t="shared" si="2"/>
        <v>Field_58;0;94492;120;0</v>
      </c>
    </row>
    <row r="61" spans="1:12">
      <c r="A61">
        <v>91000</v>
      </c>
      <c r="B61">
        <f t="shared" ca="1" si="0"/>
        <v>6276.2250180867914</v>
      </c>
      <c r="C61">
        <f t="shared" ca="1" si="1"/>
        <v>97276</v>
      </c>
      <c r="E61" t="s">
        <v>159</v>
      </c>
      <c r="F61" s="108">
        <v>93488</v>
      </c>
      <c r="G61" t="str">
        <f t="shared" si="2"/>
        <v>Field_59;0;93488;120;0</v>
      </c>
    </row>
    <row r="62" spans="1:12">
      <c r="A62">
        <v>91000</v>
      </c>
      <c r="B62">
        <f t="shared" ca="1" si="0"/>
        <v>7924.6146653707201</v>
      </c>
      <c r="C62">
        <f t="shared" ca="1" si="1"/>
        <v>98924</v>
      </c>
      <c r="E62" t="s">
        <v>160</v>
      </c>
      <c r="F62" s="108">
        <v>99031</v>
      </c>
      <c r="G62" t="str">
        <f t="shared" si="2"/>
        <v>Field_60;0;99031;120;0</v>
      </c>
    </row>
    <row r="63" spans="1:12">
      <c r="A63">
        <v>91000</v>
      </c>
      <c r="B63">
        <f t="shared" ca="1" si="0"/>
        <v>3142.7590977966834</v>
      </c>
      <c r="C63">
        <f t="shared" ca="1" si="1"/>
        <v>94142</v>
      </c>
      <c r="E63" t="s">
        <v>161</v>
      </c>
      <c r="F63" s="108">
        <v>96735</v>
      </c>
      <c r="G63" t="str">
        <f t="shared" si="2"/>
        <v>Field_61;0;96735;120;0</v>
      </c>
    </row>
    <row r="64" spans="1:12">
      <c r="A64">
        <v>91000</v>
      </c>
      <c r="B64">
        <f t="shared" ca="1" si="0"/>
        <v>997.34125611033278</v>
      </c>
      <c r="C64">
        <f t="shared" ca="1" si="1"/>
        <v>91997</v>
      </c>
      <c r="E64" t="s">
        <v>162</v>
      </c>
      <c r="F64" s="108">
        <v>96720</v>
      </c>
      <c r="G64" t="str">
        <f t="shared" si="2"/>
        <v>Field_62;0;96720;120;0</v>
      </c>
    </row>
    <row r="65" spans="1:7">
      <c r="A65">
        <v>91000</v>
      </c>
      <c r="B65">
        <f t="shared" ca="1" si="0"/>
        <v>8777.4773076501169</v>
      </c>
      <c r="C65">
        <f t="shared" ca="1" si="1"/>
        <v>99777</v>
      </c>
      <c r="E65" t="s">
        <v>163</v>
      </c>
      <c r="F65" s="108">
        <v>91279</v>
      </c>
      <c r="G65" t="str">
        <f t="shared" si="2"/>
        <v>Field_63;0;91279;120;0</v>
      </c>
    </row>
    <row r="66" spans="1:7">
      <c r="A66">
        <v>91000</v>
      </c>
      <c r="B66">
        <f t="shared" ca="1" si="0"/>
        <v>8649.8506180439654</v>
      </c>
      <c r="C66">
        <f t="shared" ca="1" si="1"/>
        <v>99649</v>
      </c>
      <c r="E66" t="s">
        <v>164</v>
      </c>
      <c r="F66" s="108">
        <v>99729</v>
      </c>
      <c r="G66" t="str">
        <f t="shared" si="2"/>
        <v>Field_64;0;99729;120;0</v>
      </c>
    </row>
    <row r="67" spans="1:7">
      <c r="A67">
        <v>91000</v>
      </c>
      <c r="B67">
        <f t="shared" ca="1" si="0"/>
        <v>798.53520766914039</v>
      </c>
      <c r="C67">
        <f t="shared" ca="1" si="1"/>
        <v>91798</v>
      </c>
      <c r="E67" t="s">
        <v>165</v>
      </c>
      <c r="F67" s="108">
        <v>94413</v>
      </c>
      <c r="G67" t="str">
        <f t="shared" si="2"/>
        <v>Field_65;0;94413;120;0</v>
      </c>
    </row>
    <row r="68" spans="1:7">
      <c r="A68">
        <v>91000</v>
      </c>
      <c r="B68">
        <f t="shared" ref="B68:B101" ca="1" si="5">RAND()*9000</f>
        <v>3020.8302039577748</v>
      </c>
      <c r="C68">
        <f t="shared" ref="C68:C101" ca="1" si="6">TRUNC(B68+A68)</f>
        <v>94020</v>
      </c>
      <c r="E68" t="s">
        <v>166</v>
      </c>
      <c r="F68" s="108">
        <v>91440</v>
      </c>
      <c r="G68" t="str">
        <f t="shared" ref="G68:G101" si="7">CONCATENATE(E68,";0;",F68,";120;0")</f>
        <v>Field_66;0;91440;120;0</v>
      </c>
    </row>
    <row r="69" spans="1:7">
      <c r="A69">
        <v>91000</v>
      </c>
      <c r="B69">
        <f t="shared" ca="1" si="5"/>
        <v>1359.170026454354</v>
      </c>
      <c r="C69">
        <f t="shared" ca="1" si="6"/>
        <v>92359</v>
      </c>
      <c r="E69" t="s">
        <v>167</v>
      </c>
      <c r="F69" s="108">
        <v>93851</v>
      </c>
      <c r="G69" t="str">
        <f t="shared" si="7"/>
        <v>Field_67;0;93851;120;0</v>
      </c>
    </row>
    <row r="70" spans="1:7">
      <c r="A70">
        <v>91000</v>
      </c>
      <c r="B70">
        <f t="shared" ca="1" si="5"/>
        <v>8594.675072159107</v>
      </c>
      <c r="C70">
        <f t="shared" ca="1" si="6"/>
        <v>99594</v>
      </c>
      <c r="E70" t="s">
        <v>168</v>
      </c>
      <c r="F70" s="108">
        <v>97415</v>
      </c>
      <c r="G70" t="str">
        <f t="shared" si="7"/>
        <v>Field_68;0;97415;120;0</v>
      </c>
    </row>
    <row r="71" spans="1:7">
      <c r="A71">
        <v>91000</v>
      </c>
      <c r="B71">
        <f t="shared" ca="1" si="5"/>
        <v>8789.2611509424314</v>
      </c>
      <c r="C71">
        <f t="shared" ca="1" si="6"/>
        <v>99789</v>
      </c>
      <c r="E71" t="s">
        <v>169</v>
      </c>
      <c r="F71" s="108">
        <v>92063</v>
      </c>
      <c r="G71" t="str">
        <f t="shared" si="7"/>
        <v>Field_69;0;92063;120;0</v>
      </c>
    </row>
    <row r="72" spans="1:7">
      <c r="A72">
        <v>91000</v>
      </c>
      <c r="B72">
        <f t="shared" ca="1" si="5"/>
        <v>4008.2611768585775</v>
      </c>
      <c r="C72">
        <f t="shared" ca="1" si="6"/>
        <v>95008</v>
      </c>
      <c r="E72" t="s">
        <v>170</v>
      </c>
      <c r="F72" s="108">
        <v>91070</v>
      </c>
      <c r="G72" t="str">
        <f t="shared" si="7"/>
        <v>Field_70;0;91070;120;0</v>
      </c>
    </row>
    <row r="73" spans="1:7">
      <c r="A73">
        <v>91000</v>
      </c>
      <c r="B73">
        <f t="shared" ca="1" si="5"/>
        <v>7378.3837315567798</v>
      </c>
      <c r="C73">
        <f t="shared" ca="1" si="6"/>
        <v>98378</v>
      </c>
      <c r="E73" t="s">
        <v>171</v>
      </c>
      <c r="F73" s="108">
        <v>93364</v>
      </c>
      <c r="G73" t="str">
        <f t="shared" si="7"/>
        <v>Field_71;0;93364;120;0</v>
      </c>
    </row>
    <row r="74" spans="1:7">
      <c r="A74">
        <v>91000</v>
      </c>
      <c r="B74">
        <f t="shared" ca="1" si="5"/>
        <v>3657.3700269179612</v>
      </c>
      <c r="C74">
        <f t="shared" ca="1" si="6"/>
        <v>94657</v>
      </c>
      <c r="E74" t="s">
        <v>172</v>
      </c>
      <c r="F74" s="108">
        <v>92357</v>
      </c>
      <c r="G74" t="str">
        <f t="shared" si="7"/>
        <v>Field_72;0;92357;120;0</v>
      </c>
    </row>
    <row r="75" spans="1:7">
      <c r="A75">
        <v>91000</v>
      </c>
      <c r="B75">
        <f t="shared" ca="1" si="5"/>
        <v>1829.8104466218276</v>
      </c>
      <c r="C75">
        <f t="shared" ca="1" si="6"/>
        <v>92829</v>
      </c>
      <c r="E75" t="s">
        <v>173</v>
      </c>
      <c r="F75" s="108">
        <v>91744</v>
      </c>
      <c r="G75" t="str">
        <f t="shared" si="7"/>
        <v>Field_73;0;91744;120;0</v>
      </c>
    </row>
    <row r="76" spans="1:7">
      <c r="A76">
        <v>91000</v>
      </c>
      <c r="B76">
        <f t="shared" ca="1" si="5"/>
        <v>898.60960357271074</v>
      </c>
      <c r="C76">
        <f t="shared" ca="1" si="6"/>
        <v>91898</v>
      </c>
      <c r="E76" t="s">
        <v>174</v>
      </c>
      <c r="F76" s="108">
        <v>95468</v>
      </c>
      <c r="G76" t="str">
        <f t="shared" si="7"/>
        <v>Field_74;0;95468;120;0</v>
      </c>
    </row>
    <row r="77" spans="1:7">
      <c r="A77">
        <v>91000</v>
      </c>
      <c r="B77">
        <f t="shared" ca="1" si="5"/>
        <v>4759.7952745370576</v>
      </c>
      <c r="C77">
        <f t="shared" ca="1" si="6"/>
        <v>95759</v>
      </c>
      <c r="E77" t="s">
        <v>175</v>
      </c>
      <c r="F77" s="108">
        <v>94172</v>
      </c>
      <c r="G77" t="str">
        <f t="shared" si="7"/>
        <v>Field_75;0;94172;120;0</v>
      </c>
    </row>
    <row r="78" spans="1:7">
      <c r="A78">
        <v>91000</v>
      </c>
      <c r="B78">
        <f t="shared" ca="1" si="5"/>
        <v>1928.2015971487333</v>
      </c>
      <c r="C78">
        <f t="shared" ca="1" si="6"/>
        <v>92928</v>
      </c>
      <c r="E78" t="s">
        <v>176</v>
      </c>
      <c r="F78" s="108">
        <v>95096</v>
      </c>
      <c r="G78" t="str">
        <f t="shared" si="7"/>
        <v>Field_76;0;95096;120;0</v>
      </c>
    </row>
    <row r="79" spans="1:7">
      <c r="A79">
        <v>91000</v>
      </c>
      <c r="B79">
        <f t="shared" ca="1" si="5"/>
        <v>7018.012448472713</v>
      </c>
      <c r="C79">
        <f t="shared" ca="1" si="6"/>
        <v>98018</v>
      </c>
      <c r="E79" t="s">
        <v>177</v>
      </c>
      <c r="F79" s="108">
        <v>92698</v>
      </c>
      <c r="G79" t="str">
        <f t="shared" si="7"/>
        <v>Field_77;0;92698;120;0</v>
      </c>
    </row>
    <row r="80" spans="1:7">
      <c r="A80">
        <v>91000</v>
      </c>
      <c r="B80">
        <f t="shared" ca="1" si="5"/>
        <v>8543.5859220264192</v>
      </c>
      <c r="C80">
        <f t="shared" ca="1" si="6"/>
        <v>99543</v>
      </c>
      <c r="E80" t="s">
        <v>178</v>
      </c>
      <c r="F80" s="108">
        <v>93442</v>
      </c>
      <c r="G80" t="str">
        <f t="shared" si="7"/>
        <v>Field_78;0;93442;120;0</v>
      </c>
    </row>
    <row r="81" spans="1:7">
      <c r="A81">
        <v>91000</v>
      </c>
      <c r="B81">
        <f t="shared" ca="1" si="5"/>
        <v>7479.4209720546269</v>
      </c>
      <c r="C81">
        <f t="shared" ca="1" si="6"/>
        <v>98479</v>
      </c>
      <c r="E81" t="s">
        <v>179</v>
      </c>
      <c r="F81" s="108">
        <v>96193</v>
      </c>
      <c r="G81" t="str">
        <f t="shared" si="7"/>
        <v>Field_79;0;96193;120;0</v>
      </c>
    </row>
    <row r="82" spans="1:7">
      <c r="A82">
        <v>91000</v>
      </c>
      <c r="B82">
        <f t="shared" ca="1" si="5"/>
        <v>5873.2197996067698</v>
      </c>
      <c r="C82">
        <f t="shared" ca="1" si="6"/>
        <v>96873</v>
      </c>
      <c r="E82" t="s">
        <v>180</v>
      </c>
      <c r="F82" s="108">
        <v>97602</v>
      </c>
      <c r="G82" t="str">
        <f t="shared" si="7"/>
        <v>Field_80;0;97602;120;0</v>
      </c>
    </row>
    <row r="83" spans="1:7">
      <c r="A83">
        <v>91000</v>
      </c>
      <c r="B83">
        <f t="shared" ca="1" si="5"/>
        <v>1495.6874702765426</v>
      </c>
      <c r="C83">
        <f t="shared" ca="1" si="6"/>
        <v>92495</v>
      </c>
      <c r="E83" t="s">
        <v>181</v>
      </c>
      <c r="F83" s="108">
        <v>97222</v>
      </c>
      <c r="G83" t="str">
        <f t="shared" si="7"/>
        <v>Field_81;0;97222;120;0</v>
      </c>
    </row>
    <row r="84" spans="1:7">
      <c r="A84">
        <v>91000</v>
      </c>
      <c r="B84">
        <f t="shared" ca="1" si="5"/>
        <v>3927.6130300146815</v>
      </c>
      <c r="C84">
        <f t="shared" ca="1" si="6"/>
        <v>94927</v>
      </c>
      <c r="E84" t="s">
        <v>182</v>
      </c>
      <c r="F84" s="108">
        <v>99398</v>
      </c>
      <c r="G84" t="str">
        <f t="shared" si="7"/>
        <v>Field_82;0;99398;120;0</v>
      </c>
    </row>
    <row r="85" spans="1:7">
      <c r="A85">
        <v>91000</v>
      </c>
      <c r="B85">
        <f t="shared" ca="1" si="5"/>
        <v>7076.7676582192653</v>
      </c>
      <c r="C85">
        <f t="shared" ca="1" si="6"/>
        <v>98076</v>
      </c>
      <c r="E85" t="s">
        <v>183</v>
      </c>
      <c r="F85" s="108">
        <v>99674</v>
      </c>
      <c r="G85" t="str">
        <f t="shared" si="7"/>
        <v>Field_83;0;99674;120;0</v>
      </c>
    </row>
    <row r="86" spans="1:7">
      <c r="A86">
        <v>91000</v>
      </c>
      <c r="B86">
        <f t="shared" ca="1" si="5"/>
        <v>1279.0061941711408</v>
      </c>
      <c r="C86">
        <f t="shared" ca="1" si="6"/>
        <v>92279</v>
      </c>
      <c r="E86" t="s">
        <v>184</v>
      </c>
      <c r="F86" s="108">
        <v>93335</v>
      </c>
      <c r="G86" t="str">
        <f t="shared" si="7"/>
        <v>Field_84;0;93335;120;0</v>
      </c>
    </row>
    <row r="87" spans="1:7">
      <c r="A87">
        <v>91000</v>
      </c>
      <c r="B87">
        <f t="shared" ca="1" si="5"/>
        <v>4669.9482513867297</v>
      </c>
      <c r="C87">
        <f t="shared" ca="1" si="6"/>
        <v>95669</v>
      </c>
      <c r="E87" t="s">
        <v>185</v>
      </c>
      <c r="F87" s="108">
        <v>91989</v>
      </c>
      <c r="G87" t="str">
        <f t="shared" si="7"/>
        <v>Field_85;0;91989;120;0</v>
      </c>
    </row>
    <row r="88" spans="1:7">
      <c r="A88">
        <v>91000</v>
      </c>
      <c r="B88">
        <f t="shared" ca="1" si="5"/>
        <v>3946.6460155503346</v>
      </c>
      <c r="C88">
        <f t="shared" ca="1" si="6"/>
        <v>94946</v>
      </c>
      <c r="E88" t="s">
        <v>186</v>
      </c>
      <c r="F88" s="108">
        <v>95760</v>
      </c>
      <c r="G88" t="str">
        <f t="shared" si="7"/>
        <v>Field_86;0;95760;120;0</v>
      </c>
    </row>
    <row r="89" spans="1:7">
      <c r="A89">
        <v>91000</v>
      </c>
      <c r="B89">
        <f t="shared" ca="1" si="5"/>
        <v>5098.1918152119279</v>
      </c>
      <c r="C89">
        <f t="shared" ca="1" si="6"/>
        <v>96098</v>
      </c>
      <c r="E89" t="s">
        <v>187</v>
      </c>
      <c r="F89" s="108">
        <v>94514</v>
      </c>
      <c r="G89" t="str">
        <f t="shared" si="7"/>
        <v>Field_87;0;94514;120;0</v>
      </c>
    </row>
    <row r="90" spans="1:7">
      <c r="A90">
        <v>91000</v>
      </c>
      <c r="B90">
        <f t="shared" ca="1" si="5"/>
        <v>7358.6686831006491</v>
      </c>
      <c r="C90">
        <f t="shared" ca="1" si="6"/>
        <v>98358</v>
      </c>
      <c r="E90" t="s">
        <v>188</v>
      </c>
      <c r="F90" s="108">
        <v>92493</v>
      </c>
      <c r="G90" t="str">
        <f t="shared" si="7"/>
        <v>Field_88;0;92493;120;0</v>
      </c>
    </row>
    <row r="91" spans="1:7">
      <c r="A91">
        <v>91000</v>
      </c>
      <c r="B91">
        <f t="shared" ca="1" si="5"/>
        <v>6773.0921243628554</v>
      </c>
      <c r="C91">
        <f t="shared" ca="1" si="6"/>
        <v>97773</v>
      </c>
      <c r="E91" t="s">
        <v>189</v>
      </c>
      <c r="F91" s="108">
        <v>99401</v>
      </c>
      <c r="G91" t="str">
        <f t="shared" si="7"/>
        <v>Field_89;0;99401;120;0</v>
      </c>
    </row>
    <row r="92" spans="1:7">
      <c r="A92">
        <v>91000</v>
      </c>
      <c r="B92">
        <f t="shared" ca="1" si="5"/>
        <v>3313.3884017731912</v>
      </c>
      <c r="C92">
        <f t="shared" ca="1" si="6"/>
        <v>94313</v>
      </c>
      <c r="E92" t="s">
        <v>190</v>
      </c>
      <c r="F92" s="108">
        <v>91040</v>
      </c>
      <c r="G92" t="str">
        <f t="shared" si="7"/>
        <v>Field_90;0;91040;120;0</v>
      </c>
    </row>
    <row r="93" spans="1:7">
      <c r="A93">
        <v>91000</v>
      </c>
      <c r="B93">
        <f t="shared" ca="1" si="5"/>
        <v>7425.0111594402961</v>
      </c>
      <c r="C93">
        <f t="shared" ca="1" si="6"/>
        <v>98425</v>
      </c>
      <c r="E93" t="s">
        <v>191</v>
      </c>
      <c r="F93" s="108">
        <v>99232</v>
      </c>
      <c r="G93" t="str">
        <f t="shared" si="7"/>
        <v>Field_91;0;99232;120;0</v>
      </c>
    </row>
    <row r="94" spans="1:7">
      <c r="A94">
        <v>91000</v>
      </c>
      <c r="B94">
        <f t="shared" ca="1" si="5"/>
        <v>84.315139790466006</v>
      </c>
      <c r="C94">
        <f t="shared" ca="1" si="6"/>
        <v>91084</v>
      </c>
      <c r="E94" t="s">
        <v>192</v>
      </c>
      <c r="F94" s="108">
        <v>96253</v>
      </c>
      <c r="G94" t="str">
        <f t="shared" si="7"/>
        <v>Field_92;0;96253;120;0</v>
      </c>
    </row>
    <row r="95" spans="1:7">
      <c r="A95">
        <v>91000</v>
      </c>
      <c r="B95">
        <f t="shared" ca="1" si="5"/>
        <v>6791.4404470094532</v>
      </c>
      <c r="C95">
        <f t="shared" ca="1" si="6"/>
        <v>97791</v>
      </c>
      <c r="E95" t="s">
        <v>193</v>
      </c>
      <c r="F95" s="108">
        <v>92972</v>
      </c>
      <c r="G95" t="str">
        <f t="shared" si="7"/>
        <v>Field_93;0;92972;120;0</v>
      </c>
    </row>
    <row r="96" spans="1:7">
      <c r="A96">
        <v>91000</v>
      </c>
      <c r="B96">
        <f t="shared" ca="1" si="5"/>
        <v>7966.4305754362431</v>
      </c>
      <c r="C96">
        <f t="shared" ca="1" si="6"/>
        <v>98966</v>
      </c>
      <c r="E96" t="s">
        <v>194</v>
      </c>
      <c r="F96" s="108">
        <v>96010</v>
      </c>
      <c r="G96" t="str">
        <f t="shared" si="7"/>
        <v>Field_94;0;96010;120;0</v>
      </c>
    </row>
    <row r="97" spans="1:7">
      <c r="A97">
        <v>91000</v>
      </c>
      <c r="B97">
        <f t="shared" ca="1" si="5"/>
        <v>8555.0865299705602</v>
      </c>
      <c r="C97">
        <f t="shared" ca="1" si="6"/>
        <v>99555</v>
      </c>
      <c r="E97" t="s">
        <v>195</v>
      </c>
      <c r="F97" s="108">
        <v>99665</v>
      </c>
      <c r="G97" t="str">
        <f t="shared" si="7"/>
        <v>Field_95;0;99665;120;0</v>
      </c>
    </row>
    <row r="98" spans="1:7">
      <c r="A98">
        <v>91000</v>
      </c>
      <c r="B98">
        <f t="shared" ca="1" si="5"/>
        <v>4458.0878565224921</v>
      </c>
      <c r="C98">
        <f t="shared" ca="1" si="6"/>
        <v>95458</v>
      </c>
      <c r="E98" t="s">
        <v>196</v>
      </c>
      <c r="F98" s="108">
        <v>95517</v>
      </c>
      <c r="G98" t="str">
        <f t="shared" si="7"/>
        <v>Field_96;0;95517;120;0</v>
      </c>
    </row>
    <row r="99" spans="1:7">
      <c r="A99">
        <v>91000</v>
      </c>
      <c r="B99">
        <f t="shared" ca="1" si="5"/>
        <v>6870.7903330696454</v>
      </c>
      <c r="C99">
        <f t="shared" ca="1" si="6"/>
        <v>97870</v>
      </c>
      <c r="E99" t="s">
        <v>197</v>
      </c>
      <c r="F99" s="108">
        <v>93023</v>
      </c>
      <c r="G99" t="str">
        <f t="shared" si="7"/>
        <v>Field_97;0;93023;120;0</v>
      </c>
    </row>
    <row r="100" spans="1:7">
      <c r="A100">
        <v>91000</v>
      </c>
      <c r="B100">
        <f t="shared" ca="1" si="5"/>
        <v>1379.3247627134751</v>
      </c>
      <c r="C100">
        <f t="shared" ca="1" si="6"/>
        <v>92379</v>
      </c>
      <c r="E100" t="s">
        <v>198</v>
      </c>
      <c r="F100" s="108">
        <v>95088</v>
      </c>
      <c r="G100" t="str">
        <f t="shared" si="7"/>
        <v>Field_98;0;95088;120;0</v>
      </c>
    </row>
    <row r="101" spans="1:7">
      <c r="A101">
        <v>91000</v>
      </c>
      <c r="B101">
        <f t="shared" ca="1" si="5"/>
        <v>7080.8947854405315</v>
      </c>
      <c r="C101">
        <f t="shared" ca="1" si="6"/>
        <v>98080</v>
      </c>
      <c r="E101" t="s">
        <v>199</v>
      </c>
      <c r="F101" s="108">
        <v>95623</v>
      </c>
      <c r="G101" t="str">
        <f t="shared" si="7"/>
        <v>Field_99;0;95623;120;0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zoomScale="120" zoomScaleNormal="120" workbookViewId="0">
      <selection activeCell="L18" sqref="L18"/>
    </sheetView>
  </sheetViews>
  <sheetFormatPr defaultRowHeight="14.4"/>
  <cols>
    <col min="3" max="3" width="3.5546875" customWidth="1"/>
    <col min="4" max="4" width="8.88671875" style="108"/>
    <col min="5" max="5" width="21.21875" customWidth="1"/>
    <col min="6" max="6" width="4" customWidth="1"/>
    <col min="7" max="7" width="13.109375" customWidth="1"/>
    <col min="8" max="8" width="4.33203125" customWidth="1"/>
    <col min="9" max="9" width="5.6640625" style="63" customWidth="1"/>
    <col min="10" max="10" width="20.88671875" customWidth="1"/>
    <col min="12" max="12" width="16.21875" customWidth="1"/>
  </cols>
  <sheetData>
    <row r="1" spans="1:13">
      <c r="E1" t="s">
        <v>100</v>
      </c>
      <c r="J1" t="s">
        <v>200</v>
      </c>
    </row>
    <row r="2" spans="1:13">
      <c r="B2">
        <f ca="1">AVERAGE(B3:B101)</f>
        <v>94597.656565656565</v>
      </c>
      <c r="H2" s="63">
        <f ca="1">AVERAGE(H3:H101)</f>
        <v>30.252525252525253</v>
      </c>
    </row>
    <row r="3" spans="1:13">
      <c r="A3" t="s">
        <v>101</v>
      </c>
      <c r="B3">
        <f ca="1">TRUNC(RAND()*9000)+90000</f>
        <v>96965</v>
      </c>
      <c r="D3" s="108">
        <v>94934</v>
      </c>
      <c r="E3" t="str">
        <f>CONCATENATE(A3,";0;",D3,";120;0")</f>
        <v>Field_01;0;94934;120;0</v>
      </c>
      <c r="G3" t="s">
        <v>201</v>
      </c>
      <c r="H3">
        <f ca="1">TRUNC(RAND()*12)+25</f>
        <v>27</v>
      </c>
      <c r="I3" s="63">
        <v>32</v>
      </c>
      <c r="J3" t="str">
        <f ca="1">CONCATENATE(G3,";0;0;0;",H3)</f>
        <v>Harvester_01;0;0;0;27</v>
      </c>
      <c r="L3" t="s">
        <v>253</v>
      </c>
    </row>
    <row r="4" spans="1:13">
      <c r="A4" t="s">
        <v>102</v>
      </c>
      <c r="B4">
        <f t="shared" ref="B4:B67" ca="1" si="0">TRUNC(RAND()*9000)+90000</f>
        <v>98059</v>
      </c>
      <c r="D4" s="108">
        <v>99856</v>
      </c>
      <c r="E4" t="str">
        <f t="shared" ref="E4:E67" si="1">CONCATENATE(A4,";0;",D4,";120;0")</f>
        <v>Field_02;0;99856;120;0</v>
      </c>
      <c r="G4" t="s">
        <v>202</v>
      </c>
      <c r="H4">
        <f t="shared" ref="H4:H67" ca="1" si="2">TRUNC(RAND()*12)+25</f>
        <v>26</v>
      </c>
      <c r="I4" s="63">
        <v>28</v>
      </c>
      <c r="J4" t="str">
        <f t="shared" ref="J4:J67" ca="1" si="3">CONCATENATE(G4,";0;0;0;",H4)</f>
        <v>Harvester_02;0;0;0;26</v>
      </c>
    </row>
    <row r="5" spans="1:13">
      <c r="A5" t="s">
        <v>103</v>
      </c>
      <c r="B5">
        <f t="shared" ca="1" si="0"/>
        <v>94069</v>
      </c>
      <c r="D5" s="108">
        <v>98566</v>
      </c>
      <c r="E5" t="str">
        <f t="shared" si="1"/>
        <v>Field_03;0;98566;120;0</v>
      </c>
      <c r="G5" t="s">
        <v>203</v>
      </c>
      <c r="H5">
        <f t="shared" ca="1" si="2"/>
        <v>36</v>
      </c>
      <c r="I5" s="63">
        <v>33</v>
      </c>
      <c r="J5" t="str">
        <f t="shared" ca="1" si="3"/>
        <v>Harvester_03;0;0;0;36</v>
      </c>
      <c r="L5" t="s">
        <v>303</v>
      </c>
    </row>
    <row r="6" spans="1:13">
      <c r="A6" t="s">
        <v>104</v>
      </c>
      <c r="B6">
        <f t="shared" ca="1" si="0"/>
        <v>97865</v>
      </c>
      <c r="D6" s="108">
        <v>92700</v>
      </c>
      <c r="E6" t="str">
        <f t="shared" si="1"/>
        <v>Field_04;0;92700;120;0</v>
      </c>
      <c r="G6" t="s">
        <v>205</v>
      </c>
      <c r="H6">
        <f t="shared" ca="1" si="2"/>
        <v>34</v>
      </c>
      <c r="I6" s="63">
        <v>27</v>
      </c>
      <c r="J6" t="str">
        <f t="shared" ca="1" si="3"/>
        <v>Harvester_04;0;0;0;34</v>
      </c>
      <c r="L6" t="s">
        <v>304</v>
      </c>
      <c r="M6">
        <f>3600*24*365</f>
        <v>31536000</v>
      </c>
    </row>
    <row r="7" spans="1:13">
      <c r="A7" t="s">
        <v>105</v>
      </c>
      <c r="B7">
        <f t="shared" ca="1" si="0"/>
        <v>93641</v>
      </c>
      <c r="D7" s="108">
        <v>95052</v>
      </c>
      <c r="E7" t="str">
        <f t="shared" si="1"/>
        <v>Field_05;0;95052;120;0</v>
      </c>
      <c r="G7" t="s">
        <v>206</v>
      </c>
      <c r="H7">
        <f t="shared" ca="1" si="2"/>
        <v>25</v>
      </c>
      <c r="I7" s="63">
        <v>33</v>
      </c>
      <c r="J7" t="str">
        <f t="shared" ca="1" si="3"/>
        <v>Harvester_05;0;0;0;25</v>
      </c>
      <c r="L7">
        <f>POWER(2,198)</f>
        <v>4.0173451106474757E+59</v>
      </c>
      <c r="M7" t="s">
        <v>306</v>
      </c>
    </row>
    <row r="8" spans="1:13">
      <c r="A8" t="s">
        <v>106</v>
      </c>
      <c r="B8">
        <f t="shared" ca="1" si="0"/>
        <v>93452</v>
      </c>
      <c r="D8" s="108">
        <v>99113</v>
      </c>
      <c r="E8" t="str">
        <f t="shared" si="1"/>
        <v>Field_06;0;99113;120;0</v>
      </c>
      <c r="G8" t="s">
        <v>207</v>
      </c>
      <c r="H8">
        <f t="shared" ca="1" si="2"/>
        <v>36</v>
      </c>
      <c r="I8" s="63">
        <v>28</v>
      </c>
      <c r="J8" t="str">
        <f t="shared" ca="1" si="3"/>
        <v>Harvester_06;0;0;0;36</v>
      </c>
      <c r="L8">
        <v>1000000</v>
      </c>
      <c r="M8" t="s">
        <v>307</v>
      </c>
    </row>
    <row r="9" spans="1:13">
      <c r="A9" t="s">
        <v>107</v>
      </c>
      <c r="B9">
        <f t="shared" ca="1" si="0"/>
        <v>92492</v>
      </c>
      <c r="D9" s="108">
        <v>96785</v>
      </c>
      <c r="E9" t="str">
        <f t="shared" si="1"/>
        <v>Field_07;0;96785;120;0</v>
      </c>
      <c r="G9" t="s">
        <v>208</v>
      </c>
      <c r="H9">
        <f t="shared" ca="1" si="2"/>
        <v>36</v>
      </c>
      <c r="I9" s="63">
        <v>36</v>
      </c>
      <c r="J9" t="str">
        <f t="shared" ca="1" si="3"/>
        <v>Harvester_07;0;0;0;36</v>
      </c>
      <c r="L9">
        <f>L7/(L8*M6)</f>
        <v>1.2738917778562517E+46</v>
      </c>
      <c r="M9" t="s">
        <v>305</v>
      </c>
    </row>
    <row r="10" spans="1:13">
      <c r="A10" t="s">
        <v>108</v>
      </c>
      <c r="B10">
        <f t="shared" ca="1" si="0"/>
        <v>92212</v>
      </c>
      <c r="D10" s="108">
        <v>93049</v>
      </c>
      <c r="E10" t="str">
        <f t="shared" si="1"/>
        <v>Field_08;0;93049;120;0</v>
      </c>
      <c r="G10" t="s">
        <v>209</v>
      </c>
      <c r="H10">
        <f t="shared" ca="1" si="2"/>
        <v>30</v>
      </c>
      <c r="I10" s="63">
        <v>28</v>
      </c>
      <c r="J10" t="str">
        <f t="shared" ca="1" si="3"/>
        <v>Harvester_08;0;0;0;30</v>
      </c>
    </row>
    <row r="11" spans="1:13">
      <c r="A11" t="s">
        <v>109</v>
      </c>
      <c r="B11">
        <f t="shared" ca="1" si="0"/>
        <v>93097</v>
      </c>
      <c r="D11" s="108">
        <v>99230</v>
      </c>
      <c r="E11" t="str">
        <f t="shared" si="1"/>
        <v>Field_09;0;99230;120;0</v>
      </c>
      <c r="G11" t="s">
        <v>210</v>
      </c>
      <c r="H11">
        <f t="shared" ca="1" si="2"/>
        <v>31</v>
      </c>
      <c r="I11" s="63">
        <v>26</v>
      </c>
      <c r="J11" t="str">
        <f t="shared" ca="1" si="3"/>
        <v>Harvester_09;0;0;0;31</v>
      </c>
    </row>
    <row r="12" spans="1:13">
      <c r="A12" t="s">
        <v>110</v>
      </c>
      <c r="B12">
        <f t="shared" ca="1" si="0"/>
        <v>96841</v>
      </c>
      <c r="D12" s="108">
        <v>93305</v>
      </c>
      <c r="E12" t="str">
        <f t="shared" si="1"/>
        <v>Field_10;0;93305;120;0</v>
      </c>
      <c r="G12" t="s">
        <v>211</v>
      </c>
      <c r="H12">
        <f t="shared" ca="1" si="2"/>
        <v>35</v>
      </c>
      <c r="I12" s="63">
        <v>29</v>
      </c>
      <c r="J12" t="str">
        <f t="shared" ca="1" si="3"/>
        <v>Harvester_10;0;0;0;35</v>
      </c>
      <c r="L12" t="s">
        <v>308</v>
      </c>
    </row>
    <row r="13" spans="1:13">
      <c r="A13" t="s">
        <v>111</v>
      </c>
      <c r="B13">
        <f t="shared" ca="1" si="0"/>
        <v>96630</v>
      </c>
      <c r="D13" s="108">
        <v>92512</v>
      </c>
      <c r="E13" t="str">
        <f t="shared" si="1"/>
        <v>Field_11;0;92512;120;0</v>
      </c>
      <c r="G13" t="s">
        <v>212</v>
      </c>
      <c r="H13">
        <f t="shared" ca="1" si="2"/>
        <v>33</v>
      </c>
      <c r="I13" s="63">
        <v>31</v>
      </c>
      <c r="J13" t="str">
        <f t="shared" ca="1" si="3"/>
        <v>Harvester_11;0;0;0;33</v>
      </c>
      <c r="L13" t="s">
        <v>309</v>
      </c>
    </row>
    <row r="14" spans="1:13">
      <c r="A14" t="s">
        <v>112</v>
      </c>
      <c r="B14">
        <f t="shared" ca="1" si="0"/>
        <v>95313</v>
      </c>
      <c r="D14" s="108">
        <v>93515</v>
      </c>
      <c r="E14" t="str">
        <f t="shared" si="1"/>
        <v>Field_12;0;93515;120;0</v>
      </c>
      <c r="G14" t="s">
        <v>213</v>
      </c>
      <c r="H14">
        <f t="shared" ca="1" si="2"/>
        <v>30</v>
      </c>
      <c r="I14" s="63">
        <v>28</v>
      </c>
      <c r="J14" t="str">
        <f t="shared" ca="1" si="3"/>
        <v>Harvester_12;0;0;0;30</v>
      </c>
      <c r="L14" t="s">
        <v>310</v>
      </c>
    </row>
    <row r="15" spans="1:13">
      <c r="A15" t="s">
        <v>113</v>
      </c>
      <c r="B15">
        <f t="shared" ca="1" si="0"/>
        <v>96211</v>
      </c>
      <c r="D15" s="108">
        <v>93926</v>
      </c>
      <c r="E15" t="str">
        <f t="shared" si="1"/>
        <v>Field_13;0;93926;120;0</v>
      </c>
      <c r="G15" t="s">
        <v>214</v>
      </c>
      <c r="H15">
        <f t="shared" ca="1" si="2"/>
        <v>26</v>
      </c>
      <c r="I15" s="63">
        <v>34</v>
      </c>
      <c r="J15" t="str">
        <f t="shared" ca="1" si="3"/>
        <v>Harvester_13;0;0;0;26</v>
      </c>
      <c r="L15" t="s">
        <v>311</v>
      </c>
    </row>
    <row r="16" spans="1:13">
      <c r="A16" t="s">
        <v>114</v>
      </c>
      <c r="B16">
        <f t="shared" ca="1" si="0"/>
        <v>91576</v>
      </c>
      <c r="D16" s="108">
        <v>94984</v>
      </c>
      <c r="E16" t="str">
        <f t="shared" si="1"/>
        <v>Field_14;0;94984;120;0</v>
      </c>
      <c r="G16" t="s">
        <v>215</v>
      </c>
      <c r="H16">
        <f t="shared" ca="1" si="2"/>
        <v>28</v>
      </c>
      <c r="I16" s="63">
        <v>26</v>
      </c>
      <c r="J16" t="str">
        <f t="shared" ca="1" si="3"/>
        <v>Harvester_14;0;0;0;28</v>
      </c>
      <c r="L16" t="s">
        <v>312</v>
      </c>
    </row>
    <row r="17" spans="1:12">
      <c r="A17" t="s">
        <v>115</v>
      </c>
      <c r="B17">
        <f t="shared" ca="1" si="0"/>
        <v>92528</v>
      </c>
      <c r="D17" s="108">
        <v>91758</v>
      </c>
      <c r="E17" t="str">
        <f t="shared" si="1"/>
        <v>Field_15;0;91758;120;0</v>
      </c>
      <c r="G17" t="s">
        <v>216</v>
      </c>
      <c r="H17">
        <f t="shared" ca="1" si="2"/>
        <v>28</v>
      </c>
      <c r="I17" s="63">
        <v>36</v>
      </c>
      <c r="J17" t="str">
        <f t="shared" ca="1" si="3"/>
        <v>Harvester_15;0;0;0;28</v>
      </c>
      <c r="L17" t="s">
        <v>313</v>
      </c>
    </row>
    <row r="18" spans="1:12">
      <c r="A18" t="s">
        <v>116</v>
      </c>
      <c r="B18">
        <f t="shared" ca="1" si="0"/>
        <v>94789</v>
      </c>
      <c r="D18" s="108">
        <v>96010</v>
      </c>
      <c r="E18" t="str">
        <f t="shared" si="1"/>
        <v>Field_16;0;96010;120;0</v>
      </c>
      <c r="G18" t="s">
        <v>217</v>
      </c>
      <c r="H18">
        <f t="shared" ca="1" si="2"/>
        <v>25</v>
      </c>
      <c r="I18" s="63">
        <v>28</v>
      </c>
      <c r="J18" t="str">
        <f t="shared" ca="1" si="3"/>
        <v>Harvester_16;0;0;0;25</v>
      </c>
    </row>
    <row r="19" spans="1:12">
      <c r="A19" t="s">
        <v>117</v>
      </c>
      <c r="B19">
        <f t="shared" ca="1" si="0"/>
        <v>98940</v>
      </c>
      <c r="D19" s="108">
        <v>95817</v>
      </c>
      <c r="E19" t="str">
        <f t="shared" si="1"/>
        <v>Field_17;0;95817;120;0</v>
      </c>
      <c r="G19" t="s">
        <v>218</v>
      </c>
      <c r="H19">
        <f t="shared" ca="1" si="2"/>
        <v>27</v>
      </c>
      <c r="I19" s="63">
        <v>32</v>
      </c>
      <c r="J19" t="str">
        <f t="shared" ca="1" si="3"/>
        <v>Harvester_17;0;0;0;27</v>
      </c>
    </row>
    <row r="20" spans="1:12">
      <c r="A20" t="s">
        <v>118</v>
      </c>
      <c r="B20">
        <f t="shared" ca="1" si="0"/>
        <v>94232</v>
      </c>
      <c r="D20" s="108">
        <v>96401</v>
      </c>
      <c r="E20" t="str">
        <f t="shared" si="1"/>
        <v>Field_18;0;96401;120;0</v>
      </c>
      <c r="G20" t="s">
        <v>219</v>
      </c>
      <c r="H20">
        <f t="shared" ca="1" si="2"/>
        <v>30</v>
      </c>
      <c r="I20" s="63">
        <v>31</v>
      </c>
      <c r="J20" t="str">
        <f t="shared" ca="1" si="3"/>
        <v>Harvester_18;0;0;0;30</v>
      </c>
    </row>
    <row r="21" spans="1:12">
      <c r="A21" t="s">
        <v>119</v>
      </c>
      <c r="B21">
        <f t="shared" ca="1" si="0"/>
        <v>97272</v>
      </c>
      <c r="D21" s="108">
        <v>91873</v>
      </c>
      <c r="E21" t="str">
        <f t="shared" si="1"/>
        <v>Field_19;0;91873;120;0</v>
      </c>
      <c r="G21" t="s">
        <v>220</v>
      </c>
      <c r="H21">
        <f t="shared" ca="1" si="2"/>
        <v>32</v>
      </c>
      <c r="I21" s="63">
        <v>33</v>
      </c>
      <c r="J21" t="str">
        <f t="shared" ca="1" si="3"/>
        <v>Harvester_19;0;0;0;32</v>
      </c>
    </row>
    <row r="22" spans="1:12">
      <c r="A22" t="s">
        <v>120</v>
      </c>
      <c r="B22">
        <f t="shared" ca="1" si="0"/>
        <v>91596</v>
      </c>
      <c r="D22" s="108">
        <v>91362</v>
      </c>
      <c r="E22" t="str">
        <f t="shared" si="1"/>
        <v>Field_20;0;91362;120;0</v>
      </c>
      <c r="G22" t="s">
        <v>221</v>
      </c>
      <c r="H22">
        <f t="shared" ca="1" si="2"/>
        <v>30</v>
      </c>
      <c r="I22" s="63">
        <v>36</v>
      </c>
      <c r="J22" t="str">
        <f t="shared" ca="1" si="3"/>
        <v>Harvester_20;0;0;0;30</v>
      </c>
    </row>
    <row r="23" spans="1:12">
      <c r="A23" t="s">
        <v>121</v>
      </c>
      <c r="B23">
        <f t="shared" ca="1" si="0"/>
        <v>93044</v>
      </c>
      <c r="D23" s="108">
        <v>93033</v>
      </c>
      <c r="E23" t="str">
        <f t="shared" si="1"/>
        <v>Field_21;0;93033;120;0</v>
      </c>
      <c r="G23" t="s">
        <v>222</v>
      </c>
      <c r="H23">
        <f t="shared" ca="1" si="2"/>
        <v>25</v>
      </c>
      <c r="I23" s="63">
        <v>32</v>
      </c>
      <c r="J23" t="str">
        <f t="shared" ca="1" si="3"/>
        <v>Harvester_21;0;0;0;25</v>
      </c>
    </row>
    <row r="24" spans="1:12">
      <c r="A24" t="s">
        <v>122</v>
      </c>
      <c r="B24">
        <f t="shared" ca="1" si="0"/>
        <v>98265</v>
      </c>
      <c r="D24" s="108">
        <v>92074</v>
      </c>
      <c r="E24" t="str">
        <f t="shared" si="1"/>
        <v>Field_22;0;92074;120;0</v>
      </c>
      <c r="G24" t="s">
        <v>223</v>
      </c>
      <c r="H24">
        <f t="shared" ca="1" si="2"/>
        <v>28</v>
      </c>
      <c r="I24" s="63">
        <v>36</v>
      </c>
      <c r="J24" t="str">
        <f t="shared" ca="1" si="3"/>
        <v>Harvester_22;0;0;0;28</v>
      </c>
    </row>
    <row r="25" spans="1:12">
      <c r="A25" t="s">
        <v>123</v>
      </c>
      <c r="B25">
        <f t="shared" ca="1" si="0"/>
        <v>91345</v>
      </c>
      <c r="D25" s="108">
        <v>99974</v>
      </c>
      <c r="E25" t="str">
        <f t="shared" si="1"/>
        <v>Field_23;0;99974;120;0</v>
      </c>
      <c r="G25" t="s">
        <v>224</v>
      </c>
      <c r="H25">
        <f t="shared" ca="1" si="2"/>
        <v>36</v>
      </c>
      <c r="I25" s="63">
        <v>29</v>
      </c>
      <c r="J25" t="str">
        <f t="shared" ca="1" si="3"/>
        <v>Harvester_23;0;0;0;36</v>
      </c>
    </row>
    <row r="26" spans="1:12">
      <c r="A26" t="s">
        <v>124</v>
      </c>
      <c r="B26">
        <f t="shared" ca="1" si="0"/>
        <v>93334</v>
      </c>
      <c r="D26" s="108">
        <v>95219</v>
      </c>
      <c r="E26" t="str">
        <f t="shared" si="1"/>
        <v>Field_24;0;95219;120;0</v>
      </c>
      <c r="G26" t="s">
        <v>225</v>
      </c>
      <c r="H26">
        <f t="shared" ca="1" si="2"/>
        <v>26</v>
      </c>
      <c r="I26" s="63">
        <v>28</v>
      </c>
      <c r="J26" t="str">
        <f t="shared" ca="1" si="3"/>
        <v>Harvester_24;0;0;0;26</v>
      </c>
    </row>
    <row r="27" spans="1:12">
      <c r="A27" t="s">
        <v>125</v>
      </c>
      <c r="B27">
        <f t="shared" ca="1" si="0"/>
        <v>96851</v>
      </c>
      <c r="D27" s="108">
        <v>98080</v>
      </c>
      <c r="E27" t="str">
        <f t="shared" si="1"/>
        <v>Field_25;0;98080;120;0</v>
      </c>
      <c r="G27" t="s">
        <v>226</v>
      </c>
      <c r="H27">
        <f t="shared" ca="1" si="2"/>
        <v>33</v>
      </c>
      <c r="I27" s="63">
        <v>35</v>
      </c>
      <c r="J27" t="str">
        <f t="shared" ca="1" si="3"/>
        <v>Harvester_25;0;0;0;33</v>
      </c>
    </row>
    <row r="28" spans="1:12">
      <c r="A28" t="s">
        <v>126</v>
      </c>
      <c r="B28">
        <f t="shared" ca="1" si="0"/>
        <v>97703</v>
      </c>
      <c r="D28" s="108">
        <v>91934</v>
      </c>
      <c r="E28" t="str">
        <f t="shared" si="1"/>
        <v>Field_26;0;91934;120;0</v>
      </c>
      <c r="G28" t="s">
        <v>227</v>
      </c>
      <c r="H28">
        <f t="shared" ca="1" si="2"/>
        <v>32</v>
      </c>
      <c r="I28" s="63">
        <v>34</v>
      </c>
      <c r="J28" t="str">
        <f t="shared" ca="1" si="3"/>
        <v>Harvester_26;0;0;0;32</v>
      </c>
    </row>
    <row r="29" spans="1:12">
      <c r="A29" t="s">
        <v>127</v>
      </c>
      <c r="B29">
        <f t="shared" ca="1" si="0"/>
        <v>90249</v>
      </c>
      <c r="D29" s="108">
        <v>95289</v>
      </c>
      <c r="E29" t="str">
        <f t="shared" si="1"/>
        <v>Field_27;0;95289;120;0</v>
      </c>
      <c r="G29" t="s">
        <v>228</v>
      </c>
      <c r="H29">
        <f t="shared" ca="1" si="2"/>
        <v>27</v>
      </c>
      <c r="I29" s="63">
        <v>35</v>
      </c>
      <c r="J29" t="str">
        <f t="shared" ca="1" si="3"/>
        <v>Harvester_27;0;0;0;27</v>
      </c>
    </row>
    <row r="30" spans="1:12">
      <c r="A30" t="s">
        <v>128</v>
      </c>
      <c r="B30">
        <f t="shared" ca="1" si="0"/>
        <v>90718</v>
      </c>
      <c r="D30" s="108">
        <v>94943</v>
      </c>
      <c r="E30" t="str">
        <f t="shared" si="1"/>
        <v>Field_28;0;94943;120;0</v>
      </c>
      <c r="G30" t="s">
        <v>229</v>
      </c>
      <c r="H30">
        <f t="shared" ca="1" si="2"/>
        <v>34</v>
      </c>
      <c r="I30" s="63">
        <v>33</v>
      </c>
      <c r="J30" t="str">
        <f t="shared" ca="1" si="3"/>
        <v>Harvester_28;0;0;0;34</v>
      </c>
    </row>
    <row r="31" spans="1:12">
      <c r="A31" t="s">
        <v>129</v>
      </c>
      <c r="B31">
        <f t="shared" ca="1" si="0"/>
        <v>92241</v>
      </c>
      <c r="D31" s="108">
        <v>96294</v>
      </c>
      <c r="E31" t="str">
        <f t="shared" si="1"/>
        <v>Field_29;0;96294;120;0</v>
      </c>
      <c r="G31" t="s">
        <v>230</v>
      </c>
      <c r="H31">
        <f t="shared" ca="1" si="2"/>
        <v>28</v>
      </c>
      <c r="I31" s="63">
        <v>29</v>
      </c>
      <c r="J31" t="str">
        <f t="shared" ca="1" si="3"/>
        <v>Harvester_29;0;0;0;28</v>
      </c>
    </row>
    <row r="32" spans="1:12">
      <c r="A32" t="s">
        <v>130</v>
      </c>
      <c r="B32">
        <f t="shared" ca="1" si="0"/>
        <v>94219</v>
      </c>
      <c r="D32" s="108">
        <v>92626</v>
      </c>
      <c r="E32" t="str">
        <f t="shared" si="1"/>
        <v>Field_30;0;92626;120;0</v>
      </c>
      <c r="G32" t="s">
        <v>231</v>
      </c>
      <c r="H32">
        <f t="shared" ca="1" si="2"/>
        <v>27</v>
      </c>
      <c r="I32" s="63">
        <v>32</v>
      </c>
      <c r="J32" t="str">
        <f t="shared" ca="1" si="3"/>
        <v>Harvester_30;0;0;0;27</v>
      </c>
    </row>
    <row r="33" spans="1:10">
      <c r="A33" t="s">
        <v>131</v>
      </c>
      <c r="B33">
        <f t="shared" ca="1" si="0"/>
        <v>95424</v>
      </c>
      <c r="D33" s="108">
        <v>92565</v>
      </c>
      <c r="E33" t="str">
        <f t="shared" si="1"/>
        <v>Field_31;0;92565;120;0</v>
      </c>
      <c r="G33" t="s">
        <v>232</v>
      </c>
      <c r="H33">
        <f t="shared" ca="1" si="2"/>
        <v>30</v>
      </c>
      <c r="I33" s="63">
        <v>35</v>
      </c>
      <c r="J33" t="str">
        <f t="shared" ca="1" si="3"/>
        <v>Harvester_31;0;0;0;30</v>
      </c>
    </row>
    <row r="34" spans="1:10">
      <c r="A34" t="s">
        <v>132</v>
      </c>
      <c r="B34">
        <f t="shared" ca="1" si="0"/>
        <v>92018</v>
      </c>
      <c r="D34" s="108">
        <v>93690</v>
      </c>
      <c r="E34" t="str">
        <f t="shared" si="1"/>
        <v>Field_32;0;93690;120;0</v>
      </c>
      <c r="G34" t="s">
        <v>233</v>
      </c>
      <c r="H34">
        <f t="shared" ca="1" si="2"/>
        <v>27</v>
      </c>
      <c r="I34" s="63">
        <v>30</v>
      </c>
      <c r="J34" t="str">
        <f t="shared" ca="1" si="3"/>
        <v>Harvester_32;0;0;0;27</v>
      </c>
    </row>
    <row r="35" spans="1:10">
      <c r="A35" t="s">
        <v>133</v>
      </c>
      <c r="B35">
        <f t="shared" ca="1" si="0"/>
        <v>94499</v>
      </c>
      <c r="D35" s="108">
        <v>96255</v>
      </c>
      <c r="E35" t="str">
        <f t="shared" si="1"/>
        <v>Field_33;0;96255;120;0</v>
      </c>
      <c r="G35" t="s">
        <v>234</v>
      </c>
      <c r="H35">
        <f t="shared" ca="1" si="2"/>
        <v>26</v>
      </c>
      <c r="I35" s="63">
        <v>25</v>
      </c>
      <c r="J35" t="str">
        <f t="shared" ca="1" si="3"/>
        <v>Harvester_33;0;0;0;26</v>
      </c>
    </row>
    <row r="36" spans="1:10">
      <c r="A36" t="s">
        <v>134</v>
      </c>
      <c r="B36">
        <f t="shared" ca="1" si="0"/>
        <v>98460</v>
      </c>
      <c r="D36" s="108">
        <v>97763</v>
      </c>
      <c r="E36" t="str">
        <f t="shared" si="1"/>
        <v>Field_34;0;97763;120;0</v>
      </c>
      <c r="G36" t="s">
        <v>235</v>
      </c>
      <c r="H36">
        <f t="shared" ca="1" si="2"/>
        <v>34</v>
      </c>
      <c r="I36" s="63">
        <v>29</v>
      </c>
      <c r="J36" t="str">
        <f t="shared" ca="1" si="3"/>
        <v>Harvester_34;0;0;0;34</v>
      </c>
    </row>
    <row r="37" spans="1:10">
      <c r="A37" t="s">
        <v>135</v>
      </c>
      <c r="B37">
        <f t="shared" ca="1" si="0"/>
        <v>98489</v>
      </c>
      <c r="D37" s="108">
        <v>97093</v>
      </c>
      <c r="E37" t="str">
        <f t="shared" si="1"/>
        <v>Field_35;0;97093;120;0</v>
      </c>
      <c r="G37" t="s">
        <v>236</v>
      </c>
      <c r="H37">
        <f t="shared" ca="1" si="2"/>
        <v>33</v>
      </c>
      <c r="I37" s="63">
        <v>30</v>
      </c>
      <c r="J37" t="str">
        <f t="shared" ca="1" si="3"/>
        <v>Harvester_35;0;0;0;33</v>
      </c>
    </row>
    <row r="38" spans="1:10">
      <c r="A38" t="s">
        <v>136</v>
      </c>
      <c r="B38">
        <f t="shared" ca="1" si="0"/>
        <v>90092</v>
      </c>
      <c r="D38" s="108">
        <v>99391</v>
      </c>
      <c r="E38" t="str">
        <f t="shared" si="1"/>
        <v>Field_36;0;99391;120;0</v>
      </c>
      <c r="G38" t="s">
        <v>237</v>
      </c>
      <c r="H38">
        <f t="shared" ca="1" si="2"/>
        <v>28</v>
      </c>
      <c r="I38" s="63">
        <v>34</v>
      </c>
      <c r="J38" t="str">
        <f t="shared" ca="1" si="3"/>
        <v>Harvester_36;0;0;0;28</v>
      </c>
    </row>
    <row r="39" spans="1:10">
      <c r="A39" t="s">
        <v>137</v>
      </c>
      <c r="B39">
        <f t="shared" ca="1" si="0"/>
        <v>90569</v>
      </c>
      <c r="D39" s="108">
        <v>91600</v>
      </c>
      <c r="E39" t="str">
        <f t="shared" si="1"/>
        <v>Field_37;0;91600;120;0</v>
      </c>
      <c r="G39" t="s">
        <v>238</v>
      </c>
      <c r="H39">
        <f t="shared" ca="1" si="2"/>
        <v>27</v>
      </c>
      <c r="I39" s="63">
        <v>36</v>
      </c>
      <c r="J39" t="str">
        <f t="shared" ca="1" si="3"/>
        <v>Harvester_37;0;0;0;27</v>
      </c>
    </row>
    <row r="40" spans="1:10">
      <c r="A40" t="s">
        <v>138</v>
      </c>
      <c r="B40">
        <f t="shared" ca="1" si="0"/>
        <v>98900</v>
      </c>
      <c r="D40" s="108">
        <v>94590</v>
      </c>
      <c r="E40" t="str">
        <f t="shared" si="1"/>
        <v>Field_38;0;94590;120;0</v>
      </c>
      <c r="G40" t="s">
        <v>239</v>
      </c>
      <c r="H40">
        <f t="shared" ca="1" si="2"/>
        <v>27</v>
      </c>
      <c r="I40" s="63">
        <v>25</v>
      </c>
      <c r="J40" t="str">
        <f t="shared" ca="1" si="3"/>
        <v>Harvester_38;0;0;0;27</v>
      </c>
    </row>
    <row r="41" spans="1:10">
      <c r="A41" t="s">
        <v>139</v>
      </c>
      <c r="B41">
        <f t="shared" ca="1" si="0"/>
        <v>91580</v>
      </c>
      <c r="D41" s="108">
        <v>92660</v>
      </c>
      <c r="E41" t="str">
        <f t="shared" si="1"/>
        <v>Field_39;0;92660;120;0</v>
      </c>
      <c r="G41" t="s">
        <v>240</v>
      </c>
      <c r="H41">
        <f t="shared" ca="1" si="2"/>
        <v>36</v>
      </c>
      <c r="I41" s="63">
        <v>36</v>
      </c>
      <c r="J41" t="str">
        <f t="shared" ca="1" si="3"/>
        <v>Harvester_39;0;0;0;36</v>
      </c>
    </row>
    <row r="42" spans="1:10">
      <c r="A42" t="s">
        <v>140</v>
      </c>
      <c r="B42">
        <f t="shared" ca="1" si="0"/>
        <v>90208</v>
      </c>
      <c r="D42" s="108">
        <v>97572</v>
      </c>
      <c r="E42" t="str">
        <f t="shared" si="1"/>
        <v>Field_40;0;97572;120;0</v>
      </c>
      <c r="G42" t="s">
        <v>241</v>
      </c>
      <c r="H42">
        <f t="shared" ca="1" si="2"/>
        <v>28</v>
      </c>
      <c r="I42" s="63">
        <v>31</v>
      </c>
      <c r="J42" t="str">
        <f t="shared" ca="1" si="3"/>
        <v>Harvester_40;0;0;0;28</v>
      </c>
    </row>
    <row r="43" spans="1:10">
      <c r="A43" t="s">
        <v>141</v>
      </c>
      <c r="B43">
        <f t="shared" ca="1" si="0"/>
        <v>98296</v>
      </c>
      <c r="D43" s="108">
        <v>97527</v>
      </c>
      <c r="E43" t="str">
        <f t="shared" si="1"/>
        <v>Field_41;0;97527;120;0</v>
      </c>
      <c r="G43" t="s">
        <v>242</v>
      </c>
      <c r="H43">
        <f t="shared" ca="1" si="2"/>
        <v>30</v>
      </c>
      <c r="I43" s="63">
        <v>31</v>
      </c>
      <c r="J43" t="str">
        <f t="shared" ca="1" si="3"/>
        <v>Harvester_41;0;0;0;30</v>
      </c>
    </row>
    <row r="44" spans="1:10">
      <c r="A44" t="s">
        <v>142</v>
      </c>
      <c r="B44">
        <f t="shared" ca="1" si="0"/>
        <v>90686</v>
      </c>
      <c r="D44" s="108">
        <v>91343</v>
      </c>
      <c r="E44" t="str">
        <f t="shared" si="1"/>
        <v>Field_42;0;91343;120;0</v>
      </c>
      <c r="G44" t="s">
        <v>243</v>
      </c>
      <c r="H44">
        <f t="shared" ca="1" si="2"/>
        <v>34</v>
      </c>
      <c r="I44" s="63">
        <v>35</v>
      </c>
      <c r="J44" t="str">
        <f t="shared" ca="1" si="3"/>
        <v>Harvester_42;0;0;0;34</v>
      </c>
    </row>
    <row r="45" spans="1:10">
      <c r="A45" t="s">
        <v>143</v>
      </c>
      <c r="B45">
        <f t="shared" ca="1" si="0"/>
        <v>92578</v>
      </c>
      <c r="D45" s="108">
        <v>98746</v>
      </c>
      <c r="E45" t="str">
        <f t="shared" si="1"/>
        <v>Field_43;0;98746;120;0</v>
      </c>
      <c r="G45" t="s">
        <v>244</v>
      </c>
      <c r="H45">
        <f t="shared" ca="1" si="2"/>
        <v>31</v>
      </c>
      <c r="I45" s="63">
        <v>33</v>
      </c>
      <c r="J45" t="str">
        <f t="shared" ca="1" si="3"/>
        <v>Harvester_43;0;0;0;31</v>
      </c>
    </row>
    <row r="46" spans="1:10">
      <c r="A46" t="s">
        <v>144</v>
      </c>
      <c r="B46">
        <f t="shared" ca="1" si="0"/>
        <v>98227</v>
      </c>
      <c r="D46" s="108">
        <v>91388</v>
      </c>
      <c r="E46" t="str">
        <f t="shared" si="1"/>
        <v>Field_44;0;91388;120;0</v>
      </c>
      <c r="G46" t="s">
        <v>245</v>
      </c>
      <c r="H46">
        <f t="shared" ca="1" si="2"/>
        <v>32</v>
      </c>
      <c r="I46" s="63">
        <v>31</v>
      </c>
      <c r="J46" t="str">
        <f t="shared" ca="1" si="3"/>
        <v>Harvester_44;0;0;0;32</v>
      </c>
    </row>
    <row r="47" spans="1:10">
      <c r="A47" t="s">
        <v>145</v>
      </c>
      <c r="B47">
        <f t="shared" ca="1" si="0"/>
        <v>95176</v>
      </c>
      <c r="D47" s="108">
        <v>96097</v>
      </c>
      <c r="E47" t="str">
        <f t="shared" si="1"/>
        <v>Field_45;0;96097;120;0</v>
      </c>
      <c r="G47" t="s">
        <v>246</v>
      </c>
      <c r="H47">
        <f t="shared" ca="1" si="2"/>
        <v>33</v>
      </c>
      <c r="I47" s="63">
        <v>35</v>
      </c>
      <c r="J47" t="str">
        <f t="shared" ca="1" si="3"/>
        <v>Harvester_45;0;0;0;33</v>
      </c>
    </row>
    <row r="48" spans="1:10">
      <c r="A48" t="s">
        <v>146</v>
      </c>
      <c r="B48">
        <f t="shared" ca="1" si="0"/>
        <v>92218</v>
      </c>
      <c r="D48" s="108">
        <v>94955</v>
      </c>
      <c r="E48" t="str">
        <f t="shared" si="1"/>
        <v>Field_46;0;94955;120;0</v>
      </c>
      <c r="G48" t="s">
        <v>247</v>
      </c>
      <c r="H48">
        <f t="shared" ca="1" si="2"/>
        <v>31</v>
      </c>
      <c r="I48" s="63">
        <v>25</v>
      </c>
      <c r="J48" t="str">
        <f t="shared" ca="1" si="3"/>
        <v>Harvester_46;0;0;0;31</v>
      </c>
    </row>
    <row r="49" spans="1:10">
      <c r="A49" t="s">
        <v>147</v>
      </c>
      <c r="B49">
        <f t="shared" ca="1" si="0"/>
        <v>93053</v>
      </c>
      <c r="D49" s="108">
        <v>96479</v>
      </c>
      <c r="E49" t="str">
        <f t="shared" si="1"/>
        <v>Field_47;0;96479;120;0</v>
      </c>
      <c r="G49" t="s">
        <v>248</v>
      </c>
      <c r="H49">
        <f t="shared" ca="1" si="2"/>
        <v>33</v>
      </c>
      <c r="I49" s="63">
        <v>30</v>
      </c>
      <c r="J49" t="str">
        <f t="shared" ca="1" si="3"/>
        <v>Harvester_47;0;0;0;33</v>
      </c>
    </row>
    <row r="50" spans="1:10">
      <c r="A50" t="s">
        <v>148</v>
      </c>
      <c r="B50">
        <f t="shared" ca="1" si="0"/>
        <v>96345</v>
      </c>
      <c r="D50" s="108">
        <v>93300</v>
      </c>
      <c r="E50" t="str">
        <f t="shared" si="1"/>
        <v>Field_48;0;93300;120;0</v>
      </c>
      <c r="G50" t="s">
        <v>249</v>
      </c>
      <c r="H50">
        <f t="shared" ca="1" si="2"/>
        <v>31</v>
      </c>
      <c r="I50" s="63">
        <v>34</v>
      </c>
      <c r="J50" t="str">
        <f t="shared" ca="1" si="3"/>
        <v>Harvester_48;0;0;0;31</v>
      </c>
    </row>
    <row r="51" spans="1:10">
      <c r="A51" t="s">
        <v>149</v>
      </c>
      <c r="B51">
        <f t="shared" ca="1" si="0"/>
        <v>90816</v>
      </c>
      <c r="D51" s="108">
        <v>95274</v>
      </c>
      <c r="E51" t="str">
        <f t="shared" si="1"/>
        <v>Field_49;0;95274;120;0</v>
      </c>
      <c r="G51" t="s">
        <v>250</v>
      </c>
      <c r="H51">
        <f t="shared" ca="1" si="2"/>
        <v>36</v>
      </c>
      <c r="I51" s="63">
        <v>28</v>
      </c>
      <c r="J51" t="str">
        <f t="shared" ca="1" si="3"/>
        <v>Harvester_49;0;0;0;36</v>
      </c>
    </row>
    <row r="52" spans="1:10">
      <c r="A52" t="s">
        <v>150</v>
      </c>
      <c r="B52">
        <f t="shared" ca="1" si="0"/>
        <v>97882</v>
      </c>
      <c r="D52" s="108">
        <v>92777</v>
      </c>
      <c r="E52" t="str">
        <f t="shared" si="1"/>
        <v>Field_50;0;92777;120;0</v>
      </c>
      <c r="G52" t="s">
        <v>251</v>
      </c>
      <c r="H52">
        <f t="shared" ca="1" si="2"/>
        <v>35</v>
      </c>
      <c r="I52" s="63">
        <v>29</v>
      </c>
      <c r="J52" t="str">
        <f t="shared" ca="1" si="3"/>
        <v>Harvester_50;0;0;0;35</v>
      </c>
    </row>
    <row r="53" spans="1:10">
      <c r="A53" t="s">
        <v>151</v>
      </c>
      <c r="B53">
        <f t="shared" ca="1" si="0"/>
        <v>96550</v>
      </c>
      <c r="D53" s="108">
        <v>95844</v>
      </c>
      <c r="E53" t="str">
        <f t="shared" si="1"/>
        <v>Field_51;0;95844;120;0</v>
      </c>
      <c r="G53" t="s">
        <v>254</v>
      </c>
      <c r="H53">
        <f t="shared" ca="1" si="2"/>
        <v>36</v>
      </c>
      <c r="I53" s="63">
        <v>34</v>
      </c>
      <c r="J53" t="str">
        <f t="shared" ca="1" si="3"/>
        <v>Harvester_51;0;0;0;36</v>
      </c>
    </row>
    <row r="54" spans="1:10">
      <c r="A54" t="s">
        <v>152</v>
      </c>
      <c r="B54">
        <f t="shared" ca="1" si="0"/>
        <v>96826</v>
      </c>
      <c r="D54" s="108">
        <v>93455</v>
      </c>
      <c r="E54" t="str">
        <f t="shared" si="1"/>
        <v>Field_52;0;93455;120;0</v>
      </c>
      <c r="G54" t="s">
        <v>255</v>
      </c>
      <c r="H54">
        <f t="shared" ca="1" si="2"/>
        <v>30</v>
      </c>
      <c r="I54" s="63">
        <v>26</v>
      </c>
      <c r="J54" t="str">
        <f t="shared" ca="1" si="3"/>
        <v>Harvester_52;0;0;0;30</v>
      </c>
    </row>
    <row r="55" spans="1:10">
      <c r="A55" t="s">
        <v>153</v>
      </c>
      <c r="B55">
        <f t="shared" ca="1" si="0"/>
        <v>91999</v>
      </c>
      <c r="D55" s="108">
        <v>92852</v>
      </c>
      <c r="E55" t="str">
        <f t="shared" si="1"/>
        <v>Field_53;0;92852;120;0</v>
      </c>
      <c r="G55" t="s">
        <v>256</v>
      </c>
      <c r="H55">
        <f t="shared" ca="1" si="2"/>
        <v>34</v>
      </c>
      <c r="I55" s="63">
        <v>27</v>
      </c>
      <c r="J55" t="str">
        <f t="shared" ca="1" si="3"/>
        <v>Harvester_53;0;0;0;34</v>
      </c>
    </row>
    <row r="56" spans="1:10">
      <c r="A56" t="s">
        <v>154</v>
      </c>
      <c r="B56">
        <f t="shared" ca="1" si="0"/>
        <v>93614</v>
      </c>
      <c r="D56" s="108">
        <v>95443</v>
      </c>
      <c r="E56" t="str">
        <f t="shared" si="1"/>
        <v>Field_54;0;95443;120;0</v>
      </c>
      <c r="G56" t="s">
        <v>257</v>
      </c>
      <c r="H56">
        <f t="shared" ca="1" si="2"/>
        <v>36</v>
      </c>
      <c r="I56" s="63">
        <v>29</v>
      </c>
      <c r="J56" t="str">
        <f t="shared" ca="1" si="3"/>
        <v>Harvester_54;0;0;0;36</v>
      </c>
    </row>
    <row r="57" spans="1:10">
      <c r="A57" t="s">
        <v>155</v>
      </c>
      <c r="B57">
        <f t="shared" ca="1" si="0"/>
        <v>92977</v>
      </c>
      <c r="D57" s="108">
        <v>94916</v>
      </c>
      <c r="E57" t="str">
        <f t="shared" si="1"/>
        <v>Field_55;0;94916;120;0</v>
      </c>
      <c r="G57" t="s">
        <v>258</v>
      </c>
      <c r="H57">
        <f t="shared" ca="1" si="2"/>
        <v>25</v>
      </c>
      <c r="I57" s="63">
        <v>33</v>
      </c>
      <c r="J57" t="str">
        <f t="shared" ca="1" si="3"/>
        <v>Harvester_55;0;0;0;25</v>
      </c>
    </row>
    <row r="58" spans="1:10">
      <c r="A58" t="s">
        <v>156</v>
      </c>
      <c r="B58">
        <f t="shared" ca="1" si="0"/>
        <v>90555</v>
      </c>
      <c r="D58" s="108">
        <v>95752</v>
      </c>
      <c r="E58" t="str">
        <f t="shared" si="1"/>
        <v>Field_56;0;95752;120;0</v>
      </c>
      <c r="G58" t="s">
        <v>259</v>
      </c>
      <c r="H58">
        <f t="shared" ca="1" si="2"/>
        <v>31</v>
      </c>
      <c r="I58" s="63">
        <v>30</v>
      </c>
      <c r="J58" t="str">
        <f t="shared" ca="1" si="3"/>
        <v>Harvester_56;0;0;0;31</v>
      </c>
    </row>
    <row r="59" spans="1:10">
      <c r="A59" t="s">
        <v>157</v>
      </c>
      <c r="B59">
        <f t="shared" ca="1" si="0"/>
        <v>98757</v>
      </c>
      <c r="D59" s="108">
        <v>99049</v>
      </c>
      <c r="E59" t="str">
        <f t="shared" si="1"/>
        <v>Field_57;0;99049;120;0</v>
      </c>
      <c r="G59" t="s">
        <v>260</v>
      </c>
      <c r="H59">
        <f t="shared" ca="1" si="2"/>
        <v>25</v>
      </c>
      <c r="I59" s="63">
        <v>28</v>
      </c>
      <c r="J59" t="str">
        <f t="shared" ca="1" si="3"/>
        <v>Harvester_57;0;0;0;25</v>
      </c>
    </row>
    <row r="60" spans="1:10">
      <c r="A60" t="s">
        <v>158</v>
      </c>
      <c r="B60">
        <f t="shared" ca="1" si="0"/>
        <v>94843</v>
      </c>
      <c r="D60" s="108">
        <v>94492</v>
      </c>
      <c r="E60" t="str">
        <f t="shared" si="1"/>
        <v>Field_58;0;94492;120;0</v>
      </c>
      <c r="G60" t="s">
        <v>261</v>
      </c>
      <c r="H60">
        <f t="shared" ca="1" si="2"/>
        <v>26</v>
      </c>
      <c r="I60" s="63">
        <v>25</v>
      </c>
      <c r="J60" t="str">
        <f t="shared" ca="1" si="3"/>
        <v>Harvester_58;0;0;0;26</v>
      </c>
    </row>
    <row r="61" spans="1:10">
      <c r="A61" t="s">
        <v>159</v>
      </c>
      <c r="B61">
        <f t="shared" ca="1" si="0"/>
        <v>98772</v>
      </c>
      <c r="D61" s="108">
        <v>93488</v>
      </c>
      <c r="E61" t="str">
        <f t="shared" si="1"/>
        <v>Field_59;0;93488;120;0</v>
      </c>
      <c r="G61" t="s">
        <v>262</v>
      </c>
      <c r="H61">
        <f t="shared" ca="1" si="2"/>
        <v>25</v>
      </c>
      <c r="I61" s="63">
        <v>28</v>
      </c>
      <c r="J61" t="str">
        <f t="shared" ca="1" si="3"/>
        <v>Harvester_59;0;0;0;25</v>
      </c>
    </row>
    <row r="62" spans="1:10">
      <c r="A62" t="s">
        <v>160</v>
      </c>
      <c r="B62">
        <f t="shared" ca="1" si="0"/>
        <v>90522</v>
      </c>
      <c r="D62" s="108">
        <v>99031</v>
      </c>
      <c r="E62" t="str">
        <f t="shared" si="1"/>
        <v>Field_60;0;99031;120;0</v>
      </c>
      <c r="G62" t="s">
        <v>263</v>
      </c>
      <c r="H62">
        <f t="shared" ca="1" si="2"/>
        <v>26</v>
      </c>
      <c r="I62" s="63">
        <v>28</v>
      </c>
      <c r="J62" t="str">
        <f t="shared" ca="1" si="3"/>
        <v>Harvester_60;0;0;0;26</v>
      </c>
    </row>
    <row r="63" spans="1:10">
      <c r="A63" t="s">
        <v>161</v>
      </c>
      <c r="B63">
        <f t="shared" ca="1" si="0"/>
        <v>93526</v>
      </c>
      <c r="D63" s="108">
        <v>96735</v>
      </c>
      <c r="E63" t="str">
        <f t="shared" si="1"/>
        <v>Field_61;0;96735;120;0</v>
      </c>
      <c r="G63" t="s">
        <v>264</v>
      </c>
      <c r="H63">
        <f t="shared" ca="1" si="2"/>
        <v>28</v>
      </c>
      <c r="I63" s="63">
        <v>34</v>
      </c>
      <c r="J63" t="str">
        <f t="shared" ca="1" si="3"/>
        <v>Harvester_61;0;0;0;28</v>
      </c>
    </row>
    <row r="64" spans="1:10">
      <c r="A64" t="s">
        <v>162</v>
      </c>
      <c r="B64">
        <f t="shared" ca="1" si="0"/>
        <v>91705</v>
      </c>
      <c r="D64" s="108">
        <v>96720</v>
      </c>
      <c r="E64" t="str">
        <f t="shared" si="1"/>
        <v>Field_62;0;96720;120;0</v>
      </c>
      <c r="G64" t="s">
        <v>265</v>
      </c>
      <c r="H64">
        <f t="shared" ca="1" si="2"/>
        <v>29</v>
      </c>
      <c r="I64" s="63">
        <v>25</v>
      </c>
      <c r="J64" t="str">
        <f t="shared" ca="1" si="3"/>
        <v>Harvester_62;0;0;0;29</v>
      </c>
    </row>
    <row r="65" spans="1:10">
      <c r="A65" t="s">
        <v>163</v>
      </c>
      <c r="B65">
        <f t="shared" ca="1" si="0"/>
        <v>90719</v>
      </c>
      <c r="D65" s="108">
        <v>91279</v>
      </c>
      <c r="E65" t="str">
        <f t="shared" si="1"/>
        <v>Field_63;0;91279;120;0</v>
      </c>
      <c r="G65" t="s">
        <v>266</v>
      </c>
      <c r="H65">
        <f t="shared" ca="1" si="2"/>
        <v>32</v>
      </c>
      <c r="I65" s="63">
        <v>26</v>
      </c>
      <c r="J65" t="str">
        <f t="shared" ca="1" si="3"/>
        <v>Harvester_63;0;0;0;32</v>
      </c>
    </row>
    <row r="66" spans="1:10">
      <c r="A66" t="s">
        <v>164</v>
      </c>
      <c r="B66">
        <f t="shared" ca="1" si="0"/>
        <v>94779</v>
      </c>
      <c r="D66" s="108">
        <v>99729</v>
      </c>
      <c r="E66" t="str">
        <f t="shared" si="1"/>
        <v>Field_64;0;99729;120;0</v>
      </c>
      <c r="G66" t="s">
        <v>267</v>
      </c>
      <c r="H66">
        <f t="shared" ca="1" si="2"/>
        <v>31</v>
      </c>
      <c r="I66" s="63">
        <v>25</v>
      </c>
      <c r="J66" t="str">
        <f t="shared" ca="1" si="3"/>
        <v>Harvester_64;0;0;0;31</v>
      </c>
    </row>
    <row r="67" spans="1:10">
      <c r="A67" t="s">
        <v>165</v>
      </c>
      <c r="B67">
        <f t="shared" ca="1" si="0"/>
        <v>96604</v>
      </c>
      <c r="D67" s="108">
        <v>94413</v>
      </c>
      <c r="E67" t="str">
        <f t="shared" si="1"/>
        <v>Field_65;0;94413;120;0</v>
      </c>
      <c r="G67" t="s">
        <v>268</v>
      </c>
      <c r="H67">
        <f t="shared" ca="1" si="2"/>
        <v>27</v>
      </c>
      <c r="I67" s="63">
        <v>27</v>
      </c>
      <c r="J67" t="str">
        <f t="shared" ca="1" si="3"/>
        <v>Harvester_65;0;0;0;27</v>
      </c>
    </row>
    <row r="68" spans="1:10">
      <c r="A68" t="s">
        <v>166</v>
      </c>
      <c r="B68">
        <f t="shared" ref="B68:B101" ca="1" si="4">TRUNC(RAND()*9000)+90000</f>
        <v>98930</v>
      </c>
      <c r="D68" s="108">
        <v>91440</v>
      </c>
      <c r="E68" t="str">
        <f t="shared" ref="E68:E101" si="5">CONCATENATE(A68,";0;",D68,";120;0")</f>
        <v>Field_66;0;91440;120;0</v>
      </c>
      <c r="G68" t="s">
        <v>269</v>
      </c>
      <c r="H68">
        <f t="shared" ref="H68:H101" ca="1" si="6">TRUNC(RAND()*12)+25</f>
        <v>28</v>
      </c>
      <c r="I68" s="63">
        <v>35</v>
      </c>
      <c r="J68" t="str">
        <f t="shared" ref="J68:J101" ca="1" si="7">CONCATENATE(G68,";0;0;0;",H68)</f>
        <v>Harvester_66;0;0;0;28</v>
      </c>
    </row>
    <row r="69" spans="1:10">
      <c r="A69" t="s">
        <v>167</v>
      </c>
      <c r="B69">
        <f t="shared" ca="1" si="4"/>
        <v>96835</v>
      </c>
      <c r="D69" s="108">
        <v>93851</v>
      </c>
      <c r="E69" t="str">
        <f t="shared" si="5"/>
        <v>Field_67;0;93851;120;0</v>
      </c>
      <c r="G69" t="s">
        <v>270</v>
      </c>
      <c r="H69">
        <f t="shared" ca="1" si="6"/>
        <v>36</v>
      </c>
      <c r="I69" s="63">
        <v>26</v>
      </c>
      <c r="J69" t="str">
        <f t="shared" ca="1" si="7"/>
        <v>Harvester_67;0;0;0;36</v>
      </c>
    </row>
    <row r="70" spans="1:10">
      <c r="A70" t="s">
        <v>168</v>
      </c>
      <c r="B70">
        <f t="shared" ca="1" si="4"/>
        <v>90969</v>
      </c>
      <c r="D70" s="108">
        <v>97415</v>
      </c>
      <c r="E70" t="str">
        <f t="shared" si="5"/>
        <v>Field_68;0;97415;120;0</v>
      </c>
      <c r="G70" t="s">
        <v>271</v>
      </c>
      <c r="H70">
        <f t="shared" ca="1" si="6"/>
        <v>34</v>
      </c>
      <c r="I70" s="63">
        <v>27</v>
      </c>
      <c r="J70" t="str">
        <f t="shared" ca="1" si="7"/>
        <v>Harvester_68;0;0;0;34</v>
      </c>
    </row>
    <row r="71" spans="1:10">
      <c r="A71" t="s">
        <v>169</v>
      </c>
      <c r="B71">
        <f t="shared" ca="1" si="4"/>
        <v>95327</v>
      </c>
      <c r="D71" s="108">
        <v>92063</v>
      </c>
      <c r="E71" t="str">
        <f t="shared" si="5"/>
        <v>Field_69;0;92063;120;0</v>
      </c>
      <c r="G71" t="s">
        <v>272</v>
      </c>
      <c r="H71">
        <f t="shared" ca="1" si="6"/>
        <v>31</v>
      </c>
      <c r="I71" s="63">
        <v>26</v>
      </c>
      <c r="J71" t="str">
        <f t="shared" ca="1" si="7"/>
        <v>Harvester_69;0;0;0;31</v>
      </c>
    </row>
    <row r="72" spans="1:10">
      <c r="A72" t="s">
        <v>170</v>
      </c>
      <c r="B72">
        <f t="shared" ca="1" si="4"/>
        <v>94771</v>
      </c>
      <c r="D72" s="108">
        <v>91070</v>
      </c>
      <c r="E72" t="str">
        <f t="shared" si="5"/>
        <v>Field_70;0;91070;120;0</v>
      </c>
      <c r="G72" t="s">
        <v>273</v>
      </c>
      <c r="H72">
        <f t="shared" ca="1" si="6"/>
        <v>26</v>
      </c>
      <c r="I72" s="63">
        <v>33</v>
      </c>
      <c r="J72" t="str">
        <f t="shared" ca="1" si="7"/>
        <v>Harvester_70;0;0;0;26</v>
      </c>
    </row>
    <row r="73" spans="1:10">
      <c r="A73" t="s">
        <v>171</v>
      </c>
      <c r="B73">
        <f t="shared" ca="1" si="4"/>
        <v>91545</v>
      </c>
      <c r="D73" s="108">
        <v>93364</v>
      </c>
      <c r="E73" t="str">
        <f t="shared" si="5"/>
        <v>Field_71;0;93364;120;0</v>
      </c>
      <c r="G73" t="s">
        <v>274</v>
      </c>
      <c r="H73">
        <f t="shared" ca="1" si="6"/>
        <v>34</v>
      </c>
      <c r="I73" s="63">
        <v>27</v>
      </c>
      <c r="J73" t="str">
        <f t="shared" ca="1" si="7"/>
        <v>Harvester_71;0;0;0;34</v>
      </c>
    </row>
    <row r="74" spans="1:10">
      <c r="A74" t="s">
        <v>172</v>
      </c>
      <c r="B74">
        <f t="shared" ca="1" si="4"/>
        <v>98333</v>
      </c>
      <c r="D74" s="108">
        <v>92357</v>
      </c>
      <c r="E74" t="str">
        <f t="shared" si="5"/>
        <v>Field_72;0;92357;120;0</v>
      </c>
      <c r="G74" t="s">
        <v>275</v>
      </c>
      <c r="H74">
        <f t="shared" ca="1" si="6"/>
        <v>28</v>
      </c>
      <c r="I74" s="63">
        <v>34</v>
      </c>
      <c r="J74" t="str">
        <f t="shared" ca="1" si="7"/>
        <v>Harvester_72;0;0;0;28</v>
      </c>
    </row>
    <row r="75" spans="1:10">
      <c r="A75" t="s">
        <v>173</v>
      </c>
      <c r="B75">
        <f t="shared" ca="1" si="4"/>
        <v>94287</v>
      </c>
      <c r="D75" s="108">
        <v>91744</v>
      </c>
      <c r="E75" t="str">
        <f t="shared" si="5"/>
        <v>Field_73;0;91744;120;0</v>
      </c>
      <c r="G75" t="s">
        <v>276</v>
      </c>
      <c r="H75">
        <f t="shared" ca="1" si="6"/>
        <v>32</v>
      </c>
      <c r="I75" s="63">
        <v>30</v>
      </c>
      <c r="J75" t="str">
        <f t="shared" ca="1" si="7"/>
        <v>Harvester_73;0;0;0;32</v>
      </c>
    </row>
    <row r="76" spans="1:10">
      <c r="A76" t="s">
        <v>174</v>
      </c>
      <c r="B76">
        <f t="shared" ca="1" si="4"/>
        <v>95678</v>
      </c>
      <c r="D76" s="108">
        <v>95468</v>
      </c>
      <c r="E76" t="str">
        <f t="shared" si="5"/>
        <v>Field_74;0;95468;120;0</v>
      </c>
      <c r="G76" t="s">
        <v>277</v>
      </c>
      <c r="H76">
        <f t="shared" ca="1" si="6"/>
        <v>34</v>
      </c>
      <c r="I76" s="63">
        <v>34</v>
      </c>
      <c r="J76" t="str">
        <f t="shared" ca="1" si="7"/>
        <v>Harvester_74;0;0;0;34</v>
      </c>
    </row>
    <row r="77" spans="1:10">
      <c r="A77" t="s">
        <v>175</v>
      </c>
      <c r="B77">
        <f t="shared" ca="1" si="4"/>
        <v>91247</v>
      </c>
      <c r="D77" s="108">
        <v>94172</v>
      </c>
      <c r="E77" t="str">
        <f t="shared" si="5"/>
        <v>Field_75;0;94172;120;0</v>
      </c>
      <c r="G77" t="s">
        <v>278</v>
      </c>
      <c r="H77">
        <f t="shared" ca="1" si="6"/>
        <v>29</v>
      </c>
      <c r="I77" s="63">
        <v>28</v>
      </c>
      <c r="J77" t="str">
        <f t="shared" ca="1" si="7"/>
        <v>Harvester_75;0;0;0;29</v>
      </c>
    </row>
    <row r="78" spans="1:10">
      <c r="A78" t="s">
        <v>176</v>
      </c>
      <c r="B78">
        <f t="shared" ca="1" si="4"/>
        <v>97406</v>
      </c>
      <c r="D78" s="108">
        <v>95096</v>
      </c>
      <c r="E78" t="str">
        <f t="shared" si="5"/>
        <v>Field_76;0;95096;120;0</v>
      </c>
      <c r="G78" t="s">
        <v>279</v>
      </c>
      <c r="H78">
        <f t="shared" ca="1" si="6"/>
        <v>29</v>
      </c>
      <c r="I78" s="63">
        <v>26</v>
      </c>
      <c r="J78" t="str">
        <f t="shared" ca="1" si="7"/>
        <v>Harvester_76;0;0;0;29</v>
      </c>
    </row>
    <row r="79" spans="1:10">
      <c r="A79" t="s">
        <v>177</v>
      </c>
      <c r="B79">
        <f t="shared" ca="1" si="4"/>
        <v>91080</v>
      </c>
      <c r="D79" s="108">
        <v>92698</v>
      </c>
      <c r="E79" t="str">
        <f t="shared" si="5"/>
        <v>Field_77;0;92698;120;0</v>
      </c>
      <c r="G79" t="s">
        <v>280</v>
      </c>
      <c r="H79">
        <f t="shared" ca="1" si="6"/>
        <v>30</v>
      </c>
      <c r="I79" s="63">
        <v>28</v>
      </c>
      <c r="J79" t="str">
        <f t="shared" ca="1" si="7"/>
        <v>Harvester_77;0;0;0;30</v>
      </c>
    </row>
    <row r="80" spans="1:10">
      <c r="A80" t="s">
        <v>178</v>
      </c>
      <c r="B80">
        <f t="shared" ca="1" si="4"/>
        <v>92516</v>
      </c>
      <c r="D80" s="108">
        <v>93442</v>
      </c>
      <c r="E80" t="str">
        <f t="shared" si="5"/>
        <v>Field_78;0;93442;120;0</v>
      </c>
      <c r="G80" t="s">
        <v>281</v>
      </c>
      <c r="H80">
        <f t="shared" ca="1" si="6"/>
        <v>27</v>
      </c>
      <c r="I80" s="63">
        <v>27</v>
      </c>
      <c r="J80" t="str">
        <f t="shared" ca="1" si="7"/>
        <v>Harvester_78;0;0;0;27</v>
      </c>
    </row>
    <row r="81" spans="1:10">
      <c r="A81" t="s">
        <v>179</v>
      </c>
      <c r="B81">
        <f t="shared" ca="1" si="4"/>
        <v>94290</v>
      </c>
      <c r="D81" s="108">
        <v>96193</v>
      </c>
      <c r="E81" t="str">
        <f t="shared" si="5"/>
        <v>Field_79;0;96193;120;0</v>
      </c>
      <c r="G81" t="s">
        <v>282</v>
      </c>
      <c r="H81">
        <f t="shared" ca="1" si="6"/>
        <v>32</v>
      </c>
      <c r="I81" s="63">
        <v>29</v>
      </c>
      <c r="J81" t="str">
        <f t="shared" ca="1" si="7"/>
        <v>Harvester_79;0;0;0;32</v>
      </c>
    </row>
    <row r="82" spans="1:10">
      <c r="A82" t="s">
        <v>180</v>
      </c>
      <c r="B82">
        <f t="shared" ca="1" si="4"/>
        <v>95387</v>
      </c>
      <c r="D82" s="108">
        <v>97602</v>
      </c>
      <c r="E82" t="str">
        <f t="shared" si="5"/>
        <v>Field_80;0;97602;120;0</v>
      </c>
      <c r="G82" t="s">
        <v>283</v>
      </c>
      <c r="H82">
        <f t="shared" ca="1" si="6"/>
        <v>29</v>
      </c>
      <c r="I82" s="63">
        <v>27</v>
      </c>
      <c r="J82" t="str">
        <f t="shared" ca="1" si="7"/>
        <v>Harvester_80;0;0;0;29</v>
      </c>
    </row>
    <row r="83" spans="1:10">
      <c r="A83" t="s">
        <v>181</v>
      </c>
      <c r="B83">
        <f t="shared" ca="1" si="4"/>
        <v>98953</v>
      </c>
      <c r="D83" s="108">
        <v>97222</v>
      </c>
      <c r="E83" t="str">
        <f t="shared" si="5"/>
        <v>Field_81;0;97222;120;0</v>
      </c>
      <c r="G83" t="s">
        <v>284</v>
      </c>
      <c r="H83">
        <f t="shared" ca="1" si="6"/>
        <v>35</v>
      </c>
      <c r="I83" s="63">
        <v>31</v>
      </c>
      <c r="J83" t="str">
        <f t="shared" ca="1" si="7"/>
        <v>Harvester_81;0;0;0;35</v>
      </c>
    </row>
    <row r="84" spans="1:10">
      <c r="A84" t="s">
        <v>182</v>
      </c>
      <c r="B84">
        <f t="shared" ca="1" si="4"/>
        <v>97585</v>
      </c>
      <c r="D84" s="108">
        <v>99398</v>
      </c>
      <c r="E84" t="str">
        <f t="shared" si="5"/>
        <v>Field_82;0;99398;120;0</v>
      </c>
      <c r="G84" t="s">
        <v>285</v>
      </c>
      <c r="H84">
        <f t="shared" ca="1" si="6"/>
        <v>29</v>
      </c>
      <c r="I84" s="63">
        <v>34</v>
      </c>
      <c r="J84" t="str">
        <f t="shared" ca="1" si="7"/>
        <v>Harvester_82;0;0;0;29</v>
      </c>
    </row>
    <row r="85" spans="1:10">
      <c r="A85" t="s">
        <v>183</v>
      </c>
      <c r="B85">
        <f t="shared" ca="1" si="4"/>
        <v>93872</v>
      </c>
      <c r="D85" s="108">
        <v>99674</v>
      </c>
      <c r="E85" t="str">
        <f t="shared" si="5"/>
        <v>Field_83;0;99674;120;0</v>
      </c>
      <c r="G85" t="s">
        <v>286</v>
      </c>
      <c r="H85">
        <f t="shared" ca="1" si="6"/>
        <v>26</v>
      </c>
      <c r="I85" s="63">
        <v>28</v>
      </c>
      <c r="J85" t="str">
        <f t="shared" ca="1" si="7"/>
        <v>Harvester_83;0;0;0;26</v>
      </c>
    </row>
    <row r="86" spans="1:10">
      <c r="A86" t="s">
        <v>184</v>
      </c>
      <c r="B86">
        <f t="shared" ca="1" si="4"/>
        <v>95792</v>
      </c>
      <c r="D86" s="108">
        <v>93335</v>
      </c>
      <c r="E86" t="str">
        <f t="shared" si="5"/>
        <v>Field_84;0;93335;120;0</v>
      </c>
      <c r="G86" t="s">
        <v>287</v>
      </c>
      <c r="H86">
        <f t="shared" ca="1" si="6"/>
        <v>25</v>
      </c>
      <c r="I86" s="63">
        <v>35</v>
      </c>
      <c r="J86" t="str">
        <f t="shared" ca="1" si="7"/>
        <v>Harvester_84;0;0;0;25</v>
      </c>
    </row>
    <row r="87" spans="1:10">
      <c r="A87" t="s">
        <v>185</v>
      </c>
      <c r="B87">
        <f t="shared" ca="1" si="4"/>
        <v>90981</v>
      </c>
      <c r="D87" s="108">
        <v>91989</v>
      </c>
      <c r="E87" t="str">
        <f t="shared" si="5"/>
        <v>Field_85;0;91989;120;0</v>
      </c>
      <c r="G87" t="s">
        <v>288</v>
      </c>
      <c r="H87">
        <f t="shared" ca="1" si="6"/>
        <v>33</v>
      </c>
      <c r="I87" s="63">
        <v>33</v>
      </c>
      <c r="J87" t="str">
        <f t="shared" ca="1" si="7"/>
        <v>Harvester_85;0;0;0;33</v>
      </c>
    </row>
    <row r="88" spans="1:10">
      <c r="A88" t="s">
        <v>186</v>
      </c>
      <c r="B88">
        <f t="shared" ca="1" si="4"/>
        <v>91323</v>
      </c>
      <c r="D88" s="108">
        <v>95760</v>
      </c>
      <c r="E88" t="str">
        <f t="shared" si="5"/>
        <v>Field_86;0;95760;120;0</v>
      </c>
      <c r="G88" t="s">
        <v>289</v>
      </c>
      <c r="H88">
        <f t="shared" ca="1" si="6"/>
        <v>26</v>
      </c>
      <c r="I88" s="63">
        <v>35</v>
      </c>
      <c r="J88" t="str">
        <f t="shared" ca="1" si="7"/>
        <v>Harvester_86;0;0;0;26</v>
      </c>
    </row>
    <row r="89" spans="1:10">
      <c r="A89" t="s">
        <v>187</v>
      </c>
      <c r="B89">
        <f t="shared" ca="1" si="4"/>
        <v>97166</v>
      </c>
      <c r="D89" s="108">
        <v>94514</v>
      </c>
      <c r="E89" t="str">
        <f t="shared" si="5"/>
        <v>Field_87;0;94514;120;0</v>
      </c>
      <c r="G89" t="s">
        <v>290</v>
      </c>
      <c r="H89">
        <f t="shared" ca="1" si="6"/>
        <v>33</v>
      </c>
      <c r="I89" s="63">
        <v>28</v>
      </c>
      <c r="J89" t="str">
        <f t="shared" ca="1" si="7"/>
        <v>Harvester_87;0;0;0;33</v>
      </c>
    </row>
    <row r="90" spans="1:10">
      <c r="A90" t="s">
        <v>188</v>
      </c>
      <c r="B90">
        <f t="shared" ca="1" si="4"/>
        <v>94109</v>
      </c>
      <c r="D90" s="108">
        <v>92493</v>
      </c>
      <c r="E90" t="str">
        <f t="shared" si="5"/>
        <v>Field_88;0;92493;120;0</v>
      </c>
      <c r="G90" t="s">
        <v>291</v>
      </c>
      <c r="H90">
        <f t="shared" ca="1" si="6"/>
        <v>34</v>
      </c>
      <c r="I90" s="63">
        <v>31</v>
      </c>
      <c r="J90" t="str">
        <f t="shared" ca="1" si="7"/>
        <v>Harvester_88;0;0;0;34</v>
      </c>
    </row>
    <row r="91" spans="1:10">
      <c r="A91" t="s">
        <v>189</v>
      </c>
      <c r="B91">
        <f t="shared" ca="1" si="4"/>
        <v>98628</v>
      </c>
      <c r="D91" s="108">
        <v>99401</v>
      </c>
      <c r="E91" t="str">
        <f t="shared" si="5"/>
        <v>Field_89;0;99401;120;0</v>
      </c>
      <c r="G91" t="s">
        <v>292</v>
      </c>
      <c r="H91">
        <f t="shared" ca="1" si="6"/>
        <v>28</v>
      </c>
      <c r="I91" s="63">
        <v>29</v>
      </c>
      <c r="J91" t="str">
        <f t="shared" ca="1" si="7"/>
        <v>Harvester_89;0;0;0;28</v>
      </c>
    </row>
    <row r="92" spans="1:10">
      <c r="A92" t="s">
        <v>190</v>
      </c>
      <c r="B92">
        <f t="shared" ca="1" si="4"/>
        <v>92586</v>
      </c>
      <c r="D92" s="108">
        <v>91040</v>
      </c>
      <c r="E92" t="str">
        <f t="shared" si="5"/>
        <v>Field_90;0;91040;120;0</v>
      </c>
      <c r="G92" t="s">
        <v>293</v>
      </c>
      <c r="H92">
        <f t="shared" ca="1" si="6"/>
        <v>35</v>
      </c>
      <c r="I92" s="63">
        <v>32</v>
      </c>
      <c r="J92" t="str">
        <f t="shared" ca="1" si="7"/>
        <v>Harvester_90;0;0;0;35</v>
      </c>
    </row>
    <row r="93" spans="1:10">
      <c r="A93" t="s">
        <v>191</v>
      </c>
      <c r="B93">
        <f t="shared" ca="1" si="4"/>
        <v>95934</v>
      </c>
      <c r="D93" s="108">
        <v>99232</v>
      </c>
      <c r="E93" t="str">
        <f t="shared" si="5"/>
        <v>Field_91;0;99232;120;0</v>
      </c>
      <c r="G93" t="s">
        <v>294</v>
      </c>
      <c r="H93">
        <f t="shared" ca="1" si="6"/>
        <v>28</v>
      </c>
      <c r="I93" s="63">
        <v>31</v>
      </c>
      <c r="J93" t="str">
        <f t="shared" ca="1" si="7"/>
        <v>Harvester_91;0;0;0;28</v>
      </c>
    </row>
    <row r="94" spans="1:10">
      <c r="A94" t="s">
        <v>192</v>
      </c>
      <c r="B94">
        <f t="shared" ca="1" si="4"/>
        <v>97602</v>
      </c>
      <c r="D94" s="108">
        <v>96253</v>
      </c>
      <c r="E94" t="str">
        <f t="shared" si="5"/>
        <v>Field_92;0;96253;120;0</v>
      </c>
      <c r="G94" t="s">
        <v>295</v>
      </c>
      <c r="H94">
        <f t="shared" ca="1" si="6"/>
        <v>32</v>
      </c>
      <c r="I94" s="63">
        <v>26</v>
      </c>
      <c r="J94" t="str">
        <f t="shared" ca="1" si="7"/>
        <v>Harvester_92;0;0;0;32</v>
      </c>
    </row>
    <row r="95" spans="1:10">
      <c r="A95" t="s">
        <v>193</v>
      </c>
      <c r="B95">
        <f t="shared" ca="1" si="4"/>
        <v>93142</v>
      </c>
      <c r="D95" s="108">
        <v>92972</v>
      </c>
      <c r="E95" t="str">
        <f t="shared" si="5"/>
        <v>Field_93;0;92972;120;0</v>
      </c>
      <c r="G95" t="s">
        <v>296</v>
      </c>
      <c r="H95">
        <f t="shared" ca="1" si="6"/>
        <v>33</v>
      </c>
      <c r="I95" s="63">
        <v>26</v>
      </c>
      <c r="J95" t="str">
        <f t="shared" ca="1" si="7"/>
        <v>Harvester_93;0;0;0;33</v>
      </c>
    </row>
    <row r="96" spans="1:10">
      <c r="A96" t="s">
        <v>194</v>
      </c>
      <c r="B96">
        <f t="shared" ca="1" si="4"/>
        <v>94631</v>
      </c>
      <c r="D96" s="108">
        <v>96010</v>
      </c>
      <c r="E96" t="str">
        <f t="shared" si="5"/>
        <v>Field_94;0;96010;120;0</v>
      </c>
      <c r="G96" t="s">
        <v>297</v>
      </c>
      <c r="H96">
        <f t="shared" ca="1" si="6"/>
        <v>27</v>
      </c>
      <c r="I96" s="63">
        <v>26</v>
      </c>
      <c r="J96" t="str">
        <f t="shared" ca="1" si="7"/>
        <v>Harvester_94;0;0;0;27</v>
      </c>
    </row>
    <row r="97" spans="1:10">
      <c r="A97" t="s">
        <v>195</v>
      </c>
      <c r="B97">
        <f t="shared" ca="1" si="4"/>
        <v>98942</v>
      </c>
      <c r="D97" s="108">
        <v>99665</v>
      </c>
      <c r="E97" t="str">
        <f t="shared" si="5"/>
        <v>Field_95;0;99665;120;0</v>
      </c>
      <c r="G97" t="s">
        <v>298</v>
      </c>
      <c r="H97">
        <f t="shared" ca="1" si="6"/>
        <v>34</v>
      </c>
      <c r="I97" s="63">
        <v>28</v>
      </c>
      <c r="J97" t="str">
        <f t="shared" ca="1" si="7"/>
        <v>Harvester_95;0;0;0;34</v>
      </c>
    </row>
    <row r="98" spans="1:10">
      <c r="A98" t="s">
        <v>196</v>
      </c>
      <c r="B98">
        <f t="shared" ca="1" si="4"/>
        <v>95132</v>
      </c>
      <c r="D98" s="108">
        <v>95517</v>
      </c>
      <c r="E98" t="str">
        <f t="shared" si="5"/>
        <v>Field_96;0;95517;120;0</v>
      </c>
      <c r="G98" t="s">
        <v>299</v>
      </c>
      <c r="H98">
        <f t="shared" ca="1" si="6"/>
        <v>28</v>
      </c>
      <c r="I98" s="63">
        <v>34</v>
      </c>
      <c r="J98" t="str">
        <f t="shared" ca="1" si="7"/>
        <v>Harvester_96;0;0;0;28</v>
      </c>
    </row>
    <row r="99" spans="1:10">
      <c r="A99" t="s">
        <v>197</v>
      </c>
      <c r="B99">
        <f t="shared" ca="1" si="4"/>
        <v>92823</v>
      </c>
      <c r="D99" s="108">
        <v>93023</v>
      </c>
      <c r="E99" t="str">
        <f t="shared" si="5"/>
        <v>Field_97;0;93023;120;0</v>
      </c>
      <c r="G99" t="s">
        <v>300</v>
      </c>
      <c r="H99">
        <f t="shared" ca="1" si="6"/>
        <v>29</v>
      </c>
      <c r="I99" s="63">
        <v>33</v>
      </c>
      <c r="J99" t="str">
        <f t="shared" ca="1" si="7"/>
        <v>Harvester_97;0;0;0;29</v>
      </c>
    </row>
    <row r="100" spans="1:10">
      <c r="A100" t="s">
        <v>198</v>
      </c>
      <c r="B100">
        <f t="shared" ca="1" si="4"/>
        <v>97759</v>
      </c>
      <c r="D100" s="108">
        <v>95088</v>
      </c>
      <c r="E100" t="str">
        <f t="shared" si="5"/>
        <v>Field_98;0;95088;120;0</v>
      </c>
      <c r="G100" t="s">
        <v>301</v>
      </c>
      <c r="H100">
        <f t="shared" ca="1" si="6"/>
        <v>31</v>
      </c>
      <c r="I100" s="63">
        <v>36</v>
      </c>
      <c r="J100" t="str">
        <f t="shared" ca="1" si="7"/>
        <v>Harvester_98;0;0;0;31</v>
      </c>
    </row>
    <row r="101" spans="1:10">
      <c r="A101" t="s">
        <v>199</v>
      </c>
      <c r="B101">
        <f t="shared" ca="1" si="4"/>
        <v>95594</v>
      </c>
      <c r="D101" s="108">
        <v>95623</v>
      </c>
      <c r="E101" t="str">
        <f t="shared" si="5"/>
        <v>Field_99;0;95623;120;0</v>
      </c>
      <c r="G101" t="s">
        <v>302</v>
      </c>
      <c r="H101">
        <f t="shared" ca="1" si="6"/>
        <v>26</v>
      </c>
      <c r="I101" s="63">
        <v>36</v>
      </c>
      <c r="J101" t="str">
        <f t="shared" ca="1" si="7"/>
        <v>Harvester_99;0;0;0;26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="120" zoomScaleNormal="120" workbookViewId="0">
      <selection activeCell="L10" sqref="L10"/>
    </sheetView>
  </sheetViews>
  <sheetFormatPr defaultRowHeight="14.4"/>
  <cols>
    <col min="3" max="3" width="3.5546875" customWidth="1"/>
    <col min="4" max="4" width="8.88671875" style="108"/>
    <col min="5" max="5" width="21.21875" customWidth="1"/>
    <col min="6" max="6" width="4" customWidth="1"/>
    <col min="7" max="7" width="13.109375" customWidth="1"/>
    <col min="8" max="8" width="4.33203125" customWidth="1"/>
    <col min="9" max="9" width="5.6640625" style="63" customWidth="1"/>
    <col min="10" max="10" width="20.88671875" customWidth="1"/>
    <col min="11" max="11" width="5.5546875" customWidth="1"/>
    <col min="12" max="12" width="16.21875" customWidth="1"/>
  </cols>
  <sheetData>
    <row r="1" spans="1:13">
      <c r="E1" t="s">
        <v>100</v>
      </c>
      <c r="J1" t="s">
        <v>200</v>
      </c>
      <c r="L1" t="s">
        <v>316</v>
      </c>
    </row>
    <row r="2" spans="1:13">
      <c r="B2">
        <f ca="1">AVERAGE(B3:B102)</f>
        <v>94837.45</v>
      </c>
      <c r="H2" s="63">
        <f ca="1">AVERAGE(H3:H102)</f>
        <v>30.45</v>
      </c>
      <c r="L2" t="s">
        <v>306</v>
      </c>
      <c r="M2">
        <f>POWER(2,200)</f>
        <v>1.6069380442589903E+60</v>
      </c>
    </row>
    <row r="3" spans="1:13">
      <c r="A3" t="s">
        <v>101</v>
      </c>
      <c r="B3">
        <f ca="1">TRUNC(RAND()*9000)+90000</f>
        <v>95565</v>
      </c>
      <c r="D3" s="108">
        <v>94934</v>
      </c>
      <c r="E3" t="str">
        <f>CONCATENATE(A3,";0;",D3,";120;0")</f>
        <v>Field_01;0;94934;120;0</v>
      </c>
      <c r="G3" t="s">
        <v>201</v>
      </c>
      <c r="H3">
        <f ca="1">TRUNC(RAND()*12)+25</f>
        <v>30</v>
      </c>
      <c r="I3" s="63">
        <v>32</v>
      </c>
      <c r="J3" t="str">
        <f ca="1">CONCATENATE(G3,";0;0;0;",H3)</f>
        <v>Harvester_01;0;0;0;30</v>
      </c>
      <c r="L3" t="s">
        <v>304</v>
      </c>
      <c r="M3">
        <f>3600*24*365</f>
        <v>31536000</v>
      </c>
    </row>
    <row r="4" spans="1:13">
      <c r="A4" t="s">
        <v>102</v>
      </c>
      <c r="B4">
        <f t="shared" ref="B4:B67" ca="1" si="0">TRUNC(RAND()*9000)+90000</f>
        <v>95442</v>
      </c>
      <c r="D4" s="108">
        <v>99856</v>
      </c>
      <c r="E4" t="str">
        <f t="shared" ref="E4:E67" si="1">CONCATENATE(A4,";0;",D4,";120;0")</f>
        <v>Field_02;0;99856;120;0</v>
      </c>
      <c r="G4" t="s">
        <v>202</v>
      </c>
      <c r="H4">
        <f t="shared" ref="H4:H67" ca="1" si="2">TRUNC(RAND()*12)+25</f>
        <v>33</v>
      </c>
      <c r="I4" s="63">
        <v>28</v>
      </c>
      <c r="J4" t="str">
        <f t="shared" ref="J4:J67" ca="1" si="3">CONCATENATE(G4,";0;0;0;",H4)</f>
        <v>Harvester_02;0;0;0;33</v>
      </c>
      <c r="L4" t="s">
        <v>307</v>
      </c>
      <c r="M4">
        <v>1000000</v>
      </c>
    </row>
    <row r="5" spans="1:13">
      <c r="A5" t="s">
        <v>103</v>
      </c>
      <c r="B5">
        <f t="shared" ca="1" si="0"/>
        <v>94769</v>
      </c>
      <c r="D5" s="108">
        <v>98566</v>
      </c>
      <c r="E5" t="str">
        <f t="shared" si="1"/>
        <v>Field_03;0;98566;120;0</v>
      </c>
      <c r="G5" t="s">
        <v>203</v>
      </c>
      <c r="H5">
        <f t="shared" ca="1" si="2"/>
        <v>36</v>
      </c>
      <c r="I5" s="63">
        <v>33</v>
      </c>
      <c r="J5" t="str">
        <f t="shared" ca="1" si="3"/>
        <v>Harvester_03;0;0;0;36</v>
      </c>
      <c r="L5">
        <f>M2/(M4*M3)</f>
        <v>5.0955671114250068E+46</v>
      </c>
      <c r="M5" t="s">
        <v>305</v>
      </c>
    </row>
    <row r="6" spans="1:13">
      <c r="A6" t="s">
        <v>104</v>
      </c>
      <c r="B6">
        <f t="shared" ca="1" si="0"/>
        <v>91897</v>
      </c>
      <c r="D6" s="108">
        <v>92700</v>
      </c>
      <c r="E6" t="str">
        <f t="shared" si="1"/>
        <v>Field_04;0;92700;120;0</v>
      </c>
      <c r="G6" t="s">
        <v>205</v>
      </c>
      <c r="H6">
        <f t="shared" ca="1" si="2"/>
        <v>32</v>
      </c>
      <c r="I6" s="63">
        <v>27</v>
      </c>
      <c r="J6" t="str">
        <f t="shared" ca="1" si="3"/>
        <v>Harvester_04;0;0;0;32</v>
      </c>
    </row>
    <row r="7" spans="1:13">
      <c r="A7" t="s">
        <v>105</v>
      </c>
      <c r="B7">
        <f t="shared" ca="1" si="0"/>
        <v>93692</v>
      </c>
      <c r="D7" s="108">
        <v>95052</v>
      </c>
      <c r="E7" t="str">
        <f t="shared" si="1"/>
        <v>Field_05;0;95052;120;0</v>
      </c>
      <c r="G7" t="s">
        <v>206</v>
      </c>
      <c r="H7">
        <f t="shared" ca="1" si="2"/>
        <v>31</v>
      </c>
      <c r="I7" s="63">
        <v>33</v>
      </c>
      <c r="J7" t="str">
        <f t="shared" ca="1" si="3"/>
        <v>Harvester_05;0;0;0;31</v>
      </c>
    </row>
    <row r="8" spans="1:13">
      <c r="A8" t="s">
        <v>106</v>
      </c>
      <c r="B8">
        <f t="shared" ca="1" si="0"/>
        <v>94225</v>
      </c>
      <c r="D8" s="108">
        <v>99113</v>
      </c>
      <c r="E8" t="str">
        <f t="shared" si="1"/>
        <v>Field_06;0;99113;120;0</v>
      </c>
      <c r="G8" t="s">
        <v>207</v>
      </c>
      <c r="H8">
        <f t="shared" ca="1" si="2"/>
        <v>30</v>
      </c>
      <c r="I8" s="63">
        <v>28</v>
      </c>
      <c r="J8" t="str">
        <f t="shared" ca="1" si="3"/>
        <v>Harvester_06;0;0;0;30</v>
      </c>
    </row>
    <row r="9" spans="1:13">
      <c r="A9" t="s">
        <v>107</v>
      </c>
      <c r="B9">
        <f t="shared" ca="1" si="0"/>
        <v>94031</v>
      </c>
      <c r="D9" s="108">
        <v>96785</v>
      </c>
      <c r="E9" t="str">
        <f t="shared" si="1"/>
        <v>Field_07;0;96785;120;0</v>
      </c>
      <c r="G9" t="s">
        <v>208</v>
      </c>
      <c r="H9">
        <f t="shared" ca="1" si="2"/>
        <v>29</v>
      </c>
      <c r="I9" s="63">
        <v>36</v>
      </c>
      <c r="J9" t="str">
        <f t="shared" ca="1" si="3"/>
        <v>Harvester_07;0;0;0;29</v>
      </c>
    </row>
    <row r="10" spans="1:13">
      <c r="A10" t="s">
        <v>108</v>
      </c>
      <c r="B10">
        <f t="shared" ca="1" si="0"/>
        <v>97691</v>
      </c>
      <c r="D10" s="108">
        <v>93049</v>
      </c>
      <c r="E10" t="str">
        <f t="shared" si="1"/>
        <v>Field_08;0;93049;120;0</v>
      </c>
      <c r="G10" t="s">
        <v>209</v>
      </c>
      <c r="H10">
        <f t="shared" ca="1" si="2"/>
        <v>25</v>
      </c>
      <c r="I10" s="63">
        <v>28</v>
      </c>
      <c r="J10" t="str">
        <f t="shared" ca="1" si="3"/>
        <v>Harvester_08;0;0;0;25</v>
      </c>
    </row>
    <row r="11" spans="1:13">
      <c r="A11" t="s">
        <v>109</v>
      </c>
      <c r="B11">
        <f t="shared" ca="1" si="0"/>
        <v>97792</v>
      </c>
      <c r="D11" s="108">
        <v>99230</v>
      </c>
      <c r="E11" t="str">
        <f t="shared" si="1"/>
        <v>Field_09;0;99230;120;0</v>
      </c>
      <c r="G11" t="s">
        <v>210</v>
      </c>
      <c r="H11">
        <f t="shared" ca="1" si="2"/>
        <v>35</v>
      </c>
      <c r="I11" s="63">
        <v>26</v>
      </c>
      <c r="J11" t="str">
        <f t="shared" ca="1" si="3"/>
        <v>Harvester_09;0;0;0;35</v>
      </c>
    </row>
    <row r="12" spans="1:13">
      <c r="A12" t="s">
        <v>110</v>
      </c>
      <c r="B12">
        <f t="shared" ca="1" si="0"/>
        <v>90744</v>
      </c>
      <c r="D12" s="108">
        <v>93305</v>
      </c>
      <c r="E12" t="str">
        <f t="shared" si="1"/>
        <v>Field_10;0;93305;120;0</v>
      </c>
      <c r="G12" t="s">
        <v>211</v>
      </c>
      <c r="H12">
        <f t="shared" ca="1" si="2"/>
        <v>29</v>
      </c>
      <c r="I12" s="63">
        <v>29</v>
      </c>
      <c r="J12" t="str">
        <f t="shared" ca="1" si="3"/>
        <v>Harvester_10;0;0;0;29</v>
      </c>
    </row>
    <row r="13" spans="1:13">
      <c r="A13" t="s">
        <v>111</v>
      </c>
      <c r="B13">
        <f t="shared" ca="1" si="0"/>
        <v>94965</v>
      </c>
      <c r="D13" s="108">
        <v>92512</v>
      </c>
      <c r="E13" t="str">
        <f t="shared" si="1"/>
        <v>Field_11;0;92512;120;0</v>
      </c>
      <c r="G13" t="s">
        <v>212</v>
      </c>
      <c r="H13">
        <f t="shared" ca="1" si="2"/>
        <v>32</v>
      </c>
      <c r="I13" s="63">
        <v>31</v>
      </c>
      <c r="J13" t="str">
        <f t="shared" ca="1" si="3"/>
        <v>Harvester_11;0;0;0;32</v>
      </c>
    </row>
    <row r="14" spans="1:13">
      <c r="A14" t="s">
        <v>112</v>
      </c>
      <c r="B14">
        <f t="shared" ca="1" si="0"/>
        <v>93220</v>
      </c>
      <c r="D14" s="108">
        <v>93515</v>
      </c>
      <c r="E14" t="str">
        <f t="shared" si="1"/>
        <v>Field_12;0;93515;120;0</v>
      </c>
      <c r="G14" t="s">
        <v>213</v>
      </c>
      <c r="H14">
        <f t="shared" ca="1" si="2"/>
        <v>31</v>
      </c>
      <c r="I14" s="63">
        <v>28</v>
      </c>
      <c r="J14" t="str">
        <f t="shared" ca="1" si="3"/>
        <v>Harvester_12;0;0;0;31</v>
      </c>
    </row>
    <row r="15" spans="1:13">
      <c r="A15" t="s">
        <v>113</v>
      </c>
      <c r="B15">
        <f t="shared" ca="1" si="0"/>
        <v>97056</v>
      </c>
      <c r="D15" s="108">
        <v>93926</v>
      </c>
      <c r="E15" t="str">
        <f t="shared" si="1"/>
        <v>Field_13;0;93926;120;0</v>
      </c>
      <c r="G15" t="s">
        <v>214</v>
      </c>
      <c r="H15">
        <f t="shared" ca="1" si="2"/>
        <v>33</v>
      </c>
      <c r="I15" s="63">
        <v>34</v>
      </c>
      <c r="J15" t="str">
        <f t="shared" ca="1" si="3"/>
        <v>Harvester_13;0;0;0;33</v>
      </c>
    </row>
    <row r="16" spans="1:13">
      <c r="A16" t="s">
        <v>114</v>
      </c>
      <c r="B16">
        <f t="shared" ca="1" si="0"/>
        <v>98964</v>
      </c>
      <c r="D16" s="108">
        <v>94984</v>
      </c>
      <c r="E16" t="str">
        <f t="shared" si="1"/>
        <v>Field_14;0;94984;120;0</v>
      </c>
      <c r="G16" t="s">
        <v>215</v>
      </c>
      <c r="H16">
        <f t="shared" ca="1" si="2"/>
        <v>32</v>
      </c>
      <c r="I16" s="63">
        <v>26</v>
      </c>
      <c r="J16" t="str">
        <f t="shared" ca="1" si="3"/>
        <v>Harvester_14;0;0;0;32</v>
      </c>
    </row>
    <row r="17" spans="1:10">
      <c r="A17" t="s">
        <v>115</v>
      </c>
      <c r="B17">
        <f t="shared" ca="1" si="0"/>
        <v>94831</v>
      </c>
      <c r="D17" s="108">
        <v>91758</v>
      </c>
      <c r="E17" t="str">
        <f t="shared" si="1"/>
        <v>Field_15;0;91758;120;0</v>
      </c>
      <c r="G17" t="s">
        <v>216</v>
      </c>
      <c r="H17">
        <f t="shared" ca="1" si="2"/>
        <v>33</v>
      </c>
      <c r="I17" s="63">
        <v>36</v>
      </c>
      <c r="J17" t="str">
        <f t="shared" ca="1" si="3"/>
        <v>Harvester_15;0;0;0;33</v>
      </c>
    </row>
    <row r="18" spans="1:10">
      <c r="A18" t="s">
        <v>116</v>
      </c>
      <c r="B18">
        <f t="shared" ca="1" si="0"/>
        <v>97778</v>
      </c>
      <c r="D18" s="108">
        <v>96010</v>
      </c>
      <c r="E18" t="str">
        <f t="shared" si="1"/>
        <v>Field_16;0;96010;120;0</v>
      </c>
      <c r="G18" t="s">
        <v>217</v>
      </c>
      <c r="H18">
        <f t="shared" ca="1" si="2"/>
        <v>31</v>
      </c>
      <c r="I18" s="63">
        <v>28</v>
      </c>
      <c r="J18" t="str">
        <f t="shared" ca="1" si="3"/>
        <v>Harvester_16;0;0;0;31</v>
      </c>
    </row>
    <row r="19" spans="1:10">
      <c r="A19" t="s">
        <v>117</v>
      </c>
      <c r="B19">
        <f t="shared" ca="1" si="0"/>
        <v>94330</v>
      </c>
      <c r="D19" s="108">
        <v>95817</v>
      </c>
      <c r="E19" t="str">
        <f t="shared" si="1"/>
        <v>Field_17;0;95817;120;0</v>
      </c>
      <c r="G19" t="s">
        <v>218</v>
      </c>
      <c r="H19">
        <f t="shared" ca="1" si="2"/>
        <v>25</v>
      </c>
      <c r="I19" s="63">
        <v>32</v>
      </c>
      <c r="J19" t="str">
        <f t="shared" ca="1" si="3"/>
        <v>Harvester_17;0;0;0;25</v>
      </c>
    </row>
    <row r="20" spans="1:10">
      <c r="A20" t="s">
        <v>118</v>
      </c>
      <c r="B20">
        <f t="shared" ca="1" si="0"/>
        <v>95977</v>
      </c>
      <c r="D20" s="108">
        <v>96401</v>
      </c>
      <c r="E20" t="str">
        <f t="shared" si="1"/>
        <v>Field_18;0;96401;120;0</v>
      </c>
      <c r="G20" t="s">
        <v>219</v>
      </c>
      <c r="H20">
        <f t="shared" ca="1" si="2"/>
        <v>35</v>
      </c>
      <c r="I20" s="63">
        <v>31</v>
      </c>
      <c r="J20" t="str">
        <f t="shared" ca="1" si="3"/>
        <v>Harvester_18;0;0;0;35</v>
      </c>
    </row>
    <row r="21" spans="1:10">
      <c r="A21" t="s">
        <v>119</v>
      </c>
      <c r="B21">
        <f t="shared" ca="1" si="0"/>
        <v>98620</v>
      </c>
      <c r="D21" s="108">
        <v>91873</v>
      </c>
      <c r="E21" t="str">
        <f t="shared" si="1"/>
        <v>Field_19;0;91873;120;0</v>
      </c>
      <c r="G21" t="s">
        <v>220</v>
      </c>
      <c r="H21">
        <f t="shared" ca="1" si="2"/>
        <v>26</v>
      </c>
      <c r="I21" s="63">
        <v>33</v>
      </c>
      <c r="J21" t="str">
        <f t="shared" ca="1" si="3"/>
        <v>Harvester_19;0;0;0;26</v>
      </c>
    </row>
    <row r="22" spans="1:10">
      <c r="A22" t="s">
        <v>120</v>
      </c>
      <c r="B22">
        <f t="shared" ca="1" si="0"/>
        <v>97439</v>
      </c>
      <c r="D22" s="108">
        <v>91362</v>
      </c>
      <c r="E22" t="str">
        <f t="shared" si="1"/>
        <v>Field_20;0;91362;120;0</v>
      </c>
      <c r="G22" t="s">
        <v>221</v>
      </c>
      <c r="H22">
        <f t="shared" ca="1" si="2"/>
        <v>26</v>
      </c>
      <c r="I22" s="63">
        <v>36</v>
      </c>
      <c r="J22" t="str">
        <f t="shared" ca="1" si="3"/>
        <v>Harvester_20;0;0;0;26</v>
      </c>
    </row>
    <row r="23" spans="1:10">
      <c r="A23" t="s">
        <v>121</v>
      </c>
      <c r="B23">
        <f t="shared" ca="1" si="0"/>
        <v>90231</v>
      </c>
      <c r="D23" s="108">
        <v>93033</v>
      </c>
      <c r="E23" t="str">
        <f t="shared" si="1"/>
        <v>Field_21;0;93033;120;0</v>
      </c>
      <c r="G23" t="s">
        <v>222</v>
      </c>
      <c r="H23">
        <f t="shared" ca="1" si="2"/>
        <v>27</v>
      </c>
      <c r="I23" s="63">
        <v>32</v>
      </c>
      <c r="J23" t="str">
        <f t="shared" ca="1" si="3"/>
        <v>Harvester_21;0;0;0;27</v>
      </c>
    </row>
    <row r="24" spans="1:10">
      <c r="A24" t="s">
        <v>122</v>
      </c>
      <c r="B24">
        <f t="shared" ca="1" si="0"/>
        <v>97377</v>
      </c>
      <c r="D24" s="108">
        <v>92074</v>
      </c>
      <c r="E24" t="str">
        <f t="shared" si="1"/>
        <v>Field_22;0;92074;120;0</v>
      </c>
      <c r="G24" t="s">
        <v>223</v>
      </c>
      <c r="H24">
        <f t="shared" ca="1" si="2"/>
        <v>35</v>
      </c>
      <c r="I24" s="63">
        <v>36</v>
      </c>
      <c r="J24" t="str">
        <f t="shared" ca="1" si="3"/>
        <v>Harvester_22;0;0;0;35</v>
      </c>
    </row>
    <row r="25" spans="1:10">
      <c r="A25" t="s">
        <v>123</v>
      </c>
      <c r="B25">
        <f t="shared" ca="1" si="0"/>
        <v>95153</v>
      </c>
      <c r="D25" s="108">
        <v>99974</v>
      </c>
      <c r="E25" t="str">
        <f t="shared" si="1"/>
        <v>Field_23;0;99974;120;0</v>
      </c>
      <c r="G25" t="s">
        <v>224</v>
      </c>
      <c r="H25">
        <f t="shared" ca="1" si="2"/>
        <v>27</v>
      </c>
      <c r="I25" s="63">
        <v>29</v>
      </c>
      <c r="J25" t="str">
        <f t="shared" ca="1" si="3"/>
        <v>Harvester_23;0;0;0;27</v>
      </c>
    </row>
    <row r="26" spans="1:10">
      <c r="A26" t="s">
        <v>124</v>
      </c>
      <c r="B26">
        <f t="shared" ca="1" si="0"/>
        <v>93818</v>
      </c>
      <c r="D26" s="108">
        <v>95219</v>
      </c>
      <c r="E26" t="str">
        <f t="shared" si="1"/>
        <v>Field_24;0;95219;120;0</v>
      </c>
      <c r="G26" t="s">
        <v>225</v>
      </c>
      <c r="H26">
        <f t="shared" ca="1" si="2"/>
        <v>29</v>
      </c>
      <c r="I26" s="63">
        <v>28</v>
      </c>
      <c r="J26" t="str">
        <f t="shared" ca="1" si="3"/>
        <v>Harvester_24;0;0;0;29</v>
      </c>
    </row>
    <row r="27" spans="1:10">
      <c r="A27" t="s">
        <v>125</v>
      </c>
      <c r="B27">
        <f t="shared" ca="1" si="0"/>
        <v>95642</v>
      </c>
      <c r="D27" s="108">
        <v>98080</v>
      </c>
      <c r="E27" t="str">
        <f t="shared" si="1"/>
        <v>Field_25;0;98080;120;0</v>
      </c>
      <c r="G27" t="s">
        <v>226</v>
      </c>
      <c r="H27">
        <f t="shared" ca="1" si="2"/>
        <v>30</v>
      </c>
      <c r="I27" s="63">
        <v>35</v>
      </c>
      <c r="J27" t="str">
        <f t="shared" ca="1" si="3"/>
        <v>Harvester_25;0;0;0;30</v>
      </c>
    </row>
    <row r="28" spans="1:10">
      <c r="A28" t="s">
        <v>126</v>
      </c>
      <c r="B28">
        <f t="shared" ca="1" si="0"/>
        <v>92020</v>
      </c>
      <c r="D28" s="108">
        <v>91934</v>
      </c>
      <c r="E28" t="str">
        <f t="shared" si="1"/>
        <v>Field_26;0;91934;120;0</v>
      </c>
      <c r="G28" t="s">
        <v>227</v>
      </c>
      <c r="H28">
        <f t="shared" ca="1" si="2"/>
        <v>36</v>
      </c>
      <c r="I28" s="63">
        <v>34</v>
      </c>
      <c r="J28" t="str">
        <f t="shared" ca="1" si="3"/>
        <v>Harvester_26;0;0;0;36</v>
      </c>
    </row>
    <row r="29" spans="1:10">
      <c r="A29" t="s">
        <v>127</v>
      </c>
      <c r="B29">
        <f t="shared" ca="1" si="0"/>
        <v>98549</v>
      </c>
      <c r="D29" s="108">
        <v>95289</v>
      </c>
      <c r="E29" t="str">
        <f t="shared" si="1"/>
        <v>Field_27;0;95289;120;0</v>
      </c>
      <c r="G29" t="s">
        <v>228</v>
      </c>
      <c r="H29">
        <f t="shared" ca="1" si="2"/>
        <v>34</v>
      </c>
      <c r="I29" s="63">
        <v>35</v>
      </c>
      <c r="J29" t="str">
        <f t="shared" ca="1" si="3"/>
        <v>Harvester_27;0;0;0;34</v>
      </c>
    </row>
    <row r="30" spans="1:10">
      <c r="A30" t="s">
        <v>128</v>
      </c>
      <c r="B30">
        <f t="shared" ca="1" si="0"/>
        <v>95201</v>
      </c>
      <c r="D30" s="108">
        <v>94943</v>
      </c>
      <c r="E30" t="str">
        <f t="shared" si="1"/>
        <v>Field_28;0;94943;120;0</v>
      </c>
      <c r="G30" t="s">
        <v>229</v>
      </c>
      <c r="H30">
        <f t="shared" ca="1" si="2"/>
        <v>35</v>
      </c>
      <c r="I30" s="63">
        <v>33</v>
      </c>
      <c r="J30" t="str">
        <f t="shared" ca="1" si="3"/>
        <v>Harvester_28;0;0;0;35</v>
      </c>
    </row>
    <row r="31" spans="1:10">
      <c r="A31" t="s">
        <v>129</v>
      </c>
      <c r="B31">
        <f t="shared" ca="1" si="0"/>
        <v>98658</v>
      </c>
      <c r="D31" s="108">
        <v>96294</v>
      </c>
      <c r="E31" t="str">
        <f t="shared" si="1"/>
        <v>Field_29;0;96294;120;0</v>
      </c>
      <c r="G31" t="s">
        <v>230</v>
      </c>
      <c r="H31">
        <f t="shared" ca="1" si="2"/>
        <v>34</v>
      </c>
      <c r="I31" s="63">
        <v>29</v>
      </c>
      <c r="J31" t="str">
        <f t="shared" ca="1" si="3"/>
        <v>Harvester_29;0;0;0;34</v>
      </c>
    </row>
    <row r="32" spans="1:10">
      <c r="A32" t="s">
        <v>130</v>
      </c>
      <c r="B32">
        <f t="shared" ca="1" si="0"/>
        <v>95236</v>
      </c>
      <c r="D32" s="108">
        <v>92626</v>
      </c>
      <c r="E32" t="str">
        <f t="shared" si="1"/>
        <v>Field_30;0;92626;120;0</v>
      </c>
      <c r="G32" t="s">
        <v>231</v>
      </c>
      <c r="H32">
        <f t="shared" ca="1" si="2"/>
        <v>28</v>
      </c>
      <c r="I32" s="63">
        <v>32</v>
      </c>
      <c r="J32" t="str">
        <f t="shared" ca="1" si="3"/>
        <v>Harvester_30;0;0;0;28</v>
      </c>
    </row>
    <row r="33" spans="1:10">
      <c r="A33" t="s">
        <v>131</v>
      </c>
      <c r="B33">
        <f t="shared" ca="1" si="0"/>
        <v>97323</v>
      </c>
      <c r="D33" s="108">
        <v>92565</v>
      </c>
      <c r="E33" t="str">
        <f t="shared" si="1"/>
        <v>Field_31;0;92565;120;0</v>
      </c>
      <c r="G33" t="s">
        <v>232</v>
      </c>
      <c r="H33">
        <f t="shared" ca="1" si="2"/>
        <v>29</v>
      </c>
      <c r="I33" s="63">
        <v>35</v>
      </c>
      <c r="J33" t="str">
        <f t="shared" ca="1" si="3"/>
        <v>Harvester_31;0;0;0;29</v>
      </c>
    </row>
    <row r="34" spans="1:10">
      <c r="A34" t="s">
        <v>132</v>
      </c>
      <c r="B34">
        <f t="shared" ca="1" si="0"/>
        <v>98942</v>
      </c>
      <c r="D34" s="108">
        <v>93690</v>
      </c>
      <c r="E34" t="str">
        <f t="shared" si="1"/>
        <v>Field_32;0;93690;120;0</v>
      </c>
      <c r="G34" t="s">
        <v>233</v>
      </c>
      <c r="H34">
        <f t="shared" ca="1" si="2"/>
        <v>32</v>
      </c>
      <c r="I34" s="63">
        <v>30</v>
      </c>
      <c r="J34" t="str">
        <f t="shared" ca="1" si="3"/>
        <v>Harvester_32;0;0;0;32</v>
      </c>
    </row>
    <row r="35" spans="1:10">
      <c r="A35" t="s">
        <v>133</v>
      </c>
      <c r="B35">
        <f t="shared" ca="1" si="0"/>
        <v>91723</v>
      </c>
      <c r="D35" s="108">
        <v>96255</v>
      </c>
      <c r="E35" t="str">
        <f t="shared" si="1"/>
        <v>Field_33;0;96255;120;0</v>
      </c>
      <c r="G35" t="s">
        <v>234</v>
      </c>
      <c r="H35">
        <f t="shared" ca="1" si="2"/>
        <v>36</v>
      </c>
      <c r="I35" s="63">
        <v>25</v>
      </c>
      <c r="J35" t="str">
        <f t="shared" ca="1" si="3"/>
        <v>Harvester_33;0;0;0;36</v>
      </c>
    </row>
    <row r="36" spans="1:10">
      <c r="A36" t="s">
        <v>134</v>
      </c>
      <c r="B36">
        <f t="shared" ca="1" si="0"/>
        <v>97361</v>
      </c>
      <c r="D36" s="108">
        <v>97763</v>
      </c>
      <c r="E36" t="str">
        <f t="shared" si="1"/>
        <v>Field_34;0;97763;120;0</v>
      </c>
      <c r="G36" t="s">
        <v>235</v>
      </c>
      <c r="H36">
        <f t="shared" ca="1" si="2"/>
        <v>33</v>
      </c>
      <c r="I36" s="63">
        <v>29</v>
      </c>
      <c r="J36" t="str">
        <f t="shared" ca="1" si="3"/>
        <v>Harvester_34;0;0;0;33</v>
      </c>
    </row>
    <row r="37" spans="1:10">
      <c r="A37" t="s">
        <v>135</v>
      </c>
      <c r="B37">
        <f t="shared" ca="1" si="0"/>
        <v>92245</v>
      </c>
      <c r="D37" s="108">
        <v>97093</v>
      </c>
      <c r="E37" t="str">
        <f t="shared" si="1"/>
        <v>Field_35;0;97093;120;0</v>
      </c>
      <c r="G37" t="s">
        <v>236</v>
      </c>
      <c r="H37">
        <f t="shared" ca="1" si="2"/>
        <v>32</v>
      </c>
      <c r="I37" s="63">
        <v>30</v>
      </c>
      <c r="J37" t="str">
        <f t="shared" ca="1" si="3"/>
        <v>Harvester_35;0;0;0;32</v>
      </c>
    </row>
    <row r="38" spans="1:10">
      <c r="A38" t="s">
        <v>136</v>
      </c>
      <c r="B38">
        <f t="shared" ca="1" si="0"/>
        <v>93680</v>
      </c>
      <c r="D38" s="108">
        <v>99391</v>
      </c>
      <c r="E38" t="str">
        <f t="shared" si="1"/>
        <v>Field_36;0;99391;120;0</v>
      </c>
      <c r="G38" t="s">
        <v>237</v>
      </c>
      <c r="H38">
        <f t="shared" ca="1" si="2"/>
        <v>29</v>
      </c>
      <c r="I38" s="63">
        <v>34</v>
      </c>
      <c r="J38" t="str">
        <f t="shared" ca="1" si="3"/>
        <v>Harvester_36;0;0;0;29</v>
      </c>
    </row>
    <row r="39" spans="1:10">
      <c r="A39" t="s">
        <v>137</v>
      </c>
      <c r="B39">
        <f t="shared" ca="1" si="0"/>
        <v>94230</v>
      </c>
      <c r="D39" s="108">
        <v>91600</v>
      </c>
      <c r="E39" t="str">
        <f t="shared" si="1"/>
        <v>Field_37;0;91600;120;0</v>
      </c>
      <c r="G39" t="s">
        <v>238</v>
      </c>
      <c r="H39">
        <f t="shared" ca="1" si="2"/>
        <v>28</v>
      </c>
      <c r="I39" s="63">
        <v>36</v>
      </c>
      <c r="J39" t="str">
        <f t="shared" ca="1" si="3"/>
        <v>Harvester_37;0;0;0;28</v>
      </c>
    </row>
    <row r="40" spans="1:10">
      <c r="A40" t="s">
        <v>138</v>
      </c>
      <c r="B40">
        <f t="shared" ca="1" si="0"/>
        <v>97229</v>
      </c>
      <c r="D40" s="108">
        <v>94590</v>
      </c>
      <c r="E40" t="str">
        <f t="shared" si="1"/>
        <v>Field_38;0;94590;120;0</v>
      </c>
      <c r="G40" t="s">
        <v>239</v>
      </c>
      <c r="H40">
        <f t="shared" ca="1" si="2"/>
        <v>31</v>
      </c>
      <c r="I40" s="63">
        <v>25</v>
      </c>
      <c r="J40" t="str">
        <f t="shared" ca="1" si="3"/>
        <v>Harvester_38;0;0;0;31</v>
      </c>
    </row>
    <row r="41" spans="1:10">
      <c r="A41" t="s">
        <v>139</v>
      </c>
      <c r="B41">
        <f t="shared" ca="1" si="0"/>
        <v>91958</v>
      </c>
      <c r="D41" s="108">
        <v>92660</v>
      </c>
      <c r="E41" t="str">
        <f t="shared" si="1"/>
        <v>Field_39;0;92660;120;0</v>
      </c>
      <c r="G41" t="s">
        <v>240</v>
      </c>
      <c r="H41">
        <f t="shared" ca="1" si="2"/>
        <v>25</v>
      </c>
      <c r="I41" s="63">
        <v>36</v>
      </c>
      <c r="J41" t="str">
        <f t="shared" ca="1" si="3"/>
        <v>Harvester_39;0;0;0;25</v>
      </c>
    </row>
    <row r="42" spans="1:10">
      <c r="A42" t="s">
        <v>140</v>
      </c>
      <c r="B42">
        <f t="shared" ca="1" si="0"/>
        <v>91215</v>
      </c>
      <c r="D42" s="108">
        <v>97572</v>
      </c>
      <c r="E42" t="str">
        <f t="shared" si="1"/>
        <v>Field_40;0;97572;120;0</v>
      </c>
      <c r="G42" t="s">
        <v>241</v>
      </c>
      <c r="H42">
        <f t="shared" ca="1" si="2"/>
        <v>30</v>
      </c>
      <c r="I42" s="63">
        <v>31</v>
      </c>
      <c r="J42" t="str">
        <f t="shared" ca="1" si="3"/>
        <v>Harvester_40;0;0;0;30</v>
      </c>
    </row>
    <row r="43" spans="1:10">
      <c r="A43" t="s">
        <v>141</v>
      </c>
      <c r="B43">
        <f t="shared" ca="1" si="0"/>
        <v>96411</v>
      </c>
      <c r="D43" s="108">
        <v>97527</v>
      </c>
      <c r="E43" t="str">
        <f t="shared" si="1"/>
        <v>Field_41;0;97527;120;0</v>
      </c>
      <c r="G43" t="s">
        <v>242</v>
      </c>
      <c r="H43">
        <f t="shared" ca="1" si="2"/>
        <v>25</v>
      </c>
      <c r="I43" s="63">
        <v>31</v>
      </c>
      <c r="J43" t="str">
        <f t="shared" ca="1" si="3"/>
        <v>Harvester_41;0;0;0;25</v>
      </c>
    </row>
    <row r="44" spans="1:10">
      <c r="A44" t="s">
        <v>142</v>
      </c>
      <c r="B44">
        <f t="shared" ca="1" si="0"/>
        <v>96361</v>
      </c>
      <c r="D44" s="108">
        <v>91343</v>
      </c>
      <c r="E44" t="str">
        <f t="shared" si="1"/>
        <v>Field_42;0;91343;120;0</v>
      </c>
      <c r="G44" t="s">
        <v>243</v>
      </c>
      <c r="H44">
        <f t="shared" ca="1" si="2"/>
        <v>34</v>
      </c>
      <c r="I44" s="63">
        <v>35</v>
      </c>
      <c r="J44" t="str">
        <f t="shared" ca="1" si="3"/>
        <v>Harvester_42;0;0;0;34</v>
      </c>
    </row>
    <row r="45" spans="1:10">
      <c r="A45" t="s">
        <v>143</v>
      </c>
      <c r="B45">
        <f t="shared" ca="1" si="0"/>
        <v>92647</v>
      </c>
      <c r="D45" s="108">
        <v>98746</v>
      </c>
      <c r="E45" t="str">
        <f t="shared" si="1"/>
        <v>Field_43;0;98746;120;0</v>
      </c>
      <c r="G45" t="s">
        <v>244</v>
      </c>
      <c r="H45">
        <f t="shared" ca="1" si="2"/>
        <v>32</v>
      </c>
      <c r="I45" s="63">
        <v>33</v>
      </c>
      <c r="J45" t="str">
        <f t="shared" ca="1" si="3"/>
        <v>Harvester_43;0;0;0;32</v>
      </c>
    </row>
    <row r="46" spans="1:10">
      <c r="A46" t="s">
        <v>144</v>
      </c>
      <c r="B46">
        <f t="shared" ca="1" si="0"/>
        <v>94745</v>
      </c>
      <c r="D46" s="108">
        <v>91388</v>
      </c>
      <c r="E46" t="str">
        <f t="shared" si="1"/>
        <v>Field_44;0;91388;120;0</v>
      </c>
      <c r="G46" t="s">
        <v>245</v>
      </c>
      <c r="H46">
        <f t="shared" ca="1" si="2"/>
        <v>26</v>
      </c>
      <c r="I46" s="63">
        <v>31</v>
      </c>
      <c r="J46" t="str">
        <f t="shared" ca="1" si="3"/>
        <v>Harvester_44;0;0;0;26</v>
      </c>
    </row>
    <row r="47" spans="1:10">
      <c r="A47" t="s">
        <v>145</v>
      </c>
      <c r="B47">
        <f t="shared" ca="1" si="0"/>
        <v>91747</v>
      </c>
      <c r="D47" s="108">
        <v>96097</v>
      </c>
      <c r="E47" t="str">
        <f t="shared" si="1"/>
        <v>Field_45;0;96097;120;0</v>
      </c>
      <c r="G47" t="s">
        <v>246</v>
      </c>
      <c r="H47">
        <f t="shared" ca="1" si="2"/>
        <v>35</v>
      </c>
      <c r="I47" s="63">
        <v>35</v>
      </c>
      <c r="J47" t="str">
        <f t="shared" ca="1" si="3"/>
        <v>Harvester_45;0;0;0;35</v>
      </c>
    </row>
    <row r="48" spans="1:10">
      <c r="A48" t="s">
        <v>146</v>
      </c>
      <c r="B48">
        <f t="shared" ca="1" si="0"/>
        <v>98227</v>
      </c>
      <c r="D48" s="108">
        <v>94955</v>
      </c>
      <c r="E48" t="str">
        <f t="shared" si="1"/>
        <v>Field_46;0;94955;120;0</v>
      </c>
      <c r="G48" t="s">
        <v>247</v>
      </c>
      <c r="H48">
        <f t="shared" ca="1" si="2"/>
        <v>32</v>
      </c>
      <c r="I48" s="63">
        <v>25</v>
      </c>
      <c r="J48" t="str">
        <f t="shared" ca="1" si="3"/>
        <v>Harvester_46;0;0;0;32</v>
      </c>
    </row>
    <row r="49" spans="1:10">
      <c r="A49" t="s">
        <v>147</v>
      </c>
      <c r="B49">
        <f t="shared" ca="1" si="0"/>
        <v>91111</v>
      </c>
      <c r="D49" s="108">
        <v>96479</v>
      </c>
      <c r="E49" t="str">
        <f t="shared" si="1"/>
        <v>Field_47;0;96479;120;0</v>
      </c>
      <c r="G49" t="s">
        <v>248</v>
      </c>
      <c r="H49">
        <f t="shared" ca="1" si="2"/>
        <v>34</v>
      </c>
      <c r="I49" s="63">
        <v>30</v>
      </c>
      <c r="J49" t="str">
        <f t="shared" ca="1" si="3"/>
        <v>Harvester_47;0;0;0;34</v>
      </c>
    </row>
    <row r="50" spans="1:10">
      <c r="A50" t="s">
        <v>148</v>
      </c>
      <c r="B50">
        <f t="shared" ca="1" si="0"/>
        <v>90762</v>
      </c>
      <c r="D50" s="108">
        <v>93300</v>
      </c>
      <c r="E50" t="str">
        <f t="shared" si="1"/>
        <v>Field_48;0;93300;120;0</v>
      </c>
      <c r="G50" t="s">
        <v>249</v>
      </c>
      <c r="H50">
        <f t="shared" ca="1" si="2"/>
        <v>31</v>
      </c>
      <c r="I50" s="63">
        <v>34</v>
      </c>
      <c r="J50" t="str">
        <f t="shared" ca="1" si="3"/>
        <v>Harvester_48;0;0;0;31</v>
      </c>
    </row>
    <row r="51" spans="1:10">
      <c r="A51" t="s">
        <v>149</v>
      </c>
      <c r="B51">
        <f t="shared" ca="1" si="0"/>
        <v>92276</v>
      </c>
      <c r="D51" s="108">
        <v>95274</v>
      </c>
      <c r="E51" t="str">
        <f t="shared" si="1"/>
        <v>Field_49;0;95274;120;0</v>
      </c>
      <c r="G51" t="s">
        <v>250</v>
      </c>
      <c r="H51">
        <f t="shared" ca="1" si="2"/>
        <v>34</v>
      </c>
      <c r="I51" s="63">
        <v>28</v>
      </c>
      <c r="J51" t="str">
        <f t="shared" ca="1" si="3"/>
        <v>Harvester_49;0;0;0;34</v>
      </c>
    </row>
    <row r="52" spans="1:10">
      <c r="A52" t="s">
        <v>150</v>
      </c>
      <c r="B52">
        <f t="shared" ca="1" si="0"/>
        <v>95336</v>
      </c>
      <c r="D52" s="108">
        <v>92777</v>
      </c>
      <c r="E52" t="str">
        <f t="shared" si="1"/>
        <v>Field_50;0;92777;120;0</v>
      </c>
      <c r="G52" t="s">
        <v>251</v>
      </c>
      <c r="H52">
        <f t="shared" ca="1" si="2"/>
        <v>32</v>
      </c>
      <c r="I52" s="63">
        <v>29</v>
      </c>
      <c r="J52" t="str">
        <f t="shared" ca="1" si="3"/>
        <v>Harvester_50;0;0;0;32</v>
      </c>
    </row>
    <row r="53" spans="1:10">
      <c r="A53" t="s">
        <v>151</v>
      </c>
      <c r="B53">
        <f t="shared" ca="1" si="0"/>
        <v>98077</v>
      </c>
      <c r="D53" s="108">
        <v>95844</v>
      </c>
      <c r="E53" t="str">
        <f t="shared" si="1"/>
        <v>Field_51;0;95844;120;0</v>
      </c>
      <c r="G53" t="s">
        <v>254</v>
      </c>
      <c r="H53">
        <f t="shared" ca="1" si="2"/>
        <v>29</v>
      </c>
      <c r="I53" s="63">
        <v>34</v>
      </c>
      <c r="J53" t="str">
        <f t="shared" ca="1" si="3"/>
        <v>Harvester_51;0;0;0;29</v>
      </c>
    </row>
    <row r="54" spans="1:10">
      <c r="A54" t="s">
        <v>152</v>
      </c>
      <c r="B54">
        <f t="shared" ca="1" si="0"/>
        <v>93014</v>
      </c>
      <c r="D54" s="108">
        <v>93455</v>
      </c>
      <c r="E54" t="str">
        <f t="shared" si="1"/>
        <v>Field_52;0;93455;120;0</v>
      </c>
      <c r="G54" t="s">
        <v>255</v>
      </c>
      <c r="H54">
        <f t="shared" ca="1" si="2"/>
        <v>26</v>
      </c>
      <c r="I54" s="63">
        <v>26</v>
      </c>
      <c r="J54" t="str">
        <f t="shared" ca="1" si="3"/>
        <v>Harvester_52;0;0;0;26</v>
      </c>
    </row>
    <row r="55" spans="1:10">
      <c r="A55" t="s">
        <v>153</v>
      </c>
      <c r="B55">
        <f t="shared" ca="1" si="0"/>
        <v>94479</v>
      </c>
      <c r="D55" s="108">
        <v>92852</v>
      </c>
      <c r="E55" t="str">
        <f t="shared" si="1"/>
        <v>Field_53;0;92852;120;0</v>
      </c>
      <c r="G55" t="s">
        <v>256</v>
      </c>
      <c r="H55">
        <f t="shared" ca="1" si="2"/>
        <v>31</v>
      </c>
      <c r="I55" s="63">
        <v>27</v>
      </c>
      <c r="J55" t="str">
        <f t="shared" ca="1" si="3"/>
        <v>Harvester_53;0;0;0;31</v>
      </c>
    </row>
    <row r="56" spans="1:10">
      <c r="A56" t="s">
        <v>154</v>
      </c>
      <c r="B56">
        <f t="shared" ca="1" si="0"/>
        <v>97635</v>
      </c>
      <c r="D56" s="108">
        <v>95443</v>
      </c>
      <c r="E56" t="str">
        <f t="shared" si="1"/>
        <v>Field_54;0;95443;120;0</v>
      </c>
      <c r="G56" t="s">
        <v>257</v>
      </c>
      <c r="H56">
        <f t="shared" ca="1" si="2"/>
        <v>34</v>
      </c>
      <c r="I56" s="63">
        <v>29</v>
      </c>
      <c r="J56" t="str">
        <f t="shared" ca="1" si="3"/>
        <v>Harvester_54;0;0;0;34</v>
      </c>
    </row>
    <row r="57" spans="1:10">
      <c r="A57" t="s">
        <v>155</v>
      </c>
      <c r="B57">
        <f t="shared" ca="1" si="0"/>
        <v>95058</v>
      </c>
      <c r="D57" s="108">
        <v>94916</v>
      </c>
      <c r="E57" t="str">
        <f t="shared" si="1"/>
        <v>Field_55;0;94916;120;0</v>
      </c>
      <c r="G57" t="s">
        <v>258</v>
      </c>
      <c r="H57">
        <f t="shared" ca="1" si="2"/>
        <v>34</v>
      </c>
      <c r="I57" s="63">
        <v>33</v>
      </c>
      <c r="J57" t="str">
        <f t="shared" ca="1" si="3"/>
        <v>Harvester_55;0;0;0;34</v>
      </c>
    </row>
    <row r="58" spans="1:10">
      <c r="A58" t="s">
        <v>156</v>
      </c>
      <c r="B58">
        <f t="shared" ca="1" si="0"/>
        <v>91350</v>
      </c>
      <c r="D58" s="108">
        <v>95752</v>
      </c>
      <c r="E58" t="str">
        <f t="shared" si="1"/>
        <v>Field_56;0;95752;120;0</v>
      </c>
      <c r="G58" t="s">
        <v>259</v>
      </c>
      <c r="H58">
        <f t="shared" ca="1" si="2"/>
        <v>33</v>
      </c>
      <c r="I58" s="63">
        <v>30</v>
      </c>
      <c r="J58" t="str">
        <f t="shared" ca="1" si="3"/>
        <v>Harvester_56;0;0;0;33</v>
      </c>
    </row>
    <row r="59" spans="1:10">
      <c r="A59" t="s">
        <v>157</v>
      </c>
      <c r="B59">
        <f t="shared" ca="1" si="0"/>
        <v>91318</v>
      </c>
      <c r="D59" s="108">
        <v>99049</v>
      </c>
      <c r="E59" t="str">
        <f t="shared" si="1"/>
        <v>Field_57;0;99049;120;0</v>
      </c>
      <c r="G59" t="s">
        <v>260</v>
      </c>
      <c r="H59">
        <f t="shared" ca="1" si="2"/>
        <v>35</v>
      </c>
      <c r="I59" s="63">
        <v>28</v>
      </c>
      <c r="J59" t="str">
        <f t="shared" ca="1" si="3"/>
        <v>Harvester_57;0;0;0;35</v>
      </c>
    </row>
    <row r="60" spans="1:10">
      <c r="A60" t="s">
        <v>158</v>
      </c>
      <c r="B60">
        <f t="shared" ca="1" si="0"/>
        <v>94805</v>
      </c>
      <c r="D60" s="108">
        <v>94492</v>
      </c>
      <c r="E60" t="str">
        <f t="shared" si="1"/>
        <v>Field_58;0;94492;120;0</v>
      </c>
      <c r="G60" t="s">
        <v>261</v>
      </c>
      <c r="H60">
        <f t="shared" ca="1" si="2"/>
        <v>27</v>
      </c>
      <c r="I60" s="63">
        <v>25</v>
      </c>
      <c r="J60" t="str">
        <f t="shared" ca="1" si="3"/>
        <v>Harvester_58;0;0;0;27</v>
      </c>
    </row>
    <row r="61" spans="1:10">
      <c r="A61" t="s">
        <v>159</v>
      </c>
      <c r="B61">
        <f t="shared" ca="1" si="0"/>
        <v>91404</v>
      </c>
      <c r="D61" s="108">
        <v>93488</v>
      </c>
      <c r="E61" t="str">
        <f t="shared" si="1"/>
        <v>Field_59;0;93488;120;0</v>
      </c>
      <c r="G61" t="s">
        <v>262</v>
      </c>
      <c r="H61">
        <f t="shared" ca="1" si="2"/>
        <v>35</v>
      </c>
      <c r="I61" s="63">
        <v>28</v>
      </c>
      <c r="J61" t="str">
        <f t="shared" ca="1" si="3"/>
        <v>Harvester_59;0;0;0;35</v>
      </c>
    </row>
    <row r="62" spans="1:10">
      <c r="A62" t="s">
        <v>160</v>
      </c>
      <c r="B62">
        <f t="shared" ca="1" si="0"/>
        <v>98955</v>
      </c>
      <c r="D62" s="108">
        <v>99031</v>
      </c>
      <c r="E62" t="str">
        <f t="shared" si="1"/>
        <v>Field_60;0;99031;120;0</v>
      </c>
      <c r="G62" t="s">
        <v>263</v>
      </c>
      <c r="H62">
        <f t="shared" ca="1" si="2"/>
        <v>32</v>
      </c>
      <c r="I62" s="63">
        <v>28</v>
      </c>
      <c r="J62" t="str">
        <f t="shared" ca="1" si="3"/>
        <v>Harvester_60;0;0;0;32</v>
      </c>
    </row>
    <row r="63" spans="1:10">
      <c r="A63" t="s">
        <v>161</v>
      </c>
      <c r="B63">
        <f t="shared" ca="1" si="0"/>
        <v>96052</v>
      </c>
      <c r="D63" s="108">
        <v>96735</v>
      </c>
      <c r="E63" t="str">
        <f t="shared" si="1"/>
        <v>Field_61;0;96735;120;0</v>
      </c>
      <c r="G63" t="s">
        <v>264</v>
      </c>
      <c r="H63">
        <f t="shared" ca="1" si="2"/>
        <v>33</v>
      </c>
      <c r="I63" s="63">
        <v>34</v>
      </c>
      <c r="J63" t="str">
        <f t="shared" ca="1" si="3"/>
        <v>Harvester_61;0;0;0;33</v>
      </c>
    </row>
    <row r="64" spans="1:10">
      <c r="A64" t="s">
        <v>162</v>
      </c>
      <c r="B64">
        <f t="shared" ca="1" si="0"/>
        <v>95373</v>
      </c>
      <c r="D64" s="108">
        <v>96720</v>
      </c>
      <c r="E64" t="str">
        <f t="shared" si="1"/>
        <v>Field_62;0;96720;120;0</v>
      </c>
      <c r="G64" t="s">
        <v>265</v>
      </c>
      <c r="H64">
        <f t="shared" ca="1" si="2"/>
        <v>27</v>
      </c>
      <c r="I64" s="63">
        <v>25</v>
      </c>
      <c r="J64" t="str">
        <f t="shared" ca="1" si="3"/>
        <v>Harvester_62;0;0;0;27</v>
      </c>
    </row>
    <row r="65" spans="1:10">
      <c r="A65" t="s">
        <v>163</v>
      </c>
      <c r="B65">
        <f t="shared" ca="1" si="0"/>
        <v>93786</v>
      </c>
      <c r="D65" s="108">
        <v>91279</v>
      </c>
      <c r="E65" t="str">
        <f t="shared" si="1"/>
        <v>Field_63;0;91279;120;0</v>
      </c>
      <c r="G65" t="s">
        <v>266</v>
      </c>
      <c r="H65">
        <f t="shared" ca="1" si="2"/>
        <v>26</v>
      </c>
      <c r="I65" s="63">
        <v>26</v>
      </c>
      <c r="J65" t="str">
        <f t="shared" ca="1" si="3"/>
        <v>Harvester_63;0;0;0;26</v>
      </c>
    </row>
    <row r="66" spans="1:10">
      <c r="A66" t="s">
        <v>164</v>
      </c>
      <c r="B66">
        <f t="shared" ca="1" si="0"/>
        <v>97283</v>
      </c>
      <c r="D66" s="108">
        <v>99729</v>
      </c>
      <c r="E66" t="str">
        <f t="shared" si="1"/>
        <v>Field_64;0;99729;120;0</v>
      </c>
      <c r="G66" t="s">
        <v>267</v>
      </c>
      <c r="H66">
        <f t="shared" ca="1" si="2"/>
        <v>30</v>
      </c>
      <c r="I66" s="63">
        <v>25</v>
      </c>
      <c r="J66" t="str">
        <f t="shared" ca="1" si="3"/>
        <v>Harvester_64;0;0;0;30</v>
      </c>
    </row>
    <row r="67" spans="1:10">
      <c r="A67" t="s">
        <v>165</v>
      </c>
      <c r="B67">
        <f t="shared" ca="1" si="0"/>
        <v>94533</v>
      </c>
      <c r="D67" s="108">
        <v>94413</v>
      </c>
      <c r="E67" t="str">
        <f t="shared" si="1"/>
        <v>Field_65;0;94413;120;0</v>
      </c>
      <c r="G67" t="s">
        <v>268</v>
      </c>
      <c r="H67">
        <f t="shared" ca="1" si="2"/>
        <v>34</v>
      </c>
      <c r="I67" s="63">
        <v>27</v>
      </c>
      <c r="J67" t="str">
        <f t="shared" ca="1" si="3"/>
        <v>Harvester_65;0;0;0;34</v>
      </c>
    </row>
    <row r="68" spans="1:10">
      <c r="A68" t="s">
        <v>166</v>
      </c>
      <c r="B68">
        <f t="shared" ref="B68:B102" ca="1" si="4">TRUNC(RAND()*9000)+90000</f>
        <v>90739</v>
      </c>
      <c r="D68" s="108">
        <v>91440</v>
      </c>
      <c r="E68" t="str">
        <f t="shared" ref="E68:E101" si="5">CONCATENATE(A68,";0;",D68,";120;0")</f>
        <v>Field_66;0;91440;120;0</v>
      </c>
      <c r="G68" t="s">
        <v>269</v>
      </c>
      <c r="H68">
        <f t="shared" ref="H68:H102" ca="1" si="6">TRUNC(RAND()*12)+25</f>
        <v>26</v>
      </c>
      <c r="I68" s="63">
        <v>35</v>
      </c>
      <c r="J68" t="str">
        <f t="shared" ref="J68:J101" ca="1" si="7">CONCATENATE(G68,";0;0;0;",H68)</f>
        <v>Harvester_66;0;0;0;26</v>
      </c>
    </row>
    <row r="69" spans="1:10">
      <c r="A69" t="s">
        <v>167</v>
      </c>
      <c r="B69">
        <f t="shared" ca="1" si="4"/>
        <v>91215</v>
      </c>
      <c r="D69" s="108">
        <v>93851</v>
      </c>
      <c r="E69" t="str">
        <f t="shared" si="5"/>
        <v>Field_67;0;93851;120;0</v>
      </c>
      <c r="G69" t="s">
        <v>270</v>
      </c>
      <c r="H69">
        <f t="shared" ca="1" si="6"/>
        <v>28</v>
      </c>
      <c r="I69" s="63">
        <v>26</v>
      </c>
      <c r="J69" t="str">
        <f t="shared" ca="1" si="7"/>
        <v>Harvester_67;0;0;0;28</v>
      </c>
    </row>
    <row r="70" spans="1:10">
      <c r="A70" t="s">
        <v>168</v>
      </c>
      <c r="B70">
        <f t="shared" ca="1" si="4"/>
        <v>95954</v>
      </c>
      <c r="D70" s="108">
        <v>97415</v>
      </c>
      <c r="E70" t="str">
        <f t="shared" si="5"/>
        <v>Field_68;0;97415;120;0</v>
      </c>
      <c r="G70" t="s">
        <v>271</v>
      </c>
      <c r="H70">
        <f t="shared" ca="1" si="6"/>
        <v>29</v>
      </c>
      <c r="I70" s="63">
        <v>27</v>
      </c>
      <c r="J70" t="str">
        <f t="shared" ca="1" si="7"/>
        <v>Harvester_68;0;0;0;29</v>
      </c>
    </row>
    <row r="71" spans="1:10">
      <c r="A71" t="s">
        <v>169</v>
      </c>
      <c r="B71">
        <f t="shared" ca="1" si="4"/>
        <v>90628</v>
      </c>
      <c r="D71" s="108">
        <v>92063</v>
      </c>
      <c r="E71" t="str">
        <f t="shared" si="5"/>
        <v>Field_69;0;92063;120;0</v>
      </c>
      <c r="G71" t="s">
        <v>272</v>
      </c>
      <c r="H71">
        <f t="shared" ca="1" si="6"/>
        <v>31</v>
      </c>
      <c r="I71" s="63">
        <v>26</v>
      </c>
      <c r="J71" t="str">
        <f t="shared" ca="1" si="7"/>
        <v>Harvester_69;0;0;0;31</v>
      </c>
    </row>
    <row r="72" spans="1:10">
      <c r="A72" t="s">
        <v>170</v>
      </c>
      <c r="B72">
        <f t="shared" ca="1" si="4"/>
        <v>94344</v>
      </c>
      <c r="D72" s="108">
        <v>91070</v>
      </c>
      <c r="E72" t="str">
        <f t="shared" si="5"/>
        <v>Field_70;0;91070;120;0</v>
      </c>
      <c r="G72" t="s">
        <v>273</v>
      </c>
      <c r="H72">
        <f t="shared" ca="1" si="6"/>
        <v>34</v>
      </c>
      <c r="I72" s="63">
        <v>33</v>
      </c>
      <c r="J72" t="str">
        <f t="shared" ca="1" si="7"/>
        <v>Harvester_70;0;0;0;34</v>
      </c>
    </row>
    <row r="73" spans="1:10">
      <c r="A73" t="s">
        <v>171</v>
      </c>
      <c r="B73">
        <f t="shared" ca="1" si="4"/>
        <v>92756</v>
      </c>
      <c r="D73" s="108">
        <v>93364</v>
      </c>
      <c r="E73" t="str">
        <f t="shared" si="5"/>
        <v>Field_71;0;93364;120;0</v>
      </c>
      <c r="G73" t="s">
        <v>274</v>
      </c>
      <c r="H73">
        <f t="shared" ca="1" si="6"/>
        <v>29</v>
      </c>
      <c r="I73" s="63">
        <v>27</v>
      </c>
      <c r="J73" t="str">
        <f t="shared" ca="1" si="7"/>
        <v>Harvester_71;0;0;0;29</v>
      </c>
    </row>
    <row r="74" spans="1:10">
      <c r="A74" t="s">
        <v>172</v>
      </c>
      <c r="B74">
        <f t="shared" ca="1" si="4"/>
        <v>94581</v>
      </c>
      <c r="D74" s="108">
        <v>92357</v>
      </c>
      <c r="E74" t="str">
        <f t="shared" si="5"/>
        <v>Field_72;0;92357;120;0</v>
      </c>
      <c r="G74" t="s">
        <v>275</v>
      </c>
      <c r="H74">
        <f t="shared" ca="1" si="6"/>
        <v>33</v>
      </c>
      <c r="I74" s="63">
        <v>34</v>
      </c>
      <c r="J74" t="str">
        <f t="shared" ca="1" si="7"/>
        <v>Harvester_72;0;0;0;33</v>
      </c>
    </row>
    <row r="75" spans="1:10">
      <c r="A75" t="s">
        <v>173</v>
      </c>
      <c r="B75">
        <f t="shared" ca="1" si="4"/>
        <v>93984</v>
      </c>
      <c r="D75" s="108">
        <v>91744</v>
      </c>
      <c r="E75" t="str">
        <f t="shared" si="5"/>
        <v>Field_73;0;91744;120;0</v>
      </c>
      <c r="G75" t="s">
        <v>276</v>
      </c>
      <c r="H75">
        <f t="shared" ca="1" si="6"/>
        <v>30</v>
      </c>
      <c r="I75" s="63">
        <v>30</v>
      </c>
      <c r="J75" t="str">
        <f t="shared" ca="1" si="7"/>
        <v>Harvester_73;0;0;0;30</v>
      </c>
    </row>
    <row r="76" spans="1:10">
      <c r="A76" t="s">
        <v>174</v>
      </c>
      <c r="B76">
        <f t="shared" ca="1" si="4"/>
        <v>91144</v>
      </c>
      <c r="D76" s="108">
        <v>95468</v>
      </c>
      <c r="E76" t="str">
        <f t="shared" si="5"/>
        <v>Field_74;0;95468;120;0</v>
      </c>
      <c r="G76" t="s">
        <v>277</v>
      </c>
      <c r="H76">
        <f t="shared" ca="1" si="6"/>
        <v>32</v>
      </c>
      <c r="I76" s="63">
        <v>34</v>
      </c>
      <c r="J76" t="str">
        <f t="shared" ca="1" si="7"/>
        <v>Harvester_74;0;0;0;32</v>
      </c>
    </row>
    <row r="77" spans="1:10">
      <c r="A77" t="s">
        <v>175</v>
      </c>
      <c r="B77">
        <f t="shared" ca="1" si="4"/>
        <v>90436</v>
      </c>
      <c r="D77" s="108">
        <v>94172</v>
      </c>
      <c r="E77" t="str">
        <f t="shared" si="5"/>
        <v>Field_75;0;94172;120;0</v>
      </c>
      <c r="G77" t="s">
        <v>278</v>
      </c>
      <c r="H77">
        <f t="shared" ca="1" si="6"/>
        <v>25</v>
      </c>
      <c r="I77" s="63">
        <v>28</v>
      </c>
      <c r="J77" t="str">
        <f t="shared" ca="1" si="7"/>
        <v>Harvester_75;0;0;0;25</v>
      </c>
    </row>
    <row r="78" spans="1:10">
      <c r="A78" t="s">
        <v>176</v>
      </c>
      <c r="B78">
        <f t="shared" ca="1" si="4"/>
        <v>97960</v>
      </c>
      <c r="D78" s="108">
        <v>95096</v>
      </c>
      <c r="E78" t="str">
        <f t="shared" si="5"/>
        <v>Field_76;0;95096;120;0</v>
      </c>
      <c r="G78" t="s">
        <v>279</v>
      </c>
      <c r="H78">
        <f t="shared" ca="1" si="6"/>
        <v>28</v>
      </c>
      <c r="I78" s="63">
        <v>26</v>
      </c>
      <c r="J78" t="str">
        <f t="shared" ca="1" si="7"/>
        <v>Harvester_76;0;0;0;28</v>
      </c>
    </row>
    <row r="79" spans="1:10">
      <c r="A79" t="s">
        <v>177</v>
      </c>
      <c r="B79">
        <f t="shared" ca="1" si="4"/>
        <v>97117</v>
      </c>
      <c r="D79" s="108">
        <v>92698</v>
      </c>
      <c r="E79" t="str">
        <f t="shared" si="5"/>
        <v>Field_77;0;92698;120;0</v>
      </c>
      <c r="G79" t="s">
        <v>280</v>
      </c>
      <c r="H79">
        <f t="shared" ca="1" si="6"/>
        <v>28</v>
      </c>
      <c r="I79" s="63">
        <v>28</v>
      </c>
      <c r="J79" t="str">
        <f t="shared" ca="1" si="7"/>
        <v>Harvester_77;0;0;0;28</v>
      </c>
    </row>
    <row r="80" spans="1:10">
      <c r="A80" t="s">
        <v>178</v>
      </c>
      <c r="B80">
        <f t="shared" ca="1" si="4"/>
        <v>97543</v>
      </c>
      <c r="D80" s="108">
        <v>93442</v>
      </c>
      <c r="E80" t="str">
        <f t="shared" si="5"/>
        <v>Field_78;0;93442;120;0</v>
      </c>
      <c r="G80" t="s">
        <v>281</v>
      </c>
      <c r="H80">
        <f t="shared" ca="1" si="6"/>
        <v>29</v>
      </c>
      <c r="I80" s="63">
        <v>27</v>
      </c>
      <c r="J80" t="str">
        <f t="shared" ca="1" si="7"/>
        <v>Harvester_78;0;0;0;29</v>
      </c>
    </row>
    <row r="81" spans="1:10">
      <c r="A81" t="s">
        <v>179</v>
      </c>
      <c r="B81">
        <f t="shared" ca="1" si="4"/>
        <v>92252</v>
      </c>
      <c r="D81" s="108">
        <v>96193</v>
      </c>
      <c r="E81" t="str">
        <f t="shared" si="5"/>
        <v>Field_79;0;96193;120;0</v>
      </c>
      <c r="G81" t="s">
        <v>282</v>
      </c>
      <c r="H81">
        <f t="shared" ca="1" si="6"/>
        <v>30</v>
      </c>
      <c r="I81" s="63">
        <v>29</v>
      </c>
      <c r="J81" t="str">
        <f t="shared" ca="1" si="7"/>
        <v>Harvester_79;0;0;0;30</v>
      </c>
    </row>
    <row r="82" spans="1:10">
      <c r="A82" t="s">
        <v>180</v>
      </c>
      <c r="B82">
        <f t="shared" ca="1" si="4"/>
        <v>98486</v>
      </c>
      <c r="D82" s="108">
        <v>97602</v>
      </c>
      <c r="E82" t="str">
        <f t="shared" si="5"/>
        <v>Field_80;0;97602;120;0</v>
      </c>
      <c r="G82" t="s">
        <v>283</v>
      </c>
      <c r="H82">
        <f t="shared" ca="1" si="6"/>
        <v>26</v>
      </c>
      <c r="I82" s="63">
        <v>27</v>
      </c>
      <c r="J82" t="str">
        <f t="shared" ca="1" si="7"/>
        <v>Harvester_80;0;0;0;26</v>
      </c>
    </row>
    <row r="83" spans="1:10">
      <c r="A83" t="s">
        <v>181</v>
      </c>
      <c r="B83">
        <f t="shared" ca="1" si="4"/>
        <v>92873</v>
      </c>
      <c r="D83" s="108">
        <v>97222</v>
      </c>
      <c r="E83" t="str">
        <f t="shared" si="5"/>
        <v>Field_81;0;97222;120;0</v>
      </c>
      <c r="G83" t="s">
        <v>284</v>
      </c>
      <c r="H83">
        <f t="shared" ca="1" si="6"/>
        <v>27</v>
      </c>
      <c r="I83" s="63">
        <v>31</v>
      </c>
      <c r="J83" t="str">
        <f t="shared" ca="1" si="7"/>
        <v>Harvester_81;0;0;0;27</v>
      </c>
    </row>
    <row r="84" spans="1:10">
      <c r="A84" t="s">
        <v>182</v>
      </c>
      <c r="B84">
        <f t="shared" ca="1" si="4"/>
        <v>95104</v>
      </c>
      <c r="D84" s="108">
        <v>99398</v>
      </c>
      <c r="E84" t="str">
        <f t="shared" si="5"/>
        <v>Field_82;0;99398;120;0</v>
      </c>
      <c r="G84" t="s">
        <v>285</v>
      </c>
      <c r="H84">
        <f t="shared" ca="1" si="6"/>
        <v>31</v>
      </c>
      <c r="I84" s="63">
        <v>34</v>
      </c>
      <c r="J84" t="str">
        <f t="shared" ca="1" si="7"/>
        <v>Harvester_82;0;0;0;31</v>
      </c>
    </row>
    <row r="85" spans="1:10">
      <c r="A85" t="s">
        <v>183</v>
      </c>
      <c r="B85">
        <f t="shared" ca="1" si="4"/>
        <v>96258</v>
      </c>
      <c r="D85" s="108">
        <v>99674</v>
      </c>
      <c r="E85" t="str">
        <f t="shared" si="5"/>
        <v>Field_83;0;99674;120;0</v>
      </c>
      <c r="G85" t="s">
        <v>286</v>
      </c>
      <c r="H85">
        <f t="shared" ca="1" si="6"/>
        <v>36</v>
      </c>
      <c r="I85" s="63">
        <v>28</v>
      </c>
      <c r="J85" t="str">
        <f t="shared" ca="1" si="7"/>
        <v>Harvester_83;0;0;0;36</v>
      </c>
    </row>
    <row r="86" spans="1:10">
      <c r="A86" t="s">
        <v>184</v>
      </c>
      <c r="B86">
        <f t="shared" ca="1" si="4"/>
        <v>90072</v>
      </c>
      <c r="D86" s="108">
        <v>93335</v>
      </c>
      <c r="E86" t="str">
        <f t="shared" si="5"/>
        <v>Field_84;0;93335;120;0</v>
      </c>
      <c r="G86" t="s">
        <v>287</v>
      </c>
      <c r="H86">
        <f t="shared" ca="1" si="6"/>
        <v>30</v>
      </c>
      <c r="I86" s="63">
        <v>35</v>
      </c>
      <c r="J86" t="str">
        <f t="shared" ca="1" si="7"/>
        <v>Harvester_84;0;0;0;30</v>
      </c>
    </row>
    <row r="87" spans="1:10">
      <c r="A87" t="s">
        <v>185</v>
      </c>
      <c r="B87">
        <f t="shared" ca="1" si="4"/>
        <v>96195</v>
      </c>
      <c r="D87" s="108">
        <v>91989</v>
      </c>
      <c r="E87" t="str">
        <f t="shared" si="5"/>
        <v>Field_85;0;91989;120;0</v>
      </c>
      <c r="G87" t="s">
        <v>288</v>
      </c>
      <c r="H87">
        <f t="shared" ca="1" si="6"/>
        <v>33</v>
      </c>
      <c r="I87" s="63">
        <v>33</v>
      </c>
      <c r="J87" t="str">
        <f t="shared" ca="1" si="7"/>
        <v>Harvester_85;0;0;0;33</v>
      </c>
    </row>
    <row r="88" spans="1:10">
      <c r="A88" t="s">
        <v>186</v>
      </c>
      <c r="B88">
        <f t="shared" ca="1" si="4"/>
        <v>94141</v>
      </c>
      <c r="D88" s="108">
        <v>95760</v>
      </c>
      <c r="E88" t="str">
        <f t="shared" si="5"/>
        <v>Field_86;0;95760;120;0</v>
      </c>
      <c r="G88" t="s">
        <v>289</v>
      </c>
      <c r="H88">
        <f t="shared" ca="1" si="6"/>
        <v>30</v>
      </c>
      <c r="I88" s="63">
        <v>35</v>
      </c>
      <c r="J88" t="str">
        <f t="shared" ca="1" si="7"/>
        <v>Harvester_86;0;0;0;30</v>
      </c>
    </row>
    <row r="89" spans="1:10">
      <c r="A89" t="s">
        <v>187</v>
      </c>
      <c r="B89">
        <f t="shared" ca="1" si="4"/>
        <v>98231</v>
      </c>
      <c r="D89" s="108">
        <v>94514</v>
      </c>
      <c r="E89" t="str">
        <f t="shared" si="5"/>
        <v>Field_87;0;94514;120;0</v>
      </c>
      <c r="G89" t="s">
        <v>290</v>
      </c>
      <c r="H89">
        <f t="shared" ca="1" si="6"/>
        <v>27</v>
      </c>
      <c r="I89" s="63">
        <v>28</v>
      </c>
      <c r="J89" t="str">
        <f t="shared" ca="1" si="7"/>
        <v>Harvester_87;0;0;0;27</v>
      </c>
    </row>
    <row r="90" spans="1:10">
      <c r="A90" t="s">
        <v>188</v>
      </c>
      <c r="B90">
        <f t="shared" ca="1" si="4"/>
        <v>91620</v>
      </c>
      <c r="D90" s="108">
        <v>92493</v>
      </c>
      <c r="E90" t="str">
        <f t="shared" si="5"/>
        <v>Field_88;0;92493;120;0</v>
      </c>
      <c r="G90" t="s">
        <v>291</v>
      </c>
      <c r="H90">
        <f t="shared" ca="1" si="6"/>
        <v>34</v>
      </c>
      <c r="I90" s="63">
        <v>31</v>
      </c>
      <c r="J90" t="str">
        <f t="shared" ca="1" si="7"/>
        <v>Harvester_88;0;0;0;34</v>
      </c>
    </row>
    <row r="91" spans="1:10">
      <c r="A91" t="s">
        <v>189</v>
      </c>
      <c r="B91">
        <f t="shared" ca="1" si="4"/>
        <v>96642</v>
      </c>
      <c r="D91" s="108">
        <v>99401</v>
      </c>
      <c r="E91" t="str">
        <f t="shared" si="5"/>
        <v>Field_89;0;99401;120;0</v>
      </c>
      <c r="G91" t="s">
        <v>292</v>
      </c>
      <c r="H91">
        <f t="shared" ca="1" si="6"/>
        <v>28</v>
      </c>
      <c r="I91" s="63">
        <v>29</v>
      </c>
      <c r="J91" t="str">
        <f t="shared" ca="1" si="7"/>
        <v>Harvester_89;0;0;0;28</v>
      </c>
    </row>
    <row r="92" spans="1:10">
      <c r="A92" t="s">
        <v>190</v>
      </c>
      <c r="B92">
        <f t="shared" ca="1" si="4"/>
        <v>98072</v>
      </c>
      <c r="D92" s="108">
        <v>91040</v>
      </c>
      <c r="E92" t="str">
        <f t="shared" si="5"/>
        <v>Field_90;0;91040;120;0</v>
      </c>
      <c r="G92" t="s">
        <v>293</v>
      </c>
      <c r="H92">
        <f t="shared" ca="1" si="6"/>
        <v>27</v>
      </c>
      <c r="I92" s="63">
        <v>32</v>
      </c>
      <c r="J92" t="str">
        <f t="shared" ca="1" si="7"/>
        <v>Harvester_90;0;0;0;27</v>
      </c>
    </row>
    <row r="93" spans="1:10">
      <c r="A93" t="s">
        <v>191</v>
      </c>
      <c r="B93">
        <f t="shared" ca="1" si="4"/>
        <v>97440</v>
      </c>
      <c r="D93" s="108">
        <v>99232</v>
      </c>
      <c r="E93" t="str">
        <f t="shared" si="5"/>
        <v>Field_91;0;99232;120;0</v>
      </c>
      <c r="G93" t="s">
        <v>294</v>
      </c>
      <c r="H93">
        <f t="shared" ca="1" si="6"/>
        <v>33</v>
      </c>
      <c r="I93" s="63">
        <v>31</v>
      </c>
      <c r="J93" t="str">
        <f t="shared" ca="1" si="7"/>
        <v>Harvester_91;0;0;0;33</v>
      </c>
    </row>
    <row r="94" spans="1:10">
      <c r="A94" t="s">
        <v>192</v>
      </c>
      <c r="B94">
        <f t="shared" ca="1" si="4"/>
        <v>91543</v>
      </c>
      <c r="D94" s="108">
        <v>96253</v>
      </c>
      <c r="E94" t="str">
        <f t="shared" si="5"/>
        <v>Field_92;0;96253;120;0</v>
      </c>
      <c r="G94" t="s">
        <v>295</v>
      </c>
      <c r="H94">
        <f t="shared" ca="1" si="6"/>
        <v>28</v>
      </c>
      <c r="I94" s="63">
        <v>26</v>
      </c>
      <c r="J94" t="str">
        <f t="shared" ca="1" si="7"/>
        <v>Harvester_92;0;0;0;28</v>
      </c>
    </row>
    <row r="95" spans="1:10">
      <c r="A95" t="s">
        <v>193</v>
      </c>
      <c r="B95">
        <f t="shared" ca="1" si="4"/>
        <v>96628</v>
      </c>
      <c r="D95" s="108">
        <v>92972</v>
      </c>
      <c r="E95" t="str">
        <f t="shared" si="5"/>
        <v>Field_93;0;92972;120;0</v>
      </c>
      <c r="G95" t="s">
        <v>296</v>
      </c>
      <c r="H95">
        <f t="shared" ca="1" si="6"/>
        <v>31</v>
      </c>
      <c r="I95" s="63">
        <v>26</v>
      </c>
      <c r="J95" t="str">
        <f t="shared" ca="1" si="7"/>
        <v>Harvester_93;0;0;0;31</v>
      </c>
    </row>
    <row r="96" spans="1:10">
      <c r="A96" t="s">
        <v>194</v>
      </c>
      <c r="B96">
        <f t="shared" ca="1" si="4"/>
        <v>98302</v>
      </c>
      <c r="D96" s="108">
        <v>96010</v>
      </c>
      <c r="E96" t="str">
        <f t="shared" si="5"/>
        <v>Field_94;0;96010;120;0</v>
      </c>
      <c r="G96" t="s">
        <v>297</v>
      </c>
      <c r="H96">
        <f t="shared" ca="1" si="6"/>
        <v>27</v>
      </c>
      <c r="I96" s="63">
        <v>26</v>
      </c>
      <c r="J96" t="str">
        <f t="shared" ca="1" si="7"/>
        <v>Harvester_94;0;0;0;27</v>
      </c>
    </row>
    <row r="97" spans="1:10">
      <c r="A97" t="s">
        <v>195</v>
      </c>
      <c r="B97">
        <f t="shared" ca="1" si="4"/>
        <v>98526</v>
      </c>
      <c r="D97" s="108">
        <v>99665</v>
      </c>
      <c r="E97" t="str">
        <f t="shared" si="5"/>
        <v>Field_95;0;99665;120;0</v>
      </c>
      <c r="G97" t="s">
        <v>298</v>
      </c>
      <c r="H97">
        <f t="shared" ca="1" si="6"/>
        <v>27</v>
      </c>
      <c r="I97" s="63">
        <v>28</v>
      </c>
      <c r="J97" t="str">
        <f t="shared" ca="1" si="7"/>
        <v>Harvester_95;0;0;0;27</v>
      </c>
    </row>
    <row r="98" spans="1:10">
      <c r="A98" t="s">
        <v>196</v>
      </c>
      <c r="B98">
        <f t="shared" ca="1" si="4"/>
        <v>93971</v>
      </c>
      <c r="D98" s="108">
        <v>95517</v>
      </c>
      <c r="E98" t="str">
        <f t="shared" si="5"/>
        <v>Field_96;0;95517;120;0</v>
      </c>
      <c r="G98" t="s">
        <v>299</v>
      </c>
      <c r="H98">
        <f t="shared" ca="1" si="6"/>
        <v>25</v>
      </c>
      <c r="I98" s="63">
        <v>34</v>
      </c>
      <c r="J98" t="str">
        <f t="shared" ca="1" si="7"/>
        <v>Harvester_96;0;0;0;25</v>
      </c>
    </row>
    <row r="99" spans="1:10">
      <c r="A99" t="s">
        <v>197</v>
      </c>
      <c r="B99">
        <f t="shared" ca="1" si="4"/>
        <v>92359</v>
      </c>
      <c r="D99" s="108">
        <v>93023</v>
      </c>
      <c r="E99" t="str">
        <f t="shared" si="5"/>
        <v>Field_97;0;93023;120;0</v>
      </c>
      <c r="G99" t="s">
        <v>300</v>
      </c>
      <c r="H99">
        <f t="shared" ca="1" si="6"/>
        <v>35</v>
      </c>
      <c r="I99" s="63">
        <v>33</v>
      </c>
      <c r="J99" t="str">
        <f t="shared" ca="1" si="7"/>
        <v>Harvester_97;0;0;0;35</v>
      </c>
    </row>
    <row r="100" spans="1:10">
      <c r="A100" t="s">
        <v>198</v>
      </c>
      <c r="B100">
        <f t="shared" ca="1" si="4"/>
        <v>95148</v>
      </c>
      <c r="D100" s="108">
        <v>95088</v>
      </c>
      <c r="E100" t="str">
        <f t="shared" si="5"/>
        <v>Field_98;0;95088;120;0</v>
      </c>
      <c r="G100" t="s">
        <v>301</v>
      </c>
      <c r="H100">
        <f t="shared" ca="1" si="6"/>
        <v>30</v>
      </c>
      <c r="I100" s="63">
        <v>36</v>
      </c>
      <c r="J100" t="str">
        <f t="shared" ca="1" si="7"/>
        <v>Harvester_98;0;0;0;30</v>
      </c>
    </row>
    <row r="101" spans="1:10">
      <c r="A101" t="s">
        <v>199</v>
      </c>
      <c r="B101">
        <f t="shared" ca="1" si="4"/>
        <v>98382</v>
      </c>
      <c r="D101" s="108">
        <v>95623</v>
      </c>
      <c r="E101" t="str">
        <f t="shared" si="5"/>
        <v>Field_99;0;95623;120;0</v>
      </c>
      <c r="G101" t="s">
        <v>302</v>
      </c>
      <c r="H101">
        <f t="shared" ca="1" si="6"/>
        <v>26</v>
      </c>
      <c r="I101" s="63">
        <v>36</v>
      </c>
      <c r="J101" t="str">
        <f t="shared" ca="1" si="7"/>
        <v>Harvester_99;0;0;0;26</v>
      </c>
    </row>
    <row r="102" spans="1:10">
      <c r="A102" t="s">
        <v>314</v>
      </c>
      <c r="B102">
        <f t="shared" ca="1" si="4"/>
        <v>93535</v>
      </c>
      <c r="D102" s="108">
        <v>95623</v>
      </c>
      <c r="E102" t="str">
        <f t="shared" ref="E102" si="8">CONCATENATE(A102,";0;",D102,";120;0")</f>
        <v>Field_100;0;95623;120;0</v>
      </c>
      <c r="G102" t="s">
        <v>315</v>
      </c>
      <c r="H102">
        <f t="shared" ca="1" si="6"/>
        <v>27</v>
      </c>
      <c r="I102" s="63">
        <v>36</v>
      </c>
      <c r="J102" t="str">
        <f t="shared" ref="J102" ca="1" si="9">CONCATENATE(G102,";0;0;0;",H102)</f>
        <v>Harvester_100;0;0;0;27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F1" zoomScale="120" zoomScaleNormal="120" workbookViewId="0">
      <selection activeCell="L10" sqref="L10"/>
    </sheetView>
  </sheetViews>
  <sheetFormatPr defaultRowHeight="14.4"/>
  <cols>
    <col min="3" max="3" width="3.5546875" customWidth="1"/>
    <col min="4" max="4" width="8.88671875" style="108"/>
    <col min="5" max="5" width="21.21875" customWidth="1"/>
    <col min="6" max="6" width="4" customWidth="1"/>
    <col min="7" max="7" width="13.109375" customWidth="1"/>
    <col min="8" max="8" width="4.33203125" customWidth="1"/>
    <col min="9" max="9" width="5.6640625" style="63" customWidth="1"/>
    <col min="10" max="10" width="20.88671875" customWidth="1"/>
    <col min="11" max="11" width="5.5546875" customWidth="1"/>
    <col min="12" max="12" width="16.21875" customWidth="1"/>
    <col min="13" max="13" width="12.109375" bestFit="1" customWidth="1"/>
  </cols>
  <sheetData>
    <row r="1" spans="1:13">
      <c r="E1" t="s">
        <v>100</v>
      </c>
      <c r="J1" t="s">
        <v>200</v>
      </c>
      <c r="L1" t="s">
        <v>317</v>
      </c>
    </row>
    <row r="2" spans="1:13">
      <c r="B2">
        <f ca="1">AVERAGE(B3:B102)</f>
        <v>94617.43</v>
      </c>
      <c r="H2" s="63">
        <f ca="1">AVERAGE(H3:H102)</f>
        <v>30.68</v>
      </c>
      <c r="L2" t="s">
        <v>306</v>
      </c>
      <c r="M2">
        <f>POWER(2,400)</f>
        <v>2.5822498780869086E+120</v>
      </c>
    </row>
    <row r="3" spans="1:13">
      <c r="A3" t="s">
        <v>101</v>
      </c>
      <c r="B3">
        <f ca="1">TRUNC(RAND()*9000)+90000</f>
        <v>92630</v>
      </c>
      <c r="D3" s="108">
        <v>94934</v>
      </c>
      <c r="E3" t="str">
        <f>CONCATENATE(A3,";0;",D3,";120;0")</f>
        <v>Field_01;0;94934;120;0</v>
      </c>
      <c r="G3" t="s">
        <v>201</v>
      </c>
      <c r="H3">
        <f ca="1">TRUNC(RAND()*12)+25</f>
        <v>26</v>
      </c>
      <c r="I3" s="63">
        <v>32</v>
      </c>
      <c r="J3" t="str">
        <f ca="1">CONCATENATE(G3,";0;0;0;",H3)</f>
        <v>Harvester_01;0;0;0;26</v>
      </c>
      <c r="L3" t="s">
        <v>304</v>
      </c>
      <c r="M3">
        <f>3600*24*365</f>
        <v>31536000</v>
      </c>
    </row>
    <row r="4" spans="1:13">
      <c r="A4" t="s">
        <v>102</v>
      </c>
      <c r="B4">
        <f t="shared" ref="B4:B67" ca="1" si="0">TRUNC(RAND()*9000)+90000</f>
        <v>96353</v>
      </c>
      <c r="D4" s="108">
        <v>99856</v>
      </c>
      <c r="E4" t="str">
        <f t="shared" ref="E4:E67" si="1">CONCATENATE(A4,";0;",D4,";120;0")</f>
        <v>Field_02;0;99856;120;0</v>
      </c>
      <c r="G4" t="s">
        <v>202</v>
      </c>
      <c r="H4">
        <f t="shared" ref="H4:H67" ca="1" si="2">TRUNC(RAND()*12)+25</f>
        <v>34</v>
      </c>
      <c r="I4" s="63">
        <v>28</v>
      </c>
      <c r="J4" t="str">
        <f t="shared" ref="J4:J67" ca="1" si="3">CONCATENATE(G4,";0;0;0;",H4)</f>
        <v>Harvester_02;0;0;0;34</v>
      </c>
      <c r="L4" t="s">
        <v>307</v>
      </c>
      <c r="M4">
        <v>1000000</v>
      </c>
    </row>
    <row r="5" spans="1:13">
      <c r="A5" t="s">
        <v>103</v>
      </c>
      <c r="B5">
        <f t="shared" ca="1" si="0"/>
        <v>97910</v>
      </c>
      <c r="D5" s="108">
        <v>98566</v>
      </c>
      <c r="E5" t="str">
        <f t="shared" si="1"/>
        <v>Field_03;0;98566;120;0</v>
      </c>
      <c r="G5" t="s">
        <v>203</v>
      </c>
      <c r="H5">
        <f t="shared" ca="1" si="2"/>
        <v>34</v>
      </c>
      <c r="I5" s="63">
        <v>33</v>
      </c>
      <c r="J5" t="str">
        <f t="shared" ca="1" si="3"/>
        <v>Harvester_03;0;0;0;34</v>
      </c>
      <c r="L5">
        <f>M2/(M4*M3)</f>
        <v>8.1882606484237328E+106</v>
      </c>
      <c r="M5" t="s">
        <v>305</v>
      </c>
    </row>
    <row r="6" spans="1:13">
      <c r="A6" t="s">
        <v>104</v>
      </c>
      <c r="B6">
        <f t="shared" ca="1" si="0"/>
        <v>95578</v>
      </c>
      <c r="D6" s="108">
        <v>92700</v>
      </c>
      <c r="E6" t="str">
        <f t="shared" si="1"/>
        <v>Field_04;0;92700;120;0</v>
      </c>
      <c r="G6" t="s">
        <v>205</v>
      </c>
      <c r="H6">
        <f t="shared" ca="1" si="2"/>
        <v>26</v>
      </c>
      <c r="I6" s="63">
        <v>27</v>
      </c>
      <c r="J6" t="str">
        <f t="shared" ca="1" si="3"/>
        <v>Harvester_04;0;0;0;26</v>
      </c>
    </row>
    <row r="7" spans="1:13">
      <c r="A7" t="s">
        <v>105</v>
      </c>
      <c r="B7">
        <f t="shared" ca="1" si="0"/>
        <v>95441</v>
      </c>
      <c r="D7" s="108">
        <v>95052</v>
      </c>
      <c r="E7" t="str">
        <f t="shared" si="1"/>
        <v>Field_05;0;95052;120;0</v>
      </c>
      <c r="G7" t="s">
        <v>206</v>
      </c>
      <c r="H7">
        <f t="shared" ca="1" si="2"/>
        <v>27</v>
      </c>
      <c r="I7" s="63">
        <v>33</v>
      </c>
      <c r="J7" t="str">
        <f t="shared" ca="1" si="3"/>
        <v>Harvester_05;0;0;0;27</v>
      </c>
    </row>
    <row r="8" spans="1:13">
      <c r="A8" t="s">
        <v>106</v>
      </c>
      <c r="B8">
        <f t="shared" ca="1" si="0"/>
        <v>97315</v>
      </c>
      <c r="D8" s="108">
        <v>99113</v>
      </c>
      <c r="E8" t="str">
        <f t="shared" si="1"/>
        <v>Field_06;0;99113;120;0</v>
      </c>
      <c r="G8" t="s">
        <v>207</v>
      </c>
      <c r="H8">
        <f t="shared" ca="1" si="2"/>
        <v>28</v>
      </c>
      <c r="I8" s="63">
        <v>28</v>
      </c>
      <c r="J8" t="str">
        <f t="shared" ca="1" si="3"/>
        <v>Harvester_06;0;0;0;28</v>
      </c>
    </row>
    <row r="9" spans="1:13">
      <c r="A9" t="s">
        <v>107</v>
      </c>
      <c r="B9">
        <f t="shared" ca="1" si="0"/>
        <v>93906</v>
      </c>
      <c r="D9" s="108">
        <v>96785</v>
      </c>
      <c r="E9" t="str">
        <f t="shared" si="1"/>
        <v>Field_07;0;96785;120;0</v>
      </c>
      <c r="G9" t="s">
        <v>208</v>
      </c>
      <c r="H9">
        <f t="shared" ca="1" si="2"/>
        <v>28</v>
      </c>
      <c r="I9" s="63">
        <v>36</v>
      </c>
      <c r="J9" t="str">
        <f t="shared" ca="1" si="3"/>
        <v>Harvester_07;0;0;0;28</v>
      </c>
    </row>
    <row r="10" spans="1:13">
      <c r="A10" t="s">
        <v>108</v>
      </c>
      <c r="B10">
        <f t="shared" ca="1" si="0"/>
        <v>95738</v>
      </c>
      <c r="D10" s="108">
        <v>93049</v>
      </c>
      <c r="E10" t="str">
        <f t="shared" si="1"/>
        <v>Field_08;0;93049;120;0</v>
      </c>
      <c r="G10" t="s">
        <v>209</v>
      </c>
      <c r="H10">
        <f t="shared" ca="1" si="2"/>
        <v>28</v>
      </c>
      <c r="I10" s="63">
        <v>28</v>
      </c>
      <c r="J10" t="str">
        <f t="shared" ca="1" si="3"/>
        <v>Harvester_08;0;0;0;28</v>
      </c>
    </row>
    <row r="11" spans="1:13">
      <c r="A11" t="s">
        <v>109</v>
      </c>
      <c r="B11">
        <f t="shared" ca="1" si="0"/>
        <v>91545</v>
      </c>
      <c r="D11" s="108">
        <v>99230</v>
      </c>
      <c r="E11" t="str">
        <f t="shared" si="1"/>
        <v>Field_09;0;99230;120;0</v>
      </c>
      <c r="G11" t="s">
        <v>210</v>
      </c>
      <c r="H11">
        <f t="shared" ca="1" si="2"/>
        <v>35</v>
      </c>
      <c r="I11" s="63">
        <v>26</v>
      </c>
      <c r="J11" t="str">
        <f t="shared" ca="1" si="3"/>
        <v>Harvester_09;0;0;0;35</v>
      </c>
    </row>
    <row r="12" spans="1:13">
      <c r="A12" t="s">
        <v>110</v>
      </c>
      <c r="B12">
        <f t="shared" ca="1" si="0"/>
        <v>91123</v>
      </c>
      <c r="D12" s="108">
        <v>93305</v>
      </c>
      <c r="E12" t="str">
        <f t="shared" si="1"/>
        <v>Field_10;0;93305;120;0</v>
      </c>
      <c r="G12" t="s">
        <v>211</v>
      </c>
      <c r="H12">
        <f t="shared" ca="1" si="2"/>
        <v>34</v>
      </c>
      <c r="I12" s="63">
        <v>29</v>
      </c>
      <c r="J12" t="str">
        <f t="shared" ca="1" si="3"/>
        <v>Harvester_10;0;0;0;34</v>
      </c>
    </row>
    <row r="13" spans="1:13">
      <c r="A13" t="s">
        <v>111</v>
      </c>
      <c r="B13">
        <f t="shared" ca="1" si="0"/>
        <v>90760</v>
      </c>
      <c r="D13" s="108">
        <v>92512</v>
      </c>
      <c r="E13" t="str">
        <f t="shared" si="1"/>
        <v>Field_11;0;92512;120;0</v>
      </c>
      <c r="G13" t="s">
        <v>212</v>
      </c>
      <c r="H13">
        <f t="shared" ca="1" si="2"/>
        <v>28</v>
      </c>
      <c r="I13" s="63">
        <v>31</v>
      </c>
      <c r="J13" t="str">
        <f t="shared" ca="1" si="3"/>
        <v>Harvester_11;0;0;0;28</v>
      </c>
    </row>
    <row r="14" spans="1:13">
      <c r="A14" t="s">
        <v>112</v>
      </c>
      <c r="B14">
        <f t="shared" ca="1" si="0"/>
        <v>98034</v>
      </c>
      <c r="D14" s="108">
        <v>93515</v>
      </c>
      <c r="E14" t="str">
        <f t="shared" si="1"/>
        <v>Field_12;0;93515;120;0</v>
      </c>
      <c r="G14" t="s">
        <v>213</v>
      </c>
      <c r="H14">
        <f t="shared" ca="1" si="2"/>
        <v>35</v>
      </c>
      <c r="I14" s="63">
        <v>28</v>
      </c>
      <c r="J14" t="str">
        <f t="shared" ca="1" si="3"/>
        <v>Harvester_12;0;0;0;35</v>
      </c>
    </row>
    <row r="15" spans="1:13">
      <c r="A15" t="s">
        <v>113</v>
      </c>
      <c r="B15">
        <f t="shared" ca="1" si="0"/>
        <v>95438</v>
      </c>
      <c r="D15" s="108">
        <v>93926</v>
      </c>
      <c r="E15" t="str">
        <f t="shared" si="1"/>
        <v>Field_13;0;93926;120;0</v>
      </c>
      <c r="G15" t="s">
        <v>214</v>
      </c>
      <c r="H15">
        <f t="shared" ca="1" si="2"/>
        <v>32</v>
      </c>
      <c r="I15" s="63">
        <v>34</v>
      </c>
      <c r="J15" t="str">
        <f t="shared" ca="1" si="3"/>
        <v>Harvester_13;0;0;0;32</v>
      </c>
    </row>
    <row r="16" spans="1:13">
      <c r="A16" t="s">
        <v>114</v>
      </c>
      <c r="B16">
        <f t="shared" ca="1" si="0"/>
        <v>96390</v>
      </c>
      <c r="D16" s="108">
        <v>94984</v>
      </c>
      <c r="E16" t="str">
        <f t="shared" si="1"/>
        <v>Field_14;0;94984;120;0</v>
      </c>
      <c r="G16" t="s">
        <v>215</v>
      </c>
      <c r="H16">
        <f t="shared" ca="1" si="2"/>
        <v>27</v>
      </c>
      <c r="I16" s="63">
        <v>26</v>
      </c>
      <c r="J16" t="str">
        <f t="shared" ca="1" si="3"/>
        <v>Harvester_14;0;0;0;27</v>
      </c>
    </row>
    <row r="17" spans="1:10">
      <c r="A17" t="s">
        <v>115</v>
      </c>
      <c r="B17">
        <f t="shared" ca="1" si="0"/>
        <v>91685</v>
      </c>
      <c r="D17" s="108">
        <v>91758</v>
      </c>
      <c r="E17" t="str">
        <f t="shared" si="1"/>
        <v>Field_15;0;91758;120;0</v>
      </c>
      <c r="G17" t="s">
        <v>216</v>
      </c>
      <c r="H17">
        <f t="shared" ca="1" si="2"/>
        <v>34</v>
      </c>
      <c r="I17" s="63">
        <v>36</v>
      </c>
      <c r="J17" t="str">
        <f t="shared" ca="1" si="3"/>
        <v>Harvester_15;0;0;0;34</v>
      </c>
    </row>
    <row r="18" spans="1:10">
      <c r="A18" t="s">
        <v>116</v>
      </c>
      <c r="B18">
        <f t="shared" ca="1" si="0"/>
        <v>92156</v>
      </c>
      <c r="D18" s="108">
        <v>96010</v>
      </c>
      <c r="E18" t="str">
        <f t="shared" si="1"/>
        <v>Field_16;0;96010;120;0</v>
      </c>
      <c r="G18" t="s">
        <v>217</v>
      </c>
      <c r="H18">
        <f t="shared" ca="1" si="2"/>
        <v>27</v>
      </c>
      <c r="I18" s="63">
        <v>28</v>
      </c>
      <c r="J18" t="str">
        <f t="shared" ca="1" si="3"/>
        <v>Harvester_16;0;0;0;27</v>
      </c>
    </row>
    <row r="19" spans="1:10">
      <c r="A19" t="s">
        <v>117</v>
      </c>
      <c r="B19">
        <f t="shared" ca="1" si="0"/>
        <v>95589</v>
      </c>
      <c r="D19" s="108">
        <v>95817</v>
      </c>
      <c r="E19" t="str">
        <f t="shared" si="1"/>
        <v>Field_17;0;95817;120;0</v>
      </c>
      <c r="G19" t="s">
        <v>218</v>
      </c>
      <c r="H19">
        <f t="shared" ca="1" si="2"/>
        <v>25</v>
      </c>
      <c r="I19" s="63">
        <v>32</v>
      </c>
      <c r="J19" t="str">
        <f t="shared" ca="1" si="3"/>
        <v>Harvester_17;0;0;0;25</v>
      </c>
    </row>
    <row r="20" spans="1:10">
      <c r="A20" t="s">
        <v>118</v>
      </c>
      <c r="B20">
        <f t="shared" ca="1" si="0"/>
        <v>95498</v>
      </c>
      <c r="D20" s="108">
        <v>96401</v>
      </c>
      <c r="E20" t="str">
        <f t="shared" si="1"/>
        <v>Field_18;0;96401;120;0</v>
      </c>
      <c r="G20" t="s">
        <v>219</v>
      </c>
      <c r="H20">
        <f t="shared" ca="1" si="2"/>
        <v>36</v>
      </c>
      <c r="I20" s="63">
        <v>31</v>
      </c>
      <c r="J20" t="str">
        <f t="shared" ca="1" si="3"/>
        <v>Harvester_18;0;0;0;36</v>
      </c>
    </row>
    <row r="21" spans="1:10">
      <c r="A21" t="s">
        <v>119</v>
      </c>
      <c r="B21">
        <f t="shared" ca="1" si="0"/>
        <v>98088</v>
      </c>
      <c r="D21" s="108">
        <v>91873</v>
      </c>
      <c r="E21" t="str">
        <f t="shared" si="1"/>
        <v>Field_19;0;91873;120;0</v>
      </c>
      <c r="G21" t="s">
        <v>220</v>
      </c>
      <c r="H21">
        <f t="shared" ca="1" si="2"/>
        <v>35</v>
      </c>
      <c r="I21" s="63">
        <v>33</v>
      </c>
      <c r="J21" t="str">
        <f t="shared" ca="1" si="3"/>
        <v>Harvester_19;0;0;0;35</v>
      </c>
    </row>
    <row r="22" spans="1:10">
      <c r="A22" t="s">
        <v>120</v>
      </c>
      <c r="B22">
        <f t="shared" ca="1" si="0"/>
        <v>96100</v>
      </c>
      <c r="D22" s="108">
        <v>91362</v>
      </c>
      <c r="E22" t="str">
        <f t="shared" si="1"/>
        <v>Field_20;0;91362;120;0</v>
      </c>
      <c r="G22" t="s">
        <v>221</v>
      </c>
      <c r="H22">
        <f t="shared" ca="1" si="2"/>
        <v>27</v>
      </c>
      <c r="I22" s="63">
        <v>36</v>
      </c>
      <c r="J22" t="str">
        <f t="shared" ca="1" si="3"/>
        <v>Harvester_20;0;0;0;27</v>
      </c>
    </row>
    <row r="23" spans="1:10">
      <c r="A23" t="s">
        <v>121</v>
      </c>
      <c r="B23">
        <f t="shared" ca="1" si="0"/>
        <v>98535</v>
      </c>
      <c r="D23" s="108">
        <v>93033</v>
      </c>
      <c r="E23" t="str">
        <f t="shared" si="1"/>
        <v>Field_21;0;93033;120;0</v>
      </c>
      <c r="G23" t="s">
        <v>222</v>
      </c>
      <c r="H23">
        <f t="shared" ca="1" si="2"/>
        <v>35</v>
      </c>
      <c r="I23" s="63">
        <v>32</v>
      </c>
      <c r="J23" t="str">
        <f t="shared" ca="1" si="3"/>
        <v>Harvester_21;0;0;0;35</v>
      </c>
    </row>
    <row r="24" spans="1:10">
      <c r="A24" t="s">
        <v>122</v>
      </c>
      <c r="B24">
        <f t="shared" ca="1" si="0"/>
        <v>95317</v>
      </c>
      <c r="D24" s="108">
        <v>92074</v>
      </c>
      <c r="E24" t="str">
        <f t="shared" si="1"/>
        <v>Field_22;0;92074;120;0</v>
      </c>
      <c r="G24" t="s">
        <v>223</v>
      </c>
      <c r="H24">
        <f t="shared" ca="1" si="2"/>
        <v>36</v>
      </c>
      <c r="I24" s="63">
        <v>36</v>
      </c>
      <c r="J24" t="str">
        <f t="shared" ca="1" si="3"/>
        <v>Harvester_22;0;0;0;36</v>
      </c>
    </row>
    <row r="25" spans="1:10">
      <c r="A25" t="s">
        <v>123</v>
      </c>
      <c r="B25">
        <f t="shared" ca="1" si="0"/>
        <v>92370</v>
      </c>
      <c r="D25" s="108">
        <v>99974</v>
      </c>
      <c r="E25" t="str">
        <f t="shared" si="1"/>
        <v>Field_23;0;99974;120;0</v>
      </c>
      <c r="G25" t="s">
        <v>224</v>
      </c>
      <c r="H25">
        <f t="shared" ca="1" si="2"/>
        <v>30</v>
      </c>
      <c r="I25" s="63">
        <v>29</v>
      </c>
      <c r="J25" t="str">
        <f t="shared" ca="1" si="3"/>
        <v>Harvester_23;0;0;0;30</v>
      </c>
    </row>
    <row r="26" spans="1:10">
      <c r="A26" t="s">
        <v>124</v>
      </c>
      <c r="B26">
        <f t="shared" ca="1" si="0"/>
        <v>94359</v>
      </c>
      <c r="D26" s="108">
        <v>95219</v>
      </c>
      <c r="E26" t="str">
        <f t="shared" si="1"/>
        <v>Field_24;0;95219;120;0</v>
      </c>
      <c r="G26" t="s">
        <v>225</v>
      </c>
      <c r="H26">
        <f t="shared" ca="1" si="2"/>
        <v>34</v>
      </c>
      <c r="I26" s="63">
        <v>28</v>
      </c>
      <c r="J26" t="str">
        <f t="shared" ca="1" si="3"/>
        <v>Harvester_24;0;0;0;34</v>
      </c>
    </row>
    <row r="27" spans="1:10">
      <c r="A27" t="s">
        <v>125</v>
      </c>
      <c r="B27">
        <f t="shared" ca="1" si="0"/>
        <v>98528</v>
      </c>
      <c r="D27" s="108">
        <v>98080</v>
      </c>
      <c r="E27" t="str">
        <f t="shared" si="1"/>
        <v>Field_25;0;98080;120;0</v>
      </c>
      <c r="G27" t="s">
        <v>226</v>
      </c>
      <c r="H27">
        <f t="shared" ca="1" si="2"/>
        <v>30</v>
      </c>
      <c r="I27" s="63">
        <v>35</v>
      </c>
      <c r="J27" t="str">
        <f t="shared" ca="1" si="3"/>
        <v>Harvester_25;0;0;0;30</v>
      </c>
    </row>
    <row r="28" spans="1:10">
      <c r="A28" t="s">
        <v>126</v>
      </c>
      <c r="B28">
        <f t="shared" ca="1" si="0"/>
        <v>96273</v>
      </c>
      <c r="D28" s="108">
        <v>91934</v>
      </c>
      <c r="E28" t="str">
        <f t="shared" si="1"/>
        <v>Field_26;0;91934;120;0</v>
      </c>
      <c r="G28" t="s">
        <v>227</v>
      </c>
      <c r="H28">
        <f t="shared" ca="1" si="2"/>
        <v>33</v>
      </c>
      <c r="I28" s="63">
        <v>34</v>
      </c>
      <c r="J28" t="str">
        <f t="shared" ca="1" si="3"/>
        <v>Harvester_26;0;0;0;33</v>
      </c>
    </row>
    <row r="29" spans="1:10">
      <c r="A29" t="s">
        <v>127</v>
      </c>
      <c r="B29">
        <f t="shared" ca="1" si="0"/>
        <v>93033</v>
      </c>
      <c r="D29" s="108">
        <v>95289</v>
      </c>
      <c r="E29" t="str">
        <f t="shared" si="1"/>
        <v>Field_27;0;95289;120;0</v>
      </c>
      <c r="G29" t="s">
        <v>228</v>
      </c>
      <c r="H29">
        <f t="shared" ca="1" si="2"/>
        <v>32</v>
      </c>
      <c r="I29" s="63">
        <v>35</v>
      </c>
      <c r="J29" t="str">
        <f t="shared" ca="1" si="3"/>
        <v>Harvester_27;0;0;0;32</v>
      </c>
    </row>
    <row r="30" spans="1:10">
      <c r="A30" t="s">
        <v>128</v>
      </c>
      <c r="B30">
        <f t="shared" ca="1" si="0"/>
        <v>98013</v>
      </c>
      <c r="D30" s="108">
        <v>94943</v>
      </c>
      <c r="E30" t="str">
        <f t="shared" si="1"/>
        <v>Field_28;0;94943;120;0</v>
      </c>
      <c r="G30" t="s">
        <v>229</v>
      </c>
      <c r="H30">
        <f t="shared" ca="1" si="2"/>
        <v>27</v>
      </c>
      <c r="I30" s="63">
        <v>33</v>
      </c>
      <c r="J30" t="str">
        <f t="shared" ca="1" si="3"/>
        <v>Harvester_28;0;0;0;27</v>
      </c>
    </row>
    <row r="31" spans="1:10">
      <c r="A31" t="s">
        <v>129</v>
      </c>
      <c r="B31">
        <f t="shared" ca="1" si="0"/>
        <v>93675</v>
      </c>
      <c r="D31" s="108">
        <v>96294</v>
      </c>
      <c r="E31" t="str">
        <f t="shared" si="1"/>
        <v>Field_29;0;96294;120;0</v>
      </c>
      <c r="G31" t="s">
        <v>230</v>
      </c>
      <c r="H31">
        <f t="shared" ca="1" si="2"/>
        <v>27</v>
      </c>
      <c r="I31" s="63">
        <v>29</v>
      </c>
      <c r="J31" t="str">
        <f t="shared" ca="1" si="3"/>
        <v>Harvester_29;0;0;0;27</v>
      </c>
    </row>
    <row r="32" spans="1:10">
      <c r="A32" t="s">
        <v>130</v>
      </c>
      <c r="B32">
        <f t="shared" ca="1" si="0"/>
        <v>93317</v>
      </c>
      <c r="D32" s="108">
        <v>92626</v>
      </c>
      <c r="E32" t="str">
        <f t="shared" si="1"/>
        <v>Field_30;0;92626;120;0</v>
      </c>
      <c r="G32" t="s">
        <v>231</v>
      </c>
      <c r="H32">
        <f t="shared" ca="1" si="2"/>
        <v>27</v>
      </c>
      <c r="I32" s="63">
        <v>32</v>
      </c>
      <c r="J32" t="str">
        <f t="shared" ca="1" si="3"/>
        <v>Harvester_30;0;0;0;27</v>
      </c>
    </row>
    <row r="33" spans="1:10">
      <c r="A33" t="s">
        <v>131</v>
      </c>
      <c r="B33">
        <f t="shared" ca="1" si="0"/>
        <v>92413</v>
      </c>
      <c r="D33" s="108">
        <v>92565</v>
      </c>
      <c r="E33" t="str">
        <f t="shared" si="1"/>
        <v>Field_31;0;92565;120;0</v>
      </c>
      <c r="G33" t="s">
        <v>232</v>
      </c>
      <c r="H33">
        <f t="shared" ca="1" si="2"/>
        <v>36</v>
      </c>
      <c r="I33" s="63">
        <v>35</v>
      </c>
      <c r="J33" t="str">
        <f t="shared" ca="1" si="3"/>
        <v>Harvester_31;0;0;0;36</v>
      </c>
    </row>
    <row r="34" spans="1:10">
      <c r="A34" t="s">
        <v>132</v>
      </c>
      <c r="B34">
        <f t="shared" ca="1" si="0"/>
        <v>96429</v>
      </c>
      <c r="D34" s="108">
        <v>93690</v>
      </c>
      <c r="E34" t="str">
        <f t="shared" si="1"/>
        <v>Field_32;0;93690;120;0</v>
      </c>
      <c r="G34" t="s">
        <v>233</v>
      </c>
      <c r="H34">
        <f t="shared" ca="1" si="2"/>
        <v>27</v>
      </c>
      <c r="I34" s="63">
        <v>30</v>
      </c>
      <c r="J34" t="str">
        <f t="shared" ca="1" si="3"/>
        <v>Harvester_32;0;0;0;27</v>
      </c>
    </row>
    <row r="35" spans="1:10">
      <c r="A35" t="s">
        <v>133</v>
      </c>
      <c r="B35">
        <f t="shared" ca="1" si="0"/>
        <v>94236</v>
      </c>
      <c r="D35" s="108">
        <v>96255</v>
      </c>
      <c r="E35" t="str">
        <f t="shared" si="1"/>
        <v>Field_33;0;96255;120;0</v>
      </c>
      <c r="G35" t="s">
        <v>234</v>
      </c>
      <c r="H35">
        <f t="shared" ca="1" si="2"/>
        <v>33</v>
      </c>
      <c r="I35" s="63">
        <v>25</v>
      </c>
      <c r="J35" t="str">
        <f t="shared" ca="1" si="3"/>
        <v>Harvester_33;0;0;0;33</v>
      </c>
    </row>
    <row r="36" spans="1:10">
      <c r="A36" t="s">
        <v>134</v>
      </c>
      <c r="B36">
        <f t="shared" ca="1" si="0"/>
        <v>95655</v>
      </c>
      <c r="D36" s="108">
        <v>97763</v>
      </c>
      <c r="E36" t="str">
        <f t="shared" si="1"/>
        <v>Field_34;0;97763;120;0</v>
      </c>
      <c r="G36" t="s">
        <v>235</v>
      </c>
      <c r="H36">
        <f t="shared" ca="1" si="2"/>
        <v>36</v>
      </c>
      <c r="I36" s="63">
        <v>29</v>
      </c>
      <c r="J36" t="str">
        <f t="shared" ca="1" si="3"/>
        <v>Harvester_34;0;0;0;36</v>
      </c>
    </row>
    <row r="37" spans="1:10">
      <c r="A37" t="s">
        <v>135</v>
      </c>
      <c r="B37">
        <f t="shared" ca="1" si="0"/>
        <v>93944</v>
      </c>
      <c r="D37" s="108">
        <v>97093</v>
      </c>
      <c r="E37" t="str">
        <f t="shared" si="1"/>
        <v>Field_35;0;97093;120;0</v>
      </c>
      <c r="G37" t="s">
        <v>236</v>
      </c>
      <c r="H37">
        <f t="shared" ca="1" si="2"/>
        <v>26</v>
      </c>
      <c r="I37" s="63">
        <v>30</v>
      </c>
      <c r="J37" t="str">
        <f t="shared" ca="1" si="3"/>
        <v>Harvester_35;0;0;0;26</v>
      </c>
    </row>
    <row r="38" spans="1:10">
      <c r="A38" t="s">
        <v>136</v>
      </c>
      <c r="B38">
        <f t="shared" ca="1" si="0"/>
        <v>94952</v>
      </c>
      <c r="D38" s="108">
        <v>99391</v>
      </c>
      <c r="E38" t="str">
        <f t="shared" si="1"/>
        <v>Field_36;0;99391;120;0</v>
      </c>
      <c r="G38" t="s">
        <v>237</v>
      </c>
      <c r="H38">
        <f t="shared" ca="1" si="2"/>
        <v>33</v>
      </c>
      <c r="I38" s="63">
        <v>34</v>
      </c>
      <c r="J38" t="str">
        <f t="shared" ca="1" si="3"/>
        <v>Harvester_36;0;0;0;33</v>
      </c>
    </row>
    <row r="39" spans="1:10">
      <c r="A39" t="s">
        <v>137</v>
      </c>
      <c r="B39">
        <f t="shared" ca="1" si="0"/>
        <v>95335</v>
      </c>
      <c r="D39" s="108">
        <v>91600</v>
      </c>
      <c r="E39" t="str">
        <f t="shared" si="1"/>
        <v>Field_37;0;91600;120;0</v>
      </c>
      <c r="G39" t="s">
        <v>238</v>
      </c>
      <c r="H39">
        <f t="shared" ca="1" si="2"/>
        <v>35</v>
      </c>
      <c r="I39" s="63">
        <v>36</v>
      </c>
      <c r="J39" t="str">
        <f t="shared" ca="1" si="3"/>
        <v>Harvester_37;0;0;0;35</v>
      </c>
    </row>
    <row r="40" spans="1:10">
      <c r="A40" t="s">
        <v>138</v>
      </c>
      <c r="B40">
        <f t="shared" ca="1" si="0"/>
        <v>92268</v>
      </c>
      <c r="D40" s="108">
        <v>94590</v>
      </c>
      <c r="E40" t="str">
        <f t="shared" si="1"/>
        <v>Field_38;0;94590;120;0</v>
      </c>
      <c r="G40" t="s">
        <v>239</v>
      </c>
      <c r="H40">
        <f t="shared" ca="1" si="2"/>
        <v>29</v>
      </c>
      <c r="I40" s="63">
        <v>25</v>
      </c>
      <c r="J40" t="str">
        <f t="shared" ca="1" si="3"/>
        <v>Harvester_38;0;0;0;29</v>
      </c>
    </row>
    <row r="41" spans="1:10">
      <c r="A41" t="s">
        <v>139</v>
      </c>
      <c r="B41">
        <f t="shared" ca="1" si="0"/>
        <v>92265</v>
      </c>
      <c r="D41" s="108">
        <v>92660</v>
      </c>
      <c r="E41" t="str">
        <f t="shared" si="1"/>
        <v>Field_39;0;92660;120;0</v>
      </c>
      <c r="G41" t="s">
        <v>240</v>
      </c>
      <c r="H41">
        <f t="shared" ca="1" si="2"/>
        <v>28</v>
      </c>
      <c r="I41" s="63">
        <v>36</v>
      </c>
      <c r="J41" t="str">
        <f t="shared" ca="1" si="3"/>
        <v>Harvester_39;0;0;0;28</v>
      </c>
    </row>
    <row r="42" spans="1:10">
      <c r="A42" t="s">
        <v>140</v>
      </c>
      <c r="B42">
        <f t="shared" ca="1" si="0"/>
        <v>93966</v>
      </c>
      <c r="D42" s="108">
        <v>97572</v>
      </c>
      <c r="E42" t="str">
        <f t="shared" si="1"/>
        <v>Field_40;0;97572;120;0</v>
      </c>
      <c r="G42" t="s">
        <v>241</v>
      </c>
      <c r="H42">
        <f t="shared" ca="1" si="2"/>
        <v>28</v>
      </c>
      <c r="I42" s="63">
        <v>31</v>
      </c>
      <c r="J42" t="str">
        <f t="shared" ca="1" si="3"/>
        <v>Harvester_40;0;0;0;28</v>
      </c>
    </row>
    <row r="43" spans="1:10">
      <c r="A43" t="s">
        <v>141</v>
      </c>
      <c r="B43">
        <f t="shared" ca="1" si="0"/>
        <v>91183</v>
      </c>
      <c r="D43" s="108">
        <v>97527</v>
      </c>
      <c r="E43" t="str">
        <f t="shared" si="1"/>
        <v>Field_41;0;97527;120;0</v>
      </c>
      <c r="G43" t="s">
        <v>242</v>
      </c>
      <c r="H43">
        <f t="shared" ca="1" si="2"/>
        <v>32</v>
      </c>
      <c r="I43" s="63">
        <v>31</v>
      </c>
      <c r="J43" t="str">
        <f t="shared" ca="1" si="3"/>
        <v>Harvester_41;0;0;0;32</v>
      </c>
    </row>
    <row r="44" spans="1:10">
      <c r="A44" t="s">
        <v>142</v>
      </c>
      <c r="B44">
        <f t="shared" ca="1" si="0"/>
        <v>90305</v>
      </c>
      <c r="D44" s="108">
        <v>91343</v>
      </c>
      <c r="E44" t="str">
        <f t="shared" si="1"/>
        <v>Field_42;0;91343;120;0</v>
      </c>
      <c r="G44" t="s">
        <v>243</v>
      </c>
      <c r="H44">
        <f t="shared" ca="1" si="2"/>
        <v>25</v>
      </c>
      <c r="I44" s="63">
        <v>35</v>
      </c>
      <c r="J44" t="str">
        <f t="shared" ca="1" si="3"/>
        <v>Harvester_42;0;0;0;25</v>
      </c>
    </row>
    <row r="45" spans="1:10">
      <c r="A45" t="s">
        <v>143</v>
      </c>
      <c r="B45">
        <f t="shared" ca="1" si="0"/>
        <v>94810</v>
      </c>
      <c r="D45" s="108">
        <v>98746</v>
      </c>
      <c r="E45" t="str">
        <f t="shared" si="1"/>
        <v>Field_43;0;98746;120;0</v>
      </c>
      <c r="G45" t="s">
        <v>244</v>
      </c>
      <c r="H45">
        <f t="shared" ca="1" si="2"/>
        <v>32</v>
      </c>
      <c r="I45" s="63">
        <v>33</v>
      </c>
      <c r="J45" t="str">
        <f t="shared" ca="1" si="3"/>
        <v>Harvester_43;0;0;0;32</v>
      </c>
    </row>
    <row r="46" spans="1:10">
      <c r="A46" t="s">
        <v>144</v>
      </c>
      <c r="B46">
        <f t="shared" ca="1" si="0"/>
        <v>96002</v>
      </c>
      <c r="D46" s="108">
        <v>91388</v>
      </c>
      <c r="E46" t="str">
        <f t="shared" si="1"/>
        <v>Field_44;0;91388;120;0</v>
      </c>
      <c r="G46" t="s">
        <v>245</v>
      </c>
      <c r="H46">
        <f t="shared" ca="1" si="2"/>
        <v>35</v>
      </c>
      <c r="I46" s="63">
        <v>31</v>
      </c>
      <c r="J46" t="str">
        <f t="shared" ca="1" si="3"/>
        <v>Harvester_44;0;0;0;35</v>
      </c>
    </row>
    <row r="47" spans="1:10">
      <c r="A47" t="s">
        <v>145</v>
      </c>
      <c r="B47">
        <f t="shared" ca="1" si="0"/>
        <v>93396</v>
      </c>
      <c r="D47" s="108">
        <v>96097</v>
      </c>
      <c r="E47" t="str">
        <f t="shared" si="1"/>
        <v>Field_45;0;96097;120;0</v>
      </c>
      <c r="G47" t="s">
        <v>246</v>
      </c>
      <c r="H47">
        <f t="shared" ca="1" si="2"/>
        <v>29</v>
      </c>
      <c r="I47" s="63">
        <v>35</v>
      </c>
      <c r="J47" t="str">
        <f t="shared" ca="1" si="3"/>
        <v>Harvester_45;0;0;0;29</v>
      </c>
    </row>
    <row r="48" spans="1:10">
      <c r="A48" t="s">
        <v>146</v>
      </c>
      <c r="B48">
        <f t="shared" ca="1" si="0"/>
        <v>97603</v>
      </c>
      <c r="D48" s="108">
        <v>94955</v>
      </c>
      <c r="E48" t="str">
        <f t="shared" si="1"/>
        <v>Field_46;0;94955;120;0</v>
      </c>
      <c r="G48" t="s">
        <v>247</v>
      </c>
      <c r="H48">
        <f t="shared" ca="1" si="2"/>
        <v>33</v>
      </c>
      <c r="I48" s="63">
        <v>25</v>
      </c>
      <c r="J48" t="str">
        <f t="shared" ca="1" si="3"/>
        <v>Harvester_46;0;0;0;33</v>
      </c>
    </row>
    <row r="49" spans="1:10">
      <c r="A49" t="s">
        <v>147</v>
      </c>
      <c r="B49">
        <f t="shared" ca="1" si="0"/>
        <v>95570</v>
      </c>
      <c r="D49" s="108">
        <v>96479</v>
      </c>
      <c r="E49" t="str">
        <f t="shared" si="1"/>
        <v>Field_47;0;96479;120;0</v>
      </c>
      <c r="G49" t="s">
        <v>248</v>
      </c>
      <c r="H49">
        <f t="shared" ca="1" si="2"/>
        <v>35</v>
      </c>
      <c r="I49" s="63">
        <v>30</v>
      </c>
      <c r="J49" t="str">
        <f t="shared" ca="1" si="3"/>
        <v>Harvester_47;0;0;0;35</v>
      </c>
    </row>
    <row r="50" spans="1:10">
      <c r="A50" t="s">
        <v>148</v>
      </c>
      <c r="B50">
        <f t="shared" ca="1" si="0"/>
        <v>91660</v>
      </c>
      <c r="D50" s="108">
        <v>93300</v>
      </c>
      <c r="E50" t="str">
        <f t="shared" si="1"/>
        <v>Field_48;0;93300;120;0</v>
      </c>
      <c r="G50" t="s">
        <v>249</v>
      </c>
      <c r="H50">
        <f t="shared" ca="1" si="2"/>
        <v>32</v>
      </c>
      <c r="I50" s="63">
        <v>34</v>
      </c>
      <c r="J50" t="str">
        <f t="shared" ca="1" si="3"/>
        <v>Harvester_48;0;0;0;32</v>
      </c>
    </row>
    <row r="51" spans="1:10">
      <c r="A51" t="s">
        <v>149</v>
      </c>
      <c r="B51">
        <f t="shared" ca="1" si="0"/>
        <v>94090</v>
      </c>
      <c r="D51" s="108">
        <v>95274</v>
      </c>
      <c r="E51" t="str">
        <f t="shared" si="1"/>
        <v>Field_49;0;95274;120;0</v>
      </c>
      <c r="G51" t="s">
        <v>250</v>
      </c>
      <c r="H51">
        <f t="shared" ca="1" si="2"/>
        <v>31</v>
      </c>
      <c r="I51" s="63">
        <v>28</v>
      </c>
      <c r="J51" t="str">
        <f t="shared" ca="1" si="3"/>
        <v>Harvester_49;0;0;0;31</v>
      </c>
    </row>
    <row r="52" spans="1:10">
      <c r="A52" t="s">
        <v>150</v>
      </c>
      <c r="B52">
        <f t="shared" ca="1" si="0"/>
        <v>93720</v>
      </c>
      <c r="D52" s="108">
        <v>92777</v>
      </c>
      <c r="E52" t="str">
        <f t="shared" si="1"/>
        <v>Field_50;0;92777;120;0</v>
      </c>
      <c r="G52" t="s">
        <v>251</v>
      </c>
      <c r="H52">
        <f t="shared" ca="1" si="2"/>
        <v>34</v>
      </c>
      <c r="I52" s="63">
        <v>29</v>
      </c>
      <c r="J52" t="str">
        <f t="shared" ca="1" si="3"/>
        <v>Harvester_50;0;0;0;34</v>
      </c>
    </row>
    <row r="53" spans="1:10">
      <c r="A53" t="s">
        <v>151</v>
      </c>
      <c r="B53">
        <f t="shared" ca="1" si="0"/>
        <v>96811</v>
      </c>
      <c r="D53" s="108">
        <v>95844</v>
      </c>
      <c r="E53" t="str">
        <f t="shared" si="1"/>
        <v>Field_51;0;95844;120;0</v>
      </c>
      <c r="G53" t="s">
        <v>254</v>
      </c>
      <c r="H53">
        <f t="shared" ca="1" si="2"/>
        <v>33</v>
      </c>
      <c r="I53" s="63">
        <v>34</v>
      </c>
      <c r="J53" t="str">
        <f t="shared" ca="1" si="3"/>
        <v>Harvester_51;0;0;0;33</v>
      </c>
    </row>
    <row r="54" spans="1:10">
      <c r="A54" t="s">
        <v>152</v>
      </c>
      <c r="B54">
        <f t="shared" ca="1" si="0"/>
        <v>94724</v>
      </c>
      <c r="D54" s="108">
        <v>93455</v>
      </c>
      <c r="E54" t="str">
        <f t="shared" si="1"/>
        <v>Field_52;0;93455;120;0</v>
      </c>
      <c r="G54" t="s">
        <v>255</v>
      </c>
      <c r="H54">
        <f t="shared" ca="1" si="2"/>
        <v>30</v>
      </c>
      <c r="I54" s="63">
        <v>26</v>
      </c>
      <c r="J54" t="str">
        <f t="shared" ca="1" si="3"/>
        <v>Harvester_52;0;0;0;30</v>
      </c>
    </row>
    <row r="55" spans="1:10">
      <c r="A55" t="s">
        <v>153</v>
      </c>
      <c r="B55">
        <f t="shared" ca="1" si="0"/>
        <v>92846</v>
      </c>
      <c r="D55" s="108">
        <v>92852</v>
      </c>
      <c r="E55" t="str">
        <f t="shared" si="1"/>
        <v>Field_53;0;92852;120;0</v>
      </c>
      <c r="G55" t="s">
        <v>256</v>
      </c>
      <c r="H55">
        <f t="shared" ca="1" si="2"/>
        <v>29</v>
      </c>
      <c r="I55" s="63">
        <v>27</v>
      </c>
      <c r="J55" t="str">
        <f t="shared" ca="1" si="3"/>
        <v>Harvester_53;0;0;0;29</v>
      </c>
    </row>
    <row r="56" spans="1:10">
      <c r="A56" t="s">
        <v>154</v>
      </c>
      <c r="B56">
        <f t="shared" ca="1" si="0"/>
        <v>95020</v>
      </c>
      <c r="D56" s="108">
        <v>95443</v>
      </c>
      <c r="E56" t="str">
        <f t="shared" si="1"/>
        <v>Field_54;0;95443;120;0</v>
      </c>
      <c r="G56" t="s">
        <v>257</v>
      </c>
      <c r="H56">
        <f t="shared" ca="1" si="2"/>
        <v>33</v>
      </c>
      <c r="I56" s="63">
        <v>29</v>
      </c>
      <c r="J56" t="str">
        <f t="shared" ca="1" si="3"/>
        <v>Harvester_54;0;0;0;33</v>
      </c>
    </row>
    <row r="57" spans="1:10">
      <c r="A57" t="s">
        <v>155</v>
      </c>
      <c r="B57">
        <f t="shared" ca="1" si="0"/>
        <v>98165</v>
      </c>
      <c r="D57" s="108">
        <v>94916</v>
      </c>
      <c r="E57" t="str">
        <f t="shared" si="1"/>
        <v>Field_55;0;94916;120;0</v>
      </c>
      <c r="G57" t="s">
        <v>258</v>
      </c>
      <c r="H57">
        <f t="shared" ca="1" si="2"/>
        <v>35</v>
      </c>
      <c r="I57" s="63">
        <v>33</v>
      </c>
      <c r="J57" t="str">
        <f t="shared" ca="1" si="3"/>
        <v>Harvester_55;0;0;0;35</v>
      </c>
    </row>
    <row r="58" spans="1:10">
      <c r="A58" t="s">
        <v>156</v>
      </c>
      <c r="B58">
        <f t="shared" ca="1" si="0"/>
        <v>90653</v>
      </c>
      <c r="D58" s="108">
        <v>95752</v>
      </c>
      <c r="E58" t="str">
        <f t="shared" si="1"/>
        <v>Field_56;0;95752;120;0</v>
      </c>
      <c r="G58" t="s">
        <v>259</v>
      </c>
      <c r="H58">
        <f t="shared" ca="1" si="2"/>
        <v>33</v>
      </c>
      <c r="I58" s="63">
        <v>30</v>
      </c>
      <c r="J58" t="str">
        <f t="shared" ca="1" si="3"/>
        <v>Harvester_56;0;0;0;33</v>
      </c>
    </row>
    <row r="59" spans="1:10">
      <c r="A59" t="s">
        <v>157</v>
      </c>
      <c r="B59">
        <f t="shared" ca="1" si="0"/>
        <v>91018</v>
      </c>
      <c r="D59" s="108">
        <v>99049</v>
      </c>
      <c r="E59" t="str">
        <f t="shared" si="1"/>
        <v>Field_57;0;99049;120;0</v>
      </c>
      <c r="G59" t="s">
        <v>260</v>
      </c>
      <c r="H59">
        <f t="shared" ca="1" si="2"/>
        <v>34</v>
      </c>
      <c r="I59" s="63">
        <v>28</v>
      </c>
      <c r="J59" t="str">
        <f t="shared" ca="1" si="3"/>
        <v>Harvester_57;0;0;0;34</v>
      </c>
    </row>
    <row r="60" spans="1:10">
      <c r="A60" t="s">
        <v>158</v>
      </c>
      <c r="B60">
        <f t="shared" ca="1" si="0"/>
        <v>95926</v>
      </c>
      <c r="D60" s="108">
        <v>94492</v>
      </c>
      <c r="E60" t="str">
        <f t="shared" si="1"/>
        <v>Field_58;0;94492;120;0</v>
      </c>
      <c r="G60" t="s">
        <v>261</v>
      </c>
      <c r="H60">
        <f t="shared" ca="1" si="2"/>
        <v>25</v>
      </c>
      <c r="I60" s="63">
        <v>25</v>
      </c>
      <c r="J60" t="str">
        <f t="shared" ca="1" si="3"/>
        <v>Harvester_58;0;0;0;25</v>
      </c>
    </row>
    <row r="61" spans="1:10">
      <c r="A61" t="s">
        <v>159</v>
      </c>
      <c r="B61">
        <f t="shared" ca="1" si="0"/>
        <v>92516</v>
      </c>
      <c r="D61" s="108">
        <v>93488</v>
      </c>
      <c r="E61" t="str">
        <f t="shared" si="1"/>
        <v>Field_59;0;93488;120;0</v>
      </c>
      <c r="G61" t="s">
        <v>262</v>
      </c>
      <c r="H61">
        <f t="shared" ca="1" si="2"/>
        <v>35</v>
      </c>
      <c r="I61" s="63">
        <v>28</v>
      </c>
      <c r="J61" t="str">
        <f t="shared" ca="1" si="3"/>
        <v>Harvester_59;0;0;0;35</v>
      </c>
    </row>
    <row r="62" spans="1:10">
      <c r="A62" t="s">
        <v>160</v>
      </c>
      <c r="B62">
        <f t="shared" ca="1" si="0"/>
        <v>98174</v>
      </c>
      <c r="D62" s="108">
        <v>99031</v>
      </c>
      <c r="E62" t="str">
        <f t="shared" si="1"/>
        <v>Field_60;0;99031;120;0</v>
      </c>
      <c r="G62" t="s">
        <v>263</v>
      </c>
      <c r="H62">
        <f t="shared" ca="1" si="2"/>
        <v>25</v>
      </c>
      <c r="I62" s="63">
        <v>28</v>
      </c>
      <c r="J62" t="str">
        <f t="shared" ca="1" si="3"/>
        <v>Harvester_60;0;0;0;25</v>
      </c>
    </row>
    <row r="63" spans="1:10">
      <c r="A63" t="s">
        <v>161</v>
      </c>
      <c r="B63">
        <f t="shared" ca="1" si="0"/>
        <v>90527</v>
      </c>
      <c r="D63" s="108">
        <v>96735</v>
      </c>
      <c r="E63" t="str">
        <f t="shared" si="1"/>
        <v>Field_61;0;96735;120;0</v>
      </c>
      <c r="G63" t="s">
        <v>264</v>
      </c>
      <c r="H63">
        <f t="shared" ca="1" si="2"/>
        <v>35</v>
      </c>
      <c r="I63" s="63">
        <v>34</v>
      </c>
      <c r="J63" t="str">
        <f t="shared" ca="1" si="3"/>
        <v>Harvester_61;0;0;0;35</v>
      </c>
    </row>
    <row r="64" spans="1:10">
      <c r="A64" t="s">
        <v>162</v>
      </c>
      <c r="B64">
        <f t="shared" ca="1" si="0"/>
        <v>95254</v>
      </c>
      <c r="D64" s="108">
        <v>96720</v>
      </c>
      <c r="E64" t="str">
        <f t="shared" si="1"/>
        <v>Field_62;0;96720;120;0</v>
      </c>
      <c r="G64" t="s">
        <v>265</v>
      </c>
      <c r="H64">
        <f t="shared" ca="1" si="2"/>
        <v>29</v>
      </c>
      <c r="I64" s="63">
        <v>25</v>
      </c>
      <c r="J64" t="str">
        <f t="shared" ca="1" si="3"/>
        <v>Harvester_62;0;0;0;29</v>
      </c>
    </row>
    <row r="65" spans="1:10">
      <c r="A65" t="s">
        <v>163</v>
      </c>
      <c r="B65">
        <f t="shared" ca="1" si="0"/>
        <v>90681</v>
      </c>
      <c r="D65" s="108">
        <v>91279</v>
      </c>
      <c r="E65" t="str">
        <f t="shared" si="1"/>
        <v>Field_63;0;91279;120;0</v>
      </c>
      <c r="G65" t="s">
        <v>266</v>
      </c>
      <c r="H65">
        <f t="shared" ca="1" si="2"/>
        <v>28</v>
      </c>
      <c r="I65" s="63">
        <v>26</v>
      </c>
      <c r="J65" t="str">
        <f t="shared" ca="1" si="3"/>
        <v>Harvester_63;0;0;0;28</v>
      </c>
    </row>
    <row r="66" spans="1:10">
      <c r="A66" t="s">
        <v>164</v>
      </c>
      <c r="B66">
        <f t="shared" ca="1" si="0"/>
        <v>93263</v>
      </c>
      <c r="D66" s="108">
        <v>99729</v>
      </c>
      <c r="E66" t="str">
        <f t="shared" si="1"/>
        <v>Field_64;0;99729;120;0</v>
      </c>
      <c r="G66" t="s">
        <v>267</v>
      </c>
      <c r="H66">
        <f t="shared" ca="1" si="2"/>
        <v>28</v>
      </c>
      <c r="I66" s="63">
        <v>25</v>
      </c>
      <c r="J66" t="str">
        <f t="shared" ca="1" si="3"/>
        <v>Harvester_64;0;0;0;28</v>
      </c>
    </row>
    <row r="67" spans="1:10">
      <c r="A67" t="s">
        <v>165</v>
      </c>
      <c r="B67">
        <f t="shared" ca="1" si="0"/>
        <v>97169</v>
      </c>
      <c r="D67" s="108">
        <v>94413</v>
      </c>
      <c r="E67" t="str">
        <f t="shared" si="1"/>
        <v>Field_65;0;94413;120;0</v>
      </c>
      <c r="G67" t="s">
        <v>268</v>
      </c>
      <c r="H67">
        <f t="shared" ca="1" si="2"/>
        <v>28</v>
      </c>
      <c r="I67" s="63">
        <v>27</v>
      </c>
      <c r="J67" t="str">
        <f t="shared" ca="1" si="3"/>
        <v>Harvester_65;0;0;0;28</v>
      </c>
    </row>
    <row r="68" spans="1:10">
      <c r="A68" t="s">
        <v>166</v>
      </c>
      <c r="B68">
        <f t="shared" ref="B68:B131" ca="1" si="4">TRUNC(RAND()*9000)+90000</f>
        <v>90038</v>
      </c>
      <c r="D68" s="108">
        <v>91440</v>
      </c>
      <c r="E68" t="str">
        <f t="shared" ref="E68:E102" si="5">CONCATENATE(A68,";0;",D68,";120;0")</f>
        <v>Field_66;0;91440;120;0</v>
      </c>
      <c r="G68" t="s">
        <v>269</v>
      </c>
      <c r="H68">
        <f t="shared" ref="H68:H131" ca="1" si="6">TRUNC(RAND()*12)+25</f>
        <v>34</v>
      </c>
      <c r="I68" s="63">
        <v>35</v>
      </c>
      <c r="J68" t="str">
        <f t="shared" ref="J68:J102" ca="1" si="7">CONCATENATE(G68,";0;0;0;",H68)</f>
        <v>Harvester_66;0;0;0;34</v>
      </c>
    </row>
    <row r="69" spans="1:10">
      <c r="A69" t="s">
        <v>167</v>
      </c>
      <c r="B69">
        <f t="shared" ca="1" si="4"/>
        <v>96696</v>
      </c>
      <c r="D69" s="108">
        <v>93851</v>
      </c>
      <c r="E69" t="str">
        <f t="shared" si="5"/>
        <v>Field_67;0;93851;120;0</v>
      </c>
      <c r="G69" t="s">
        <v>270</v>
      </c>
      <c r="H69">
        <f t="shared" ca="1" si="6"/>
        <v>31</v>
      </c>
      <c r="I69" s="63">
        <v>26</v>
      </c>
      <c r="J69" t="str">
        <f t="shared" ca="1" si="7"/>
        <v>Harvester_67;0;0;0;31</v>
      </c>
    </row>
    <row r="70" spans="1:10">
      <c r="A70" t="s">
        <v>168</v>
      </c>
      <c r="B70">
        <f t="shared" ca="1" si="4"/>
        <v>91145</v>
      </c>
      <c r="D70" s="108">
        <v>97415</v>
      </c>
      <c r="E70" t="str">
        <f t="shared" si="5"/>
        <v>Field_68;0;97415;120;0</v>
      </c>
      <c r="G70" t="s">
        <v>271</v>
      </c>
      <c r="H70">
        <f t="shared" ca="1" si="6"/>
        <v>33</v>
      </c>
      <c r="I70" s="63">
        <v>27</v>
      </c>
      <c r="J70" t="str">
        <f t="shared" ca="1" si="7"/>
        <v>Harvester_68;0;0;0;33</v>
      </c>
    </row>
    <row r="71" spans="1:10">
      <c r="A71" t="s">
        <v>169</v>
      </c>
      <c r="B71">
        <f t="shared" ca="1" si="4"/>
        <v>98660</v>
      </c>
      <c r="D71" s="108">
        <v>92063</v>
      </c>
      <c r="E71" t="str">
        <f t="shared" si="5"/>
        <v>Field_69;0;92063;120;0</v>
      </c>
      <c r="G71" t="s">
        <v>272</v>
      </c>
      <c r="H71">
        <f t="shared" ca="1" si="6"/>
        <v>31</v>
      </c>
      <c r="I71" s="63">
        <v>26</v>
      </c>
      <c r="J71" t="str">
        <f t="shared" ca="1" si="7"/>
        <v>Harvester_69;0;0;0;31</v>
      </c>
    </row>
    <row r="72" spans="1:10">
      <c r="A72" t="s">
        <v>170</v>
      </c>
      <c r="B72">
        <f t="shared" ca="1" si="4"/>
        <v>91353</v>
      </c>
      <c r="D72" s="108">
        <v>91070</v>
      </c>
      <c r="E72" t="str">
        <f t="shared" si="5"/>
        <v>Field_70;0;91070;120;0</v>
      </c>
      <c r="G72" t="s">
        <v>273</v>
      </c>
      <c r="H72">
        <f t="shared" ca="1" si="6"/>
        <v>31</v>
      </c>
      <c r="I72" s="63">
        <v>33</v>
      </c>
      <c r="J72" t="str">
        <f t="shared" ca="1" si="7"/>
        <v>Harvester_70;0;0;0;31</v>
      </c>
    </row>
    <row r="73" spans="1:10">
      <c r="A73" t="s">
        <v>171</v>
      </c>
      <c r="B73">
        <f t="shared" ca="1" si="4"/>
        <v>98013</v>
      </c>
      <c r="D73" s="108">
        <v>93364</v>
      </c>
      <c r="E73" t="str">
        <f t="shared" si="5"/>
        <v>Field_71;0;93364;120;0</v>
      </c>
      <c r="G73" t="s">
        <v>274</v>
      </c>
      <c r="H73">
        <f t="shared" ca="1" si="6"/>
        <v>31</v>
      </c>
      <c r="I73" s="63">
        <v>27</v>
      </c>
      <c r="J73" t="str">
        <f t="shared" ca="1" si="7"/>
        <v>Harvester_71;0;0;0;31</v>
      </c>
    </row>
    <row r="74" spans="1:10">
      <c r="A74" t="s">
        <v>172</v>
      </c>
      <c r="B74">
        <f t="shared" ca="1" si="4"/>
        <v>92507</v>
      </c>
      <c r="D74" s="108">
        <v>92357</v>
      </c>
      <c r="E74" t="str">
        <f t="shared" si="5"/>
        <v>Field_72;0;92357;120;0</v>
      </c>
      <c r="G74" t="s">
        <v>275</v>
      </c>
      <c r="H74">
        <f t="shared" ca="1" si="6"/>
        <v>34</v>
      </c>
      <c r="I74" s="63">
        <v>34</v>
      </c>
      <c r="J74" t="str">
        <f t="shared" ca="1" si="7"/>
        <v>Harvester_72;0;0;0;34</v>
      </c>
    </row>
    <row r="75" spans="1:10">
      <c r="A75" t="s">
        <v>173</v>
      </c>
      <c r="B75">
        <f t="shared" ca="1" si="4"/>
        <v>94891</v>
      </c>
      <c r="D75" s="108">
        <v>91744</v>
      </c>
      <c r="E75" t="str">
        <f t="shared" si="5"/>
        <v>Field_73;0;91744;120;0</v>
      </c>
      <c r="G75" t="s">
        <v>276</v>
      </c>
      <c r="H75">
        <f t="shared" ca="1" si="6"/>
        <v>35</v>
      </c>
      <c r="I75" s="63">
        <v>30</v>
      </c>
      <c r="J75" t="str">
        <f t="shared" ca="1" si="7"/>
        <v>Harvester_73;0;0;0;35</v>
      </c>
    </row>
    <row r="76" spans="1:10">
      <c r="A76" t="s">
        <v>174</v>
      </c>
      <c r="B76">
        <f t="shared" ca="1" si="4"/>
        <v>98961</v>
      </c>
      <c r="D76" s="108">
        <v>95468</v>
      </c>
      <c r="E76" t="str">
        <f t="shared" si="5"/>
        <v>Field_74;0;95468;120;0</v>
      </c>
      <c r="G76" t="s">
        <v>277</v>
      </c>
      <c r="H76">
        <f t="shared" ca="1" si="6"/>
        <v>29</v>
      </c>
      <c r="I76" s="63">
        <v>34</v>
      </c>
      <c r="J76" t="str">
        <f t="shared" ca="1" si="7"/>
        <v>Harvester_74;0;0;0;29</v>
      </c>
    </row>
    <row r="77" spans="1:10">
      <c r="A77" t="s">
        <v>175</v>
      </c>
      <c r="B77">
        <f t="shared" ca="1" si="4"/>
        <v>96996</v>
      </c>
      <c r="D77" s="108">
        <v>94172</v>
      </c>
      <c r="E77" t="str">
        <f t="shared" si="5"/>
        <v>Field_75;0;94172;120;0</v>
      </c>
      <c r="G77" t="s">
        <v>278</v>
      </c>
      <c r="H77">
        <f t="shared" ca="1" si="6"/>
        <v>32</v>
      </c>
      <c r="I77" s="63">
        <v>28</v>
      </c>
      <c r="J77" t="str">
        <f t="shared" ca="1" si="7"/>
        <v>Harvester_75;0;0;0;32</v>
      </c>
    </row>
    <row r="78" spans="1:10">
      <c r="A78" t="s">
        <v>176</v>
      </c>
      <c r="B78">
        <f t="shared" ca="1" si="4"/>
        <v>90074</v>
      </c>
      <c r="D78" s="108">
        <v>95096</v>
      </c>
      <c r="E78" t="str">
        <f t="shared" si="5"/>
        <v>Field_76;0;95096;120;0</v>
      </c>
      <c r="G78" t="s">
        <v>279</v>
      </c>
      <c r="H78">
        <f t="shared" ca="1" si="6"/>
        <v>34</v>
      </c>
      <c r="I78" s="63">
        <v>26</v>
      </c>
      <c r="J78" t="str">
        <f t="shared" ca="1" si="7"/>
        <v>Harvester_76;0;0;0;34</v>
      </c>
    </row>
    <row r="79" spans="1:10">
      <c r="A79" t="s">
        <v>177</v>
      </c>
      <c r="B79">
        <f t="shared" ca="1" si="4"/>
        <v>91252</v>
      </c>
      <c r="D79" s="108">
        <v>92698</v>
      </c>
      <c r="E79" t="str">
        <f t="shared" si="5"/>
        <v>Field_77;0;92698;120;0</v>
      </c>
      <c r="G79" t="s">
        <v>280</v>
      </c>
      <c r="H79">
        <f t="shared" ca="1" si="6"/>
        <v>25</v>
      </c>
      <c r="I79" s="63">
        <v>28</v>
      </c>
      <c r="J79" t="str">
        <f t="shared" ca="1" si="7"/>
        <v>Harvester_77;0;0;0;25</v>
      </c>
    </row>
    <row r="80" spans="1:10">
      <c r="A80" t="s">
        <v>178</v>
      </c>
      <c r="B80">
        <f t="shared" ca="1" si="4"/>
        <v>94730</v>
      </c>
      <c r="D80" s="108">
        <v>93442</v>
      </c>
      <c r="E80" t="str">
        <f t="shared" si="5"/>
        <v>Field_78;0;93442;120;0</v>
      </c>
      <c r="G80" t="s">
        <v>281</v>
      </c>
      <c r="H80">
        <f t="shared" ca="1" si="6"/>
        <v>27</v>
      </c>
      <c r="I80" s="63">
        <v>27</v>
      </c>
      <c r="J80" t="str">
        <f t="shared" ca="1" si="7"/>
        <v>Harvester_78;0;0;0;27</v>
      </c>
    </row>
    <row r="81" spans="1:10">
      <c r="A81" t="s">
        <v>179</v>
      </c>
      <c r="B81">
        <f t="shared" ca="1" si="4"/>
        <v>91797</v>
      </c>
      <c r="D81" s="108">
        <v>96193</v>
      </c>
      <c r="E81" t="str">
        <f t="shared" si="5"/>
        <v>Field_79;0;96193;120;0</v>
      </c>
      <c r="G81" t="s">
        <v>282</v>
      </c>
      <c r="H81">
        <f t="shared" ca="1" si="6"/>
        <v>31</v>
      </c>
      <c r="I81" s="63">
        <v>29</v>
      </c>
      <c r="J81" t="str">
        <f t="shared" ca="1" si="7"/>
        <v>Harvester_79;0;0;0;31</v>
      </c>
    </row>
    <row r="82" spans="1:10">
      <c r="A82" t="s">
        <v>180</v>
      </c>
      <c r="B82">
        <f t="shared" ca="1" si="4"/>
        <v>98107</v>
      </c>
      <c r="D82" s="108">
        <v>97602</v>
      </c>
      <c r="E82" t="str">
        <f t="shared" si="5"/>
        <v>Field_80;0;97602;120;0</v>
      </c>
      <c r="G82" t="s">
        <v>283</v>
      </c>
      <c r="H82">
        <f t="shared" ca="1" si="6"/>
        <v>28</v>
      </c>
      <c r="I82" s="63">
        <v>27</v>
      </c>
      <c r="J82" t="str">
        <f t="shared" ca="1" si="7"/>
        <v>Harvester_80;0;0;0;28</v>
      </c>
    </row>
    <row r="83" spans="1:10">
      <c r="A83" t="s">
        <v>181</v>
      </c>
      <c r="B83">
        <f t="shared" ca="1" si="4"/>
        <v>95786</v>
      </c>
      <c r="D83" s="108">
        <v>97222</v>
      </c>
      <c r="E83" t="str">
        <f t="shared" si="5"/>
        <v>Field_81;0;97222;120;0</v>
      </c>
      <c r="G83" t="s">
        <v>284</v>
      </c>
      <c r="H83">
        <f t="shared" ca="1" si="6"/>
        <v>25</v>
      </c>
      <c r="I83" s="63">
        <v>31</v>
      </c>
      <c r="J83" t="str">
        <f t="shared" ca="1" si="7"/>
        <v>Harvester_81;0;0;0;25</v>
      </c>
    </row>
    <row r="84" spans="1:10">
      <c r="A84" t="s">
        <v>182</v>
      </c>
      <c r="B84">
        <f t="shared" ca="1" si="4"/>
        <v>91443</v>
      </c>
      <c r="D84" s="108">
        <v>99398</v>
      </c>
      <c r="E84" t="str">
        <f t="shared" si="5"/>
        <v>Field_82;0;99398;120;0</v>
      </c>
      <c r="G84" t="s">
        <v>285</v>
      </c>
      <c r="H84">
        <f t="shared" ca="1" si="6"/>
        <v>26</v>
      </c>
      <c r="I84" s="63">
        <v>34</v>
      </c>
      <c r="J84" t="str">
        <f t="shared" ca="1" si="7"/>
        <v>Harvester_82;0;0;0;26</v>
      </c>
    </row>
    <row r="85" spans="1:10">
      <c r="A85" t="s">
        <v>183</v>
      </c>
      <c r="B85">
        <f t="shared" ca="1" si="4"/>
        <v>96579</v>
      </c>
      <c r="D85" s="108">
        <v>99674</v>
      </c>
      <c r="E85" t="str">
        <f t="shared" si="5"/>
        <v>Field_83;0;99674;120;0</v>
      </c>
      <c r="G85" t="s">
        <v>286</v>
      </c>
      <c r="H85">
        <f t="shared" ca="1" si="6"/>
        <v>35</v>
      </c>
      <c r="I85" s="63">
        <v>28</v>
      </c>
      <c r="J85" t="str">
        <f t="shared" ca="1" si="7"/>
        <v>Harvester_83;0;0;0;35</v>
      </c>
    </row>
    <row r="86" spans="1:10">
      <c r="A86" t="s">
        <v>184</v>
      </c>
      <c r="B86">
        <f t="shared" ca="1" si="4"/>
        <v>91103</v>
      </c>
      <c r="D86" s="108">
        <v>93335</v>
      </c>
      <c r="E86" t="str">
        <f t="shared" si="5"/>
        <v>Field_84;0;93335;120;0</v>
      </c>
      <c r="G86" t="s">
        <v>287</v>
      </c>
      <c r="H86">
        <f t="shared" ca="1" si="6"/>
        <v>29</v>
      </c>
      <c r="I86" s="63">
        <v>35</v>
      </c>
      <c r="J86" t="str">
        <f t="shared" ca="1" si="7"/>
        <v>Harvester_84;0;0;0;29</v>
      </c>
    </row>
    <row r="87" spans="1:10">
      <c r="A87" t="s">
        <v>185</v>
      </c>
      <c r="B87">
        <f t="shared" ca="1" si="4"/>
        <v>98277</v>
      </c>
      <c r="D87" s="108">
        <v>91989</v>
      </c>
      <c r="E87" t="str">
        <f t="shared" si="5"/>
        <v>Field_85;0;91989;120;0</v>
      </c>
      <c r="G87" t="s">
        <v>288</v>
      </c>
      <c r="H87">
        <f t="shared" ca="1" si="6"/>
        <v>26</v>
      </c>
      <c r="I87" s="63">
        <v>33</v>
      </c>
      <c r="J87" t="str">
        <f t="shared" ca="1" si="7"/>
        <v>Harvester_85;0;0;0;26</v>
      </c>
    </row>
    <row r="88" spans="1:10">
      <c r="A88" t="s">
        <v>186</v>
      </c>
      <c r="B88">
        <f t="shared" ca="1" si="4"/>
        <v>96910</v>
      </c>
      <c r="D88" s="108">
        <v>95760</v>
      </c>
      <c r="E88" t="str">
        <f t="shared" si="5"/>
        <v>Field_86;0;95760;120;0</v>
      </c>
      <c r="G88" t="s">
        <v>289</v>
      </c>
      <c r="H88">
        <f t="shared" ca="1" si="6"/>
        <v>25</v>
      </c>
      <c r="I88" s="63">
        <v>35</v>
      </c>
      <c r="J88" t="str">
        <f t="shared" ca="1" si="7"/>
        <v>Harvester_86;0;0;0;25</v>
      </c>
    </row>
    <row r="89" spans="1:10">
      <c r="A89" t="s">
        <v>187</v>
      </c>
      <c r="B89">
        <f t="shared" ca="1" si="4"/>
        <v>90598</v>
      </c>
      <c r="D89" s="108">
        <v>94514</v>
      </c>
      <c r="E89" t="str">
        <f t="shared" si="5"/>
        <v>Field_87;0;94514;120;0</v>
      </c>
      <c r="G89" t="s">
        <v>290</v>
      </c>
      <c r="H89">
        <f t="shared" ca="1" si="6"/>
        <v>27</v>
      </c>
      <c r="I89" s="63">
        <v>28</v>
      </c>
      <c r="J89" t="str">
        <f t="shared" ca="1" si="7"/>
        <v>Harvester_87;0;0;0;27</v>
      </c>
    </row>
    <row r="90" spans="1:10">
      <c r="A90" t="s">
        <v>188</v>
      </c>
      <c r="B90">
        <f t="shared" ca="1" si="4"/>
        <v>97428</v>
      </c>
      <c r="D90" s="108">
        <v>92493</v>
      </c>
      <c r="E90" t="str">
        <f t="shared" si="5"/>
        <v>Field_88;0;92493;120;0</v>
      </c>
      <c r="G90" t="s">
        <v>291</v>
      </c>
      <c r="H90">
        <f t="shared" ca="1" si="6"/>
        <v>33</v>
      </c>
      <c r="I90" s="63">
        <v>31</v>
      </c>
      <c r="J90" t="str">
        <f t="shared" ca="1" si="7"/>
        <v>Harvester_88;0;0;0;33</v>
      </c>
    </row>
    <row r="91" spans="1:10">
      <c r="A91" t="s">
        <v>189</v>
      </c>
      <c r="B91">
        <f t="shared" ca="1" si="4"/>
        <v>95271</v>
      </c>
      <c r="D91" s="108">
        <v>99401</v>
      </c>
      <c r="E91" t="str">
        <f t="shared" si="5"/>
        <v>Field_89;0;99401;120;0</v>
      </c>
      <c r="G91" t="s">
        <v>292</v>
      </c>
      <c r="H91">
        <f t="shared" ca="1" si="6"/>
        <v>34</v>
      </c>
      <c r="I91" s="63">
        <v>29</v>
      </c>
      <c r="J91" t="str">
        <f t="shared" ca="1" si="7"/>
        <v>Harvester_89;0;0;0;34</v>
      </c>
    </row>
    <row r="92" spans="1:10">
      <c r="A92" t="s">
        <v>190</v>
      </c>
      <c r="B92">
        <f t="shared" ca="1" si="4"/>
        <v>93343</v>
      </c>
      <c r="D92" s="108">
        <v>91040</v>
      </c>
      <c r="E92" t="str">
        <f t="shared" si="5"/>
        <v>Field_90;0;91040;120;0</v>
      </c>
      <c r="G92" t="s">
        <v>293</v>
      </c>
      <c r="H92">
        <f t="shared" ca="1" si="6"/>
        <v>32</v>
      </c>
      <c r="I92" s="63">
        <v>32</v>
      </c>
      <c r="J92" t="str">
        <f t="shared" ca="1" si="7"/>
        <v>Harvester_90;0;0;0;32</v>
      </c>
    </row>
    <row r="93" spans="1:10">
      <c r="A93" t="s">
        <v>191</v>
      </c>
      <c r="B93">
        <f t="shared" ca="1" si="4"/>
        <v>92415</v>
      </c>
      <c r="D93" s="108">
        <v>99232</v>
      </c>
      <c r="E93" t="str">
        <f t="shared" si="5"/>
        <v>Field_91;0;99232;120;0</v>
      </c>
      <c r="G93" t="s">
        <v>294</v>
      </c>
      <c r="H93">
        <f t="shared" ca="1" si="6"/>
        <v>26</v>
      </c>
      <c r="I93" s="63">
        <v>31</v>
      </c>
      <c r="J93" t="str">
        <f t="shared" ca="1" si="7"/>
        <v>Harvester_91;0;0;0;26</v>
      </c>
    </row>
    <row r="94" spans="1:10">
      <c r="A94" t="s">
        <v>192</v>
      </c>
      <c r="B94">
        <f t="shared" ca="1" si="4"/>
        <v>95556</v>
      </c>
      <c r="D94" s="108">
        <v>96253</v>
      </c>
      <c r="E94" t="str">
        <f t="shared" si="5"/>
        <v>Field_92;0;96253;120;0</v>
      </c>
      <c r="G94" t="s">
        <v>295</v>
      </c>
      <c r="H94">
        <f t="shared" ca="1" si="6"/>
        <v>27</v>
      </c>
      <c r="I94" s="63">
        <v>26</v>
      </c>
      <c r="J94" t="str">
        <f t="shared" ca="1" si="7"/>
        <v>Harvester_92;0;0;0;27</v>
      </c>
    </row>
    <row r="95" spans="1:10">
      <c r="A95" t="s">
        <v>193</v>
      </c>
      <c r="B95">
        <f t="shared" ca="1" si="4"/>
        <v>92338</v>
      </c>
      <c r="D95" s="108">
        <v>92972</v>
      </c>
      <c r="E95" t="str">
        <f t="shared" si="5"/>
        <v>Field_93;0;92972;120;0</v>
      </c>
      <c r="G95" t="s">
        <v>296</v>
      </c>
      <c r="H95">
        <f t="shared" ca="1" si="6"/>
        <v>33</v>
      </c>
      <c r="I95" s="63">
        <v>26</v>
      </c>
      <c r="J95" t="str">
        <f t="shared" ca="1" si="7"/>
        <v>Harvester_93;0;0;0;33</v>
      </c>
    </row>
    <row r="96" spans="1:10">
      <c r="A96" t="s">
        <v>194</v>
      </c>
      <c r="B96">
        <f t="shared" ca="1" si="4"/>
        <v>93150</v>
      </c>
      <c r="D96" s="108">
        <v>96010</v>
      </c>
      <c r="E96" t="str">
        <f t="shared" si="5"/>
        <v>Field_94;0;96010;120;0</v>
      </c>
      <c r="G96" t="s">
        <v>297</v>
      </c>
      <c r="H96">
        <f t="shared" ca="1" si="6"/>
        <v>29</v>
      </c>
      <c r="I96" s="63">
        <v>26</v>
      </c>
      <c r="J96" t="str">
        <f t="shared" ca="1" si="7"/>
        <v>Harvester_94;0;0;0;29</v>
      </c>
    </row>
    <row r="97" spans="1:10">
      <c r="A97" t="s">
        <v>195</v>
      </c>
      <c r="B97">
        <f t="shared" ca="1" si="4"/>
        <v>98834</v>
      </c>
      <c r="D97" s="108">
        <v>99665</v>
      </c>
      <c r="E97" t="str">
        <f t="shared" si="5"/>
        <v>Field_95;0;99665;120;0</v>
      </c>
      <c r="G97" t="s">
        <v>298</v>
      </c>
      <c r="H97">
        <f t="shared" ca="1" si="6"/>
        <v>32</v>
      </c>
      <c r="I97" s="63">
        <v>28</v>
      </c>
      <c r="J97" t="str">
        <f t="shared" ca="1" si="7"/>
        <v>Harvester_95;0;0;0;32</v>
      </c>
    </row>
    <row r="98" spans="1:10">
      <c r="A98" t="s">
        <v>196</v>
      </c>
      <c r="B98">
        <f t="shared" ca="1" si="4"/>
        <v>98346</v>
      </c>
      <c r="D98" s="108">
        <v>95517</v>
      </c>
      <c r="E98" t="str">
        <f t="shared" si="5"/>
        <v>Field_96;0;95517;120;0</v>
      </c>
      <c r="G98" t="s">
        <v>299</v>
      </c>
      <c r="H98">
        <f t="shared" ca="1" si="6"/>
        <v>34</v>
      </c>
      <c r="I98" s="63">
        <v>34</v>
      </c>
      <c r="J98" t="str">
        <f t="shared" ca="1" si="7"/>
        <v>Harvester_96;0;0;0;34</v>
      </c>
    </row>
    <row r="99" spans="1:10">
      <c r="A99" t="s">
        <v>197</v>
      </c>
      <c r="B99">
        <f t="shared" ca="1" si="4"/>
        <v>96627</v>
      </c>
      <c r="D99" s="108">
        <v>93023</v>
      </c>
      <c r="E99" t="str">
        <f t="shared" si="5"/>
        <v>Field_97;0;93023;120;0</v>
      </c>
      <c r="G99" t="s">
        <v>300</v>
      </c>
      <c r="H99">
        <f t="shared" ca="1" si="6"/>
        <v>35</v>
      </c>
      <c r="I99" s="63">
        <v>33</v>
      </c>
      <c r="J99" t="str">
        <f t="shared" ca="1" si="7"/>
        <v>Harvester_97;0;0;0;35</v>
      </c>
    </row>
    <row r="100" spans="1:10">
      <c r="A100" t="s">
        <v>198</v>
      </c>
      <c r="B100">
        <f t="shared" ca="1" si="4"/>
        <v>98391</v>
      </c>
      <c r="D100" s="108">
        <v>95088</v>
      </c>
      <c r="E100" t="str">
        <f t="shared" si="5"/>
        <v>Field_98;0;95088;120;0</v>
      </c>
      <c r="G100" t="s">
        <v>301</v>
      </c>
      <c r="H100">
        <f t="shared" ca="1" si="6"/>
        <v>33</v>
      </c>
      <c r="I100" s="63">
        <v>36</v>
      </c>
      <c r="J100" t="str">
        <f t="shared" ca="1" si="7"/>
        <v>Harvester_98;0;0;0;33</v>
      </c>
    </row>
    <row r="101" spans="1:10">
      <c r="A101" t="s">
        <v>199</v>
      </c>
      <c r="B101">
        <f t="shared" ca="1" si="4"/>
        <v>93990</v>
      </c>
      <c r="D101" s="108">
        <v>95623</v>
      </c>
      <c r="E101" t="str">
        <f t="shared" si="5"/>
        <v>Field_99;0;95623;120;0</v>
      </c>
      <c r="G101" t="s">
        <v>302</v>
      </c>
      <c r="H101">
        <f t="shared" ca="1" si="6"/>
        <v>26</v>
      </c>
      <c r="I101" s="63">
        <v>36</v>
      </c>
      <c r="J101" t="str">
        <f t="shared" ca="1" si="7"/>
        <v>Harvester_99;0;0;0;26</v>
      </c>
    </row>
    <row r="102" spans="1:10">
      <c r="A102" t="s">
        <v>314</v>
      </c>
      <c r="B102">
        <f t="shared" ca="1" si="4"/>
        <v>96892</v>
      </c>
      <c r="D102" s="108">
        <v>95623</v>
      </c>
      <c r="E102" t="str">
        <f t="shared" si="5"/>
        <v>Field_100;0;95623;120;0</v>
      </c>
      <c r="G102" t="s">
        <v>315</v>
      </c>
      <c r="H102">
        <f t="shared" ca="1" si="6"/>
        <v>29</v>
      </c>
      <c r="I102" s="63">
        <v>36</v>
      </c>
      <c r="J102" t="str">
        <f t="shared" ca="1" si="7"/>
        <v>Harvester_100;0;0;0;29</v>
      </c>
    </row>
    <row r="103" spans="1:10">
      <c r="A103" t="s">
        <v>318</v>
      </c>
      <c r="B103">
        <f t="shared" ca="1" si="4"/>
        <v>95671</v>
      </c>
      <c r="D103" s="108">
        <v>95624</v>
      </c>
      <c r="E103" t="str">
        <f t="shared" ref="E103:E166" si="8">CONCATENATE(A103,";0;",D103,";120;0")</f>
        <v>Field_101;0;95624;120;0</v>
      </c>
      <c r="G103" t="s">
        <v>418</v>
      </c>
      <c r="H103">
        <f t="shared" ca="1" si="6"/>
        <v>27</v>
      </c>
      <c r="I103" s="63">
        <v>37</v>
      </c>
      <c r="J103" t="str">
        <f t="shared" ref="J103:J166" ca="1" si="9">CONCATENATE(G103,";0;0;0;",H103)</f>
        <v>Harvester_101;0;0;0;27</v>
      </c>
    </row>
    <row r="104" spans="1:10">
      <c r="A104" t="s">
        <v>319</v>
      </c>
      <c r="B104">
        <f t="shared" ca="1" si="4"/>
        <v>95053</v>
      </c>
      <c r="D104" s="108">
        <v>95625</v>
      </c>
      <c r="E104" t="str">
        <f t="shared" si="8"/>
        <v>Field_102;0;95625;120;0</v>
      </c>
      <c r="G104" t="s">
        <v>419</v>
      </c>
      <c r="H104">
        <f t="shared" ca="1" si="6"/>
        <v>30</v>
      </c>
      <c r="I104" s="63">
        <v>38</v>
      </c>
      <c r="J104" t="str">
        <f t="shared" ca="1" si="9"/>
        <v>Harvester_102;0;0;0;30</v>
      </c>
    </row>
    <row r="105" spans="1:10">
      <c r="A105" t="s">
        <v>320</v>
      </c>
      <c r="B105">
        <f t="shared" ca="1" si="4"/>
        <v>92267</v>
      </c>
      <c r="D105" s="108">
        <v>95626</v>
      </c>
      <c r="E105" t="str">
        <f t="shared" si="8"/>
        <v>Field_103;0;95626;120;0</v>
      </c>
      <c r="G105" t="s">
        <v>420</v>
      </c>
      <c r="H105">
        <f t="shared" ca="1" si="6"/>
        <v>35</v>
      </c>
      <c r="I105" s="63">
        <v>39</v>
      </c>
      <c r="J105" t="str">
        <f t="shared" ca="1" si="9"/>
        <v>Harvester_103;0;0;0;35</v>
      </c>
    </row>
    <row r="106" spans="1:10">
      <c r="A106" t="s">
        <v>321</v>
      </c>
      <c r="B106">
        <f t="shared" ca="1" si="4"/>
        <v>98994</v>
      </c>
      <c r="D106" s="108">
        <v>95627</v>
      </c>
      <c r="E106" t="str">
        <f t="shared" si="8"/>
        <v>Field_104;0;95627;120;0</v>
      </c>
      <c r="G106" t="s">
        <v>421</v>
      </c>
      <c r="H106">
        <f t="shared" ca="1" si="6"/>
        <v>31</v>
      </c>
      <c r="I106" s="63">
        <v>40</v>
      </c>
      <c r="J106" t="str">
        <f t="shared" ca="1" si="9"/>
        <v>Harvester_104;0;0;0;31</v>
      </c>
    </row>
    <row r="107" spans="1:10">
      <c r="A107" t="s">
        <v>322</v>
      </c>
      <c r="B107">
        <f t="shared" ca="1" si="4"/>
        <v>90065</v>
      </c>
      <c r="D107" s="108">
        <v>95628</v>
      </c>
      <c r="E107" t="str">
        <f t="shared" si="8"/>
        <v>Field_105;0;95628;120;0</v>
      </c>
      <c r="G107" t="s">
        <v>422</v>
      </c>
      <c r="H107">
        <f t="shared" ca="1" si="6"/>
        <v>29</v>
      </c>
      <c r="I107" s="63">
        <v>41</v>
      </c>
      <c r="J107" t="str">
        <f t="shared" ca="1" si="9"/>
        <v>Harvester_105;0;0;0;29</v>
      </c>
    </row>
    <row r="108" spans="1:10">
      <c r="A108" t="s">
        <v>323</v>
      </c>
      <c r="B108">
        <f t="shared" ca="1" si="4"/>
        <v>94915</v>
      </c>
      <c r="D108" s="108">
        <v>95629</v>
      </c>
      <c r="E108" t="str">
        <f t="shared" si="8"/>
        <v>Field_106;0;95629;120;0</v>
      </c>
      <c r="G108" t="s">
        <v>423</v>
      </c>
      <c r="H108">
        <f t="shared" ca="1" si="6"/>
        <v>35</v>
      </c>
      <c r="I108" s="63">
        <v>42</v>
      </c>
      <c r="J108" t="str">
        <f t="shared" ca="1" si="9"/>
        <v>Harvester_106;0;0;0;35</v>
      </c>
    </row>
    <row r="109" spans="1:10">
      <c r="A109" t="s">
        <v>324</v>
      </c>
      <c r="B109">
        <f t="shared" ca="1" si="4"/>
        <v>92353</v>
      </c>
      <c r="D109" s="108">
        <v>95630</v>
      </c>
      <c r="E109" t="str">
        <f t="shared" si="8"/>
        <v>Field_107;0;95630;120;0</v>
      </c>
      <c r="G109" t="s">
        <v>424</v>
      </c>
      <c r="H109">
        <f t="shared" ca="1" si="6"/>
        <v>28</v>
      </c>
      <c r="I109" s="63">
        <v>43</v>
      </c>
      <c r="J109" t="str">
        <f t="shared" ca="1" si="9"/>
        <v>Harvester_107;0;0;0;28</v>
      </c>
    </row>
    <row r="110" spans="1:10">
      <c r="A110" t="s">
        <v>325</v>
      </c>
      <c r="B110">
        <f t="shared" ca="1" si="4"/>
        <v>94333</v>
      </c>
      <c r="D110" s="108">
        <v>95631</v>
      </c>
      <c r="E110" t="str">
        <f t="shared" si="8"/>
        <v>Field_108;0;95631;120;0</v>
      </c>
      <c r="G110" t="s">
        <v>425</v>
      </c>
      <c r="H110">
        <f t="shared" ca="1" si="6"/>
        <v>26</v>
      </c>
      <c r="I110" s="63">
        <v>44</v>
      </c>
      <c r="J110" t="str">
        <f t="shared" ca="1" si="9"/>
        <v>Harvester_108;0;0;0;26</v>
      </c>
    </row>
    <row r="111" spans="1:10">
      <c r="A111" t="s">
        <v>326</v>
      </c>
      <c r="B111">
        <f t="shared" ca="1" si="4"/>
        <v>97122</v>
      </c>
      <c r="D111" s="108">
        <v>95632</v>
      </c>
      <c r="E111" t="str">
        <f t="shared" si="8"/>
        <v>Field_109;0;95632;120;0</v>
      </c>
      <c r="G111" t="s">
        <v>426</v>
      </c>
      <c r="H111">
        <f t="shared" ca="1" si="6"/>
        <v>36</v>
      </c>
      <c r="I111" s="63">
        <v>45</v>
      </c>
      <c r="J111" t="str">
        <f t="shared" ca="1" si="9"/>
        <v>Harvester_109;0;0;0;36</v>
      </c>
    </row>
    <row r="112" spans="1:10">
      <c r="A112" t="s">
        <v>327</v>
      </c>
      <c r="B112">
        <f t="shared" ca="1" si="4"/>
        <v>92917</v>
      </c>
      <c r="D112" s="108">
        <v>95633</v>
      </c>
      <c r="E112" t="str">
        <f t="shared" si="8"/>
        <v>Field_110;0;95633;120;0</v>
      </c>
      <c r="G112" t="s">
        <v>427</v>
      </c>
      <c r="H112">
        <f t="shared" ca="1" si="6"/>
        <v>25</v>
      </c>
      <c r="I112" s="63">
        <v>46</v>
      </c>
      <c r="J112" t="str">
        <f t="shared" ca="1" si="9"/>
        <v>Harvester_110;0;0;0;25</v>
      </c>
    </row>
    <row r="113" spans="1:10">
      <c r="A113" t="s">
        <v>328</v>
      </c>
      <c r="B113">
        <f t="shared" ca="1" si="4"/>
        <v>93306</v>
      </c>
      <c r="D113" s="108">
        <v>95634</v>
      </c>
      <c r="E113" t="str">
        <f t="shared" si="8"/>
        <v>Field_111;0;95634;120;0</v>
      </c>
      <c r="G113" t="s">
        <v>428</v>
      </c>
      <c r="H113">
        <f t="shared" ca="1" si="6"/>
        <v>28</v>
      </c>
      <c r="I113" s="63">
        <v>47</v>
      </c>
      <c r="J113" t="str">
        <f t="shared" ca="1" si="9"/>
        <v>Harvester_111;0;0;0;28</v>
      </c>
    </row>
    <row r="114" spans="1:10">
      <c r="A114" t="s">
        <v>329</v>
      </c>
      <c r="B114">
        <f t="shared" ca="1" si="4"/>
        <v>92169</v>
      </c>
      <c r="D114" s="108">
        <v>95635</v>
      </c>
      <c r="E114" t="str">
        <f t="shared" si="8"/>
        <v>Field_112;0;95635;120;0</v>
      </c>
      <c r="G114" t="s">
        <v>429</v>
      </c>
      <c r="H114">
        <f t="shared" ca="1" si="6"/>
        <v>31</v>
      </c>
      <c r="I114" s="63">
        <v>48</v>
      </c>
      <c r="J114" t="str">
        <f t="shared" ca="1" si="9"/>
        <v>Harvester_112;0;0;0;31</v>
      </c>
    </row>
    <row r="115" spans="1:10">
      <c r="A115" t="s">
        <v>330</v>
      </c>
      <c r="B115">
        <f t="shared" ca="1" si="4"/>
        <v>90294</v>
      </c>
      <c r="D115" s="108">
        <v>95636</v>
      </c>
      <c r="E115" t="str">
        <f t="shared" si="8"/>
        <v>Field_113;0;95636;120;0</v>
      </c>
      <c r="G115" t="s">
        <v>430</v>
      </c>
      <c r="H115">
        <f t="shared" ca="1" si="6"/>
        <v>26</v>
      </c>
      <c r="I115" s="63">
        <v>49</v>
      </c>
      <c r="J115" t="str">
        <f t="shared" ca="1" si="9"/>
        <v>Harvester_113;0;0;0;26</v>
      </c>
    </row>
    <row r="116" spans="1:10">
      <c r="A116" t="s">
        <v>331</v>
      </c>
      <c r="B116">
        <f t="shared" ca="1" si="4"/>
        <v>93157</v>
      </c>
      <c r="D116" s="108">
        <v>95637</v>
      </c>
      <c r="E116" t="str">
        <f t="shared" si="8"/>
        <v>Field_114;0;95637;120;0</v>
      </c>
      <c r="G116" t="s">
        <v>431</v>
      </c>
      <c r="H116">
        <f t="shared" ca="1" si="6"/>
        <v>36</v>
      </c>
      <c r="I116" s="63">
        <v>50</v>
      </c>
      <c r="J116" t="str">
        <f t="shared" ca="1" si="9"/>
        <v>Harvester_114;0;0;0;36</v>
      </c>
    </row>
    <row r="117" spans="1:10">
      <c r="A117" t="s">
        <v>332</v>
      </c>
      <c r="B117">
        <f t="shared" ca="1" si="4"/>
        <v>94629</v>
      </c>
      <c r="D117" s="108">
        <v>95638</v>
      </c>
      <c r="E117" t="str">
        <f t="shared" si="8"/>
        <v>Field_115;0;95638;120;0</v>
      </c>
      <c r="G117" t="s">
        <v>432</v>
      </c>
      <c r="H117">
        <f t="shared" ca="1" si="6"/>
        <v>32</v>
      </c>
      <c r="I117" s="63">
        <v>51</v>
      </c>
      <c r="J117" t="str">
        <f t="shared" ca="1" si="9"/>
        <v>Harvester_115;0;0;0;32</v>
      </c>
    </row>
    <row r="118" spans="1:10">
      <c r="A118" t="s">
        <v>333</v>
      </c>
      <c r="B118">
        <f t="shared" ca="1" si="4"/>
        <v>92715</v>
      </c>
      <c r="D118" s="108">
        <v>95639</v>
      </c>
      <c r="E118" t="str">
        <f t="shared" si="8"/>
        <v>Field_116;0;95639;120;0</v>
      </c>
      <c r="G118" t="s">
        <v>433</v>
      </c>
      <c r="H118">
        <f t="shared" ca="1" si="6"/>
        <v>33</v>
      </c>
      <c r="I118" s="63">
        <v>52</v>
      </c>
      <c r="J118" t="str">
        <f t="shared" ca="1" si="9"/>
        <v>Harvester_116;0;0;0;33</v>
      </c>
    </row>
    <row r="119" spans="1:10">
      <c r="A119" t="s">
        <v>334</v>
      </c>
      <c r="B119">
        <f t="shared" ca="1" si="4"/>
        <v>97404</v>
      </c>
      <c r="D119" s="108">
        <v>95640</v>
      </c>
      <c r="E119" t="str">
        <f t="shared" si="8"/>
        <v>Field_117;0;95640;120;0</v>
      </c>
      <c r="G119" t="s">
        <v>434</v>
      </c>
      <c r="H119">
        <f t="shared" ca="1" si="6"/>
        <v>33</v>
      </c>
      <c r="I119" s="63">
        <v>53</v>
      </c>
      <c r="J119" t="str">
        <f t="shared" ca="1" si="9"/>
        <v>Harvester_117;0;0;0;33</v>
      </c>
    </row>
    <row r="120" spans="1:10">
      <c r="A120" t="s">
        <v>335</v>
      </c>
      <c r="B120">
        <f t="shared" ca="1" si="4"/>
        <v>90156</v>
      </c>
      <c r="D120" s="108">
        <v>95641</v>
      </c>
      <c r="E120" t="str">
        <f t="shared" si="8"/>
        <v>Field_118;0;95641;120;0</v>
      </c>
      <c r="G120" t="s">
        <v>435</v>
      </c>
      <c r="H120">
        <f t="shared" ca="1" si="6"/>
        <v>35</v>
      </c>
      <c r="I120" s="63">
        <v>54</v>
      </c>
      <c r="J120" t="str">
        <f t="shared" ca="1" si="9"/>
        <v>Harvester_118;0;0;0;35</v>
      </c>
    </row>
    <row r="121" spans="1:10">
      <c r="A121" t="s">
        <v>336</v>
      </c>
      <c r="B121">
        <f t="shared" ca="1" si="4"/>
        <v>93519</v>
      </c>
      <c r="D121" s="108">
        <v>95642</v>
      </c>
      <c r="E121" t="str">
        <f t="shared" si="8"/>
        <v>Field_119;0;95642;120;0</v>
      </c>
      <c r="G121" t="s">
        <v>436</v>
      </c>
      <c r="H121">
        <f t="shared" ca="1" si="6"/>
        <v>34</v>
      </c>
      <c r="I121" s="63">
        <v>55</v>
      </c>
      <c r="J121" t="str">
        <f t="shared" ca="1" si="9"/>
        <v>Harvester_119;0;0;0;34</v>
      </c>
    </row>
    <row r="122" spans="1:10">
      <c r="A122" t="s">
        <v>337</v>
      </c>
      <c r="B122">
        <f t="shared" ca="1" si="4"/>
        <v>96598</v>
      </c>
      <c r="D122" s="108">
        <v>95643</v>
      </c>
      <c r="E122" t="str">
        <f t="shared" si="8"/>
        <v>Field_120;0;95643;120;0</v>
      </c>
      <c r="G122" t="s">
        <v>437</v>
      </c>
      <c r="H122">
        <f t="shared" ca="1" si="6"/>
        <v>33</v>
      </c>
      <c r="I122" s="63">
        <v>56</v>
      </c>
      <c r="J122" t="str">
        <f t="shared" ca="1" si="9"/>
        <v>Harvester_120;0;0;0;33</v>
      </c>
    </row>
    <row r="123" spans="1:10">
      <c r="A123" t="s">
        <v>338</v>
      </c>
      <c r="B123">
        <f t="shared" ca="1" si="4"/>
        <v>90343</v>
      </c>
      <c r="D123" s="108">
        <v>95644</v>
      </c>
      <c r="E123" t="str">
        <f t="shared" si="8"/>
        <v>Field_121;0;95644;120;0</v>
      </c>
      <c r="G123" t="s">
        <v>438</v>
      </c>
      <c r="H123">
        <f t="shared" ca="1" si="6"/>
        <v>28</v>
      </c>
      <c r="I123" s="63">
        <v>57</v>
      </c>
      <c r="J123" t="str">
        <f t="shared" ca="1" si="9"/>
        <v>Harvester_121;0;0;0;28</v>
      </c>
    </row>
    <row r="124" spans="1:10">
      <c r="A124" t="s">
        <v>339</v>
      </c>
      <c r="B124">
        <f t="shared" ca="1" si="4"/>
        <v>94694</v>
      </c>
      <c r="D124" s="108">
        <v>95645</v>
      </c>
      <c r="E124" t="str">
        <f t="shared" si="8"/>
        <v>Field_122;0;95645;120;0</v>
      </c>
      <c r="G124" t="s">
        <v>439</v>
      </c>
      <c r="H124">
        <f t="shared" ca="1" si="6"/>
        <v>31</v>
      </c>
      <c r="I124" s="63">
        <v>58</v>
      </c>
      <c r="J124" t="str">
        <f t="shared" ca="1" si="9"/>
        <v>Harvester_122;0;0;0;31</v>
      </c>
    </row>
    <row r="125" spans="1:10">
      <c r="A125" t="s">
        <v>340</v>
      </c>
      <c r="B125">
        <f t="shared" ca="1" si="4"/>
        <v>90183</v>
      </c>
      <c r="D125" s="108">
        <v>95646</v>
      </c>
      <c r="E125" t="str">
        <f t="shared" si="8"/>
        <v>Field_123;0;95646;120;0</v>
      </c>
      <c r="G125" t="s">
        <v>440</v>
      </c>
      <c r="H125">
        <f t="shared" ca="1" si="6"/>
        <v>30</v>
      </c>
      <c r="I125" s="63">
        <v>59</v>
      </c>
      <c r="J125" t="str">
        <f t="shared" ca="1" si="9"/>
        <v>Harvester_123;0;0;0;30</v>
      </c>
    </row>
    <row r="126" spans="1:10">
      <c r="A126" t="s">
        <v>341</v>
      </c>
      <c r="B126">
        <f t="shared" ca="1" si="4"/>
        <v>94228</v>
      </c>
      <c r="D126" s="108">
        <v>95647</v>
      </c>
      <c r="E126" t="str">
        <f t="shared" si="8"/>
        <v>Field_124;0;95647;120;0</v>
      </c>
      <c r="G126" t="s">
        <v>441</v>
      </c>
      <c r="H126">
        <f t="shared" ca="1" si="6"/>
        <v>31</v>
      </c>
      <c r="I126" s="63">
        <v>60</v>
      </c>
      <c r="J126" t="str">
        <f t="shared" ca="1" si="9"/>
        <v>Harvester_124;0;0;0;31</v>
      </c>
    </row>
    <row r="127" spans="1:10">
      <c r="A127" t="s">
        <v>342</v>
      </c>
      <c r="B127">
        <f t="shared" ca="1" si="4"/>
        <v>93789</v>
      </c>
      <c r="D127" s="108">
        <v>95648</v>
      </c>
      <c r="E127" t="str">
        <f t="shared" si="8"/>
        <v>Field_125;0;95648;120;0</v>
      </c>
      <c r="G127" t="s">
        <v>442</v>
      </c>
      <c r="H127">
        <f t="shared" ca="1" si="6"/>
        <v>32</v>
      </c>
      <c r="I127" s="63">
        <v>61</v>
      </c>
      <c r="J127" t="str">
        <f t="shared" ca="1" si="9"/>
        <v>Harvester_125;0;0;0;32</v>
      </c>
    </row>
    <row r="128" spans="1:10">
      <c r="A128" t="s">
        <v>343</v>
      </c>
      <c r="B128">
        <f t="shared" ca="1" si="4"/>
        <v>92908</v>
      </c>
      <c r="D128" s="108">
        <v>95649</v>
      </c>
      <c r="E128" t="str">
        <f t="shared" si="8"/>
        <v>Field_126;0;95649;120;0</v>
      </c>
      <c r="G128" t="s">
        <v>443</v>
      </c>
      <c r="H128">
        <f t="shared" ca="1" si="6"/>
        <v>28</v>
      </c>
      <c r="I128" s="63">
        <v>62</v>
      </c>
      <c r="J128" t="str">
        <f t="shared" ca="1" si="9"/>
        <v>Harvester_126;0;0;0;28</v>
      </c>
    </row>
    <row r="129" spans="1:10">
      <c r="A129" t="s">
        <v>344</v>
      </c>
      <c r="B129">
        <f t="shared" ca="1" si="4"/>
        <v>97076</v>
      </c>
      <c r="D129" s="108">
        <v>95650</v>
      </c>
      <c r="E129" t="str">
        <f t="shared" si="8"/>
        <v>Field_127;0;95650;120;0</v>
      </c>
      <c r="G129" t="s">
        <v>444</v>
      </c>
      <c r="H129">
        <f t="shared" ca="1" si="6"/>
        <v>25</v>
      </c>
      <c r="I129" s="63">
        <v>63</v>
      </c>
      <c r="J129" t="str">
        <f t="shared" ca="1" si="9"/>
        <v>Harvester_127;0;0;0;25</v>
      </c>
    </row>
    <row r="130" spans="1:10">
      <c r="A130" t="s">
        <v>345</v>
      </c>
      <c r="B130">
        <f t="shared" ca="1" si="4"/>
        <v>91389</v>
      </c>
      <c r="D130" s="108">
        <v>95651</v>
      </c>
      <c r="E130" t="str">
        <f t="shared" si="8"/>
        <v>Field_128;0;95651;120;0</v>
      </c>
      <c r="G130" t="s">
        <v>445</v>
      </c>
      <c r="H130">
        <f t="shared" ca="1" si="6"/>
        <v>33</v>
      </c>
      <c r="I130" s="63">
        <v>64</v>
      </c>
      <c r="J130" t="str">
        <f t="shared" ca="1" si="9"/>
        <v>Harvester_128;0;0;0;33</v>
      </c>
    </row>
    <row r="131" spans="1:10">
      <c r="A131" t="s">
        <v>346</v>
      </c>
      <c r="B131">
        <f t="shared" ca="1" si="4"/>
        <v>92232</v>
      </c>
      <c r="D131" s="108">
        <v>95652</v>
      </c>
      <c r="E131" t="str">
        <f t="shared" si="8"/>
        <v>Field_129;0;95652;120;0</v>
      </c>
      <c r="G131" t="s">
        <v>446</v>
      </c>
      <c r="H131">
        <f t="shared" ca="1" si="6"/>
        <v>36</v>
      </c>
      <c r="I131" s="63">
        <v>65</v>
      </c>
      <c r="J131" t="str">
        <f t="shared" ca="1" si="9"/>
        <v>Harvester_129;0;0;0;36</v>
      </c>
    </row>
    <row r="132" spans="1:10">
      <c r="A132" t="s">
        <v>347</v>
      </c>
      <c r="B132">
        <f t="shared" ref="B132:B195" ca="1" si="10">TRUNC(RAND()*9000)+90000</f>
        <v>91231</v>
      </c>
      <c r="D132" s="108">
        <v>95653</v>
      </c>
      <c r="E132" t="str">
        <f t="shared" si="8"/>
        <v>Field_130;0;95653;120;0</v>
      </c>
      <c r="G132" t="s">
        <v>447</v>
      </c>
      <c r="H132">
        <f t="shared" ref="H132:H195" ca="1" si="11">TRUNC(RAND()*12)+25</f>
        <v>29</v>
      </c>
      <c r="I132" s="63">
        <v>66</v>
      </c>
      <c r="J132" t="str">
        <f t="shared" ca="1" si="9"/>
        <v>Harvester_130;0;0;0;29</v>
      </c>
    </row>
    <row r="133" spans="1:10">
      <c r="A133" t="s">
        <v>348</v>
      </c>
      <c r="B133">
        <f t="shared" ca="1" si="10"/>
        <v>97250</v>
      </c>
      <c r="D133" s="108">
        <v>95654</v>
      </c>
      <c r="E133" t="str">
        <f t="shared" si="8"/>
        <v>Field_131;0;95654;120;0</v>
      </c>
      <c r="G133" t="s">
        <v>448</v>
      </c>
      <c r="H133">
        <f t="shared" ca="1" si="11"/>
        <v>30</v>
      </c>
      <c r="I133" s="63">
        <v>67</v>
      </c>
      <c r="J133" t="str">
        <f t="shared" ca="1" si="9"/>
        <v>Harvester_131;0;0;0;30</v>
      </c>
    </row>
    <row r="134" spans="1:10">
      <c r="A134" t="s">
        <v>349</v>
      </c>
      <c r="B134">
        <f t="shared" ca="1" si="10"/>
        <v>98946</v>
      </c>
      <c r="D134" s="108">
        <v>95655</v>
      </c>
      <c r="E134" t="str">
        <f t="shared" si="8"/>
        <v>Field_132;0;95655;120;0</v>
      </c>
      <c r="G134" t="s">
        <v>449</v>
      </c>
      <c r="H134">
        <f t="shared" ca="1" si="11"/>
        <v>33</v>
      </c>
      <c r="I134" s="63">
        <v>68</v>
      </c>
      <c r="J134" t="str">
        <f t="shared" ca="1" si="9"/>
        <v>Harvester_132;0;0;0;33</v>
      </c>
    </row>
    <row r="135" spans="1:10">
      <c r="A135" t="s">
        <v>350</v>
      </c>
      <c r="B135">
        <f t="shared" ca="1" si="10"/>
        <v>93496</v>
      </c>
      <c r="D135" s="108">
        <v>95656</v>
      </c>
      <c r="E135" t="str">
        <f t="shared" si="8"/>
        <v>Field_133;0;95656;120;0</v>
      </c>
      <c r="G135" t="s">
        <v>450</v>
      </c>
      <c r="H135">
        <f t="shared" ca="1" si="11"/>
        <v>28</v>
      </c>
      <c r="I135" s="63">
        <v>69</v>
      </c>
      <c r="J135" t="str">
        <f t="shared" ca="1" si="9"/>
        <v>Harvester_133;0;0;0;28</v>
      </c>
    </row>
    <row r="136" spans="1:10">
      <c r="A136" t="s">
        <v>351</v>
      </c>
      <c r="B136">
        <f t="shared" ca="1" si="10"/>
        <v>93612</v>
      </c>
      <c r="D136" s="108">
        <v>95657</v>
      </c>
      <c r="E136" t="str">
        <f t="shared" si="8"/>
        <v>Field_134;0;95657;120;0</v>
      </c>
      <c r="G136" t="s">
        <v>451</v>
      </c>
      <c r="H136">
        <f t="shared" ca="1" si="11"/>
        <v>34</v>
      </c>
      <c r="I136" s="63">
        <v>70</v>
      </c>
      <c r="J136" t="str">
        <f t="shared" ca="1" si="9"/>
        <v>Harvester_134;0;0;0;34</v>
      </c>
    </row>
    <row r="137" spans="1:10">
      <c r="A137" t="s">
        <v>352</v>
      </c>
      <c r="B137">
        <f t="shared" ca="1" si="10"/>
        <v>95436</v>
      </c>
      <c r="D137" s="108">
        <v>95658</v>
      </c>
      <c r="E137" t="str">
        <f t="shared" si="8"/>
        <v>Field_135;0;95658;120;0</v>
      </c>
      <c r="G137" t="s">
        <v>452</v>
      </c>
      <c r="H137">
        <f t="shared" ca="1" si="11"/>
        <v>30</v>
      </c>
      <c r="I137" s="63">
        <v>71</v>
      </c>
      <c r="J137" t="str">
        <f t="shared" ca="1" si="9"/>
        <v>Harvester_135;0;0;0;30</v>
      </c>
    </row>
    <row r="138" spans="1:10">
      <c r="A138" t="s">
        <v>353</v>
      </c>
      <c r="B138">
        <f t="shared" ca="1" si="10"/>
        <v>98279</v>
      </c>
      <c r="D138" s="108">
        <v>95659</v>
      </c>
      <c r="E138" t="str">
        <f t="shared" si="8"/>
        <v>Field_136;0;95659;120;0</v>
      </c>
      <c r="G138" t="s">
        <v>453</v>
      </c>
      <c r="H138">
        <f t="shared" ca="1" si="11"/>
        <v>25</v>
      </c>
      <c r="I138" s="63">
        <v>72</v>
      </c>
      <c r="J138" t="str">
        <f t="shared" ca="1" si="9"/>
        <v>Harvester_136;0;0;0;25</v>
      </c>
    </row>
    <row r="139" spans="1:10">
      <c r="A139" t="s">
        <v>354</v>
      </c>
      <c r="B139">
        <f t="shared" ca="1" si="10"/>
        <v>91654</v>
      </c>
      <c r="D139" s="108">
        <v>95660</v>
      </c>
      <c r="E139" t="str">
        <f t="shared" si="8"/>
        <v>Field_137;0;95660;120;0</v>
      </c>
      <c r="G139" t="s">
        <v>454</v>
      </c>
      <c r="H139">
        <f t="shared" ca="1" si="11"/>
        <v>25</v>
      </c>
      <c r="I139" s="63">
        <v>73</v>
      </c>
      <c r="J139" t="str">
        <f t="shared" ca="1" si="9"/>
        <v>Harvester_137;0;0;0;25</v>
      </c>
    </row>
    <row r="140" spans="1:10">
      <c r="A140" t="s">
        <v>355</v>
      </c>
      <c r="B140">
        <f t="shared" ca="1" si="10"/>
        <v>98807</v>
      </c>
      <c r="D140" s="108">
        <v>95661</v>
      </c>
      <c r="E140" t="str">
        <f t="shared" si="8"/>
        <v>Field_138;0;95661;120;0</v>
      </c>
      <c r="G140" t="s">
        <v>455</v>
      </c>
      <c r="H140">
        <f t="shared" ca="1" si="11"/>
        <v>35</v>
      </c>
      <c r="I140" s="63">
        <v>74</v>
      </c>
      <c r="J140" t="str">
        <f t="shared" ca="1" si="9"/>
        <v>Harvester_138;0;0;0;35</v>
      </c>
    </row>
    <row r="141" spans="1:10">
      <c r="A141" t="s">
        <v>356</v>
      </c>
      <c r="B141">
        <f t="shared" ca="1" si="10"/>
        <v>93493</v>
      </c>
      <c r="D141" s="108">
        <v>95662</v>
      </c>
      <c r="E141" t="str">
        <f t="shared" si="8"/>
        <v>Field_139;0;95662;120;0</v>
      </c>
      <c r="G141" t="s">
        <v>456</v>
      </c>
      <c r="H141">
        <f t="shared" ca="1" si="11"/>
        <v>27</v>
      </c>
      <c r="I141" s="63">
        <v>75</v>
      </c>
      <c r="J141" t="str">
        <f t="shared" ca="1" si="9"/>
        <v>Harvester_139;0;0;0;27</v>
      </c>
    </row>
    <row r="142" spans="1:10">
      <c r="A142" t="s">
        <v>357</v>
      </c>
      <c r="B142">
        <f t="shared" ca="1" si="10"/>
        <v>98658</v>
      </c>
      <c r="D142" s="108">
        <v>95663</v>
      </c>
      <c r="E142" t="str">
        <f t="shared" si="8"/>
        <v>Field_140;0;95663;120;0</v>
      </c>
      <c r="G142" t="s">
        <v>457</v>
      </c>
      <c r="H142">
        <f t="shared" ca="1" si="11"/>
        <v>34</v>
      </c>
      <c r="I142" s="63">
        <v>76</v>
      </c>
      <c r="J142" t="str">
        <f t="shared" ca="1" si="9"/>
        <v>Harvester_140;0;0;0;34</v>
      </c>
    </row>
    <row r="143" spans="1:10">
      <c r="A143" t="s">
        <v>358</v>
      </c>
      <c r="B143">
        <f t="shared" ca="1" si="10"/>
        <v>96857</v>
      </c>
      <c r="D143" s="108">
        <v>95664</v>
      </c>
      <c r="E143" t="str">
        <f t="shared" si="8"/>
        <v>Field_141;0;95664;120;0</v>
      </c>
      <c r="G143" t="s">
        <v>458</v>
      </c>
      <c r="H143">
        <f t="shared" ca="1" si="11"/>
        <v>34</v>
      </c>
      <c r="I143" s="63">
        <v>77</v>
      </c>
      <c r="J143" t="str">
        <f t="shared" ca="1" si="9"/>
        <v>Harvester_141;0;0;0;34</v>
      </c>
    </row>
    <row r="144" spans="1:10">
      <c r="A144" t="s">
        <v>359</v>
      </c>
      <c r="B144">
        <f t="shared" ca="1" si="10"/>
        <v>92400</v>
      </c>
      <c r="D144" s="108">
        <v>95665</v>
      </c>
      <c r="E144" t="str">
        <f t="shared" si="8"/>
        <v>Field_142;0;95665;120;0</v>
      </c>
      <c r="G144" t="s">
        <v>459</v>
      </c>
      <c r="H144">
        <f t="shared" ca="1" si="11"/>
        <v>26</v>
      </c>
      <c r="I144" s="63">
        <v>78</v>
      </c>
      <c r="J144" t="str">
        <f t="shared" ca="1" si="9"/>
        <v>Harvester_142;0;0;0;26</v>
      </c>
    </row>
    <row r="145" spans="1:10">
      <c r="A145" t="s">
        <v>360</v>
      </c>
      <c r="B145">
        <f t="shared" ca="1" si="10"/>
        <v>94209</v>
      </c>
      <c r="D145" s="108">
        <v>95666</v>
      </c>
      <c r="E145" t="str">
        <f t="shared" si="8"/>
        <v>Field_143;0;95666;120;0</v>
      </c>
      <c r="G145" t="s">
        <v>460</v>
      </c>
      <c r="H145">
        <f t="shared" ca="1" si="11"/>
        <v>25</v>
      </c>
      <c r="I145" s="63">
        <v>79</v>
      </c>
      <c r="J145" t="str">
        <f t="shared" ca="1" si="9"/>
        <v>Harvester_143;0;0;0;25</v>
      </c>
    </row>
    <row r="146" spans="1:10">
      <c r="A146" t="s">
        <v>361</v>
      </c>
      <c r="B146">
        <f t="shared" ca="1" si="10"/>
        <v>94101</v>
      </c>
      <c r="D146" s="108">
        <v>95667</v>
      </c>
      <c r="E146" t="str">
        <f t="shared" si="8"/>
        <v>Field_144;0;95667;120;0</v>
      </c>
      <c r="G146" t="s">
        <v>461</v>
      </c>
      <c r="H146">
        <f t="shared" ca="1" si="11"/>
        <v>35</v>
      </c>
      <c r="I146" s="63">
        <v>80</v>
      </c>
      <c r="J146" t="str">
        <f t="shared" ca="1" si="9"/>
        <v>Harvester_144;0;0;0;35</v>
      </c>
    </row>
    <row r="147" spans="1:10">
      <c r="A147" t="s">
        <v>362</v>
      </c>
      <c r="B147">
        <f t="shared" ca="1" si="10"/>
        <v>92743</v>
      </c>
      <c r="D147" s="108">
        <v>95668</v>
      </c>
      <c r="E147" t="str">
        <f t="shared" si="8"/>
        <v>Field_145;0;95668;120;0</v>
      </c>
      <c r="G147" t="s">
        <v>462</v>
      </c>
      <c r="H147">
        <f t="shared" ca="1" si="11"/>
        <v>35</v>
      </c>
      <c r="I147" s="63">
        <v>81</v>
      </c>
      <c r="J147" t="str">
        <f t="shared" ca="1" si="9"/>
        <v>Harvester_145;0;0;0;35</v>
      </c>
    </row>
    <row r="148" spans="1:10">
      <c r="A148" t="s">
        <v>363</v>
      </c>
      <c r="B148">
        <f t="shared" ca="1" si="10"/>
        <v>97704</v>
      </c>
      <c r="D148" s="108">
        <v>95669</v>
      </c>
      <c r="E148" t="str">
        <f t="shared" si="8"/>
        <v>Field_146;0;95669;120;0</v>
      </c>
      <c r="G148" t="s">
        <v>463</v>
      </c>
      <c r="H148">
        <f t="shared" ca="1" si="11"/>
        <v>29</v>
      </c>
      <c r="I148" s="63">
        <v>82</v>
      </c>
      <c r="J148" t="str">
        <f t="shared" ca="1" si="9"/>
        <v>Harvester_146;0;0;0;29</v>
      </c>
    </row>
    <row r="149" spans="1:10">
      <c r="A149" t="s">
        <v>364</v>
      </c>
      <c r="B149">
        <f t="shared" ca="1" si="10"/>
        <v>90269</v>
      </c>
      <c r="D149" s="108">
        <v>95670</v>
      </c>
      <c r="E149" t="str">
        <f t="shared" si="8"/>
        <v>Field_147;0;95670;120;0</v>
      </c>
      <c r="G149" t="s">
        <v>464</v>
      </c>
      <c r="H149">
        <f t="shared" ca="1" si="11"/>
        <v>25</v>
      </c>
      <c r="I149" s="63">
        <v>83</v>
      </c>
      <c r="J149" t="str">
        <f t="shared" ca="1" si="9"/>
        <v>Harvester_147;0;0;0;25</v>
      </c>
    </row>
    <row r="150" spans="1:10">
      <c r="A150" t="s">
        <v>365</v>
      </c>
      <c r="B150">
        <f t="shared" ca="1" si="10"/>
        <v>93956</v>
      </c>
      <c r="D150" s="108">
        <v>95671</v>
      </c>
      <c r="E150" t="str">
        <f t="shared" si="8"/>
        <v>Field_148;0;95671;120;0</v>
      </c>
      <c r="G150" t="s">
        <v>465</v>
      </c>
      <c r="H150">
        <f t="shared" ca="1" si="11"/>
        <v>26</v>
      </c>
      <c r="I150" s="63">
        <v>84</v>
      </c>
      <c r="J150" t="str">
        <f t="shared" ca="1" si="9"/>
        <v>Harvester_148;0;0;0;26</v>
      </c>
    </row>
    <row r="151" spans="1:10">
      <c r="A151" t="s">
        <v>366</v>
      </c>
      <c r="B151">
        <f t="shared" ca="1" si="10"/>
        <v>90884</v>
      </c>
      <c r="D151" s="108">
        <v>95672</v>
      </c>
      <c r="E151" t="str">
        <f t="shared" si="8"/>
        <v>Field_149;0;95672;120;0</v>
      </c>
      <c r="G151" t="s">
        <v>466</v>
      </c>
      <c r="H151">
        <f t="shared" ca="1" si="11"/>
        <v>32</v>
      </c>
      <c r="I151" s="63">
        <v>85</v>
      </c>
      <c r="J151" t="str">
        <f t="shared" ca="1" si="9"/>
        <v>Harvester_149;0;0;0;32</v>
      </c>
    </row>
    <row r="152" spans="1:10">
      <c r="A152" t="s">
        <v>367</v>
      </c>
      <c r="B152">
        <f t="shared" ca="1" si="10"/>
        <v>93561</v>
      </c>
      <c r="D152" s="108">
        <v>95673</v>
      </c>
      <c r="E152" t="str">
        <f t="shared" si="8"/>
        <v>Field_150;0;95673;120;0</v>
      </c>
      <c r="G152" t="s">
        <v>467</v>
      </c>
      <c r="H152">
        <f t="shared" ca="1" si="11"/>
        <v>31</v>
      </c>
      <c r="I152" s="63">
        <v>86</v>
      </c>
      <c r="J152" t="str">
        <f t="shared" ca="1" si="9"/>
        <v>Harvester_150;0;0;0;31</v>
      </c>
    </row>
    <row r="153" spans="1:10">
      <c r="A153" t="s">
        <v>368</v>
      </c>
      <c r="B153">
        <f t="shared" ca="1" si="10"/>
        <v>96963</v>
      </c>
      <c r="D153" s="108">
        <v>95674</v>
      </c>
      <c r="E153" t="str">
        <f t="shared" si="8"/>
        <v>Field_151;0;95674;120;0</v>
      </c>
      <c r="G153" t="s">
        <v>468</v>
      </c>
      <c r="H153">
        <f t="shared" ca="1" si="11"/>
        <v>34</v>
      </c>
      <c r="I153" s="63">
        <v>87</v>
      </c>
      <c r="J153" t="str">
        <f t="shared" ca="1" si="9"/>
        <v>Harvester_151;0;0;0;34</v>
      </c>
    </row>
    <row r="154" spans="1:10">
      <c r="A154" t="s">
        <v>369</v>
      </c>
      <c r="B154">
        <f t="shared" ca="1" si="10"/>
        <v>92361</v>
      </c>
      <c r="D154" s="108">
        <v>95675</v>
      </c>
      <c r="E154" t="str">
        <f t="shared" si="8"/>
        <v>Field_152;0;95675;120;0</v>
      </c>
      <c r="G154" t="s">
        <v>469</v>
      </c>
      <c r="H154">
        <f t="shared" ca="1" si="11"/>
        <v>27</v>
      </c>
      <c r="I154" s="63">
        <v>88</v>
      </c>
      <c r="J154" t="str">
        <f t="shared" ca="1" si="9"/>
        <v>Harvester_152;0;0;0;27</v>
      </c>
    </row>
    <row r="155" spans="1:10">
      <c r="A155" t="s">
        <v>370</v>
      </c>
      <c r="B155">
        <f t="shared" ca="1" si="10"/>
        <v>90994</v>
      </c>
      <c r="D155" s="108">
        <v>95676</v>
      </c>
      <c r="E155" t="str">
        <f t="shared" si="8"/>
        <v>Field_153;0;95676;120;0</v>
      </c>
      <c r="G155" t="s">
        <v>470</v>
      </c>
      <c r="H155">
        <f t="shared" ca="1" si="11"/>
        <v>30</v>
      </c>
      <c r="I155" s="63">
        <v>89</v>
      </c>
      <c r="J155" t="str">
        <f t="shared" ca="1" si="9"/>
        <v>Harvester_153;0;0;0;30</v>
      </c>
    </row>
    <row r="156" spans="1:10">
      <c r="A156" t="s">
        <v>371</v>
      </c>
      <c r="B156">
        <f t="shared" ca="1" si="10"/>
        <v>90058</v>
      </c>
      <c r="D156" s="108">
        <v>95677</v>
      </c>
      <c r="E156" t="str">
        <f t="shared" si="8"/>
        <v>Field_154;0;95677;120;0</v>
      </c>
      <c r="G156" t="s">
        <v>471</v>
      </c>
      <c r="H156">
        <f t="shared" ca="1" si="11"/>
        <v>35</v>
      </c>
      <c r="I156" s="63">
        <v>90</v>
      </c>
      <c r="J156" t="str">
        <f t="shared" ca="1" si="9"/>
        <v>Harvester_154;0;0;0;35</v>
      </c>
    </row>
    <row r="157" spans="1:10">
      <c r="A157" t="s">
        <v>372</v>
      </c>
      <c r="B157">
        <f t="shared" ca="1" si="10"/>
        <v>93534</v>
      </c>
      <c r="D157" s="108">
        <v>95678</v>
      </c>
      <c r="E157" t="str">
        <f t="shared" si="8"/>
        <v>Field_155;0;95678;120;0</v>
      </c>
      <c r="G157" t="s">
        <v>472</v>
      </c>
      <c r="H157">
        <f t="shared" ca="1" si="11"/>
        <v>28</v>
      </c>
      <c r="I157" s="63">
        <v>91</v>
      </c>
      <c r="J157" t="str">
        <f t="shared" ca="1" si="9"/>
        <v>Harvester_155;0;0;0;28</v>
      </c>
    </row>
    <row r="158" spans="1:10">
      <c r="A158" t="s">
        <v>373</v>
      </c>
      <c r="B158">
        <f t="shared" ca="1" si="10"/>
        <v>93149</v>
      </c>
      <c r="D158" s="108">
        <v>95679</v>
      </c>
      <c r="E158" t="str">
        <f t="shared" si="8"/>
        <v>Field_156;0;95679;120;0</v>
      </c>
      <c r="G158" t="s">
        <v>473</v>
      </c>
      <c r="H158">
        <f t="shared" ca="1" si="11"/>
        <v>33</v>
      </c>
      <c r="I158" s="63">
        <v>92</v>
      </c>
      <c r="J158" t="str">
        <f t="shared" ca="1" si="9"/>
        <v>Harvester_156;0;0;0;33</v>
      </c>
    </row>
    <row r="159" spans="1:10">
      <c r="A159" t="s">
        <v>374</v>
      </c>
      <c r="B159">
        <f t="shared" ca="1" si="10"/>
        <v>92484</v>
      </c>
      <c r="D159" s="108">
        <v>95680</v>
      </c>
      <c r="E159" t="str">
        <f t="shared" si="8"/>
        <v>Field_157;0;95680;120;0</v>
      </c>
      <c r="G159" t="s">
        <v>474</v>
      </c>
      <c r="H159">
        <f t="shared" ca="1" si="11"/>
        <v>28</v>
      </c>
      <c r="I159" s="63">
        <v>93</v>
      </c>
      <c r="J159" t="str">
        <f t="shared" ca="1" si="9"/>
        <v>Harvester_157;0;0;0;28</v>
      </c>
    </row>
    <row r="160" spans="1:10">
      <c r="A160" t="s">
        <v>375</v>
      </c>
      <c r="B160">
        <f t="shared" ca="1" si="10"/>
        <v>98515</v>
      </c>
      <c r="D160" s="108">
        <v>95681</v>
      </c>
      <c r="E160" t="str">
        <f t="shared" si="8"/>
        <v>Field_158;0;95681;120;0</v>
      </c>
      <c r="G160" t="s">
        <v>475</v>
      </c>
      <c r="H160">
        <f t="shared" ca="1" si="11"/>
        <v>30</v>
      </c>
      <c r="I160" s="63">
        <v>94</v>
      </c>
      <c r="J160" t="str">
        <f t="shared" ca="1" si="9"/>
        <v>Harvester_158;0;0;0;30</v>
      </c>
    </row>
    <row r="161" spans="1:10">
      <c r="A161" t="s">
        <v>376</v>
      </c>
      <c r="B161">
        <f t="shared" ca="1" si="10"/>
        <v>97241</v>
      </c>
      <c r="D161" s="108">
        <v>95682</v>
      </c>
      <c r="E161" t="str">
        <f t="shared" si="8"/>
        <v>Field_159;0;95682;120;0</v>
      </c>
      <c r="G161" t="s">
        <v>476</v>
      </c>
      <c r="H161">
        <f t="shared" ca="1" si="11"/>
        <v>34</v>
      </c>
      <c r="I161" s="63">
        <v>95</v>
      </c>
      <c r="J161" t="str">
        <f t="shared" ca="1" si="9"/>
        <v>Harvester_159;0;0;0;34</v>
      </c>
    </row>
    <row r="162" spans="1:10">
      <c r="A162" t="s">
        <v>377</v>
      </c>
      <c r="B162">
        <f t="shared" ca="1" si="10"/>
        <v>92287</v>
      </c>
      <c r="D162" s="108">
        <v>95683</v>
      </c>
      <c r="E162" t="str">
        <f t="shared" si="8"/>
        <v>Field_160;0;95683;120;0</v>
      </c>
      <c r="G162" t="s">
        <v>477</v>
      </c>
      <c r="H162">
        <f t="shared" ca="1" si="11"/>
        <v>28</v>
      </c>
      <c r="I162" s="63">
        <v>96</v>
      </c>
      <c r="J162" t="str">
        <f t="shared" ca="1" si="9"/>
        <v>Harvester_160;0;0;0;28</v>
      </c>
    </row>
    <row r="163" spans="1:10">
      <c r="A163" t="s">
        <v>378</v>
      </c>
      <c r="B163">
        <f t="shared" ca="1" si="10"/>
        <v>94175</v>
      </c>
      <c r="D163" s="108">
        <v>95684</v>
      </c>
      <c r="E163" t="str">
        <f t="shared" si="8"/>
        <v>Field_161;0;95684;120;0</v>
      </c>
      <c r="G163" t="s">
        <v>478</v>
      </c>
      <c r="H163">
        <f t="shared" ca="1" si="11"/>
        <v>32</v>
      </c>
      <c r="I163" s="63">
        <v>97</v>
      </c>
      <c r="J163" t="str">
        <f t="shared" ca="1" si="9"/>
        <v>Harvester_161;0;0;0;32</v>
      </c>
    </row>
    <row r="164" spans="1:10">
      <c r="A164" t="s">
        <v>379</v>
      </c>
      <c r="B164">
        <f t="shared" ca="1" si="10"/>
        <v>95306</v>
      </c>
      <c r="D164" s="108">
        <v>95685</v>
      </c>
      <c r="E164" t="str">
        <f t="shared" si="8"/>
        <v>Field_162;0;95685;120;0</v>
      </c>
      <c r="G164" t="s">
        <v>479</v>
      </c>
      <c r="H164">
        <f t="shared" ca="1" si="11"/>
        <v>34</v>
      </c>
      <c r="I164" s="63">
        <v>98</v>
      </c>
      <c r="J164" t="str">
        <f t="shared" ca="1" si="9"/>
        <v>Harvester_162;0;0;0;34</v>
      </c>
    </row>
    <row r="165" spans="1:10">
      <c r="A165" t="s">
        <v>380</v>
      </c>
      <c r="B165">
        <f t="shared" ca="1" si="10"/>
        <v>93669</v>
      </c>
      <c r="D165" s="108">
        <v>95686</v>
      </c>
      <c r="E165" t="str">
        <f t="shared" si="8"/>
        <v>Field_163;0;95686;120;0</v>
      </c>
      <c r="G165" t="s">
        <v>480</v>
      </c>
      <c r="H165">
        <f t="shared" ca="1" si="11"/>
        <v>29</v>
      </c>
      <c r="I165" s="63">
        <v>99</v>
      </c>
      <c r="J165" t="str">
        <f t="shared" ca="1" si="9"/>
        <v>Harvester_163;0;0;0;29</v>
      </c>
    </row>
    <row r="166" spans="1:10">
      <c r="A166" t="s">
        <v>381</v>
      </c>
      <c r="B166">
        <f t="shared" ca="1" si="10"/>
        <v>91109</v>
      </c>
      <c r="D166" s="108">
        <v>95687</v>
      </c>
      <c r="E166" t="str">
        <f t="shared" si="8"/>
        <v>Field_164;0;95687;120;0</v>
      </c>
      <c r="G166" t="s">
        <v>481</v>
      </c>
      <c r="H166">
        <f t="shared" ca="1" si="11"/>
        <v>27</v>
      </c>
      <c r="I166" s="63">
        <v>100</v>
      </c>
      <c r="J166" t="str">
        <f t="shared" ca="1" si="9"/>
        <v>Harvester_164;0;0;0;27</v>
      </c>
    </row>
    <row r="167" spans="1:10">
      <c r="A167" t="s">
        <v>382</v>
      </c>
      <c r="B167">
        <f t="shared" ca="1" si="10"/>
        <v>94645</v>
      </c>
      <c r="D167" s="108">
        <v>95688</v>
      </c>
      <c r="E167" t="str">
        <f t="shared" ref="E167:E202" si="12">CONCATENATE(A167,";0;",D167,";120;0")</f>
        <v>Field_165;0;95688;120;0</v>
      </c>
      <c r="G167" t="s">
        <v>482</v>
      </c>
      <c r="H167">
        <f t="shared" ca="1" si="11"/>
        <v>28</v>
      </c>
      <c r="I167" s="63">
        <v>101</v>
      </c>
      <c r="J167" t="str">
        <f t="shared" ref="J167:J202" ca="1" si="13">CONCATENATE(G167,";0;0;0;",H167)</f>
        <v>Harvester_165;0;0;0;28</v>
      </c>
    </row>
    <row r="168" spans="1:10">
      <c r="A168" t="s">
        <v>383</v>
      </c>
      <c r="B168">
        <f t="shared" ca="1" si="10"/>
        <v>98422</v>
      </c>
      <c r="D168" s="108">
        <v>95689</v>
      </c>
      <c r="E168" t="str">
        <f t="shared" si="12"/>
        <v>Field_166;0;95689;120;0</v>
      </c>
      <c r="G168" t="s">
        <v>483</v>
      </c>
      <c r="H168">
        <f t="shared" ca="1" si="11"/>
        <v>32</v>
      </c>
      <c r="I168" s="63">
        <v>102</v>
      </c>
      <c r="J168" t="str">
        <f t="shared" ca="1" si="13"/>
        <v>Harvester_166;0;0;0;32</v>
      </c>
    </row>
    <row r="169" spans="1:10">
      <c r="A169" t="s">
        <v>384</v>
      </c>
      <c r="B169">
        <f t="shared" ca="1" si="10"/>
        <v>98471</v>
      </c>
      <c r="D169" s="108">
        <v>95690</v>
      </c>
      <c r="E169" t="str">
        <f t="shared" si="12"/>
        <v>Field_167;0;95690;120;0</v>
      </c>
      <c r="G169" t="s">
        <v>484</v>
      </c>
      <c r="H169">
        <f t="shared" ca="1" si="11"/>
        <v>26</v>
      </c>
      <c r="I169" s="63">
        <v>103</v>
      </c>
      <c r="J169" t="str">
        <f t="shared" ca="1" si="13"/>
        <v>Harvester_167;0;0;0;26</v>
      </c>
    </row>
    <row r="170" spans="1:10">
      <c r="A170" t="s">
        <v>385</v>
      </c>
      <c r="B170">
        <f t="shared" ca="1" si="10"/>
        <v>94739</v>
      </c>
      <c r="D170" s="108">
        <v>95691</v>
      </c>
      <c r="E170" t="str">
        <f t="shared" si="12"/>
        <v>Field_168;0;95691;120;0</v>
      </c>
      <c r="G170" t="s">
        <v>485</v>
      </c>
      <c r="H170">
        <f t="shared" ca="1" si="11"/>
        <v>25</v>
      </c>
      <c r="I170" s="63">
        <v>104</v>
      </c>
      <c r="J170" t="str">
        <f t="shared" ca="1" si="13"/>
        <v>Harvester_168;0;0;0;25</v>
      </c>
    </row>
    <row r="171" spans="1:10">
      <c r="A171" t="s">
        <v>386</v>
      </c>
      <c r="B171">
        <f t="shared" ca="1" si="10"/>
        <v>92298</v>
      </c>
      <c r="D171" s="108">
        <v>95692</v>
      </c>
      <c r="E171" t="str">
        <f t="shared" si="12"/>
        <v>Field_169;0;95692;120;0</v>
      </c>
      <c r="G171" t="s">
        <v>486</v>
      </c>
      <c r="H171">
        <f t="shared" ca="1" si="11"/>
        <v>35</v>
      </c>
      <c r="I171" s="63">
        <v>105</v>
      </c>
      <c r="J171" t="str">
        <f t="shared" ca="1" si="13"/>
        <v>Harvester_169;0;0;0;35</v>
      </c>
    </row>
    <row r="172" spans="1:10">
      <c r="A172" t="s">
        <v>387</v>
      </c>
      <c r="B172">
        <f t="shared" ca="1" si="10"/>
        <v>98492</v>
      </c>
      <c r="D172" s="108">
        <v>95693</v>
      </c>
      <c r="E172" t="str">
        <f t="shared" si="12"/>
        <v>Field_170;0;95693;120;0</v>
      </c>
      <c r="G172" t="s">
        <v>487</v>
      </c>
      <c r="H172">
        <f t="shared" ca="1" si="11"/>
        <v>27</v>
      </c>
      <c r="I172" s="63">
        <v>106</v>
      </c>
      <c r="J172" t="str">
        <f t="shared" ca="1" si="13"/>
        <v>Harvester_170;0;0;0;27</v>
      </c>
    </row>
    <row r="173" spans="1:10">
      <c r="A173" t="s">
        <v>388</v>
      </c>
      <c r="B173">
        <f t="shared" ca="1" si="10"/>
        <v>90302</v>
      </c>
      <c r="D173" s="108">
        <v>95694</v>
      </c>
      <c r="E173" t="str">
        <f t="shared" si="12"/>
        <v>Field_171;0;95694;120;0</v>
      </c>
      <c r="G173" t="s">
        <v>488</v>
      </c>
      <c r="H173">
        <f t="shared" ca="1" si="11"/>
        <v>25</v>
      </c>
      <c r="I173" s="63">
        <v>107</v>
      </c>
      <c r="J173" t="str">
        <f t="shared" ca="1" si="13"/>
        <v>Harvester_171;0;0;0;25</v>
      </c>
    </row>
    <row r="174" spans="1:10">
      <c r="A174" t="s">
        <v>389</v>
      </c>
      <c r="B174">
        <f t="shared" ca="1" si="10"/>
        <v>93077</v>
      </c>
      <c r="D174" s="108">
        <v>95695</v>
      </c>
      <c r="E174" t="str">
        <f t="shared" si="12"/>
        <v>Field_172;0;95695;120;0</v>
      </c>
      <c r="G174" t="s">
        <v>489</v>
      </c>
      <c r="H174">
        <f t="shared" ca="1" si="11"/>
        <v>36</v>
      </c>
      <c r="I174" s="63">
        <v>108</v>
      </c>
      <c r="J174" t="str">
        <f t="shared" ca="1" si="13"/>
        <v>Harvester_172;0;0;0;36</v>
      </c>
    </row>
    <row r="175" spans="1:10">
      <c r="A175" t="s">
        <v>390</v>
      </c>
      <c r="B175">
        <f t="shared" ca="1" si="10"/>
        <v>95397</v>
      </c>
      <c r="D175" s="108">
        <v>95696</v>
      </c>
      <c r="E175" t="str">
        <f t="shared" si="12"/>
        <v>Field_173;0;95696;120;0</v>
      </c>
      <c r="G175" t="s">
        <v>490</v>
      </c>
      <c r="H175">
        <f t="shared" ca="1" si="11"/>
        <v>31</v>
      </c>
      <c r="I175" s="63">
        <v>109</v>
      </c>
      <c r="J175" t="str">
        <f t="shared" ca="1" si="13"/>
        <v>Harvester_173;0;0;0;31</v>
      </c>
    </row>
    <row r="176" spans="1:10">
      <c r="A176" t="s">
        <v>391</v>
      </c>
      <c r="B176">
        <f t="shared" ca="1" si="10"/>
        <v>90412</v>
      </c>
      <c r="D176" s="108">
        <v>95697</v>
      </c>
      <c r="E176" t="str">
        <f t="shared" si="12"/>
        <v>Field_174;0;95697;120;0</v>
      </c>
      <c r="G176" t="s">
        <v>491</v>
      </c>
      <c r="H176">
        <f t="shared" ca="1" si="11"/>
        <v>32</v>
      </c>
      <c r="I176" s="63">
        <v>110</v>
      </c>
      <c r="J176" t="str">
        <f t="shared" ca="1" si="13"/>
        <v>Harvester_174;0;0;0;32</v>
      </c>
    </row>
    <row r="177" spans="1:10">
      <c r="A177" t="s">
        <v>392</v>
      </c>
      <c r="B177">
        <f t="shared" ca="1" si="10"/>
        <v>98014</v>
      </c>
      <c r="D177" s="108">
        <v>95698</v>
      </c>
      <c r="E177" t="str">
        <f t="shared" si="12"/>
        <v>Field_175;0;95698;120;0</v>
      </c>
      <c r="G177" t="s">
        <v>492</v>
      </c>
      <c r="H177">
        <f t="shared" ca="1" si="11"/>
        <v>28</v>
      </c>
      <c r="I177" s="63">
        <v>111</v>
      </c>
      <c r="J177" t="str">
        <f t="shared" ca="1" si="13"/>
        <v>Harvester_175;0;0;0;28</v>
      </c>
    </row>
    <row r="178" spans="1:10">
      <c r="A178" t="s">
        <v>393</v>
      </c>
      <c r="B178">
        <f t="shared" ca="1" si="10"/>
        <v>94418</v>
      </c>
      <c r="D178" s="108">
        <v>95699</v>
      </c>
      <c r="E178" t="str">
        <f t="shared" si="12"/>
        <v>Field_176;0;95699;120;0</v>
      </c>
      <c r="G178" t="s">
        <v>493</v>
      </c>
      <c r="H178">
        <f t="shared" ca="1" si="11"/>
        <v>25</v>
      </c>
      <c r="I178" s="63">
        <v>112</v>
      </c>
      <c r="J178" t="str">
        <f t="shared" ca="1" si="13"/>
        <v>Harvester_176;0;0;0;25</v>
      </c>
    </row>
    <row r="179" spans="1:10">
      <c r="A179" t="s">
        <v>394</v>
      </c>
      <c r="B179">
        <f t="shared" ca="1" si="10"/>
        <v>91473</v>
      </c>
      <c r="D179" s="108">
        <v>95700</v>
      </c>
      <c r="E179" t="str">
        <f t="shared" si="12"/>
        <v>Field_177;0;95700;120;0</v>
      </c>
      <c r="G179" t="s">
        <v>494</v>
      </c>
      <c r="H179">
        <f t="shared" ca="1" si="11"/>
        <v>34</v>
      </c>
      <c r="I179" s="63">
        <v>113</v>
      </c>
      <c r="J179" t="str">
        <f t="shared" ca="1" si="13"/>
        <v>Harvester_177;0;0;0;34</v>
      </c>
    </row>
    <row r="180" spans="1:10">
      <c r="A180" t="s">
        <v>395</v>
      </c>
      <c r="B180">
        <f t="shared" ca="1" si="10"/>
        <v>97120</v>
      </c>
      <c r="D180" s="108">
        <v>95701</v>
      </c>
      <c r="E180" t="str">
        <f t="shared" si="12"/>
        <v>Field_178;0;95701;120;0</v>
      </c>
      <c r="G180" t="s">
        <v>495</v>
      </c>
      <c r="H180">
        <f t="shared" ca="1" si="11"/>
        <v>34</v>
      </c>
      <c r="I180" s="63">
        <v>114</v>
      </c>
      <c r="J180" t="str">
        <f t="shared" ca="1" si="13"/>
        <v>Harvester_178;0;0;0;34</v>
      </c>
    </row>
    <row r="181" spans="1:10">
      <c r="A181" t="s">
        <v>396</v>
      </c>
      <c r="B181">
        <f t="shared" ca="1" si="10"/>
        <v>92521</v>
      </c>
      <c r="D181" s="108">
        <v>95702</v>
      </c>
      <c r="E181" t="str">
        <f t="shared" si="12"/>
        <v>Field_179;0;95702;120;0</v>
      </c>
      <c r="G181" t="s">
        <v>496</v>
      </c>
      <c r="H181">
        <f t="shared" ca="1" si="11"/>
        <v>26</v>
      </c>
      <c r="I181" s="63">
        <v>115</v>
      </c>
      <c r="J181" t="str">
        <f t="shared" ca="1" si="13"/>
        <v>Harvester_179;0;0;0;26</v>
      </c>
    </row>
    <row r="182" spans="1:10">
      <c r="A182" t="s">
        <v>397</v>
      </c>
      <c r="B182">
        <f t="shared" ca="1" si="10"/>
        <v>97708</v>
      </c>
      <c r="D182" s="108">
        <v>95703</v>
      </c>
      <c r="E182" t="str">
        <f t="shared" si="12"/>
        <v>Field_180;0;95703;120;0</v>
      </c>
      <c r="G182" t="s">
        <v>497</v>
      </c>
      <c r="H182">
        <f t="shared" ca="1" si="11"/>
        <v>28</v>
      </c>
      <c r="I182" s="63">
        <v>116</v>
      </c>
      <c r="J182" t="str">
        <f t="shared" ca="1" si="13"/>
        <v>Harvester_180;0;0;0;28</v>
      </c>
    </row>
    <row r="183" spans="1:10">
      <c r="A183" t="s">
        <v>398</v>
      </c>
      <c r="B183">
        <f t="shared" ca="1" si="10"/>
        <v>96789</v>
      </c>
      <c r="D183" s="108">
        <v>95704</v>
      </c>
      <c r="E183" t="str">
        <f t="shared" si="12"/>
        <v>Field_181;0;95704;120;0</v>
      </c>
      <c r="G183" t="s">
        <v>498</v>
      </c>
      <c r="H183">
        <f t="shared" ca="1" si="11"/>
        <v>33</v>
      </c>
      <c r="I183" s="63">
        <v>117</v>
      </c>
      <c r="J183" t="str">
        <f t="shared" ca="1" si="13"/>
        <v>Harvester_181;0;0;0;33</v>
      </c>
    </row>
    <row r="184" spans="1:10">
      <c r="A184" t="s">
        <v>399</v>
      </c>
      <c r="B184">
        <f t="shared" ca="1" si="10"/>
        <v>95641</v>
      </c>
      <c r="D184" s="108">
        <v>95705</v>
      </c>
      <c r="E184" t="str">
        <f t="shared" si="12"/>
        <v>Field_182;0;95705;120;0</v>
      </c>
      <c r="G184" t="s">
        <v>499</v>
      </c>
      <c r="H184">
        <f t="shared" ca="1" si="11"/>
        <v>28</v>
      </c>
      <c r="I184" s="63">
        <v>118</v>
      </c>
      <c r="J184" t="str">
        <f t="shared" ca="1" si="13"/>
        <v>Harvester_182;0;0;0;28</v>
      </c>
    </row>
    <row r="185" spans="1:10">
      <c r="A185" t="s">
        <v>400</v>
      </c>
      <c r="B185">
        <f t="shared" ca="1" si="10"/>
        <v>94956</v>
      </c>
      <c r="D185" s="108">
        <v>95706</v>
      </c>
      <c r="E185" t="str">
        <f t="shared" si="12"/>
        <v>Field_183;0;95706;120;0</v>
      </c>
      <c r="G185" t="s">
        <v>500</v>
      </c>
      <c r="H185">
        <f t="shared" ca="1" si="11"/>
        <v>30</v>
      </c>
      <c r="I185" s="63">
        <v>119</v>
      </c>
      <c r="J185" t="str">
        <f t="shared" ca="1" si="13"/>
        <v>Harvester_183;0;0;0;30</v>
      </c>
    </row>
    <row r="186" spans="1:10">
      <c r="A186" t="s">
        <v>401</v>
      </c>
      <c r="B186">
        <f t="shared" ca="1" si="10"/>
        <v>96966</v>
      </c>
      <c r="D186" s="108">
        <v>95707</v>
      </c>
      <c r="E186" t="str">
        <f t="shared" si="12"/>
        <v>Field_184;0;95707;120;0</v>
      </c>
      <c r="G186" t="s">
        <v>501</v>
      </c>
      <c r="H186">
        <f t="shared" ca="1" si="11"/>
        <v>35</v>
      </c>
      <c r="I186" s="63">
        <v>120</v>
      </c>
      <c r="J186" t="str">
        <f t="shared" ca="1" si="13"/>
        <v>Harvester_184;0;0;0;35</v>
      </c>
    </row>
    <row r="187" spans="1:10">
      <c r="A187" t="s">
        <v>402</v>
      </c>
      <c r="B187">
        <f t="shared" ca="1" si="10"/>
        <v>94095</v>
      </c>
      <c r="D187" s="108">
        <v>95708</v>
      </c>
      <c r="E187" t="str">
        <f t="shared" si="12"/>
        <v>Field_185;0;95708;120;0</v>
      </c>
      <c r="G187" t="s">
        <v>502</v>
      </c>
      <c r="H187">
        <f t="shared" ca="1" si="11"/>
        <v>36</v>
      </c>
      <c r="I187" s="63">
        <v>121</v>
      </c>
      <c r="J187" t="str">
        <f t="shared" ca="1" si="13"/>
        <v>Harvester_185;0;0;0;36</v>
      </c>
    </row>
    <row r="188" spans="1:10">
      <c r="A188" t="s">
        <v>403</v>
      </c>
      <c r="B188">
        <f t="shared" ca="1" si="10"/>
        <v>92156</v>
      </c>
      <c r="D188" s="108">
        <v>95709</v>
      </c>
      <c r="E188" t="str">
        <f t="shared" si="12"/>
        <v>Field_186;0;95709;120;0</v>
      </c>
      <c r="G188" t="s">
        <v>503</v>
      </c>
      <c r="H188">
        <f t="shared" ca="1" si="11"/>
        <v>30</v>
      </c>
      <c r="I188" s="63">
        <v>122</v>
      </c>
      <c r="J188" t="str">
        <f t="shared" ca="1" si="13"/>
        <v>Harvester_186;0;0;0;30</v>
      </c>
    </row>
    <row r="189" spans="1:10">
      <c r="A189" t="s">
        <v>404</v>
      </c>
      <c r="B189">
        <f t="shared" ca="1" si="10"/>
        <v>91826</v>
      </c>
      <c r="D189" s="108">
        <v>95710</v>
      </c>
      <c r="E189" t="str">
        <f t="shared" si="12"/>
        <v>Field_187;0;95710;120;0</v>
      </c>
      <c r="G189" t="s">
        <v>504</v>
      </c>
      <c r="H189">
        <f t="shared" ca="1" si="11"/>
        <v>27</v>
      </c>
      <c r="I189" s="63">
        <v>123</v>
      </c>
      <c r="J189" t="str">
        <f t="shared" ca="1" si="13"/>
        <v>Harvester_187;0;0;0;27</v>
      </c>
    </row>
    <row r="190" spans="1:10">
      <c r="A190" t="s">
        <v>405</v>
      </c>
      <c r="B190">
        <f t="shared" ca="1" si="10"/>
        <v>93954</v>
      </c>
      <c r="D190" s="108">
        <v>95711</v>
      </c>
      <c r="E190" t="str">
        <f t="shared" si="12"/>
        <v>Field_188;0;95711;120;0</v>
      </c>
      <c r="G190" t="s">
        <v>505</v>
      </c>
      <c r="H190">
        <f t="shared" ca="1" si="11"/>
        <v>35</v>
      </c>
      <c r="I190" s="63">
        <v>124</v>
      </c>
      <c r="J190" t="str">
        <f t="shared" ca="1" si="13"/>
        <v>Harvester_188;0;0;0;35</v>
      </c>
    </row>
    <row r="191" spans="1:10">
      <c r="A191" t="s">
        <v>406</v>
      </c>
      <c r="B191">
        <f t="shared" ca="1" si="10"/>
        <v>91154</v>
      </c>
      <c r="D191" s="108">
        <v>95712</v>
      </c>
      <c r="E191" t="str">
        <f t="shared" si="12"/>
        <v>Field_189;0;95712;120;0</v>
      </c>
      <c r="G191" t="s">
        <v>506</v>
      </c>
      <c r="H191">
        <f t="shared" ca="1" si="11"/>
        <v>36</v>
      </c>
      <c r="I191" s="63">
        <v>125</v>
      </c>
      <c r="J191" t="str">
        <f t="shared" ca="1" si="13"/>
        <v>Harvester_189;0;0;0;36</v>
      </c>
    </row>
    <row r="192" spans="1:10">
      <c r="A192" t="s">
        <v>407</v>
      </c>
      <c r="B192">
        <f t="shared" ca="1" si="10"/>
        <v>93943</v>
      </c>
      <c r="D192" s="108">
        <v>95713</v>
      </c>
      <c r="E192" t="str">
        <f t="shared" si="12"/>
        <v>Field_190;0;95713;120;0</v>
      </c>
      <c r="G192" t="s">
        <v>507</v>
      </c>
      <c r="H192">
        <f t="shared" ca="1" si="11"/>
        <v>28</v>
      </c>
      <c r="I192" s="63">
        <v>126</v>
      </c>
      <c r="J192" t="str">
        <f t="shared" ca="1" si="13"/>
        <v>Harvester_190;0;0;0;28</v>
      </c>
    </row>
    <row r="193" spans="1:10">
      <c r="A193" t="s">
        <v>408</v>
      </c>
      <c r="B193">
        <f t="shared" ca="1" si="10"/>
        <v>93040</v>
      </c>
      <c r="D193" s="108">
        <v>95714</v>
      </c>
      <c r="E193" t="str">
        <f t="shared" si="12"/>
        <v>Field_191;0;95714;120;0</v>
      </c>
      <c r="G193" t="s">
        <v>508</v>
      </c>
      <c r="H193">
        <f t="shared" ca="1" si="11"/>
        <v>36</v>
      </c>
      <c r="I193" s="63">
        <v>127</v>
      </c>
      <c r="J193" t="str">
        <f t="shared" ca="1" si="13"/>
        <v>Harvester_191;0;0;0;36</v>
      </c>
    </row>
    <row r="194" spans="1:10">
      <c r="A194" t="s">
        <v>409</v>
      </c>
      <c r="B194">
        <f t="shared" ca="1" si="10"/>
        <v>92520</v>
      </c>
      <c r="D194" s="108">
        <v>95715</v>
      </c>
      <c r="E194" t="str">
        <f t="shared" si="12"/>
        <v>Field_192;0;95715;120;0</v>
      </c>
      <c r="G194" t="s">
        <v>509</v>
      </c>
      <c r="H194">
        <f t="shared" ca="1" si="11"/>
        <v>32</v>
      </c>
      <c r="I194" s="63">
        <v>128</v>
      </c>
      <c r="J194" t="str">
        <f t="shared" ca="1" si="13"/>
        <v>Harvester_192;0;0;0;32</v>
      </c>
    </row>
    <row r="195" spans="1:10">
      <c r="A195" t="s">
        <v>410</v>
      </c>
      <c r="B195">
        <f t="shared" ca="1" si="10"/>
        <v>90719</v>
      </c>
      <c r="D195" s="108">
        <v>95716</v>
      </c>
      <c r="E195" t="str">
        <f t="shared" si="12"/>
        <v>Field_193;0;95716;120;0</v>
      </c>
      <c r="G195" t="s">
        <v>510</v>
      </c>
      <c r="H195">
        <f t="shared" ca="1" si="11"/>
        <v>32</v>
      </c>
      <c r="I195" s="63">
        <v>129</v>
      </c>
      <c r="J195" t="str">
        <f t="shared" ca="1" si="13"/>
        <v>Harvester_193;0;0;0;32</v>
      </c>
    </row>
    <row r="196" spans="1:10">
      <c r="A196" t="s">
        <v>411</v>
      </c>
      <c r="B196">
        <f t="shared" ref="B196:B202" ca="1" si="14">TRUNC(RAND()*9000)+90000</f>
        <v>93437</v>
      </c>
      <c r="D196" s="108">
        <v>95717</v>
      </c>
      <c r="E196" t="str">
        <f t="shared" si="12"/>
        <v>Field_194;0;95717;120;0</v>
      </c>
      <c r="G196" t="s">
        <v>511</v>
      </c>
      <c r="H196">
        <f t="shared" ref="H196:H202" ca="1" si="15">TRUNC(RAND()*12)+25</f>
        <v>34</v>
      </c>
      <c r="I196" s="63">
        <v>130</v>
      </c>
      <c r="J196" t="str">
        <f t="shared" ca="1" si="13"/>
        <v>Harvester_194;0;0;0;34</v>
      </c>
    </row>
    <row r="197" spans="1:10">
      <c r="A197" t="s">
        <v>412</v>
      </c>
      <c r="B197">
        <f t="shared" ca="1" si="14"/>
        <v>96068</v>
      </c>
      <c r="D197" s="108">
        <v>95718</v>
      </c>
      <c r="E197" t="str">
        <f t="shared" si="12"/>
        <v>Field_195;0;95718;120;0</v>
      </c>
      <c r="G197" t="s">
        <v>512</v>
      </c>
      <c r="H197">
        <f t="shared" ca="1" si="15"/>
        <v>35</v>
      </c>
      <c r="I197" s="63">
        <v>131</v>
      </c>
      <c r="J197" t="str">
        <f t="shared" ca="1" si="13"/>
        <v>Harvester_195;0;0;0;35</v>
      </c>
    </row>
    <row r="198" spans="1:10">
      <c r="A198" t="s">
        <v>413</v>
      </c>
      <c r="B198">
        <f t="shared" ca="1" si="14"/>
        <v>94243</v>
      </c>
      <c r="D198" s="108">
        <v>95719</v>
      </c>
      <c r="E198" t="str">
        <f t="shared" si="12"/>
        <v>Field_196;0;95719;120;0</v>
      </c>
      <c r="G198" t="s">
        <v>513</v>
      </c>
      <c r="H198">
        <f t="shared" ca="1" si="15"/>
        <v>36</v>
      </c>
      <c r="I198" s="63">
        <v>132</v>
      </c>
      <c r="J198" t="str">
        <f t="shared" ca="1" si="13"/>
        <v>Harvester_196;0;0;0;36</v>
      </c>
    </row>
    <row r="199" spans="1:10">
      <c r="A199" t="s">
        <v>414</v>
      </c>
      <c r="B199">
        <f t="shared" ca="1" si="14"/>
        <v>98093</v>
      </c>
      <c r="D199" s="108">
        <v>95720</v>
      </c>
      <c r="E199" t="str">
        <f t="shared" si="12"/>
        <v>Field_197;0;95720;120;0</v>
      </c>
      <c r="G199" t="s">
        <v>514</v>
      </c>
      <c r="H199">
        <f t="shared" ca="1" si="15"/>
        <v>28</v>
      </c>
      <c r="I199" s="63">
        <v>133</v>
      </c>
      <c r="J199" t="str">
        <f t="shared" ca="1" si="13"/>
        <v>Harvester_197;0;0;0;28</v>
      </c>
    </row>
    <row r="200" spans="1:10">
      <c r="A200" t="s">
        <v>415</v>
      </c>
      <c r="B200">
        <f t="shared" ca="1" si="14"/>
        <v>95292</v>
      </c>
      <c r="D200" s="108">
        <v>95721</v>
      </c>
      <c r="E200" t="str">
        <f t="shared" si="12"/>
        <v>Field_198;0;95721;120;0</v>
      </c>
      <c r="G200" t="s">
        <v>515</v>
      </c>
      <c r="H200">
        <f t="shared" ca="1" si="15"/>
        <v>34</v>
      </c>
      <c r="I200" s="63">
        <v>134</v>
      </c>
      <c r="J200" t="str">
        <f t="shared" ca="1" si="13"/>
        <v>Harvester_198;0;0;0;34</v>
      </c>
    </row>
    <row r="201" spans="1:10">
      <c r="A201" t="s">
        <v>416</v>
      </c>
      <c r="B201">
        <f t="shared" ca="1" si="14"/>
        <v>93980</v>
      </c>
      <c r="D201" s="108">
        <v>95722</v>
      </c>
      <c r="E201" t="str">
        <f t="shared" si="12"/>
        <v>Field_199;0;95722;120;0</v>
      </c>
      <c r="G201" t="s">
        <v>516</v>
      </c>
      <c r="H201">
        <f t="shared" ca="1" si="15"/>
        <v>31</v>
      </c>
      <c r="I201" s="63">
        <v>135</v>
      </c>
      <c r="J201" t="str">
        <f t="shared" ca="1" si="13"/>
        <v>Harvester_199;0;0;0;31</v>
      </c>
    </row>
    <row r="202" spans="1:10">
      <c r="A202" t="s">
        <v>417</v>
      </c>
      <c r="B202">
        <f t="shared" ca="1" si="14"/>
        <v>94450</v>
      </c>
      <c r="D202" s="108">
        <v>95723</v>
      </c>
      <c r="E202" t="str">
        <f t="shared" si="12"/>
        <v>Field_200;0;95723;120;0</v>
      </c>
      <c r="G202" t="s">
        <v>517</v>
      </c>
      <c r="H202">
        <f t="shared" ca="1" si="15"/>
        <v>32</v>
      </c>
      <c r="I202" s="63">
        <v>136</v>
      </c>
      <c r="J202" t="str">
        <f t="shared" ca="1" si="13"/>
        <v>Harvester_200;0;0;0;32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Resumo_F1</vt:lpstr>
      <vt:lpstr>Resumo_F2a</vt:lpstr>
      <vt:lpstr>Resumo_F2b</vt:lpstr>
      <vt:lpstr>DNA</vt:lpstr>
      <vt:lpstr>DNA_Final</vt:lpstr>
      <vt:lpstr>10 por 50</vt:lpstr>
      <vt:lpstr>20 por 100</vt:lpstr>
      <vt:lpstr>100 por 100</vt:lpstr>
      <vt:lpstr>200 por 200</vt:lpstr>
      <vt:lpstr>Resultados</vt:lpstr>
    </vt:vector>
  </TitlesOfParts>
  <Company>Microcity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Oclair Gallacini Prado</dc:creator>
  <cp:lastModifiedBy>Oclair Gallacini Prado</cp:lastModifiedBy>
  <dcterms:created xsi:type="dcterms:W3CDTF">2020-06-09T16:32:45Z</dcterms:created>
  <dcterms:modified xsi:type="dcterms:W3CDTF">2020-09-08T11:33:10Z</dcterms:modified>
</cp:coreProperties>
</file>