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8920" yWindow="-120" windowWidth="29040" windowHeight="15840"/>
  </bookViews>
  <sheets>
    <sheet name="Лист1" sheetId="1" r:id="rId1"/>
    <sheet name="Лист2" sheetId="3" r:id="rId2"/>
  </sheets>
  <definedNames>
    <definedName name="_xlnm._FilterDatabase" localSheetId="0" hidden="1">Лист2!$A$2:$A$49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3" l="1"/>
  <c r="B47" i="3" s="1"/>
  <c r="S49" i="3"/>
  <c r="R49" i="3"/>
  <c r="K49" i="3"/>
  <c r="L49" i="3" s="1"/>
  <c r="B49" i="3"/>
  <c r="S48" i="3"/>
  <c r="R48" i="3"/>
  <c r="K48" i="3"/>
  <c r="L48" i="3" s="1"/>
  <c r="S47" i="3"/>
  <c r="R47" i="3"/>
  <c r="K47" i="3"/>
  <c r="L47" i="3" s="1"/>
  <c r="S46" i="3"/>
  <c r="R46" i="3"/>
  <c r="L46" i="3"/>
  <c r="K46" i="3"/>
  <c r="B46" i="3"/>
  <c r="S45" i="3"/>
  <c r="R45" i="3"/>
  <c r="K45" i="3"/>
  <c r="L45" i="3" s="1"/>
  <c r="B45" i="3"/>
  <c r="S44" i="3"/>
  <c r="R44" i="3"/>
  <c r="L44" i="3"/>
  <c r="K44" i="3"/>
  <c r="B44" i="3"/>
  <c r="S43" i="3"/>
  <c r="R43" i="3"/>
  <c r="K43" i="3"/>
  <c r="L43" i="3" s="1"/>
  <c r="B43" i="3"/>
  <c r="S42" i="3"/>
  <c r="R42" i="3"/>
  <c r="L42" i="3"/>
  <c r="K42" i="3"/>
  <c r="B42" i="3"/>
  <c r="S41" i="3"/>
  <c r="R41" i="3"/>
  <c r="K41" i="3"/>
  <c r="L41" i="3" s="1"/>
  <c r="B41" i="3"/>
  <c r="S40" i="3"/>
  <c r="R40" i="3"/>
  <c r="L40" i="3"/>
  <c r="K40" i="3"/>
  <c r="B40" i="3"/>
  <c r="S39" i="3"/>
  <c r="R39" i="3"/>
  <c r="K39" i="3"/>
  <c r="L39" i="3" s="1"/>
  <c r="B39" i="3"/>
  <c r="S38" i="3"/>
  <c r="R38" i="3"/>
  <c r="L38" i="3"/>
  <c r="K38" i="3"/>
  <c r="B38" i="3"/>
  <c r="S37" i="3"/>
  <c r="R37" i="3"/>
  <c r="K37" i="3"/>
  <c r="L37" i="3" s="1"/>
  <c r="B37" i="3"/>
  <c r="S36" i="3"/>
  <c r="R36" i="3"/>
  <c r="L36" i="3"/>
  <c r="K36" i="3"/>
  <c r="B36" i="3"/>
  <c r="S35" i="3"/>
  <c r="R35" i="3"/>
  <c r="K35" i="3"/>
  <c r="L35" i="3" s="1"/>
  <c r="B35" i="3"/>
  <c r="S34" i="3"/>
  <c r="R34" i="3"/>
  <c r="L34" i="3"/>
  <c r="K34" i="3"/>
  <c r="B34" i="3"/>
  <c r="S33" i="3"/>
  <c r="R33" i="3"/>
  <c r="K33" i="3"/>
  <c r="L33" i="3" s="1"/>
  <c r="B33" i="3"/>
  <c r="S32" i="3"/>
  <c r="R32" i="3"/>
  <c r="L32" i="3"/>
  <c r="K32" i="3"/>
  <c r="B32" i="3"/>
  <c r="S31" i="3"/>
  <c r="R31" i="3"/>
  <c r="K31" i="3"/>
  <c r="L31" i="3" s="1"/>
  <c r="B31" i="3"/>
  <c r="S30" i="3"/>
  <c r="R30" i="3"/>
  <c r="L30" i="3"/>
  <c r="K30" i="3"/>
  <c r="B30" i="3"/>
  <c r="S29" i="3"/>
  <c r="R29" i="3"/>
  <c r="K29" i="3"/>
  <c r="L29" i="3" s="1"/>
  <c r="B29" i="3"/>
  <c r="S28" i="3"/>
  <c r="R28" i="3"/>
  <c r="L28" i="3"/>
  <c r="K28" i="3"/>
  <c r="B28" i="3"/>
  <c r="S27" i="3"/>
  <c r="R27" i="3"/>
  <c r="K27" i="3"/>
  <c r="L27" i="3" s="1"/>
  <c r="B27" i="3"/>
  <c r="S26" i="3"/>
  <c r="R26" i="3"/>
  <c r="L26" i="3"/>
  <c r="K26" i="3"/>
  <c r="B26" i="3"/>
  <c r="S25" i="3"/>
  <c r="R25" i="3"/>
  <c r="K25" i="3"/>
  <c r="L25" i="3" s="1"/>
  <c r="B25" i="3"/>
  <c r="S24" i="3"/>
  <c r="R24" i="3"/>
  <c r="L24" i="3"/>
  <c r="K24" i="3"/>
  <c r="B24" i="3"/>
  <c r="S23" i="3"/>
  <c r="R23" i="3"/>
  <c r="K23" i="3"/>
  <c r="L23" i="3" s="1"/>
  <c r="B23" i="3"/>
  <c r="S22" i="3"/>
  <c r="R22" i="3"/>
  <c r="L22" i="3"/>
  <c r="K22" i="3"/>
  <c r="B22" i="3"/>
  <c r="S21" i="3"/>
  <c r="R21" i="3"/>
  <c r="K21" i="3"/>
  <c r="L21" i="3" s="1"/>
  <c r="B21" i="3"/>
  <c r="S20" i="3"/>
  <c r="R20" i="3"/>
  <c r="L20" i="3"/>
  <c r="K20" i="3"/>
  <c r="B20" i="3"/>
  <c r="S19" i="3"/>
  <c r="R19" i="3"/>
  <c r="K19" i="3"/>
  <c r="L19" i="3" s="1"/>
  <c r="B19" i="3"/>
  <c r="S18" i="3"/>
  <c r="R18" i="3"/>
  <c r="L18" i="3"/>
  <c r="K18" i="3"/>
  <c r="B18" i="3"/>
  <c r="S17" i="3"/>
  <c r="R17" i="3"/>
  <c r="K17" i="3"/>
  <c r="L17" i="3" s="1"/>
  <c r="B17" i="3"/>
  <c r="S16" i="3"/>
  <c r="R16" i="3"/>
  <c r="L16" i="3"/>
  <c r="K16" i="3"/>
  <c r="B16" i="3"/>
  <c r="S15" i="3"/>
  <c r="R15" i="3"/>
  <c r="K15" i="3"/>
  <c r="L15" i="3" s="1"/>
  <c r="B15" i="3"/>
  <c r="S14" i="3"/>
  <c r="R14" i="3"/>
  <c r="L14" i="3"/>
  <c r="K14" i="3"/>
  <c r="B14" i="3"/>
  <c r="S13" i="3"/>
  <c r="R13" i="3"/>
  <c r="K13" i="3"/>
  <c r="L13" i="3" s="1"/>
  <c r="B13" i="3"/>
  <c r="S12" i="3"/>
  <c r="R12" i="3"/>
  <c r="L12" i="3"/>
  <c r="K12" i="3"/>
  <c r="B12" i="3"/>
  <c r="S11" i="3"/>
  <c r="R11" i="3"/>
  <c r="K11" i="3"/>
  <c r="L11" i="3" s="1"/>
  <c r="B11" i="3"/>
  <c r="S10" i="3"/>
  <c r="R10" i="3"/>
  <c r="L10" i="3"/>
  <c r="K10" i="3"/>
  <c r="B10" i="3"/>
  <c r="S9" i="3"/>
  <c r="R9" i="3"/>
  <c r="K9" i="3"/>
  <c r="L9" i="3" s="1"/>
  <c r="B9" i="3"/>
  <c r="S8" i="3"/>
  <c r="R8" i="3"/>
  <c r="L8" i="3"/>
  <c r="K8" i="3"/>
  <c r="B8" i="3"/>
  <c r="S7" i="3"/>
  <c r="R7" i="3"/>
  <c r="K7" i="3"/>
  <c r="L7" i="3" s="1"/>
  <c r="B7" i="3"/>
  <c r="S6" i="3"/>
  <c r="R6" i="3"/>
  <c r="L6" i="3"/>
  <c r="K6" i="3"/>
  <c r="B6" i="3"/>
  <c r="S5" i="3"/>
  <c r="R5" i="3"/>
  <c r="K5" i="3"/>
  <c r="L5" i="3" s="1"/>
  <c r="B5" i="3"/>
  <c r="S4" i="3"/>
  <c r="R4" i="3"/>
  <c r="L4" i="3"/>
  <c r="K4" i="3"/>
  <c r="B4" i="3"/>
  <c r="S3" i="3"/>
  <c r="R3" i="3"/>
  <c r="K3" i="3"/>
  <c r="L3" i="3" s="1"/>
  <c r="B3" i="3"/>
  <c r="S2" i="3"/>
  <c r="R2" i="3"/>
  <c r="L2" i="3"/>
  <c r="K2" i="3"/>
  <c r="B2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C48" i="3" l="1"/>
  <c r="C49" i="3" s="1"/>
  <c r="B48" i="3"/>
</calcChain>
</file>

<file path=xl/sharedStrings.xml><?xml version="1.0" encoding="utf-8"?>
<sst xmlns="http://schemas.openxmlformats.org/spreadsheetml/2006/main" count="88" uniqueCount="87">
  <si>
    <t>Средний запас</t>
  </si>
  <si>
    <t>1 квартал</t>
  </si>
  <si>
    <t>2 квартал</t>
  </si>
  <si>
    <t>3 квартал</t>
  </si>
  <si>
    <t>4 квартал</t>
  </si>
  <si>
    <t>Среднее квартальное значение</t>
  </si>
  <si>
    <t>Упорядоченная доля позиции в общем запасе</t>
  </si>
  <si>
    <t>Упорядоченный средний запас</t>
  </si>
  <si>
    <t>Доля нарастающим итогом для ABC-анализа</t>
  </si>
  <si>
    <t>Группа</t>
  </si>
  <si>
    <t>А</t>
  </si>
  <si>
    <t>B</t>
  </si>
  <si>
    <t>C</t>
  </si>
  <si>
    <t>Упорядоченный коэфициент вариации спроса для XYZ анализа</t>
  </si>
  <si>
    <t>1 квартал (сортрованный)</t>
  </si>
  <si>
    <t>2 квартал (сортрованный)</t>
  </si>
  <si>
    <t>3 квартал (сортрованный)</t>
  </si>
  <si>
    <t>4 квартал (сортрованный)</t>
  </si>
  <si>
    <t>Упорядоченное реднее квартальное значение</t>
  </si>
  <si>
    <t>Упорядоченный № позиции ассортимента для ABC анализа</t>
  </si>
  <si>
    <t>Упорядоченный № позиции ассортимента для XYZ анализа</t>
  </si>
  <si>
    <t>X</t>
  </si>
  <si>
    <t>Y</t>
  </si>
  <si>
    <t>Z</t>
  </si>
  <si>
    <t>Реализация за 1-2 квартал (сортированный)</t>
  </si>
  <si>
    <t>Реализация за 3-4 квартал (Сортированный)</t>
  </si>
  <si>
    <t>Темп роста</t>
  </si>
  <si>
    <t>Относительная доля рынка</t>
  </si>
  <si>
    <t>Тепм роста</t>
  </si>
  <si>
    <t>Высокий, более 10</t>
  </si>
  <si>
    <t>Низкий, менее 10</t>
  </si>
  <si>
    <t>Доля рынка</t>
  </si>
  <si>
    <t>Низкий</t>
  </si>
  <si>
    <t>менее1</t>
  </si>
  <si>
    <t>Высокий</t>
  </si>
  <si>
    <t>более 1</t>
  </si>
  <si>
    <t>25,12,3,47,6,43,42,13,30,2,22,46,35,4,45,44,37,19,41,9,16,15,39,7,33,15,5,21,24,32,17,26,29,18,20,36,48,23,31,28</t>
  </si>
  <si>
    <t>27,8, 34,40,1, 11, 38,10</t>
  </si>
  <si>
    <t>Таблица для наглядности, не использовать</t>
  </si>
  <si>
    <t>Название</t>
  </si>
  <si>
    <t>FREE WAY</t>
  </si>
  <si>
    <t>SECRET NAILS</t>
  </si>
  <si>
    <t>TEFIA</t>
  </si>
  <si>
    <t>RUNAIL</t>
  </si>
  <si>
    <t>HAIRWAY</t>
  </si>
  <si>
    <t>DEWAL</t>
  </si>
  <si>
    <t>LITE WAY</t>
  </si>
  <si>
    <t>MARK SHMIDT</t>
  </si>
  <si>
    <t>DEPIL WHITE LINE</t>
  </si>
  <si>
    <t>DEPIL TOUCH</t>
  </si>
  <si>
    <t>ELLIS COSMETIC</t>
  </si>
  <si>
    <t>COSMAKE</t>
  </si>
  <si>
    <t>DOMIX</t>
  </si>
  <si>
    <t>OLLIN</t>
  </si>
  <si>
    <t>SEVERINA</t>
  </si>
  <si>
    <t>MELON PRO</t>
  </si>
  <si>
    <t>CONCEPT</t>
  </si>
  <si>
    <t>JEAN`S</t>
  </si>
  <si>
    <t>NEXXT</t>
  </si>
  <si>
    <t>YOKO</t>
  </si>
  <si>
    <t>SV-TAN</t>
  </si>
  <si>
    <t>JESS NAIL</t>
  </si>
  <si>
    <t>BRAUNI</t>
  </si>
  <si>
    <t>SHAUMA</t>
  </si>
  <si>
    <t>COROLONI</t>
  </si>
  <si>
    <t>KAURIMA</t>
  </si>
  <si>
    <t>MOSER</t>
  </si>
  <si>
    <t>BABYLISS</t>
  </si>
  <si>
    <t>ANDIS</t>
  </si>
  <si>
    <t>OSTER</t>
  </si>
  <si>
    <t>WAHL</t>
  </si>
  <si>
    <t>JRL</t>
  </si>
  <si>
    <t>MANDER</t>
  </si>
  <si>
    <t>GAROLINA</t>
  </si>
  <si>
    <t>ANDIANA</t>
  </si>
  <si>
    <t>KRISSER</t>
  </si>
  <si>
    <t>COFIN</t>
  </si>
  <si>
    <t>KEEN</t>
  </si>
  <si>
    <t>SNURINA</t>
  </si>
  <si>
    <t>JUST</t>
  </si>
  <si>
    <t>MARKINS</t>
  </si>
  <si>
    <t>FRUNKIS</t>
  </si>
  <si>
    <t>GRUNS</t>
  </si>
  <si>
    <t>FLAKEN</t>
  </si>
  <si>
    <t>LARINUKS</t>
  </si>
  <si>
    <t>PENI</t>
  </si>
  <si>
    <t>ARMANDA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</si>
</sst>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28" sqref="A28"/>
    </sheetView>
  </sheetViews>
  <sheetFormatPr defaultColWidth="8.85546875" defaultRowHeight="15" x14ac:dyDescent="0.25"/>
  <cols>
    <col min="1" max="1" width="24.140625" style="3" customWidth="1"/>
    <col min="2" max="2" width="14.85546875" style="3" customWidth="1"/>
    <col min="3" max="4" width="11.7109375" style="3" customWidth="1"/>
    <col min="5" max="5" width="10.28515625" style="3" customWidth="1"/>
    <col min="6" max="6" width="11.28515625" style="3" customWidth="1"/>
    <col min="7" max="7" width="30.85546875" style="3" customWidth="1"/>
    <col min="8" max="8" width="13.5703125" style="3" customWidth="1"/>
    <col min="9" max="13" width="8.85546875" style="3"/>
    <col min="14" max="14" width="12.28515625" style="3" customWidth="1"/>
    <col min="15" max="16384" width="8.85546875" style="3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3" t="s">
        <v>40</v>
      </c>
      <c r="B2" s="3">
        <v>2500</v>
      </c>
      <c r="C2" s="3">
        <v>600</v>
      </c>
      <c r="D2" s="3">
        <v>620</v>
      </c>
      <c r="E2" s="3">
        <v>700</v>
      </c>
      <c r="F2" s="3">
        <v>680</v>
      </c>
      <c r="G2" s="3">
        <f t="shared" ref="G2:G49" si="0">AVERAGE(C2:F2)</f>
        <v>650</v>
      </c>
    </row>
    <row r="3" spans="1:7" x14ac:dyDescent="0.25">
      <c r="A3" s="3" t="s">
        <v>41</v>
      </c>
      <c r="B3" s="3">
        <v>760</v>
      </c>
      <c r="C3" s="3">
        <v>240</v>
      </c>
      <c r="D3" s="3">
        <v>180</v>
      </c>
      <c r="E3" s="3">
        <v>220</v>
      </c>
      <c r="F3" s="3">
        <v>160</v>
      </c>
      <c r="G3" s="3">
        <f t="shared" si="0"/>
        <v>200</v>
      </c>
    </row>
    <row r="4" spans="1:7" x14ac:dyDescent="0.25">
      <c r="A4" s="3" t="s">
        <v>42</v>
      </c>
      <c r="B4" s="3">
        <v>3000</v>
      </c>
      <c r="C4" s="3">
        <v>500</v>
      </c>
      <c r="D4" s="3">
        <v>1400</v>
      </c>
      <c r="E4" s="3">
        <v>400</v>
      </c>
      <c r="F4" s="3">
        <v>700</v>
      </c>
      <c r="G4" s="3">
        <f t="shared" si="0"/>
        <v>750</v>
      </c>
    </row>
    <row r="5" spans="1:7" x14ac:dyDescent="0.25">
      <c r="A5" s="3" t="s">
        <v>43</v>
      </c>
      <c r="B5" s="3">
        <v>560</v>
      </c>
      <c r="C5" s="3">
        <v>140</v>
      </c>
      <c r="D5" s="3">
        <v>150</v>
      </c>
      <c r="E5" s="3">
        <v>170</v>
      </c>
      <c r="F5" s="3">
        <v>140</v>
      </c>
      <c r="G5" s="3">
        <f t="shared" si="0"/>
        <v>150</v>
      </c>
    </row>
    <row r="6" spans="1:7" x14ac:dyDescent="0.25">
      <c r="A6" s="3" t="s">
        <v>44</v>
      </c>
      <c r="B6" s="3">
        <v>110</v>
      </c>
      <c r="C6" s="3">
        <v>10</v>
      </c>
      <c r="D6" s="3">
        <v>0</v>
      </c>
      <c r="E6" s="3">
        <v>60</v>
      </c>
      <c r="F6" s="3">
        <v>50</v>
      </c>
      <c r="G6" s="3">
        <f t="shared" si="0"/>
        <v>30</v>
      </c>
    </row>
    <row r="7" spans="1:7" x14ac:dyDescent="0.25">
      <c r="A7" s="3" t="s">
        <v>45</v>
      </c>
      <c r="B7" s="3">
        <v>1880</v>
      </c>
      <c r="C7" s="3">
        <v>520</v>
      </c>
      <c r="D7" s="3">
        <v>530</v>
      </c>
      <c r="E7" s="3">
        <v>400</v>
      </c>
      <c r="F7" s="3">
        <v>430</v>
      </c>
      <c r="G7" s="3">
        <f t="shared" si="0"/>
        <v>470</v>
      </c>
    </row>
    <row r="8" spans="1:7" x14ac:dyDescent="0.25">
      <c r="A8" s="3" t="s">
        <v>46</v>
      </c>
      <c r="B8" s="3">
        <v>190</v>
      </c>
      <c r="C8" s="3">
        <v>40</v>
      </c>
      <c r="D8" s="3">
        <v>40</v>
      </c>
      <c r="E8" s="3">
        <v>50</v>
      </c>
      <c r="F8" s="3">
        <v>70</v>
      </c>
      <c r="G8" s="3">
        <f t="shared" si="0"/>
        <v>50</v>
      </c>
    </row>
    <row r="9" spans="1:7" x14ac:dyDescent="0.25">
      <c r="A9" s="3" t="s">
        <v>47</v>
      </c>
      <c r="B9" s="3">
        <v>17050</v>
      </c>
      <c r="C9" s="3">
        <v>4500</v>
      </c>
      <c r="D9" s="3">
        <v>4600</v>
      </c>
      <c r="E9" s="3">
        <v>4400</v>
      </c>
      <c r="F9" s="3">
        <v>4300</v>
      </c>
      <c r="G9" s="3">
        <f t="shared" si="0"/>
        <v>4450</v>
      </c>
    </row>
    <row r="10" spans="1:7" x14ac:dyDescent="0.25">
      <c r="A10" s="3" t="s">
        <v>48</v>
      </c>
      <c r="B10" s="3">
        <v>270</v>
      </c>
      <c r="C10" s="3">
        <v>40</v>
      </c>
      <c r="D10" s="3">
        <v>60</v>
      </c>
      <c r="E10" s="3">
        <v>100</v>
      </c>
      <c r="F10" s="3">
        <v>40</v>
      </c>
      <c r="G10" s="3">
        <f t="shared" si="0"/>
        <v>60</v>
      </c>
    </row>
    <row r="11" spans="1:7" x14ac:dyDescent="0.25">
      <c r="A11" s="3" t="s">
        <v>49</v>
      </c>
      <c r="B11" s="3">
        <v>4000</v>
      </c>
      <c r="C11" s="3">
        <v>1010</v>
      </c>
      <c r="D11" s="3">
        <v>1030</v>
      </c>
      <c r="E11" s="3">
        <v>1050</v>
      </c>
      <c r="F11" s="3">
        <v>950</v>
      </c>
      <c r="G11" s="3">
        <f t="shared" si="0"/>
        <v>1010</v>
      </c>
    </row>
    <row r="12" spans="1:7" x14ac:dyDescent="0.25">
      <c r="A12" s="3" t="s">
        <v>50</v>
      </c>
      <c r="B12" s="3">
        <v>9000</v>
      </c>
      <c r="C12" s="3">
        <v>2240</v>
      </c>
      <c r="D12" s="3">
        <v>2200</v>
      </c>
      <c r="E12" s="3">
        <v>2300</v>
      </c>
      <c r="F12" s="3">
        <v>2260</v>
      </c>
      <c r="G12" s="3">
        <f t="shared" si="0"/>
        <v>2250</v>
      </c>
    </row>
    <row r="13" spans="1:7" x14ac:dyDescent="0.25">
      <c r="A13" s="3" t="s">
        <v>51</v>
      </c>
      <c r="B13" s="3">
        <v>2250</v>
      </c>
      <c r="C13" s="3">
        <v>530</v>
      </c>
      <c r="D13" s="3">
        <v>560</v>
      </c>
      <c r="E13" s="3">
        <v>540</v>
      </c>
      <c r="F13" s="3">
        <v>570</v>
      </c>
      <c r="G13" s="3">
        <f t="shared" si="0"/>
        <v>550</v>
      </c>
    </row>
    <row r="14" spans="1:7" x14ac:dyDescent="0.25">
      <c r="A14" s="3" t="s">
        <v>52</v>
      </c>
      <c r="B14" s="3">
        <v>980</v>
      </c>
      <c r="C14" s="3">
        <v>230</v>
      </c>
      <c r="D14" s="3">
        <v>260</v>
      </c>
      <c r="E14" s="3">
        <v>270</v>
      </c>
      <c r="F14" s="3">
        <v>240</v>
      </c>
      <c r="G14" s="3">
        <f t="shared" si="0"/>
        <v>250</v>
      </c>
    </row>
    <row r="15" spans="1:7" x14ac:dyDescent="0.25">
      <c r="A15" s="3" t="s">
        <v>53</v>
      </c>
      <c r="B15" s="3">
        <v>340</v>
      </c>
      <c r="C15" s="3">
        <v>100</v>
      </c>
      <c r="D15" s="3">
        <v>60</v>
      </c>
      <c r="E15" s="3">
        <v>70</v>
      </c>
      <c r="F15" s="3">
        <v>50</v>
      </c>
      <c r="G15" s="3">
        <f t="shared" si="0"/>
        <v>70</v>
      </c>
    </row>
    <row r="16" spans="1:7" x14ac:dyDescent="0.25">
      <c r="A16" s="3" t="s">
        <v>54</v>
      </c>
      <c r="B16" s="3">
        <v>310</v>
      </c>
      <c r="C16" s="3">
        <v>80</v>
      </c>
      <c r="D16" s="3">
        <v>100</v>
      </c>
      <c r="E16" s="3">
        <v>80</v>
      </c>
      <c r="F16" s="3">
        <v>60</v>
      </c>
      <c r="G16" s="3">
        <f t="shared" si="0"/>
        <v>80</v>
      </c>
    </row>
    <row r="17" spans="1:7" x14ac:dyDescent="0.25">
      <c r="A17" s="3" t="s">
        <v>55</v>
      </c>
      <c r="B17" s="3">
        <v>240</v>
      </c>
      <c r="C17" s="3">
        <v>60</v>
      </c>
      <c r="D17" s="3">
        <v>80</v>
      </c>
      <c r="E17" s="3">
        <v>90</v>
      </c>
      <c r="F17" s="3">
        <v>50</v>
      </c>
      <c r="G17" s="3">
        <f t="shared" si="0"/>
        <v>70</v>
      </c>
    </row>
    <row r="18" spans="1:7" x14ac:dyDescent="0.25">
      <c r="A18" s="3" t="s">
        <v>62</v>
      </c>
      <c r="B18" s="3">
        <v>170</v>
      </c>
      <c r="C18" s="3">
        <v>30</v>
      </c>
      <c r="D18" s="3">
        <v>50</v>
      </c>
      <c r="E18" s="3">
        <v>40</v>
      </c>
      <c r="F18" s="3">
        <v>40</v>
      </c>
      <c r="G18" s="3">
        <f t="shared" si="0"/>
        <v>40</v>
      </c>
    </row>
    <row r="19" spans="1:7" x14ac:dyDescent="0.25">
      <c r="A19" s="3" t="s">
        <v>56</v>
      </c>
      <c r="B19" s="3">
        <v>120</v>
      </c>
      <c r="C19" s="3">
        <v>20</v>
      </c>
      <c r="D19" s="3">
        <v>30</v>
      </c>
      <c r="E19" s="3">
        <v>10</v>
      </c>
      <c r="F19" s="3">
        <v>60</v>
      </c>
      <c r="G19" s="3">
        <f t="shared" si="0"/>
        <v>30</v>
      </c>
    </row>
    <row r="20" spans="1:7" x14ac:dyDescent="0.25">
      <c r="A20" s="3" t="s">
        <v>66</v>
      </c>
      <c r="B20" s="3">
        <v>460</v>
      </c>
      <c r="C20" s="3">
        <v>200</v>
      </c>
      <c r="D20" s="3">
        <v>100</v>
      </c>
      <c r="E20" s="3">
        <v>120</v>
      </c>
      <c r="F20" s="3">
        <v>60</v>
      </c>
      <c r="G20" s="3">
        <f t="shared" si="0"/>
        <v>120</v>
      </c>
    </row>
    <row r="21" spans="1:7" x14ac:dyDescent="0.25">
      <c r="A21" s="3" t="s">
        <v>57</v>
      </c>
      <c r="B21" s="3">
        <v>70</v>
      </c>
      <c r="C21" s="3">
        <v>20</v>
      </c>
      <c r="D21" s="3">
        <v>0</v>
      </c>
      <c r="E21" s="3">
        <v>20</v>
      </c>
      <c r="F21" s="3">
        <v>40</v>
      </c>
      <c r="G21" s="3">
        <f t="shared" si="0"/>
        <v>20</v>
      </c>
    </row>
    <row r="22" spans="1:7" x14ac:dyDescent="0.25">
      <c r="A22" s="3" t="s">
        <v>58</v>
      </c>
      <c r="B22" s="3">
        <v>220</v>
      </c>
      <c r="C22" s="3">
        <v>50</v>
      </c>
      <c r="D22" s="3">
        <v>40</v>
      </c>
      <c r="E22" s="3">
        <v>40</v>
      </c>
      <c r="F22" s="3">
        <v>70</v>
      </c>
      <c r="G22" s="3">
        <f t="shared" si="0"/>
        <v>50</v>
      </c>
    </row>
    <row r="23" spans="1:7" x14ac:dyDescent="0.25">
      <c r="A23" s="3" t="s">
        <v>59</v>
      </c>
      <c r="B23" s="3">
        <v>680</v>
      </c>
      <c r="C23" s="3">
        <v>200</v>
      </c>
      <c r="D23" s="3">
        <v>190</v>
      </c>
      <c r="E23" s="3">
        <v>190</v>
      </c>
      <c r="F23" s="3">
        <v>180</v>
      </c>
      <c r="G23" s="3">
        <f t="shared" si="0"/>
        <v>190</v>
      </c>
    </row>
    <row r="24" spans="1:7" x14ac:dyDescent="0.25">
      <c r="A24" s="3" t="s">
        <v>60</v>
      </c>
      <c r="B24" s="3">
        <v>20</v>
      </c>
      <c r="C24" s="3">
        <v>0</v>
      </c>
      <c r="D24" s="3">
        <v>5</v>
      </c>
      <c r="E24" s="3">
        <v>5</v>
      </c>
      <c r="F24" s="3">
        <v>30</v>
      </c>
      <c r="G24" s="3">
        <f t="shared" si="0"/>
        <v>10</v>
      </c>
    </row>
    <row r="25" spans="1:7" x14ac:dyDescent="0.25">
      <c r="A25" s="3" t="s">
        <v>61</v>
      </c>
      <c r="B25" s="3">
        <v>180</v>
      </c>
      <c r="C25" s="3">
        <v>40</v>
      </c>
      <c r="D25" s="3">
        <v>50</v>
      </c>
      <c r="E25" s="3">
        <v>40</v>
      </c>
      <c r="F25" s="3">
        <v>70</v>
      </c>
      <c r="G25" s="3">
        <f t="shared" si="0"/>
        <v>50</v>
      </c>
    </row>
    <row r="26" spans="1:7" x14ac:dyDescent="0.25">
      <c r="A26" s="3" t="s">
        <v>64</v>
      </c>
      <c r="B26" s="3">
        <v>2390</v>
      </c>
      <c r="C26" s="3">
        <v>710</v>
      </c>
      <c r="D26" s="3">
        <v>670</v>
      </c>
      <c r="E26" s="3">
        <v>800</v>
      </c>
      <c r="F26" s="3">
        <v>580</v>
      </c>
      <c r="G26" s="3">
        <f t="shared" si="0"/>
        <v>690</v>
      </c>
    </row>
    <row r="27" spans="1:7" x14ac:dyDescent="0.25">
      <c r="A27" s="3" t="s">
        <v>65</v>
      </c>
      <c r="B27" s="3">
        <v>130</v>
      </c>
      <c r="C27" s="3">
        <v>30</v>
      </c>
      <c r="D27" s="3">
        <v>50</v>
      </c>
      <c r="E27" s="3">
        <v>40</v>
      </c>
      <c r="F27" s="3">
        <v>40</v>
      </c>
      <c r="G27" s="3">
        <f t="shared" si="0"/>
        <v>40</v>
      </c>
    </row>
    <row r="28" spans="1:7" x14ac:dyDescent="0.25">
      <c r="A28" s="3" t="s">
        <v>63</v>
      </c>
      <c r="B28" s="3">
        <v>23400</v>
      </c>
      <c r="C28" s="3">
        <v>5280</v>
      </c>
      <c r="D28" s="3">
        <v>5600</v>
      </c>
      <c r="E28" s="3">
        <v>5600</v>
      </c>
      <c r="F28" s="3">
        <v>6000</v>
      </c>
      <c r="G28" s="3">
        <f t="shared" si="0"/>
        <v>5620</v>
      </c>
    </row>
    <row r="29" spans="1:7" x14ac:dyDescent="0.25">
      <c r="A29" s="3" t="s">
        <v>67</v>
      </c>
      <c r="B29" s="3">
        <v>40</v>
      </c>
      <c r="C29" s="3">
        <v>10</v>
      </c>
      <c r="D29" s="3">
        <v>20</v>
      </c>
      <c r="E29" s="3">
        <v>10</v>
      </c>
      <c r="F29" s="3">
        <v>0</v>
      </c>
      <c r="G29" s="3">
        <f t="shared" si="0"/>
        <v>10</v>
      </c>
    </row>
    <row r="30" spans="1:7" x14ac:dyDescent="0.25">
      <c r="A30" s="3" t="s">
        <v>53</v>
      </c>
      <c r="B30" s="3">
        <v>210</v>
      </c>
      <c r="C30" s="3">
        <v>50</v>
      </c>
      <c r="D30" s="3">
        <v>70</v>
      </c>
      <c r="E30" s="3">
        <v>30</v>
      </c>
      <c r="F30" s="3">
        <v>50</v>
      </c>
      <c r="G30" s="3">
        <f t="shared" si="0"/>
        <v>50</v>
      </c>
    </row>
    <row r="31" spans="1:7" x14ac:dyDescent="0.25">
      <c r="A31" s="3" t="s">
        <v>68</v>
      </c>
      <c r="B31" s="3">
        <v>1120</v>
      </c>
      <c r="C31" s="3">
        <v>300</v>
      </c>
      <c r="D31" s="3">
        <v>400</v>
      </c>
      <c r="E31" s="3">
        <v>200</v>
      </c>
      <c r="F31" s="3">
        <v>200</v>
      </c>
      <c r="G31" s="3">
        <f t="shared" si="0"/>
        <v>275</v>
      </c>
    </row>
    <row r="32" spans="1:7" x14ac:dyDescent="0.25">
      <c r="A32" s="3" t="s">
        <v>69</v>
      </c>
      <c r="B32" s="3">
        <v>30</v>
      </c>
      <c r="C32" s="3">
        <v>10</v>
      </c>
      <c r="D32" s="3">
        <v>10</v>
      </c>
      <c r="E32" s="3">
        <v>15</v>
      </c>
      <c r="F32" s="3">
        <v>5</v>
      </c>
      <c r="G32" s="3">
        <f t="shared" si="0"/>
        <v>10</v>
      </c>
    </row>
    <row r="33" spans="1:7" x14ac:dyDescent="0.25">
      <c r="A33" s="3" t="s">
        <v>70</v>
      </c>
      <c r="B33" s="3">
        <v>80</v>
      </c>
      <c r="C33" s="3">
        <v>0</v>
      </c>
      <c r="D33" s="3">
        <v>20</v>
      </c>
      <c r="E33" s="3">
        <v>20</v>
      </c>
      <c r="F33" s="3">
        <v>80</v>
      </c>
      <c r="G33" s="3">
        <f t="shared" si="0"/>
        <v>30</v>
      </c>
    </row>
    <row r="34" spans="1:7" x14ac:dyDescent="0.25">
      <c r="A34" s="3" t="s">
        <v>71</v>
      </c>
      <c r="B34" s="3">
        <v>320</v>
      </c>
      <c r="C34" s="3">
        <v>70</v>
      </c>
      <c r="D34" s="3">
        <v>50</v>
      </c>
      <c r="E34" s="3">
        <v>80</v>
      </c>
      <c r="F34" s="3">
        <v>40</v>
      </c>
      <c r="G34" s="3">
        <f t="shared" si="0"/>
        <v>60</v>
      </c>
    </row>
    <row r="35" spans="1:7" x14ac:dyDescent="0.25">
      <c r="A35" s="3" t="s">
        <v>72</v>
      </c>
      <c r="B35" s="3">
        <v>13600</v>
      </c>
      <c r="C35" s="3">
        <v>2900</v>
      </c>
      <c r="D35" s="3">
        <v>3160</v>
      </c>
      <c r="E35" s="3">
        <v>3200</v>
      </c>
      <c r="F35" s="3">
        <v>3300</v>
      </c>
      <c r="G35" s="3">
        <f t="shared" si="0"/>
        <v>3140</v>
      </c>
    </row>
    <row r="36" spans="1:7" x14ac:dyDescent="0.25">
      <c r="A36" s="3" t="s">
        <v>73</v>
      </c>
      <c r="B36" s="3">
        <v>440</v>
      </c>
      <c r="C36" s="3">
        <v>100</v>
      </c>
      <c r="D36" s="3">
        <v>140</v>
      </c>
      <c r="E36" s="3">
        <v>180</v>
      </c>
      <c r="F36" s="3">
        <v>140</v>
      </c>
      <c r="G36" s="3">
        <f t="shared" si="0"/>
        <v>140</v>
      </c>
    </row>
    <row r="37" spans="1:7" x14ac:dyDescent="0.25">
      <c r="A37" s="3" t="s">
        <v>74</v>
      </c>
      <c r="B37" s="3">
        <v>60</v>
      </c>
      <c r="C37" s="3">
        <v>10</v>
      </c>
      <c r="D37" s="3">
        <v>30</v>
      </c>
      <c r="E37" s="3">
        <v>30</v>
      </c>
      <c r="F37" s="3">
        <v>10</v>
      </c>
      <c r="G37" s="3">
        <f t="shared" si="0"/>
        <v>20</v>
      </c>
    </row>
    <row r="38" spans="1:7" x14ac:dyDescent="0.25">
      <c r="A38" s="3" t="s">
        <v>75</v>
      </c>
      <c r="B38" s="3">
        <v>360</v>
      </c>
      <c r="C38" s="3">
        <v>80</v>
      </c>
      <c r="D38" s="3">
        <v>100</v>
      </c>
      <c r="E38" s="3">
        <v>90</v>
      </c>
      <c r="F38" s="3">
        <v>90</v>
      </c>
      <c r="G38" s="3">
        <f t="shared" si="0"/>
        <v>90</v>
      </c>
    </row>
    <row r="39" spans="1:7" x14ac:dyDescent="0.25">
      <c r="A39" s="3" t="s">
        <v>76</v>
      </c>
      <c r="B39" s="3">
        <v>5400</v>
      </c>
      <c r="C39" s="3">
        <v>1760</v>
      </c>
      <c r="D39" s="3">
        <v>800</v>
      </c>
      <c r="E39" s="3">
        <v>560</v>
      </c>
      <c r="F39" s="3">
        <v>2280</v>
      </c>
      <c r="G39" s="3">
        <f t="shared" si="0"/>
        <v>1350</v>
      </c>
    </row>
    <row r="40" spans="1:7" x14ac:dyDescent="0.25">
      <c r="A40" s="3" t="s">
        <v>77</v>
      </c>
      <c r="B40" s="3">
        <v>140</v>
      </c>
      <c r="C40" s="3">
        <v>10</v>
      </c>
      <c r="D40" s="3">
        <v>30</v>
      </c>
      <c r="E40" s="3">
        <v>80</v>
      </c>
      <c r="F40" s="3">
        <v>40</v>
      </c>
      <c r="G40" s="3">
        <f t="shared" si="0"/>
        <v>40</v>
      </c>
    </row>
    <row r="41" spans="1:7" x14ac:dyDescent="0.25">
      <c r="A41" s="3" t="s">
        <v>78</v>
      </c>
      <c r="B41" s="3">
        <v>11050</v>
      </c>
      <c r="C41" s="3">
        <v>2500</v>
      </c>
      <c r="D41" s="3">
        <v>2600</v>
      </c>
      <c r="E41" s="3">
        <v>2700</v>
      </c>
      <c r="F41" s="3">
        <v>2440</v>
      </c>
      <c r="G41" s="3">
        <f t="shared" si="0"/>
        <v>2560</v>
      </c>
    </row>
    <row r="42" spans="1:7" x14ac:dyDescent="0.25">
      <c r="A42" s="3" t="s">
        <v>79</v>
      </c>
      <c r="B42" s="3">
        <v>350</v>
      </c>
      <c r="C42" s="3">
        <v>80</v>
      </c>
      <c r="D42" s="3">
        <v>90</v>
      </c>
      <c r="E42" s="3">
        <v>90</v>
      </c>
      <c r="F42" s="3">
        <v>60</v>
      </c>
      <c r="G42" s="3">
        <f t="shared" si="0"/>
        <v>80</v>
      </c>
    </row>
    <row r="43" spans="1:7" x14ac:dyDescent="0.25">
      <c r="A43" s="3" t="s">
        <v>80</v>
      </c>
      <c r="B43" s="3">
        <v>1280</v>
      </c>
      <c r="C43" s="3">
        <v>320</v>
      </c>
      <c r="D43" s="3">
        <v>340</v>
      </c>
      <c r="E43" s="3">
        <v>300</v>
      </c>
      <c r="F43" s="3">
        <v>320</v>
      </c>
      <c r="G43" s="3">
        <f t="shared" si="0"/>
        <v>320</v>
      </c>
    </row>
    <row r="44" spans="1:7" x14ac:dyDescent="0.25">
      <c r="A44" s="3" t="s">
        <v>81</v>
      </c>
      <c r="B44" s="3">
        <v>1660</v>
      </c>
      <c r="C44" s="3">
        <v>560</v>
      </c>
      <c r="D44" s="3">
        <v>580</v>
      </c>
      <c r="E44" s="3">
        <v>380</v>
      </c>
      <c r="F44" s="3">
        <v>280</v>
      </c>
      <c r="G44" s="3">
        <f t="shared" si="0"/>
        <v>450</v>
      </c>
    </row>
    <row r="45" spans="1:7" x14ac:dyDescent="0.25">
      <c r="A45" s="3" t="s">
        <v>82</v>
      </c>
      <c r="B45" s="3">
        <v>400</v>
      </c>
      <c r="C45" s="3">
        <v>100</v>
      </c>
      <c r="D45" s="3">
        <v>110</v>
      </c>
      <c r="E45" s="3">
        <v>100</v>
      </c>
      <c r="F45" s="3">
        <v>90</v>
      </c>
      <c r="G45" s="3">
        <f t="shared" si="0"/>
        <v>100</v>
      </c>
    </row>
    <row r="46" spans="1:7" x14ac:dyDescent="0.25">
      <c r="A46" s="3" t="s">
        <v>83</v>
      </c>
      <c r="B46" s="3">
        <v>500</v>
      </c>
      <c r="C46" s="3">
        <v>120</v>
      </c>
      <c r="D46" s="3">
        <v>140</v>
      </c>
      <c r="E46" s="3">
        <v>130</v>
      </c>
      <c r="F46" s="3">
        <v>170</v>
      </c>
      <c r="G46" s="3">
        <f t="shared" si="0"/>
        <v>140</v>
      </c>
    </row>
    <row r="47" spans="1:7" x14ac:dyDescent="0.25">
      <c r="A47" s="3" t="s">
        <v>84</v>
      </c>
      <c r="B47" s="3">
        <v>880</v>
      </c>
      <c r="C47" s="3">
        <v>230</v>
      </c>
      <c r="D47" s="3">
        <v>230</v>
      </c>
      <c r="E47" s="3">
        <v>200</v>
      </c>
      <c r="F47" s="3">
        <v>140</v>
      </c>
      <c r="G47" s="3">
        <f t="shared" si="0"/>
        <v>200</v>
      </c>
    </row>
    <row r="48" spans="1:7" x14ac:dyDescent="0.25">
      <c r="A48" s="3" t="s">
        <v>85</v>
      </c>
      <c r="B48" s="3">
        <v>2100</v>
      </c>
      <c r="C48" s="3">
        <v>540</v>
      </c>
      <c r="D48" s="3">
        <v>600</v>
      </c>
      <c r="E48" s="3">
        <v>440</v>
      </c>
      <c r="F48" s="3">
        <v>500</v>
      </c>
      <c r="G48" s="3">
        <f t="shared" si="0"/>
        <v>520</v>
      </c>
    </row>
    <row r="49" spans="1:7" x14ac:dyDescent="0.25">
      <c r="A49" s="3" t="s">
        <v>86</v>
      </c>
      <c r="B49" s="3">
        <v>50</v>
      </c>
      <c r="C49" s="3">
        <v>20</v>
      </c>
      <c r="D49" s="3">
        <v>20</v>
      </c>
      <c r="E49" s="3">
        <v>30</v>
      </c>
      <c r="F49" s="3">
        <v>10</v>
      </c>
      <c r="G49" s="3">
        <f t="shared" si="0"/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7" sqref="I7"/>
    </sheetView>
  </sheetViews>
  <sheetFormatPr defaultRowHeight="15" x14ac:dyDescent="0.25"/>
  <sheetData>
    <row r="1" spans="1:19" x14ac:dyDescent="0.25">
      <c r="A1" t="s">
        <v>7</v>
      </c>
      <c r="B1" t="s">
        <v>6</v>
      </c>
      <c r="C1" t="s">
        <v>8</v>
      </c>
      <c r="D1" t="s">
        <v>9</v>
      </c>
      <c r="F1" t="s">
        <v>19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13</v>
      </c>
      <c r="M1" t="s">
        <v>20</v>
      </c>
      <c r="N1" s="5" t="s">
        <v>21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5">
      <c r="A2">
        <v>23400</v>
      </c>
      <c r="B2" s="2">
        <f t="shared" ref="B2:B49" si="0">A2/A$51*100</f>
        <v>21.014818140996859</v>
      </c>
      <c r="C2" s="2">
        <f>B2</f>
        <v>21.014818140996859</v>
      </c>
      <c r="D2" s="5" t="s">
        <v>10</v>
      </c>
      <c r="F2">
        <v>27</v>
      </c>
      <c r="G2">
        <v>2240</v>
      </c>
      <c r="H2">
        <v>2200</v>
      </c>
      <c r="I2">
        <v>2300</v>
      </c>
      <c r="J2">
        <v>2260</v>
      </c>
      <c r="K2">
        <f t="shared" ref="K2:K49" si="1">AVERAGE(G2:J2)</f>
        <v>2250</v>
      </c>
      <c r="L2" s="1">
        <f t="shared" ref="L2:L49" si="2">SQRT((((G2-K2)^2)+((H2-K2)^2)+((I2-K2)^2)+((J2-K2)^2))/4)/K2*100</f>
        <v>1.6024672335395507</v>
      </c>
      <c r="M2">
        <v>11</v>
      </c>
      <c r="N2" s="5"/>
      <c r="P2">
        <v>1220</v>
      </c>
      <c r="Q2">
        <v>1380</v>
      </c>
      <c r="R2" s="1">
        <f t="shared" ref="R2:R49" si="3">(Q2-P2)/P2</f>
        <v>0.13114754098360656</v>
      </c>
      <c r="S2" s="1">
        <f>Q2/Q3</f>
        <v>3.6315789473684212</v>
      </c>
    </row>
    <row r="3" spans="1:19" x14ac:dyDescent="0.25">
      <c r="A3">
        <v>17050</v>
      </c>
      <c r="B3" s="2">
        <f t="shared" si="0"/>
        <v>15.312079030085316</v>
      </c>
      <c r="C3" s="2">
        <f t="shared" ref="C3:C49" si="4">C2+B3</f>
        <v>36.326897171082173</v>
      </c>
      <c r="D3" s="5"/>
      <c r="F3">
        <v>8</v>
      </c>
      <c r="G3">
        <v>4500</v>
      </c>
      <c r="H3">
        <v>4600</v>
      </c>
      <c r="I3">
        <v>4400</v>
      </c>
      <c r="J3">
        <v>4300</v>
      </c>
      <c r="K3">
        <f t="shared" si="1"/>
        <v>4450</v>
      </c>
      <c r="L3" s="1">
        <f t="shared" si="2"/>
        <v>2.5124359297750445</v>
      </c>
      <c r="M3">
        <v>8</v>
      </c>
      <c r="N3" s="5"/>
      <c r="P3">
        <v>420</v>
      </c>
      <c r="Q3">
        <v>380</v>
      </c>
      <c r="R3" s="1">
        <f t="shared" si="3"/>
        <v>-9.5238095238095233E-2</v>
      </c>
      <c r="S3" s="1">
        <f>Q3/Q2</f>
        <v>0.27536231884057971</v>
      </c>
    </row>
    <row r="4" spans="1:19" x14ac:dyDescent="0.25">
      <c r="A4">
        <v>13600</v>
      </c>
      <c r="B4" s="2">
        <f t="shared" si="0"/>
        <v>12.213740458015266</v>
      </c>
      <c r="C4" s="2">
        <f t="shared" si="4"/>
        <v>48.540637629097439</v>
      </c>
      <c r="D4" s="5"/>
      <c r="F4">
        <v>34</v>
      </c>
      <c r="G4">
        <v>530</v>
      </c>
      <c r="H4">
        <v>560</v>
      </c>
      <c r="I4">
        <v>540</v>
      </c>
      <c r="J4">
        <v>570</v>
      </c>
      <c r="K4">
        <f t="shared" si="1"/>
        <v>550</v>
      </c>
      <c r="L4" s="1">
        <f t="shared" si="2"/>
        <v>2.8747978728803449</v>
      </c>
      <c r="M4">
        <v>12</v>
      </c>
      <c r="N4" s="5"/>
      <c r="P4">
        <v>1900</v>
      </c>
      <c r="Q4">
        <v>1100</v>
      </c>
      <c r="R4" s="1">
        <f t="shared" si="3"/>
        <v>-0.42105263157894735</v>
      </c>
      <c r="S4" s="1">
        <f t="shared" ref="S4:S49" si="5">Q4/Q$2</f>
        <v>0.79710144927536231</v>
      </c>
    </row>
    <row r="5" spans="1:19" x14ac:dyDescent="0.25">
      <c r="A5">
        <v>11050</v>
      </c>
      <c r="B5" s="2">
        <f t="shared" si="0"/>
        <v>9.9236641221374047</v>
      </c>
      <c r="C5" s="2">
        <f t="shared" si="4"/>
        <v>58.464301751234842</v>
      </c>
      <c r="D5" s="5"/>
      <c r="F5">
        <v>40</v>
      </c>
      <c r="G5">
        <v>1010</v>
      </c>
      <c r="H5">
        <v>1030</v>
      </c>
      <c r="I5">
        <v>1050</v>
      </c>
      <c r="J5">
        <v>950</v>
      </c>
      <c r="K5">
        <f t="shared" si="1"/>
        <v>1010</v>
      </c>
      <c r="L5" s="1">
        <f t="shared" si="2"/>
        <v>3.7046112740336055</v>
      </c>
      <c r="M5">
        <v>10</v>
      </c>
      <c r="N5" s="5"/>
      <c r="P5">
        <v>290</v>
      </c>
      <c r="Q5">
        <v>310</v>
      </c>
      <c r="R5" s="1">
        <f t="shared" si="3"/>
        <v>6.8965517241379309E-2</v>
      </c>
      <c r="S5" s="1">
        <f t="shared" si="5"/>
        <v>0.22463768115942029</v>
      </c>
    </row>
    <row r="6" spans="1:19" x14ac:dyDescent="0.25">
      <c r="A6">
        <v>9000</v>
      </c>
      <c r="B6" s="2">
        <f t="shared" si="0"/>
        <v>8.0826223619218673</v>
      </c>
      <c r="C6" s="2">
        <f t="shared" si="4"/>
        <v>66.546924113156706</v>
      </c>
      <c r="D6" s="5"/>
      <c r="F6">
        <v>11</v>
      </c>
      <c r="G6">
        <v>200</v>
      </c>
      <c r="H6">
        <v>190</v>
      </c>
      <c r="I6">
        <v>190</v>
      </c>
      <c r="J6">
        <v>180</v>
      </c>
      <c r="K6">
        <f t="shared" si="1"/>
        <v>190</v>
      </c>
      <c r="L6" s="1">
        <f t="shared" si="2"/>
        <v>3.7216146378239348</v>
      </c>
      <c r="M6">
        <v>22</v>
      </c>
      <c r="N6" s="5"/>
      <c r="P6">
        <v>10</v>
      </c>
      <c r="Q6">
        <v>110</v>
      </c>
      <c r="R6" s="1">
        <f t="shared" si="3"/>
        <v>10</v>
      </c>
      <c r="S6" s="1">
        <f t="shared" si="5"/>
        <v>7.9710144927536225E-2</v>
      </c>
    </row>
    <row r="7" spans="1:19" x14ac:dyDescent="0.25">
      <c r="A7">
        <v>5400</v>
      </c>
      <c r="B7" s="2">
        <f t="shared" si="0"/>
        <v>4.8495734171531204</v>
      </c>
      <c r="C7" s="2">
        <f t="shared" si="4"/>
        <v>71.39649753030983</v>
      </c>
      <c r="D7" s="5"/>
      <c r="F7">
        <v>38</v>
      </c>
      <c r="G7">
        <v>2500</v>
      </c>
      <c r="H7">
        <v>2600</v>
      </c>
      <c r="I7">
        <v>2700</v>
      </c>
      <c r="J7">
        <v>2440</v>
      </c>
      <c r="K7">
        <f t="shared" si="1"/>
        <v>2560</v>
      </c>
      <c r="L7" s="1">
        <f t="shared" si="2"/>
        <v>3.8669902096139319</v>
      </c>
      <c r="M7">
        <v>40</v>
      </c>
      <c r="N7" s="5"/>
      <c r="P7">
        <v>1050</v>
      </c>
      <c r="Q7">
        <v>830</v>
      </c>
      <c r="R7" s="1">
        <f t="shared" si="3"/>
        <v>-0.20952380952380953</v>
      </c>
      <c r="S7" s="1">
        <f t="shared" si="5"/>
        <v>0.60144927536231885</v>
      </c>
    </row>
    <row r="8" spans="1:19" x14ac:dyDescent="0.25">
      <c r="A8">
        <v>4000</v>
      </c>
      <c r="B8" s="2">
        <f t="shared" si="0"/>
        <v>3.5922766052986081</v>
      </c>
      <c r="C8" s="2">
        <f t="shared" si="4"/>
        <v>74.988774135608438</v>
      </c>
      <c r="D8" s="5"/>
      <c r="F8">
        <v>10</v>
      </c>
      <c r="G8">
        <v>320</v>
      </c>
      <c r="H8">
        <v>340</v>
      </c>
      <c r="I8">
        <v>300</v>
      </c>
      <c r="J8">
        <v>320</v>
      </c>
      <c r="K8">
        <f t="shared" si="1"/>
        <v>320</v>
      </c>
      <c r="L8" s="1">
        <f t="shared" si="2"/>
        <v>4.4194173824159222</v>
      </c>
      <c r="M8">
        <v>42</v>
      </c>
      <c r="N8" s="5"/>
      <c r="P8">
        <v>80</v>
      </c>
      <c r="Q8">
        <v>120</v>
      </c>
      <c r="R8" s="1">
        <f t="shared" si="3"/>
        <v>0.5</v>
      </c>
      <c r="S8" s="1">
        <f t="shared" si="5"/>
        <v>8.6956521739130432E-2</v>
      </c>
    </row>
    <row r="9" spans="1:19" x14ac:dyDescent="0.25">
      <c r="A9">
        <v>3000</v>
      </c>
      <c r="B9" s="2">
        <f t="shared" si="0"/>
        <v>2.6942074539739558</v>
      </c>
      <c r="C9" s="2">
        <f t="shared" si="4"/>
        <v>77.682981589582397</v>
      </c>
      <c r="D9" s="6" t="s">
        <v>11</v>
      </c>
      <c r="F9">
        <v>3</v>
      </c>
      <c r="G9">
        <v>5280</v>
      </c>
      <c r="H9">
        <v>5600</v>
      </c>
      <c r="I9">
        <v>5600</v>
      </c>
      <c r="J9">
        <v>6000</v>
      </c>
      <c r="K9">
        <f t="shared" si="1"/>
        <v>5620</v>
      </c>
      <c r="L9" s="1">
        <f t="shared" si="2"/>
        <v>4.5434680906774751</v>
      </c>
      <c r="M9">
        <v>27</v>
      </c>
      <c r="N9" s="5"/>
      <c r="P9">
        <v>9100</v>
      </c>
      <c r="Q9">
        <v>8700</v>
      </c>
      <c r="R9" s="1">
        <f t="shared" si="3"/>
        <v>-4.3956043956043959E-2</v>
      </c>
      <c r="S9" s="1">
        <f t="shared" si="5"/>
        <v>6.3043478260869561</v>
      </c>
    </row>
    <row r="10" spans="1:19" x14ac:dyDescent="0.25">
      <c r="A10">
        <v>2500</v>
      </c>
      <c r="B10" s="2">
        <f t="shared" si="0"/>
        <v>2.2451728783116303</v>
      </c>
      <c r="C10" s="2">
        <f t="shared" si="4"/>
        <v>79.928154467894032</v>
      </c>
      <c r="D10" s="6"/>
      <c r="F10">
        <v>1</v>
      </c>
      <c r="G10">
        <v>2900</v>
      </c>
      <c r="H10">
        <v>3160</v>
      </c>
      <c r="I10">
        <v>3200</v>
      </c>
      <c r="J10">
        <v>3300</v>
      </c>
      <c r="K10">
        <f t="shared" si="1"/>
        <v>3140</v>
      </c>
      <c r="L10" s="1">
        <f t="shared" si="2"/>
        <v>4.7021729491189168</v>
      </c>
      <c r="M10">
        <v>34</v>
      </c>
      <c r="N10" s="5"/>
      <c r="P10">
        <v>100</v>
      </c>
      <c r="Q10">
        <v>140</v>
      </c>
      <c r="R10" s="1">
        <f t="shared" si="3"/>
        <v>0.4</v>
      </c>
      <c r="S10" s="1">
        <f t="shared" si="5"/>
        <v>0.10144927536231885</v>
      </c>
    </row>
    <row r="11" spans="1:19" x14ac:dyDescent="0.25">
      <c r="A11">
        <v>2390</v>
      </c>
      <c r="B11" s="2">
        <f t="shared" si="0"/>
        <v>2.1463852716659182</v>
      </c>
      <c r="C11" s="2">
        <f t="shared" si="4"/>
        <v>82.074539739559953</v>
      </c>
      <c r="D11" s="6"/>
      <c r="F11">
        <v>25</v>
      </c>
      <c r="G11">
        <v>230</v>
      </c>
      <c r="H11">
        <v>260</v>
      </c>
      <c r="I11">
        <v>270</v>
      </c>
      <c r="J11">
        <v>240</v>
      </c>
      <c r="K11">
        <f t="shared" si="1"/>
        <v>250</v>
      </c>
      <c r="L11" s="1">
        <f t="shared" si="2"/>
        <v>6.3245553203367582</v>
      </c>
      <c r="M11">
        <v>13</v>
      </c>
      <c r="N11" s="5"/>
      <c r="P11">
        <v>2040</v>
      </c>
      <c r="Q11">
        <v>2000</v>
      </c>
      <c r="R11" s="1">
        <f t="shared" si="3"/>
        <v>-1.9607843137254902E-2</v>
      </c>
      <c r="S11" s="1">
        <f t="shared" si="5"/>
        <v>1.4492753623188406</v>
      </c>
    </row>
    <row r="12" spans="1:19" x14ac:dyDescent="0.25">
      <c r="A12">
        <v>2250</v>
      </c>
      <c r="B12" s="2">
        <f t="shared" si="0"/>
        <v>2.0206555904804668</v>
      </c>
      <c r="C12" s="2">
        <f t="shared" si="4"/>
        <v>84.095195330040426</v>
      </c>
      <c r="D12" s="6"/>
      <c r="F12">
        <v>12</v>
      </c>
      <c r="G12">
        <v>600</v>
      </c>
      <c r="H12">
        <v>620</v>
      </c>
      <c r="I12">
        <v>700</v>
      </c>
      <c r="J12">
        <v>680</v>
      </c>
      <c r="K12">
        <f t="shared" si="1"/>
        <v>650</v>
      </c>
      <c r="L12" s="1">
        <f t="shared" si="2"/>
        <v>6.3432394240271712</v>
      </c>
      <c r="M12">
        <v>1</v>
      </c>
      <c r="N12" s="5"/>
      <c r="P12">
        <v>4440</v>
      </c>
      <c r="Q12">
        <v>4560</v>
      </c>
      <c r="R12" s="1">
        <f t="shared" si="3"/>
        <v>2.7027027027027029E-2</v>
      </c>
      <c r="S12" s="1">
        <f t="shared" si="5"/>
        <v>3.3043478260869565</v>
      </c>
    </row>
    <row r="13" spans="1:19" x14ac:dyDescent="0.25">
      <c r="A13">
        <v>2100</v>
      </c>
      <c r="B13" s="2">
        <f t="shared" si="0"/>
        <v>1.8859452177817693</v>
      </c>
      <c r="C13" s="2">
        <f t="shared" si="4"/>
        <v>85.981140547822193</v>
      </c>
      <c r="D13" s="6"/>
      <c r="F13">
        <v>47</v>
      </c>
      <c r="G13">
        <v>100</v>
      </c>
      <c r="H13">
        <v>110</v>
      </c>
      <c r="I13">
        <v>100</v>
      </c>
      <c r="J13">
        <v>90</v>
      </c>
      <c r="K13">
        <f t="shared" si="1"/>
        <v>100</v>
      </c>
      <c r="L13" s="1">
        <f t="shared" si="2"/>
        <v>7.0710678118654755</v>
      </c>
      <c r="M13">
        <v>44</v>
      </c>
      <c r="N13" s="5"/>
      <c r="P13">
        <v>1090</v>
      </c>
      <c r="Q13">
        <v>1110</v>
      </c>
      <c r="R13" s="1">
        <f t="shared" si="3"/>
        <v>1.834862385321101E-2</v>
      </c>
      <c r="S13" s="1">
        <f t="shared" si="5"/>
        <v>0.80434782608695654</v>
      </c>
    </row>
    <row r="14" spans="1:19" x14ac:dyDescent="0.25">
      <c r="A14">
        <v>1880</v>
      </c>
      <c r="B14" s="2">
        <f t="shared" si="0"/>
        <v>1.6883700044903458</v>
      </c>
      <c r="C14" s="2">
        <f t="shared" si="4"/>
        <v>87.669510552312545</v>
      </c>
      <c r="D14" s="6"/>
      <c r="F14">
        <v>6</v>
      </c>
      <c r="G14">
        <v>80</v>
      </c>
      <c r="H14">
        <v>100</v>
      </c>
      <c r="I14">
        <v>90</v>
      </c>
      <c r="J14">
        <v>90</v>
      </c>
      <c r="K14">
        <f t="shared" si="1"/>
        <v>90</v>
      </c>
      <c r="L14" s="1">
        <f t="shared" si="2"/>
        <v>7.8567420131838626</v>
      </c>
      <c r="M14">
        <v>37</v>
      </c>
      <c r="N14" s="5"/>
      <c r="P14">
        <v>490</v>
      </c>
      <c r="Q14">
        <v>510</v>
      </c>
      <c r="R14" s="1">
        <f t="shared" si="3"/>
        <v>4.0816326530612242E-2</v>
      </c>
      <c r="S14" s="1">
        <f t="shared" si="5"/>
        <v>0.36956521739130432</v>
      </c>
    </row>
    <row r="15" spans="1:19" x14ac:dyDescent="0.25">
      <c r="A15">
        <v>1660</v>
      </c>
      <c r="B15" s="2">
        <f t="shared" si="0"/>
        <v>1.4907947911989223</v>
      </c>
      <c r="C15" s="2">
        <f t="shared" si="4"/>
        <v>89.160305343511467</v>
      </c>
      <c r="D15" s="6"/>
      <c r="F15">
        <v>43</v>
      </c>
      <c r="G15">
        <v>140</v>
      </c>
      <c r="H15">
        <v>150</v>
      </c>
      <c r="I15">
        <v>170</v>
      </c>
      <c r="J15">
        <v>140</v>
      </c>
      <c r="K15">
        <f t="shared" si="1"/>
        <v>150</v>
      </c>
      <c r="L15" s="1">
        <f t="shared" si="2"/>
        <v>8.164965809277259</v>
      </c>
      <c r="M15">
        <v>4</v>
      </c>
      <c r="N15" s="5"/>
      <c r="P15">
        <v>160</v>
      </c>
      <c r="Q15">
        <v>120</v>
      </c>
      <c r="R15" s="1">
        <f t="shared" si="3"/>
        <v>-0.25</v>
      </c>
      <c r="S15" s="1">
        <f t="shared" si="5"/>
        <v>8.6956521739130432E-2</v>
      </c>
    </row>
    <row r="16" spans="1:19" x14ac:dyDescent="0.25">
      <c r="A16">
        <v>1280</v>
      </c>
      <c r="B16" s="2">
        <f t="shared" si="0"/>
        <v>1.1495285136955544</v>
      </c>
      <c r="C16" s="2">
        <f t="shared" si="4"/>
        <v>90.309833857207025</v>
      </c>
      <c r="D16" s="6"/>
      <c r="F16">
        <v>42</v>
      </c>
      <c r="G16">
        <v>540</v>
      </c>
      <c r="H16">
        <v>600</v>
      </c>
      <c r="I16">
        <v>440</v>
      </c>
      <c r="J16">
        <v>500</v>
      </c>
      <c r="K16">
        <f t="shared" si="1"/>
        <v>520</v>
      </c>
      <c r="L16" s="1">
        <f t="shared" si="2"/>
        <v>11.213369028548655</v>
      </c>
      <c r="M16">
        <v>47</v>
      </c>
      <c r="N16" s="5" t="s">
        <v>22</v>
      </c>
      <c r="P16">
        <v>180</v>
      </c>
      <c r="Q16">
        <v>140</v>
      </c>
      <c r="R16" s="1">
        <f t="shared" si="3"/>
        <v>-0.22222222222222221</v>
      </c>
      <c r="S16" s="1">
        <f t="shared" si="5"/>
        <v>0.10144927536231885</v>
      </c>
    </row>
    <row r="17" spans="1:19" x14ac:dyDescent="0.25">
      <c r="A17">
        <v>1120</v>
      </c>
      <c r="B17" s="2">
        <f t="shared" si="0"/>
        <v>1.0058374494836102</v>
      </c>
      <c r="C17" s="2">
        <f t="shared" si="4"/>
        <v>91.315671306690632</v>
      </c>
      <c r="D17" s="6"/>
      <c r="F17">
        <v>30</v>
      </c>
      <c r="G17">
        <v>710</v>
      </c>
      <c r="H17">
        <v>670</v>
      </c>
      <c r="I17">
        <v>800</v>
      </c>
      <c r="J17">
        <v>580</v>
      </c>
      <c r="K17">
        <f t="shared" si="1"/>
        <v>690</v>
      </c>
      <c r="L17" s="1">
        <f t="shared" si="2"/>
        <v>11.45752775423326</v>
      </c>
      <c r="M17">
        <v>25</v>
      </c>
      <c r="N17" s="5"/>
      <c r="P17">
        <v>140</v>
      </c>
      <c r="Q17">
        <v>140</v>
      </c>
      <c r="R17" s="1">
        <f t="shared" si="3"/>
        <v>0</v>
      </c>
      <c r="S17" s="1">
        <f t="shared" si="5"/>
        <v>0.10144927536231885</v>
      </c>
    </row>
    <row r="18" spans="1:19" x14ac:dyDescent="0.25">
      <c r="A18">
        <v>980</v>
      </c>
      <c r="B18" s="2">
        <f t="shared" si="0"/>
        <v>0.88010776829815884</v>
      </c>
      <c r="C18" s="2">
        <f t="shared" si="4"/>
        <v>92.195779074988792</v>
      </c>
      <c r="D18" s="6"/>
      <c r="F18">
        <v>13</v>
      </c>
      <c r="G18">
        <v>520</v>
      </c>
      <c r="H18">
        <v>530</v>
      </c>
      <c r="I18">
        <v>400</v>
      </c>
      <c r="J18">
        <v>430</v>
      </c>
      <c r="K18">
        <f t="shared" si="1"/>
        <v>470</v>
      </c>
      <c r="L18" s="1">
        <f t="shared" si="2"/>
        <v>11.941459745023218</v>
      </c>
      <c r="M18">
        <v>6</v>
      </c>
      <c r="N18" s="5"/>
      <c r="P18">
        <v>80</v>
      </c>
      <c r="Q18">
        <v>80</v>
      </c>
      <c r="R18" s="1">
        <f t="shared" si="3"/>
        <v>0</v>
      </c>
      <c r="S18" s="1">
        <f t="shared" si="5"/>
        <v>5.7971014492753624E-2</v>
      </c>
    </row>
    <row r="19" spans="1:19" x14ac:dyDescent="0.25">
      <c r="A19">
        <v>880</v>
      </c>
      <c r="B19" s="2">
        <f t="shared" si="0"/>
        <v>0.79030085316569365</v>
      </c>
      <c r="C19" s="2">
        <f t="shared" si="4"/>
        <v>92.986079928154481</v>
      </c>
      <c r="D19" s="6"/>
      <c r="F19">
        <v>46</v>
      </c>
      <c r="G19">
        <v>120</v>
      </c>
      <c r="H19">
        <v>140</v>
      </c>
      <c r="I19">
        <v>130</v>
      </c>
      <c r="J19">
        <v>170</v>
      </c>
      <c r="K19">
        <f t="shared" si="1"/>
        <v>140</v>
      </c>
      <c r="L19" s="1">
        <f t="shared" si="2"/>
        <v>13.36306209562122</v>
      </c>
      <c r="M19">
        <v>45</v>
      </c>
      <c r="N19" s="5"/>
      <c r="P19">
        <v>50</v>
      </c>
      <c r="Q19">
        <v>70</v>
      </c>
      <c r="R19" s="1">
        <f t="shared" si="3"/>
        <v>0.4</v>
      </c>
      <c r="S19" s="1">
        <f t="shared" si="5"/>
        <v>5.0724637681159424E-2</v>
      </c>
    </row>
    <row r="20" spans="1:19" x14ac:dyDescent="0.25">
      <c r="A20">
        <v>760</v>
      </c>
      <c r="B20" s="2">
        <f t="shared" si="0"/>
        <v>0.6825325550067356</v>
      </c>
      <c r="C20" s="2">
        <f t="shared" si="4"/>
        <v>93.668612483161212</v>
      </c>
      <c r="D20" s="6"/>
      <c r="F20">
        <v>2</v>
      </c>
      <c r="G20">
        <v>80</v>
      </c>
      <c r="H20">
        <v>90</v>
      </c>
      <c r="I20">
        <v>90</v>
      </c>
      <c r="J20">
        <v>60</v>
      </c>
      <c r="K20">
        <f t="shared" si="1"/>
        <v>80</v>
      </c>
      <c r="L20" s="1">
        <f t="shared" si="2"/>
        <v>15.309310892394862</v>
      </c>
      <c r="M20">
        <v>41</v>
      </c>
      <c r="N20" s="5"/>
      <c r="P20">
        <v>300</v>
      </c>
      <c r="Q20">
        <v>180</v>
      </c>
      <c r="R20" s="1">
        <f t="shared" si="3"/>
        <v>-0.4</v>
      </c>
      <c r="S20" s="1">
        <f t="shared" si="5"/>
        <v>0.13043478260869565</v>
      </c>
    </row>
    <row r="21" spans="1:19" x14ac:dyDescent="0.25">
      <c r="A21">
        <v>680</v>
      </c>
      <c r="B21" s="2">
        <f t="shared" si="0"/>
        <v>0.61068702290076338</v>
      </c>
      <c r="C21" s="2">
        <f t="shared" si="4"/>
        <v>94.279299506061975</v>
      </c>
      <c r="D21" s="6"/>
      <c r="F21">
        <v>22</v>
      </c>
      <c r="G21">
        <v>240</v>
      </c>
      <c r="H21">
        <v>180</v>
      </c>
      <c r="I21">
        <v>220</v>
      </c>
      <c r="J21">
        <v>160</v>
      </c>
      <c r="K21">
        <f t="shared" si="1"/>
        <v>200</v>
      </c>
      <c r="L21" s="1">
        <f t="shared" si="2"/>
        <v>15.811388300841896</v>
      </c>
      <c r="M21">
        <v>2</v>
      </c>
      <c r="N21" s="5"/>
      <c r="P21">
        <v>20</v>
      </c>
      <c r="Q21">
        <v>60</v>
      </c>
      <c r="R21" s="1">
        <f t="shared" si="3"/>
        <v>2</v>
      </c>
      <c r="S21" s="1">
        <f t="shared" si="5"/>
        <v>4.3478260869565216E-2</v>
      </c>
    </row>
    <row r="22" spans="1:19" x14ac:dyDescent="0.25">
      <c r="A22">
        <v>560</v>
      </c>
      <c r="B22" s="2">
        <f t="shared" si="0"/>
        <v>0.5029187247418051</v>
      </c>
      <c r="C22" s="2">
        <f t="shared" si="4"/>
        <v>94.782218230803778</v>
      </c>
      <c r="D22" s="6"/>
      <c r="F22">
        <v>4</v>
      </c>
      <c r="G22">
        <v>80</v>
      </c>
      <c r="H22">
        <v>100</v>
      </c>
      <c r="I22">
        <v>80</v>
      </c>
      <c r="J22">
        <v>60</v>
      </c>
      <c r="K22">
        <f t="shared" si="1"/>
        <v>80</v>
      </c>
      <c r="L22" s="1">
        <f t="shared" si="2"/>
        <v>17.677669529663689</v>
      </c>
      <c r="M22">
        <v>15</v>
      </c>
      <c r="N22" s="5"/>
      <c r="P22">
        <v>90</v>
      </c>
      <c r="Q22">
        <v>110</v>
      </c>
      <c r="R22" s="1">
        <f t="shared" si="3"/>
        <v>0.22222222222222221</v>
      </c>
      <c r="S22" s="1">
        <f t="shared" si="5"/>
        <v>7.9710144927536225E-2</v>
      </c>
    </row>
    <row r="23" spans="1:19" x14ac:dyDescent="0.25">
      <c r="A23">
        <v>500</v>
      </c>
      <c r="B23" s="2">
        <f t="shared" si="0"/>
        <v>0.44903457566232602</v>
      </c>
      <c r="C23" s="2">
        <f t="shared" si="4"/>
        <v>95.231252806466102</v>
      </c>
      <c r="D23" s="5" t="s">
        <v>12</v>
      </c>
      <c r="F23">
        <v>45</v>
      </c>
      <c r="G23">
        <v>30</v>
      </c>
      <c r="H23">
        <v>50</v>
      </c>
      <c r="I23">
        <v>40</v>
      </c>
      <c r="J23">
        <v>40</v>
      </c>
      <c r="K23">
        <f t="shared" si="1"/>
        <v>40</v>
      </c>
      <c r="L23" s="1">
        <f t="shared" si="2"/>
        <v>17.677669529663689</v>
      </c>
      <c r="M23">
        <v>17</v>
      </c>
      <c r="N23" s="5"/>
      <c r="P23">
        <v>390</v>
      </c>
      <c r="Q23">
        <v>370</v>
      </c>
      <c r="R23" s="1">
        <f t="shared" si="3"/>
        <v>-5.128205128205128E-2</v>
      </c>
      <c r="S23" s="1">
        <f t="shared" si="5"/>
        <v>0.26811594202898553</v>
      </c>
    </row>
    <row r="24" spans="1:19" x14ac:dyDescent="0.25">
      <c r="A24">
        <v>460</v>
      </c>
      <c r="B24" s="2">
        <f t="shared" si="0"/>
        <v>0.41311180960933991</v>
      </c>
      <c r="C24" s="2">
        <f t="shared" si="4"/>
        <v>95.644364616075435</v>
      </c>
      <c r="D24" s="5"/>
      <c r="F24">
        <v>19</v>
      </c>
      <c r="G24">
        <v>30</v>
      </c>
      <c r="H24">
        <v>50</v>
      </c>
      <c r="I24">
        <v>40</v>
      </c>
      <c r="J24">
        <v>40</v>
      </c>
      <c r="K24">
        <f t="shared" si="1"/>
        <v>40</v>
      </c>
      <c r="L24" s="1">
        <f t="shared" si="2"/>
        <v>17.677669529663689</v>
      </c>
      <c r="M24">
        <v>26</v>
      </c>
      <c r="N24" s="5"/>
      <c r="P24">
        <v>5</v>
      </c>
      <c r="Q24">
        <v>35</v>
      </c>
      <c r="R24" s="1">
        <f t="shared" si="3"/>
        <v>6</v>
      </c>
      <c r="S24" s="1">
        <f t="shared" si="5"/>
        <v>2.5362318840579712E-2</v>
      </c>
    </row>
    <row r="25" spans="1:19" x14ac:dyDescent="0.25">
      <c r="A25">
        <v>440</v>
      </c>
      <c r="B25" s="2">
        <f t="shared" si="0"/>
        <v>0.39515042658284683</v>
      </c>
      <c r="C25" s="2">
        <f t="shared" si="4"/>
        <v>96.03951504265828</v>
      </c>
      <c r="D25" s="5"/>
      <c r="F25">
        <v>35</v>
      </c>
      <c r="G25">
        <v>230</v>
      </c>
      <c r="H25">
        <v>230</v>
      </c>
      <c r="I25">
        <v>200</v>
      </c>
      <c r="J25">
        <v>140</v>
      </c>
      <c r="K25">
        <f t="shared" si="1"/>
        <v>200</v>
      </c>
      <c r="L25" s="1">
        <f t="shared" si="2"/>
        <v>18.371173070873837</v>
      </c>
      <c r="M25">
        <v>46</v>
      </c>
      <c r="N25" s="5"/>
      <c r="P25">
        <v>90</v>
      </c>
      <c r="Q25">
        <v>110</v>
      </c>
      <c r="R25" s="1">
        <f t="shared" si="3"/>
        <v>0.22222222222222221</v>
      </c>
      <c r="S25" s="1">
        <f t="shared" si="5"/>
        <v>7.9710144927536225E-2</v>
      </c>
    </row>
    <row r="26" spans="1:19" x14ac:dyDescent="0.25">
      <c r="A26">
        <v>400</v>
      </c>
      <c r="B26" s="2">
        <f t="shared" si="0"/>
        <v>0.35922766052986077</v>
      </c>
      <c r="C26" s="2">
        <f t="shared" si="4"/>
        <v>96.398742703188134</v>
      </c>
      <c r="D26" s="5"/>
      <c r="F26">
        <v>44</v>
      </c>
      <c r="G26">
        <v>100</v>
      </c>
      <c r="H26">
        <v>140</v>
      </c>
      <c r="I26">
        <v>180</v>
      </c>
      <c r="J26">
        <v>140</v>
      </c>
      <c r="K26">
        <f t="shared" si="1"/>
        <v>140</v>
      </c>
      <c r="L26" s="1">
        <f t="shared" si="2"/>
        <v>20.203050891044217</v>
      </c>
      <c r="M26">
        <v>35</v>
      </c>
      <c r="N26" s="5"/>
      <c r="P26">
        <v>1380</v>
      </c>
      <c r="Q26">
        <v>1380</v>
      </c>
      <c r="R26" s="1">
        <f t="shared" si="3"/>
        <v>0</v>
      </c>
      <c r="S26" s="1">
        <f t="shared" si="5"/>
        <v>1</v>
      </c>
    </row>
    <row r="27" spans="1:19" x14ac:dyDescent="0.25">
      <c r="A27">
        <v>360</v>
      </c>
      <c r="B27" s="2">
        <f t="shared" si="0"/>
        <v>0.32330489447687472</v>
      </c>
      <c r="C27" s="2">
        <f t="shared" si="4"/>
        <v>96.722047597665011</v>
      </c>
      <c r="D27" s="5"/>
      <c r="F27">
        <v>37</v>
      </c>
      <c r="G27">
        <v>60</v>
      </c>
      <c r="H27">
        <v>80</v>
      </c>
      <c r="I27">
        <v>90</v>
      </c>
      <c r="J27">
        <v>50</v>
      </c>
      <c r="K27">
        <f t="shared" si="1"/>
        <v>70</v>
      </c>
      <c r="L27" s="1">
        <f t="shared" si="2"/>
        <v>22.587697572631278</v>
      </c>
      <c r="M27">
        <v>16</v>
      </c>
      <c r="N27" s="5"/>
      <c r="P27">
        <v>80</v>
      </c>
      <c r="Q27">
        <v>80</v>
      </c>
      <c r="R27" s="1">
        <f t="shared" si="3"/>
        <v>0</v>
      </c>
      <c r="S27" s="1">
        <f t="shared" si="5"/>
        <v>5.7971014492753624E-2</v>
      </c>
    </row>
    <row r="28" spans="1:19" x14ac:dyDescent="0.25">
      <c r="A28">
        <v>350</v>
      </c>
      <c r="B28" s="2">
        <f t="shared" si="0"/>
        <v>0.31432420296362817</v>
      </c>
      <c r="C28" s="2">
        <f t="shared" si="4"/>
        <v>97.036371800628643</v>
      </c>
      <c r="D28" s="5"/>
      <c r="F28">
        <v>41</v>
      </c>
      <c r="G28">
        <v>40</v>
      </c>
      <c r="H28">
        <v>40</v>
      </c>
      <c r="I28">
        <v>50</v>
      </c>
      <c r="J28">
        <v>70</v>
      </c>
      <c r="K28">
        <f t="shared" si="1"/>
        <v>50</v>
      </c>
      <c r="L28" s="1">
        <f t="shared" si="2"/>
        <v>24.494897427831781</v>
      </c>
      <c r="M28">
        <v>7</v>
      </c>
      <c r="N28" s="5"/>
      <c r="P28">
        <v>10880</v>
      </c>
      <c r="Q28">
        <v>11600</v>
      </c>
      <c r="R28" s="1">
        <f t="shared" si="3"/>
        <v>6.6176470588235295E-2</v>
      </c>
      <c r="S28" s="1">
        <f t="shared" si="5"/>
        <v>8.4057971014492754</v>
      </c>
    </row>
    <row r="29" spans="1:19" x14ac:dyDescent="0.25">
      <c r="A29">
        <v>340</v>
      </c>
      <c r="B29" s="2">
        <f t="shared" si="0"/>
        <v>0.30534351145038169</v>
      </c>
      <c r="C29" s="2">
        <f t="shared" si="4"/>
        <v>97.341715312079032</v>
      </c>
      <c r="D29" s="5"/>
      <c r="F29">
        <v>14</v>
      </c>
      <c r="G29">
        <v>50</v>
      </c>
      <c r="H29">
        <v>40</v>
      </c>
      <c r="I29">
        <v>40</v>
      </c>
      <c r="J29">
        <v>70</v>
      </c>
      <c r="K29">
        <f t="shared" si="1"/>
        <v>50</v>
      </c>
      <c r="L29" s="1">
        <f t="shared" si="2"/>
        <v>24.494897427831781</v>
      </c>
      <c r="M29">
        <v>21</v>
      </c>
      <c r="N29" s="5"/>
      <c r="P29">
        <v>30</v>
      </c>
      <c r="Q29">
        <v>10</v>
      </c>
      <c r="R29" s="1">
        <f t="shared" si="3"/>
        <v>-0.66666666666666663</v>
      </c>
      <c r="S29" s="1">
        <f t="shared" si="5"/>
        <v>7.246376811594203E-3</v>
      </c>
    </row>
    <row r="30" spans="1:19" x14ac:dyDescent="0.25">
      <c r="A30">
        <v>320</v>
      </c>
      <c r="B30" s="2">
        <f t="shared" si="0"/>
        <v>0.28738212842388861</v>
      </c>
      <c r="C30" s="2">
        <f t="shared" si="4"/>
        <v>97.629097440502917</v>
      </c>
      <c r="D30" s="5"/>
      <c r="F30">
        <v>33</v>
      </c>
      <c r="G30">
        <v>40</v>
      </c>
      <c r="H30">
        <v>50</v>
      </c>
      <c r="I30">
        <v>40</v>
      </c>
      <c r="J30">
        <v>70</v>
      </c>
      <c r="K30">
        <f t="shared" si="1"/>
        <v>50</v>
      </c>
      <c r="L30" s="1">
        <f t="shared" si="2"/>
        <v>24.494897427831781</v>
      </c>
      <c r="M30">
        <v>24</v>
      </c>
      <c r="N30" s="5"/>
      <c r="P30">
        <v>120</v>
      </c>
      <c r="Q30">
        <v>80</v>
      </c>
      <c r="R30" s="1">
        <f t="shared" si="3"/>
        <v>-0.33333333333333331</v>
      </c>
      <c r="S30" s="1">
        <f t="shared" si="5"/>
        <v>5.7971014492753624E-2</v>
      </c>
    </row>
    <row r="31" spans="1:19" x14ac:dyDescent="0.25">
      <c r="A31">
        <v>310</v>
      </c>
      <c r="B31" s="2">
        <f t="shared" si="0"/>
        <v>0.27840143691064212</v>
      </c>
      <c r="C31" s="2">
        <f t="shared" si="4"/>
        <v>97.907498877413559</v>
      </c>
      <c r="D31" s="5"/>
      <c r="F31">
        <v>15</v>
      </c>
      <c r="G31">
        <v>70</v>
      </c>
      <c r="H31">
        <v>50</v>
      </c>
      <c r="I31">
        <v>80</v>
      </c>
      <c r="J31">
        <v>40</v>
      </c>
      <c r="K31">
        <f t="shared" si="1"/>
        <v>60</v>
      </c>
      <c r="L31" s="1">
        <f t="shared" si="2"/>
        <v>26.352313834736496</v>
      </c>
      <c r="M31">
        <v>33</v>
      </c>
      <c r="N31" s="5" t="s">
        <v>23</v>
      </c>
      <c r="P31">
        <v>700</v>
      </c>
      <c r="Q31">
        <v>400</v>
      </c>
      <c r="R31" s="1">
        <f t="shared" si="3"/>
        <v>-0.42857142857142855</v>
      </c>
      <c r="S31" s="1">
        <f t="shared" si="5"/>
        <v>0.28985507246376813</v>
      </c>
    </row>
    <row r="32" spans="1:19" x14ac:dyDescent="0.25">
      <c r="A32">
        <v>270</v>
      </c>
      <c r="B32" s="2">
        <f t="shared" si="0"/>
        <v>0.24247867085765601</v>
      </c>
      <c r="C32" s="2">
        <f t="shared" si="4"/>
        <v>98.14997754827121</v>
      </c>
      <c r="D32" s="5"/>
      <c r="F32">
        <v>9</v>
      </c>
      <c r="G32">
        <v>100</v>
      </c>
      <c r="H32">
        <v>60</v>
      </c>
      <c r="I32">
        <v>70</v>
      </c>
      <c r="J32">
        <v>50</v>
      </c>
      <c r="K32">
        <f t="shared" si="1"/>
        <v>70</v>
      </c>
      <c r="L32" s="1">
        <f t="shared" si="2"/>
        <v>26.726124191242441</v>
      </c>
      <c r="M32">
        <v>14</v>
      </c>
      <c r="N32" s="5"/>
      <c r="P32">
        <v>20</v>
      </c>
      <c r="Q32">
        <v>20</v>
      </c>
      <c r="R32" s="1">
        <f t="shared" si="3"/>
        <v>0</v>
      </c>
      <c r="S32" s="1">
        <f t="shared" si="5"/>
        <v>1.4492753623188406E-2</v>
      </c>
    </row>
    <row r="33" spans="1:19" x14ac:dyDescent="0.25">
      <c r="A33">
        <v>240</v>
      </c>
      <c r="B33" s="2">
        <f t="shared" si="0"/>
        <v>0.21553659631791647</v>
      </c>
      <c r="C33" s="2">
        <f t="shared" si="4"/>
        <v>98.365514144589127</v>
      </c>
      <c r="D33" s="5"/>
      <c r="F33">
        <v>16</v>
      </c>
      <c r="G33">
        <v>560</v>
      </c>
      <c r="H33">
        <v>580</v>
      </c>
      <c r="I33">
        <v>380</v>
      </c>
      <c r="J33">
        <v>280</v>
      </c>
      <c r="K33">
        <f t="shared" si="1"/>
        <v>450</v>
      </c>
      <c r="L33" s="1">
        <f t="shared" si="2"/>
        <v>27.844364635870374</v>
      </c>
      <c r="M33">
        <v>43</v>
      </c>
      <c r="N33" s="5"/>
      <c r="P33">
        <v>20</v>
      </c>
      <c r="Q33">
        <v>100</v>
      </c>
      <c r="R33" s="1">
        <f t="shared" si="3"/>
        <v>4</v>
      </c>
      <c r="S33" s="1">
        <f t="shared" si="5"/>
        <v>7.2463768115942032E-2</v>
      </c>
    </row>
    <row r="34" spans="1:19" x14ac:dyDescent="0.25">
      <c r="A34">
        <v>220</v>
      </c>
      <c r="B34" s="2">
        <f t="shared" si="0"/>
        <v>0.19757521329142341</v>
      </c>
      <c r="C34" s="2">
        <f t="shared" si="4"/>
        <v>98.563089357880557</v>
      </c>
      <c r="D34" s="5"/>
      <c r="F34">
        <v>21</v>
      </c>
      <c r="G34">
        <v>50</v>
      </c>
      <c r="H34">
        <v>70</v>
      </c>
      <c r="I34">
        <v>30</v>
      </c>
      <c r="J34">
        <v>50</v>
      </c>
      <c r="K34">
        <f t="shared" si="1"/>
        <v>50</v>
      </c>
      <c r="L34" s="1">
        <f t="shared" si="2"/>
        <v>28.284271247461902</v>
      </c>
      <c r="M34">
        <v>29</v>
      </c>
      <c r="N34" s="5"/>
      <c r="P34">
        <v>120</v>
      </c>
      <c r="Q34">
        <v>120</v>
      </c>
      <c r="R34" s="1">
        <f t="shared" si="3"/>
        <v>0</v>
      </c>
      <c r="S34" s="1">
        <f t="shared" si="5"/>
        <v>8.6956521739130432E-2</v>
      </c>
    </row>
    <row r="35" spans="1:19" x14ac:dyDescent="0.25">
      <c r="A35">
        <v>210</v>
      </c>
      <c r="B35" s="2">
        <f t="shared" si="0"/>
        <v>0.18859452177817693</v>
      </c>
      <c r="C35" s="2">
        <f t="shared" si="4"/>
        <v>98.751683879658728</v>
      </c>
      <c r="D35" s="5"/>
      <c r="F35">
        <v>29</v>
      </c>
      <c r="G35">
        <v>300</v>
      </c>
      <c r="H35">
        <v>400</v>
      </c>
      <c r="I35">
        <v>200</v>
      </c>
      <c r="J35">
        <v>200</v>
      </c>
      <c r="K35">
        <f t="shared" si="1"/>
        <v>275</v>
      </c>
      <c r="L35" s="1">
        <f t="shared" si="2"/>
        <v>30.151134457776362</v>
      </c>
      <c r="M35">
        <v>30</v>
      </c>
      <c r="N35" s="5"/>
      <c r="P35">
        <v>6060</v>
      </c>
      <c r="Q35">
        <v>6500</v>
      </c>
      <c r="R35" s="1">
        <f t="shared" si="3"/>
        <v>7.2607260726072612E-2</v>
      </c>
      <c r="S35" s="1">
        <f t="shared" si="5"/>
        <v>4.7101449275362315</v>
      </c>
    </row>
    <row r="36" spans="1:19" x14ac:dyDescent="0.25">
      <c r="A36">
        <v>190</v>
      </c>
      <c r="B36" s="2">
        <f t="shared" si="0"/>
        <v>0.1706331387516839</v>
      </c>
      <c r="C36" s="2">
        <f t="shared" si="4"/>
        <v>98.922317018410411</v>
      </c>
      <c r="D36" s="5"/>
      <c r="F36">
        <v>7</v>
      </c>
      <c r="G36">
        <v>10</v>
      </c>
      <c r="H36">
        <v>10</v>
      </c>
      <c r="I36">
        <v>15</v>
      </c>
      <c r="J36">
        <v>5</v>
      </c>
      <c r="K36">
        <f t="shared" si="1"/>
        <v>10</v>
      </c>
      <c r="L36" s="1">
        <f t="shared" si="2"/>
        <v>35.355339059327378</v>
      </c>
      <c r="M36">
        <v>31</v>
      </c>
      <c r="N36" s="5"/>
      <c r="P36">
        <v>240</v>
      </c>
      <c r="Q36">
        <v>320</v>
      </c>
      <c r="R36" s="1">
        <f t="shared" si="3"/>
        <v>0.33333333333333331</v>
      </c>
      <c r="S36" s="1">
        <f t="shared" si="5"/>
        <v>0.2318840579710145</v>
      </c>
    </row>
    <row r="37" spans="1:19" x14ac:dyDescent="0.25">
      <c r="A37">
        <v>180</v>
      </c>
      <c r="B37" s="2">
        <f t="shared" si="0"/>
        <v>0.16165244723843736</v>
      </c>
      <c r="C37" s="2">
        <f t="shared" si="4"/>
        <v>99.083969465648849</v>
      </c>
      <c r="D37" s="5"/>
      <c r="F37">
        <v>24</v>
      </c>
      <c r="G37">
        <v>20</v>
      </c>
      <c r="H37">
        <v>20</v>
      </c>
      <c r="I37">
        <v>30</v>
      </c>
      <c r="J37">
        <v>10</v>
      </c>
      <c r="K37">
        <f t="shared" si="1"/>
        <v>20</v>
      </c>
      <c r="L37" s="1">
        <f t="shared" si="2"/>
        <v>35.355339059327378</v>
      </c>
      <c r="M37">
        <v>48</v>
      </c>
      <c r="N37" s="5"/>
      <c r="P37">
        <v>40</v>
      </c>
      <c r="Q37">
        <v>40</v>
      </c>
      <c r="R37" s="1">
        <f t="shared" si="3"/>
        <v>0</v>
      </c>
      <c r="S37" s="1">
        <f t="shared" si="5"/>
        <v>2.8985507246376812E-2</v>
      </c>
    </row>
    <row r="38" spans="1:19" x14ac:dyDescent="0.25">
      <c r="A38">
        <v>170</v>
      </c>
      <c r="B38" s="2">
        <f t="shared" si="0"/>
        <v>0.15267175572519084</v>
      </c>
      <c r="C38" s="2">
        <f t="shared" si="4"/>
        <v>99.236641221374043</v>
      </c>
      <c r="D38" s="5"/>
      <c r="F38">
        <v>17</v>
      </c>
      <c r="G38">
        <v>40</v>
      </c>
      <c r="H38">
        <v>60</v>
      </c>
      <c r="I38">
        <v>100</v>
      </c>
      <c r="J38">
        <v>40</v>
      </c>
      <c r="K38">
        <f t="shared" si="1"/>
        <v>60</v>
      </c>
      <c r="L38" s="1">
        <f t="shared" si="2"/>
        <v>40.824829046386299</v>
      </c>
      <c r="M38">
        <v>9</v>
      </c>
      <c r="N38" s="5"/>
      <c r="P38">
        <v>180</v>
      </c>
      <c r="Q38">
        <v>180</v>
      </c>
      <c r="R38" s="1">
        <f t="shared" si="3"/>
        <v>0</v>
      </c>
      <c r="S38" s="1">
        <f t="shared" si="5"/>
        <v>0.13043478260869565</v>
      </c>
    </row>
    <row r="39" spans="1:19" x14ac:dyDescent="0.25">
      <c r="A39">
        <v>140</v>
      </c>
      <c r="B39" s="2">
        <f t="shared" si="0"/>
        <v>0.12572968118545128</v>
      </c>
      <c r="C39" s="2">
        <f t="shared" si="4"/>
        <v>99.362370902559491</v>
      </c>
      <c r="D39" s="5"/>
      <c r="F39">
        <v>39</v>
      </c>
      <c r="G39">
        <v>200</v>
      </c>
      <c r="H39">
        <v>100</v>
      </c>
      <c r="I39">
        <v>120</v>
      </c>
      <c r="J39">
        <v>60</v>
      </c>
      <c r="K39">
        <f t="shared" si="1"/>
        <v>120</v>
      </c>
      <c r="L39" s="1">
        <f t="shared" si="2"/>
        <v>42.491829279939871</v>
      </c>
      <c r="M39">
        <v>19</v>
      </c>
      <c r="N39" s="5"/>
      <c r="P39">
        <v>2560</v>
      </c>
      <c r="Q39">
        <v>2840</v>
      </c>
      <c r="R39" s="1">
        <f t="shared" si="3"/>
        <v>0.109375</v>
      </c>
      <c r="S39" s="1">
        <f t="shared" si="5"/>
        <v>2.0579710144927534</v>
      </c>
    </row>
    <row r="40" spans="1:19" x14ac:dyDescent="0.25">
      <c r="A40">
        <v>130</v>
      </c>
      <c r="B40" s="2">
        <f t="shared" si="0"/>
        <v>0.11674898967220476</v>
      </c>
      <c r="C40" s="2">
        <f t="shared" si="4"/>
        <v>99.479119892231694</v>
      </c>
      <c r="D40" s="5"/>
      <c r="F40">
        <v>26</v>
      </c>
      <c r="G40">
        <v>10</v>
      </c>
      <c r="H40">
        <v>30</v>
      </c>
      <c r="I40">
        <v>30</v>
      </c>
      <c r="J40">
        <v>10</v>
      </c>
      <c r="K40">
        <f t="shared" si="1"/>
        <v>20</v>
      </c>
      <c r="L40" s="1">
        <f t="shared" si="2"/>
        <v>50</v>
      </c>
      <c r="M40">
        <v>36</v>
      </c>
      <c r="N40" s="5"/>
      <c r="P40">
        <v>40</v>
      </c>
      <c r="Q40">
        <v>120</v>
      </c>
      <c r="R40" s="1">
        <f t="shared" si="3"/>
        <v>2</v>
      </c>
      <c r="S40" s="1">
        <f t="shared" si="5"/>
        <v>8.6956521739130432E-2</v>
      </c>
    </row>
    <row r="41" spans="1:19" x14ac:dyDescent="0.25">
      <c r="A41">
        <v>120</v>
      </c>
      <c r="B41" s="2">
        <f t="shared" si="0"/>
        <v>0.10776829815895823</v>
      </c>
      <c r="C41" s="2">
        <f t="shared" si="4"/>
        <v>99.586888190390653</v>
      </c>
      <c r="D41" s="5"/>
      <c r="F41">
        <v>18</v>
      </c>
      <c r="G41">
        <v>1760</v>
      </c>
      <c r="H41">
        <v>800</v>
      </c>
      <c r="I41">
        <v>560</v>
      </c>
      <c r="J41">
        <v>2280</v>
      </c>
      <c r="K41">
        <f t="shared" si="1"/>
        <v>1350</v>
      </c>
      <c r="L41" s="1">
        <f t="shared" si="2"/>
        <v>51.846560576584046</v>
      </c>
      <c r="M41">
        <v>38</v>
      </c>
      <c r="N41" s="5"/>
      <c r="P41">
        <v>5100</v>
      </c>
      <c r="Q41">
        <v>5140</v>
      </c>
      <c r="R41" s="1">
        <f t="shared" si="3"/>
        <v>7.8431372549019607E-3</v>
      </c>
      <c r="S41" s="1">
        <f t="shared" si="5"/>
        <v>3.7246376811594204</v>
      </c>
    </row>
    <row r="42" spans="1:19" x14ac:dyDescent="0.25">
      <c r="A42">
        <v>110</v>
      </c>
      <c r="B42" s="2">
        <f t="shared" si="0"/>
        <v>9.8787606645711706E-2</v>
      </c>
      <c r="C42" s="2">
        <f t="shared" si="4"/>
        <v>99.685675797036367</v>
      </c>
      <c r="D42" s="5"/>
      <c r="F42">
        <v>5</v>
      </c>
      <c r="G42">
        <v>500</v>
      </c>
      <c r="H42">
        <v>1400</v>
      </c>
      <c r="I42">
        <v>400</v>
      </c>
      <c r="J42">
        <v>700</v>
      </c>
      <c r="K42">
        <f t="shared" si="1"/>
        <v>750</v>
      </c>
      <c r="L42" s="1">
        <f t="shared" si="2"/>
        <v>52.068331172711034</v>
      </c>
      <c r="M42">
        <v>3</v>
      </c>
      <c r="N42" s="5"/>
      <c r="P42">
        <v>170</v>
      </c>
      <c r="Q42">
        <v>150</v>
      </c>
      <c r="R42" s="1">
        <f t="shared" si="3"/>
        <v>-0.11764705882352941</v>
      </c>
      <c r="S42" s="1">
        <f t="shared" si="5"/>
        <v>0.10869565217391304</v>
      </c>
    </row>
    <row r="43" spans="1:19" x14ac:dyDescent="0.25">
      <c r="A43">
        <v>80</v>
      </c>
      <c r="B43" s="2">
        <f t="shared" si="0"/>
        <v>7.1845532105972151E-2</v>
      </c>
      <c r="C43" s="2">
        <f t="shared" si="4"/>
        <v>99.757521329142335</v>
      </c>
      <c r="D43" s="5"/>
      <c r="F43">
        <v>32</v>
      </c>
      <c r="G43">
        <v>20</v>
      </c>
      <c r="H43">
        <v>30</v>
      </c>
      <c r="I43">
        <v>10</v>
      </c>
      <c r="J43">
        <v>60</v>
      </c>
      <c r="K43">
        <f t="shared" si="1"/>
        <v>30</v>
      </c>
      <c r="L43" s="1">
        <f t="shared" si="2"/>
        <v>62.360956446232365</v>
      </c>
      <c r="M43">
        <v>18</v>
      </c>
      <c r="N43" s="5"/>
      <c r="P43">
        <v>660</v>
      </c>
      <c r="Q43">
        <v>620</v>
      </c>
      <c r="R43" s="1">
        <f t="shared" si="3"/>
        <v>-6.0606060606060608E-2</v>
      </c>
      <c r="S43" s="1">
        <f t="shared" si="5"/>
        <v>0.44927536231884058</v>
      </c>
    </row>
    <row r="44" spans="1:19" x14ac:dyDescent="0.25">
      <c r="A44">
        <v>70</v>
      </c>
      <c r="B44" s="2">
        <f t="shared" si="0"/>
        <v>6.2864840592725638E-2</v>
      </c>
      <c r="C44" s="2">
        <f t="shared" si="4"/>
        <v>99.820386169735059</v>
      </c>
      <c r="D44" s="5"/>
      <c r="F44">
        <v>20</v>
      </c>
      <c r="G44">
        <v>10</v>
      </c>
      <c r="H44">
        <v>30</v>
      </c>
      <c r="I44">
        <v>80</v>
      </c>
      <c r="J44">
        <v>40</v>
      </c>
      <c r="K44">
        <f t="shared" si="1"/>
        <v>40</v>
      </c>
      <c r="L44" s="1">
        <f t="shared" si="2"/>
        <v>63.737743919909803</v>
      </c>
      <c r="M44">
        <v>39</v>
      </c>
      <c r="N44" s="5"/>
      <c r="P44">
        <v>1140</v>
      </c>
      <c r="Q44">
        <v>660</v>
      </c>
      <c r="R44" s="1">
        <f t="shared" si="3"/>
        <v>-0.42105263157894735</v>
      </c>
      <c r="S44" s="1">
        <f t="shared" si="5"/>
        <v>0.47826086956521741</v>
      </c>
    </row>
    <row r="45" spans="1:19" x14ac:dyDescent="0.25">
      <c r="A45">
        <v>60</v>
      </c>
      <c r="B45" s="2">
        <f t="shared" si="0"/>
        <v>5.3884149079479117E-2</v>
      </c>
      <c r="C45" s="2">
        <f t="shared" si="4"/>
        <v>99.874270318814538</v>
      </c>
      <c r="D45" s="5"/>
      <c r="F45">
        <v>36</v>
      </c>
      <c r="G45">
        <v>20</v>
      </c>
      <c r="H45">
        <v>0</v>
      </c>
      <c r="I45">
        <v>20</v>
      </c>
      <c r="J45">
        <v>40</v>
      </c>
      <c r="K45">
        <f t="shared" si="1"/>
        <v>20</v>
      </c>
      <c r="L45" s="1">
        <f t="shared" si="2"/>
        <v>70.710678118654755</v>
      </c>
      <c r="M45">
        <v>20</v>
      </c>
      <c r="N45" s="5"/>
      <c r="P45">
        <v>210</v>
      </c>
      <c r="Q45">
        <v>190</v>
      </c>
      <c r="R45" s="1">
        <f t="shared" si="3"/>
        <v>-9.5238095238095233E-2</v>
      </c>
      <c r="S45" s="1">
        <f t="shared" si="5"/>
        <v>0.13768115942028986</v>
      </c>
    </row>
    <row r="46" spans="1:19" x14ac:dyDescent="0.25">
      <c r="A46">
        <v>50</v>
      </c>
      <c r="B46" s="2">
        <f t="shared" si="0"/>
        <v>4.4903457566232596E-2</v>
      </c>
      <c r="C46" s="2">
        <f t="shared" si="4"/>
        <v>99.919173776380774</v>
      </c>
      <c r="D46" s="5"/>
      <c r="F46">
        <v>48</v>
      </c>
      <c r="G46">
        <v>10</v>
      </c>
      <c r="H46">
        <v>20</v>
      </c>
      <c r="I46">
        <v>10</v>
      </c>
      <c r="J46">
        <v>0</v>
      </c>
      <c r="K46">
        <f t="shared" si="1"/>
        <v>10</v>
      </c>
      <c r="L46" s="1">
        <f t="shared" si="2"/>
        <v>70.710678118654755</v>
      </c>
      <c r="M46">
        <v>28</v>
      </c>
      <c r="N46" s="5"/>
      <c r="P46">
        <v>260</v>
      </c>
      <c r="Q46">
        <v>300</v>
      </c>
      <c r="R46" s="1">
        <f t="shared" si="3"/>
        <v>0.15384615384615385</v>
      </c>
      <c r="S46" s="1">
        <f t="shared" si="5"/>
        <v>0.21739130434782608</v>
      </c>
    </row>
    <row r="47" spans="1:19" x14ac:dyDescent="0.25">
      <c r="A47">
        <v>40</v>
      </c>
      <c r="B47" s="2">
        <f t="shared" si="0"/>
        <v>3.5922766052986076E-2</v>
      </c>
      <c r="C47" s="2">
        <f t="shared" si="4"/>
        <v>99.955096542433765</v>
      </c>
      <c r="D47" s="5"/>
      <c r="F47">
        <v>28</v>
      </c>
      <c r="G47">
        <v>10</v>
      </c>
      <c r="H47">
        <v>0</v>
      </c>
      <c r="I47">
        <v>60</v>
      </c>
      <c r="J47">
        <v>50</v>
      </c>
      <c r="K47">
        <f t="shared" si="1"/>
        <v>30</v>
      </c>
      <c r="L47" s="1">
        <f t="shared" si="2"/>
        <v>84.983658559879743</v>
      </c>
      <c r="M47">
        <v>5</v>
      </c>
      <c r="N47" s="5"/>
      <c r="P47">
        <v>460</v>
      </c>
      <c r="Q47">
        <v>340</v>
      </c>
      <c r="R47" s="1">
        <f t="shared" si="3"/>
        <v>-0.2608695652173913</v>
      </c>
      <c r="S47" s="1">
        <f t="shared" si="5"/>
        <v>0.24637681159420291</v>
      </c>
    </row>
    <row r="48" spans="1:19" x14ac:dyDescent="0.25">
      <c r="A48">
        <v>30</v>
      </c>
      <c r="B48" s="2">
        <f t="shared" si="0"/>
        <v>2.6942074539739558E-2</v>
      </c>
      <c r="C48" s="2">
        <f t="shared" si="4"/>
        <v>99.982038616973497</v>
      </c>
      <c r="D48" s="5"/>
      <c r="F48">
        <v>31</v>
      </c>
      <c r="G48">
        <v>0</v>
      </c>
      <c r="H48">
        <v>20</v>
      </c>
      <c r="I48">
        <v>20</v>
      </c>
      <c r="J48">
        <v>80</v>
      </c>
      <c r="K48">
        <f t="shared" si="1"/>
        <v>30</v>
      </c>
      <c r="L48" s="1">
        <f t="shared" si="2"/>
        <v>100</v>
      </c>
      <c r="M48">
        <v>32</v>
      </c>
      <c r="N48" s="5"/>
      <c r="P48">
        <v>1140</v>
      </c>
      <c r="Q48">
        <v>940</v>
      </c>
      <c r="R48" s="1">
        <f t="shared" si="3"/>
        <v>-0.17543859649122806</v>
      </c>
      <c r="S48" s="1">
        <f t="shared" si="5"/>
        <v>0.6811594202898551</v>
      </c>
    </row>
    <row r="49" spans="1:20" x14ac:dyDescent="0.25">
      <c r="A49">
        <v>20</v>
      </c>
      <c r="B49" s="2">
        <f t="shared" si="0"/>
        <v>1.7961383026493038E-2</v>
      </c>
      <c r="C49" s="2">
        <f t="shared" si="4"/>
        <v>99.999999999999986</v>
      </c>
      <c r="D49" s="5"/>
      <c r="F49">
        <v>23</v>
      </c>
      <c r="G49">
        <v>0</v>
      </c>
      <c r="H49">
        <v>5</v>
      </c>
      <c r="I49">
        <v>5</v>
      </c>
      <c r="J49">
        <v>30</v>
      </c>
      <c r="K49">
        <f t="shared" si="1"/>
        <v>10</v>
      </c>
      <c r="L49" s="1">
        <f t="shared" si="2"/>
        <v>117.26039399558574</v>
      </c>
      <c r="M49">
        <v>23</v>
      </c>
      <c r="N49" s="5"/>
      <c r="P49">
        <v>40</v>
      </c>
      <c r="Q49">
        <v>40</v>
      </c>
      <c r="R49" s="1">
        <f t="shared" si="3"/>
        <v>0</v>
      </c>
      <c r="S49" s="1">
        <f t="shared" si="5"/>
        <v>2.8985507246376812E-2</v>
      </c>
    </row>
    <row r="51" spans="1:20" x14ac:dyDescent="0.25">
      <c r="A51">
        <f>SUM(A2:A50)</f>
        <v>111350</v>
      </c>
    </row>
    <row r="52" spans="1:20" x14ac:dyDescent="0.25">
      <c r="Q52" s="5" t="s">
        <v>38</v>
      </c>
      <c r="R52" s="5"/>
      <c r="S52" s="5"/>
      <c r="T52" s="5"/>
    </row>
    <row r="53" spans="1:20" x14ac:dyDescent="0.25">
      <c r="P53" s="5" t="s">
        <v>28</v>
      </c>
      <c r="Q53" s="5" t="s">
        <v>29</v>
      </c>
      <c r="R53" s="5"/>
    </row>
    <row r="54" spans="1:20" ht="15.75" x14ac:dyDescent="0.25">
      <c r="P54" s="5"/>
      <c r="Q54" s="5" t="s">
        <v>30</v>
      </c>
      <c r="R54" s="5"/>
      <c r="S54" s="4" t="s">
        <v>36</v>
      </c>
      <c r="T54" s="4" t="s">
        <v>37</v>
      </c>
    </row>
    <row r="55" spans="1:20" x14ac:dyDescent="0.25">
      <c r="S55" t="s">
        <v>32</v>
      </c>
      <c r="T55" t="s">
        <v>34</v>
      </c>
    </row>
    <row r="56" spans="1:20" x14ac:dyDescent="0.25">
      <c r="S56" t="s">
        <v>33</v>
      </c>
      <c r="T56" t="s">
        <v>35</v>
      </c>
    </row>
    <row r="57" spans="1:20" x14ac:dyDescent="0.25">
      <c r="S57" s="5" t="s">
        <v>31</v>
      </c>
      <c r="T57" s="5"/>
    </row>
  </sheetData>
  <mergeCells count="11">
    <mergeCell ref="D2:D8"/>
    <mergeCell ref="D9:D22"/>
    <mergeCell ref="D23:D49"/>
    <mergeCell ref="N1:N15"/>
    <mergeCell ref="N16:N30"/>
    <mergeCell ref="N31:N49"/>
    <mergeCell ref="Q52:T52"/>
    <mergeCell ref="P53:P54"/>
    <mergeCell ref="S57:T57"/>
    <mergeCell ref="Q53:R53"/>
    <mergeCell ref="Q54:R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2021-05-04T11:13:39Z</dcterms:modified>
</cp:coreProperties>
</file>