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412B8808-37F5-4737-946F-C3DED76A265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  <sheet name="Лист2" sheetId="3" r:id="rId2"/>
  </sheets>
  <definedNames>
    <definedName name="_xlnm._FilterDatabase" localSheetId="0" hidden="1">Лист2!$A$2:$A$49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3" l="1"/>
  <c r="B47" i="3" s="1"/>
  <c r="S49" i="3"/>
  <c r="R49" i="3"/>
  <c r="K49" i="3"/>
  <c r="L49" i="3" s="1"/>
  <c r="B49" i="3"/>
  <c r="S48" i="3"/>
  <c r="R48" i="3"/>
  <c r="K48" i="3"/>
  <c r="L48" i="3" s="1"/>
  <c r="S47" i="3"/>
  <c r="R47" i="3"/>
  <c r="K47" i="3"/>
  <c r="L47" i="3" s="1"/>
  <c r="S46" i="3"/>
  <c r="R46" i="3"/>
  <c r="L46" i="3"/>
  <c r="K46" i="3"/>
  <c r="B46" i="3"/>
  <c r="S45" i="3"/>
  <c r="R45" i="3"/>
  <c r="K45" i="3"/>
  <c r="L45" i="3" s="1"/>
  <c r="B45" i="3"/>
  <c r="S44" i="3"/>
  <c r="R44" i="3"/>
  <c r="L44" i="3"/>
  <c r="K44" i="3"/>
  <c r="B44" i="3"/>
  <c r="S43" i="3"/>
  <c r="R43" i="3"/>
  <c r="K43" i="3"/>
  <c r="L43" i="3" s="1"/>
  <c r="B43" i="3"/>
  <c r="S42" i="3"/>
  <c r="R42" i="3"/>
  <c r="L42" i="3"/>
  <c r="K42" i="3"/>
  <c r="B42" i="3"/>
  <c r="S41" i="3"/>
  <c r="R41" i="3"/>
  <c r="K41" i="3"/>
  <c r="L41" i="3" s="1"/>
  <c r="B41" i="3"/>
  <c r="S40" i="3"/>
  <c r="R40" i="3"/>
  <c r="L40" i="3"/>
  <c r="K40" i="3"/>
  <c r="B40" i="3"/>
  <c r="S39" i="3"/>
  <c r="R39" i="3"/>
  <c r="K39" i="3"/>
  <c r="L39" i="3" s="1"/>
  <c r="B39" i="3"/>
  <c r="S38" i="3"/>
  <c r="R38" i="3"/>
  <c r="L38" i="3"/>
  <c r="K38" i="3"/>
  <c r="B38" i="3"/>
  <c r="S37" i="3"/>
  <c r="R37" i="3"/>
  <c r="K37" i="3"/>
  <c r="L37" i="3" s="1"/>
  <c r="B37" i="3"/>
  <c r="S36" i="3"/>
  <c r="R36" i="3"/>
  <c r="L36" i="3"/>
  <c r="K36" i="3"/>
  <c r="B36" i="3"/>
  <c r="S35" i="3"/>
  <c r="R35" i="3"/>
  <c r="K35" i="3"/>
  <c r="L35" i="3" s="1"/>
  <c r="B35" i="3"/>
  <c r="S34" i="3"/>
  <c r="R34" i="3"/>
  <c r="L34" i="3"/>
  <c r="K34" i="3"/>
  <c r="B34" i="3"/>
  <c r="S33" i="3"/>
  <c r="R33" i="3"/>
  <c r="K33" i="3"/>
  <c r="L33" i="3" s="1"/>
  <c r="B33" i="3"/>
  <c r="S32" i="3"/>
  <c r="R32" i="3"/>
  <c r="L32" i="3"/>
  <c r="K32" i="3"/>
  <c r="B32" i="3"/>
  <c r="S31" i="3"/>
  <c r="R31" i="3"/>
  <c r="K31" i="3"/>
  <c r="L31" i="3" s="1"/>
  <c r="B31" i="3"/>
  <c r="S30" i="3"/>
  <c r="R30" i="3"/>
  <c r="L30" i="3"/>
  <c r="K30" i="3"/>
  <c r="B30" i="3"/>
  <c r="S29" i="3"/>
  <c r="R29" i="3"/>
  <c r="K29" i="3"/>
  <c r="L29" i="3" s="1"/>
  <c r="B29" i="3"/>
  <c r="S28" i="3"/>
  <c r="R28" i="3"/>
  <c r="L28" i="3"/>
  <c r="K28" i="3"/>
  <c r="B28" i="3"/>
  <c r="S27" i="3"/>
  <c r="R27" i="3"/>
  <c r="K27" i="3"/>
  <c r="L27" i="3" s="1"/>
  <c r="B27" i="3"/>
  <c r="S26" i="3"/>
  <c r="R26" i="3"/>
  <c r="L26" i="3"/>
  <c r="K26" i="3"/>
  <c r="B26" i="3"/>
  <c r="S25" i="3"/>
  <c r="R25" i="3"/>
  <c r="K25" i="3"/>
  <c r="L25" i="3" s="1"/>
  <c r="B25" i="3"/>
  <c r="S24" i="3"/>
  <c r="R24" i="3"/>
  <c r="L24" i="3"/>
  <c r="K24" i="3"/>
  <c r="B24" i="3"/>
  <c r="S23" i="3"/>
  <c r="R23" i="3"/>
  <c r="K23" i="3"/>
  <c r="L23" i="3" s="1"/>
  <c r="B23" i="3"/>
  <c r="S22" i="3"/>
  <c r="R22" i="3"/>
  <c r="L22" i="3"/>
  <c r="K22" i="3"/>
  <c r="B22" i="3"/>
  <c r="S21" i="3"/>
  <c r="R21" i="3"/>
  <c r="K21" i="3"/>
  <c r="L21" i="3" s="1"/>
  <c r="B21" i="3"/>
  <c r="S20" i="3"/>
  <c r="R20" i="3"/>
  <c r="L20" i="3"/>
  <c r="K20" i="3"/>
  <c r="B20" i="3"/>
  <c r="S19" i="3"/>
  <c r="R19" i="3"/>
  <c r="K19" i="3"/>
  <c r="L19" i="3" s="1"/>
  <c r="B19" i="3"/>
  <c r="S18" i="3"/>
  <c r="R18" i="3"/>
  <c r="L18" i="3"/>
  <c r="K18" i="3"/>
  <c r="B18" i="3"/>
  <c r="S17" i="3"/>
  <c r="R17" i="3"/>
  <c r="K17" i="3"/>
  <c r="L17" i="3" s="1"/>
  <c r="B17" i="3"/>
  <c r="S16" i="3"/>
  <c r="R16" i="3"/>
  <c r="L16" i="3"/>
  <c r="K16" i="3"/>
  <c r="B16" i="3"/>
  <c r="S15" i="3"/>
  <c r="R15" i="3"/>
  <c r="K15" i="3"/>
  <c r="L15" i="3" s="1"/>
  <c r="B15" i="3"/>
  <c r="S14" i="3"/>
  <c r="R14" i="3"/>
  <c r="L14" i="3"/>
  <c r="K14" i="3"/>
  <c r="B14" i="3"/>
  <c r="S13" i="3"/>
  <c r="R13" i="3"/>
  <c r="K13" i="3"/>
  <c r="L13" i="3" s="1"/>
  <c r="B13" i="3"/>
  <c r="S12" i="3"/>
  <c r="R12" i="3"/>
  <c r="L12" i="3"/>
  <c r="K12" i="3"/>
  <c r="B12" i="3"/>
  <c r="S11" i="3"/>
  <c r="R11" i="3"/>
  <c r="K11" i="3"/>
  <c r="L11" i="3" s="1"/>
  <c r="B11" i="3"/>
  <c r="S10" i="3"/>
  <c r="R10" i="3"/>
  <c r="L10" i="3"/>
  <c r="K10" i="3"/>
  <c r="B10" i="3"/>
  <c r="S9" i="3"/>
  <c r="R9" i="3"/>
  <c r="K9" i="3"/>
  <c r="L9" i="3" s="1"/>
  <c r="B9" i="3"/>
  <c r="S8" i="3"/>
  <c r="R8" i="3"/>
  <c r="L8" i="3"/>
  <c r="K8" i="3"/>
  <c r="B8" i="3"/>
  <c r="S7" i="3"/>
  <c r="R7" i="3"/>
  <c r="K7" i="3"/>
  <c r="L7" i="3" s="1"/>
  <c r="B7" i="3"/>
  <c r="S6" i="3"/>
  <c r="R6" i="3"/>
  <c r="L6" i="3"/>
  <c r="K6" i="3"/>
  <c r="B6" i="3"/>
  <c r="S5" i="3"/>
  <c r="R5" i="3"/>
  <c r="K5" i="3"/>
  <c r="L5" i="3" s="1"/>
  <c r="B5" i="3"/>
  <c r="S4" i="3"/>
  <c r="R4" i="3"/>
  <c r="L4" i="3"/>
  <c r="K4" i="3"/>
  <c r="B4" i="3"/>
  <c r="S3" i="3"/>
  <c r="R3" i="3"/>
  <c r="K3" i="3"/>
  <c r="L3" i="3" s="1"/>
  <c r="B3" i="3"/>
  <c r="S2" i="3"/>
  <c r="R2" i="3"/>
  <c r="L2" i="3"/>
  <c r="K2" i="3"/>
  <c r="B2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C48" i="3" l="1"/>
  <c r="C49" i="3" s="1"/>
  <c r="B48" i="3"/>
</calcChain>
</file>

<file path=xl/sharedStrings.xml><?xml version="1.0" encoding="utf-8"?>
<sst xmlns="http://schemas.openxmlformats.org/spreadsheetml/2006/main" count="40" uniqueCount="40">
  <si>
    <t>№ позиции ассортимента</t>
  </si>
  <si>
    <t>Средний запас</t>
  </si>
  <si>
    <t>1 квартал</t>
  </si>
  <si>
    <t>2 квартал</t>
  </si>
  <si>
    <t>3 квартал</t>
  </si>
  <si>
    <t>4 квартал</t>
  </si>
  <si>
    <t>Среднее квартальное значение</t>
  </si>
  <si>
    <t>Упорядоченная доля позиции в общем запасе</t>
  </si>
  <si>
    <t>Упорядоченный средний запас</t>
  </si>
  <si>
    <t>Доля нарастающим итогом для ABC-анализа</t>
  </si>
  <si>
    <t>Группа</t>
  </si>
  <si>
    <t>А</t>
  </si>
  <si>
    <t>B</t>
  </si>
  <si>
    <t>C</t>
  </si>
  <si>
    <t>Упорядоченный коэфициент вариации спроса для XYZ анализа</t>
  </si>
  <si>
    <t>1 квартал (сортрованный)</t>
  </si>
  <si>
    <t>2 квартал (сортрованный)</t>
  </si>
  <si>
    <t>3 квартал (сортрованный)</t>
  </si>
  <si>
    <t>4 квартал (сортрованный)</t>
  </si>
  <si>
    <t>Упорядоченное реднее квартальное значение</t>
  </si>
  <si>
    <t>Упорядоченный № позиции ассортимента для ABC анализа</t>
  </si>
  <si>
    <t>Упорядоченный № позиции ассортимента для XYZ анализа</t>
  </si>
  <si>
    <t>X</t>
  </si>
  <si>
    <t>Y</t>
  </si>
  <si>
    <t>Z</t>
  </si>
  <si>
    <t>Реализация за 1-2 квартал (сортированный)</t>
  </si>
  <si>
    <t>Реализация за 3-4 квартал (Сортированный)</t>
  </si>
  <si>
    <t>Темп роста</t>
  </si>
  <si>
    <t>Относительная доля рынка</t>
  </si>
  <si>
    <t>Тепм роста</t>
  </si>
  <si>
    <t>Высокий, более 10</t>
  </si>
  <si>
    <t>Низкий, менее 10</t>
  </si>
  <si>
    <t>Доля рынка</t>
  </si>
  <si>
    <t>Низкий</t>
  </si>
  <si>
    <t>менее1</t>
  </si>
  <si>
    <t>Высокий</t>
  </si>
  <si>
    <t>более 1</t>
  </si>
  <si>
    <t>25,12,3,47,6,43,42,13,30,2,22,46,35,4,45,44,37,19,41,9,16,15,39,7,33,15,5,21,24,32,17,26,29,18,20,36,48,23,31,28</t>
  </si>
  <si>
    <t>27,8, 34,40,1, 11, 38,10</t>
  </si>
  <si>
    <t>Таблица для наглядности, не использовать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</si>
</sst>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" sqref="B1"/>
    </sheetView>
  </sheetViews>
  <sheetFormatPr defaultRowHeight="14.4" x14ac:dyDescent="0.3"/>
  <cols>
    <col min="1" max="1" width="24.109375" style="3" customWidth="1"/>
    <col min="2" max="2" width="14.88671875" style="3" customWidth="1"/>
    <col min="3" max="4" width="11.77734375" style="3" customWidth="1"/>
    <col min="5" max="5" width="10.33203125" style="3" customWidth="1"/>
    <col min="6" max="6" width="11.21875" style="3" customWidth="1"/>
    <col min="7" max="7" width="30.88671875" style="3" customWidth="1"/>
    <col min="8" max="8" width="13.5546875" style="3" customWidth="1"/>
    <col min="9" max="13" width="8.88671875" style="3"/>
    <col min="14" max="14" width="12.33203125" style="3" customWidth="1"/>
    <col min="15" max="16384" width="8.88671875" style="3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3" customFormat="1" x14ac:dyDescent="0.3">
      <c r="A2" s="3">
        <v>1</v>
      </c>
      <c r="B2" s="3">
        <v>2500</v>
      </c>
      <c r="C2" s="3">
        <v>600</v>
      </c>
      <c r="D2" s="3">
        <v>620</v>
      </c>
      <c r="E2" s="3">
        <v>700</v>
      </c>
      <c r="F2" s="3">
        <v>680</v>
      </c>
      <c r="G2" s="3">
        <f>AVERAGE(C2:F2)</f>
        <v>650</v>
      </c>
    </row>
    <row r="3" spans="1:7" s="3" customFormat="1" x14ac:dyDescent="0.3">
      <c r="A3" s="3">
        <v>2</v>
      </c>
      <c r="B3" s="3">
        <v>760</v>
      </c>
      <c r="C3" s="3">
        <v>240</v>
      </c>
      <c r="D3" s="3">
        <v>180</v>
      </c>
      <c r="E3" s="3">
        <v>220</v>
      </c>
      <c r="F3" s="3">
        <v>160</v>
      </c>
      <c r="G3" s="3">
        <f>AVERAGE(C3:F3)</f>
        <v>200</v>
      </c>
    </row>
    <row r="4" spans="1:7" s="3" customFormat="1" x14ac:dyDescent="0.3">
      <c r="A4" s="3">
        <v>3</v>
      </c>
      <c r="B4" s="3">
        <v>3000</v>
      </c>
      <c r="C4" s="3">
        <v>500</v>
      </c>
      <c r="D4" s="3">
        <v>1400</v>
      </c>
      <c r="E4" s="3">
        <v>400</v>
      </c>
      <c r="F4" s="3">
        <v>700</v>
      </c>
      <c r="G4" s="3">
        <f>AVERAGE(C4:F4)</f>
        <v>750</v>
      </c>
    </row>
    <row r="5" spans="1:7" s="3" customFormat="1" x14ac:dyDescent="0.3">
      <c r="A5" s="3">
        <v>4</v>
      </c>
      <c r="B5" s="3">
        <v>560</v>
      </c>
      <c r="C5" s="3">
        <v>140</v>
      </c>
      <c r="D5" s="3">
        <v>150</v>
      </c>
      <c r="E5" s="3">
        <v>170</v>
      </c>
      <c r="F5" s="3">
        <v>140</v>
      </c>
      <c r="G5" s="3">
        <f>AVERAGE(C5:F5)</f>
        <v>150</v>
      </c>
    </row>
    <row r="6" spans="1:7" s="3" customFormat="1" x14ac:dyDescent="0.3">
      <c r="A6" s="3">
        <v>5</v>
      </c>
      <c r="B6" s="3">
        <v>110</v>
      </c>
      <c r="C6" s="3">
        <v>10</v>
      </c>
      <c r="D6" s="3">
        <v>0</v>
      </c>
      <c r="E6" s="3">
        <v>60</v>
      </c>
      <c r="F6" s="3">
        <v>50</v>
      </c>
      <c r="G6" s="3">
        <f>AVERAGE(C6:F6)</f>
        <v>30</v>
      </c>
    </row>
    <row r="7" spans="1:7" s="3" customFormat="1" x14ac:dyDescent="0.3">
      <c r="A7" s="3">
        <v>6</v>
      </c>
      <c r="B7" s="3">
        <v>1880</v>
      </c>
      <c r="C7" s="3">
        <v>520</v>
      </c>
      <c r="D7" s="3">
        <v>530</v>
      </c>
      <c r="E7" s="3">
        <v>400</v>
      </c>
      <c r="F7" s="3">
        <v>430</v>
      </c>
      <c r="G7" s="3">
        <f>AVERAGE(C7:F7)</f>
        <v>470</v>
      </c>
    </row>
    <row r="8" spans="1:7" s="3" customFormat="1" x14ac:dyDescent="0.3">
      <c r="A8" s="3">
        <v>7</v>
      </c>
      <c r="B8" s="3">
        <v>190</v>
      </c>
      <c r="C8" s="3">
        <v>40</v>
      </c>
      <c r="D8" s="3">
        <v>40</v>
      </c>
      <c r="E8" s="3">
        <v>50</v>
      </c>
      <c r="F8" s="3">
        <v>70</v>
      </c>
      <c r="G8" s="3">
        <f>AVERAGE(C8:F8)</f>
        <v>50</v>
      </c>
    </row>
    <row r="9" spans="1:7" s="3" customFormat="1" x14ac:dyDescent="0.3">
      <c r="A9" s="3">
        <v>8</v>
      </c>
      <c r="B9" s="3">
        <v>17050</v>
      </c>
      <c r="C9" s="3">
        <v>4500</v>
      </c>
      <c r="D9" s="3">
        <v>4600</v>
      </c>
      <c r="E9" s="3">
        <v>4400</v>
      </c>
      <c r="F9" s="3">
        <v>4300</v>
      </c>
      <c r="G9" s="3">
        <f>AVERAGE(C9:F9)</f>
        <v>4450</v>
      </c>
    </row>
    <row r="10" spans="1:7" s="3" customFormat="1" x14ac:dyDescent="0.3">
      <c r="A10" s="3">
        <v>9</v>
      </c>
      <c r="B10" s="3">
        <v>270</v>
      </c>
      <c r="C10" s="3">
        <v>40</v>
      </c>
      <c r="D10" s="3">
        <v>60</v>
      </c>
      <c r="E10" s="3">
        <v>100</v>
      </c>
      <c r="F10" s="3">
        <v>40</v>
      </c>
      <c r="G10" s="3">
        <f>AVERAGE(C10:F10)</f>
        <v>60</v>
      </c>
    </row>
    <row r="11" spans="1:7" s="3" customFormat="1" x14ac:dyDescent="0.3">
      <c r="A11" s="3">
        <v>10</v>
      </c>
      <c r="B11" s="3">
        <v>4000</v>
      </c>
      <c r="C11" s="3">
        <v>1010</v>
      </c>
      <c r="D11" s="3">
        <v>1030</v>
      </c>
      <c r="E11" s="3">
        <v>1050</v>
      </c>
      <c r="F11" s="3">
        <v>950</v>
      </c>
      <c r="G11" s="3">
        <f>AVERAGE(C11:F11)</f>
        <v>1010</v>
      </c>
    </row>
    <row r="12" spans="1:7" s="3" customFormat="1" x14ac:dyDescent="0.3">
      <c r="A12" s="3">
        <v>11</v>
      </c>
      <c r="B12" s="3">
        <v>9000</v>
      </c>
      <c r="C12" s="3">
        <v>2240</v>
      </c>
      <c r="D12" s="3">
        <v>2200</v>
      </c>
      <c r="E12" s="3">
        <v>2300</v>
      </c>
      <c r="F12" s="3">
        <v>2260</v>
      </c>
      <c r="G12" s="3">
        <f>AVERAGE(C12:F12)</f>
        <v>2250</v>
      </c>
    </row>
    <row r="13" spans="1:7" s="3" customFormat="1" x14ac:dyDescent="0.3">
      <c r="A13" s="3">
        <v>12</v>
      </c>
      <c r="B13" s="3">
        <v>2250</v>
      </c>
      <c r="C13" s="3">
        <v>530</v>
      </c>
      <c r="D13" s="3">
        <v>560</v>
      </c>
      <c r="E13" s="3">
        <v>540</v>
      </c>
      <c r="F13" s="3">
        <v>570</v>
      </c>
      <c r="G13" s="3">
        <f>AVERAGE(C13:F13)</f>
        <v>550</v>
      </c>
    </row>
    <row r="14" spans="1:7" s="3" customFormat="1" x14ac:dyDescent="0.3">
      <c r="A14" s="3">
        <v>13</v>
      </c>
      <c r="B14" s="3">
        <v>980</v>
      </c>
      <c r="C14" s="3">
        <v>230</v>
      </c>
      <c r="D14" s="3">
        <v>260</v>
      </c>
      <c r="E14" s="3">
        <v>270</v>
      </c>
      <c r="F14" s="3">
        <v>240</v>
      </c>
      <c r="G14" s="3">
        <f>AVERAGE(C14:F14)</f>
        <v>250</v>
      </c>
    </row>
    <row r="15" spans="1:7" s="3" customFormat="1" x14ac:dyDescent="0.3">
      <c r="A15" s="3">
        <v>14</v>
      </c>
      <c r="B15" s="3">
        <v>340</v>
      </c>
      <c r="C15" s="3">
        <v>100</v>
      </c>
      <c r="D15" s="3">
        <v>60</v>
      </c>
      <c r="E15" s="3">
        <v>70</v>
      </c>
      <c r="F15" s="3">
        <v>50</v>
      </c>
      <c r="G15" s="3">
        <f>AVERAGE(C15:F15)</f>
        <v>70</v>
      </c>
    </row>
    <row r="16" spans="1:7" s="3" customFormat="1" x14ac:dyDescent="0.3">
      <c r="A16" s="3">
        <v>15</v>
      </c>
      <c r="B16" s="3">
        <v>310</v>
      </c>
      <c r="C16" s="3">
        <v>80</v>
      </c>
      <c r="D16" s="3">
        <v>100</v>
      </c>
      <c r="E16" s="3">
        <v>80</v>
      </c>
      <c r="F16" s="3">
        <v>60</v>
      </c>
      <c r="G16" s="3">
        <f>AVERAGE(C16:F16)</f>
        <v>80</v>
      </c>
    </row>
    <row r="17" spans="1:7" s="3" customFormat="1" x14ac:dyDescent="0.3">
      <c r="A17" s="3">
        <v>16</v>
      </c>
      <c r="B17" s="3">
        <v>240</v>
      </c>
      <c r="C17" s="3">
        <v>60</v>
      </c>
      <c r="D17" s="3">
        <v>80</v>
      </c>
      <c r="E17" s="3">
        <v>90</v>
      </c>
      <c r="F17" s="3">
        <v>50</v>
      </c>
      <c r="G17" s="3">
        <f>AVERAGE(C17:F17)</f>
        <v>70</v>
      </c>
    </row>
    <row r="18" spans="1:7" s="3" customFormat="1" x14ac:dyDescent="0.3">
      <c r="A18" s="3">
        <v>17</v>
      </c>
      <c r="B18" s="3">
        <v>170</v>
      </c>
      <c r="C18" s="3">
        <v>30</v>
      </c>
      <c r="D18" s="3">
        <v>50</v>
      </c>
      <c r="E18" s="3">
        <v>40</v>
      </c>
      <c r="F18" s="3">
        <v>40</v>
      </c>
      <c r="G18" s="3">
        <f>AVERAGE(C18:F18)</f>
        <v>40</v>
      </c>
    </row>
    <row r="19" spans="1:7" s="3" customFormat="1" x14ac:dyDescent="0.3">
      <c r="A19" s="3">
        <v>18</v>
      </c>
      <c r="B19" s="3">
        <v>120</v>
      </c>
      <c r="C19" s="3">
        <v>20</v>
      </c>
      <c r="D19" s="3">
        <v>30</v>
      </c>
      <c r="E19" s="3">
        <v>10</v>
      </c>
      <c r="F19" s="3">
        <v>60</v>
      </c>
      <c r="G19" s="3">
        <f>AVERAGE(C19:F19)</f>
        <v>30</v>
      </c>
    </row>
    <row r="20" spans="1:7" s="3" customFormat="1" x14ac:dyDescent="0.3">
      <c r="A20" s="3">
        <v>19</v>
      </c>
      <c r="B20" s="3">
        <v>460</v>
      </c>
      <c r="C20" s="3">
        <v>200</v>
      </c>
      <c r="D20" s="3">
        <v>100</v>
      </c>
      <c r="E20" s="3">
        <v>120</v>
      </c>
      <c r="F20" s="3">
        <v>60</v>
      </c>
      <c r="G20" s="3">
        <f>AVERAGE(C20:F20)</f>
        <v>120</v>
      </c>
    </row>
    <row r="21" spans="1:7" s="3" customFormat="1" x14ac:dyDescent="0.3">
      <c r="A21" s="3">
        <v>20</v>
      </c>
      <c r="B21" s="3">
        <v>70</v>
      </c>
      <c r="C21" s="3">
        <v>20</v>
      </c>
      <c r="D21" s="3">
        <v>0</v>
      </c>
      <c r="E21" s="3">
        <v>20</v>
      </c>
      <c r="F21" s="3">
        <v>40</v>
      </c>
      <c r="G21" s="3">
        <f>AVERAGE(C21:F21)</f>
        <v>20</v>
      </c>
    </row>
    <row r="22" spans="1:7" s="3" customFormat="1" x14ac:dyDescent="0.3">
      <c r="A22" s="3">
        <v>21</v>
      </c>
      <c r="B22" s="3">
        <v>220</v>
      </c>
      <c r="C22" s="3">
        <v>50</v>
      </c>
      <c r="D22" s="3">
        <v>40</v>
      </c>
      <c r="E22" s="3">
        <v>40</v>
      </c>
      <c r="F22" s="3">
        <v>70</v>
      </c>
      <c r="G22" s="3">
        <f>AVERAGE(C22:F22)</f>
        <v>50</v>
      </c>
    </row>
    <row r="23" spans="1:7" s="3" customFormat="1" x14ac:dyDescent="0.3">
      <c r="A23" s="3">
        <v>22</v>
      </c>
      <c r="B23" s="3">
        <v>680</v>
      </c>
      <c r="C23" s="3">
        <v>200</v>
      </c>
      <c r="D23" s="3">
        <v>190</v>
      </c>
      <c r="E23" s="3">
        <v>190</v>
      </c>
      <c r="F23" s="3">
        <v>180</v>
      </c>
      <c r="G23" s="3">
        <f>AVERAGE(C23:F23)</f>
        <v>190</v>
      </c>
    </row>
    <row r="24" spans="1:7" s="3" customFormat="1" x14ac:dyDescent="0.3">
      <c r="A24" s="3">
        <v>23</v>
      </c>
      <c r="B24" s="3">
        <v>20</v>
      </c>
      <c r="C24" s="3">
        <v>0</v>
      </c>
      <c r="D24" s="3">
        <v>5</v>
      </c>
      <c r="E24" s="3">
        <v>5</v>
      </c>
      <c r="F24" s="3">
        <v>30</v>
      </c>
      <c r="G24" s="3">
        <f>AVERAGE(C24:F24)</f>
        <v>10</v>
      </c>
    </row>
    <row r="25" spans="1:7" s="3" customFormat="1" x14ac:dyDescent="0.3">
      <c r="A25" s="3">
        <v>24</v>
      </c>
      <c r="B25" s="3">
        <v>180</v>
      </c>
      <c r="C25" s="3">
        <v>40</v>
      </c>
      <c r="D25" s="3">
        <v>50</v>
      </c>
      <c r="E25" s="3">
        <v>40</v>
      </c>
      <c r="F25" s="3">
        <v>70</v>
      </c>
      <c r="G25" s="3">
        <f>AVERAGE(C25:F25)</f>
        <v>50</v>
      </c>
    </row>
    <row r="26" spans="1:7" s="3" customFormat="1" x14ac:dyDescent="0.3">
      <c r="A26" s="3">
        <v>25</v>
      </c>
      <c r="B26" s="3">
        <v>2390</v>
      </c>
      <c r="C26" s="3">
        <v>710</v>
      </c>
      <c r="D26" s="3">
        <v>670</v>
      </c>
      <c r="E26" s="3">
        <v>800</v>
      </c>
      <c r="F26" s="3">
        <v>580</v>
      </c>
      <c r="G26" s="3">
        <f>AVERAGE(C26:F26)</f>
        <v>690</v>
      </c>
    </row>
    <row r="27" spans="1:7" s="3" customFormat="1" x14ac:dyDescent="0.3">
      <c r="A27" s="3">
        <v>26</v>
      </c>
      <c r="B27" s="3">
        <v>130</v>
      </c>
      <c r="C27" s="3">
        <v>30</v>
      </c>
      <c r="D27" s="3">
        <v>50</v>
      </c>
      <c r="E27" s="3">
        <v>40</v>
      </c>
      <c r="F27" s="3">
        <v>40</v>
      </c>
      <c r="G27" s="3">
        <f>AVERAGE(C27:F27)</f>
        <v>40</v>
      </c>
    </row>
    <row r="28" spans="1:7" s="3" customFormat="1" x14ac:dyDescent="0.3">
      <c r="A28" s="3">
        <v>27</v>
      </c>
      <c r="B28" s="3">
        <v>23400</v>
      </c>
      <c r="C28" s="3">
        <v>5280</v>
      </c>
      <c r="D28" s="3">
        <v>5600</v>
      </c>
      <c r="E28" s="3">
        <v>5600</v>
      </c>
      <c r="F28" s="3">
        <v>6000</v>
      </c>
      <c r="G28" s="3">
        <f>AVERAGE(C28:F28)</f>
        <v>5620</v>
      </c>
    </row>
    <row r="29" spans="1:7" s="3" customFormat="1" x14ac:dyDescent="0.3">
      <c r="A29" s="3">
        <v>28</v>
      </c>
      <c r="B29" s="3">
        <v>40</v>
      </c>
      <c r="C29" s="3">
        <v>10</v>
      </c>
      <c r="D29" s="3">
        <v>20</v>
      </c>
      <c r="E29" s="3">
        <v>10</v>
      </c>
      <c r="F29" s="3">
        <v>0</v>
      </c>
      <c r="G29" s="3">
        <f>AVERAGE(C29:F29)</f>
        <v>10</v>
      </c>
    </row>
    <row r="30" spans="1:7" s="3" customFormat="1" x14ac:dyDescent="0.3">
      <c r="A30" s="3">
        <v>29</v>
      </c>
      <c r="B30" s="3">
        <v>210</v>
      </c>
      <c r="C30" s="3">
        <v>50</v>
      </c>
      <c r="D30" s="3">
        <v>70</v>
      </c>
      <c r="E30" s="3">
        <v>30</v>
      </c>
      <c r="F30" s="3">
        <v>50</v>
      </c>
      <c r="G30" s="3">
        <f>AVERAGE(C30:F30)</f>
        <v>50</v>
      </c>
    </row>
    <row r="31" spans="1:7" s="3" customFormat="1" x14ac:dyDescent="0.3">
      <c r="A31" s="3">
        <v>30</v>
      </c>
      <c r="B31" s="3">
        <v>1120</v>
      </c>
      <c r="C31" s="3">
        <v>300</v>
      </c>
      <c r="D31" s="3">
        <v>400</v>
      </c>
      <c r="E31" s="3">
        <v>200</v>
      </c>
      <c r="F31" s="3">
        <v>200</v>
      </c>
      <c r="G31" s="3">
        <f>AVERAGE(C31:F31)</f>
        <v>275</v>
      </c>
    </row>
    <row r="32" spans="1:7" s="3" customFormat="1" x14ac:dyDescent="0.3">
      <c r="A32" s="3">
        <v>31</v>
      </c>
      <c r="B32" s="3">
        <v>30</v>
      </c>
      <c r="C32" s="3">
        <v>10</v>
      </c>
      <c r="D32" s="3">
        <v>10</v>
      </c>
      <c r="E32" s="3">
        <v>15</v>
      </c>
      <c r="F32" s="3">
        <v>5</v>
      </c>
      <c r="G32" s="3">
        <f>AVERAGE(C32:F32)</f>
        <v>10</v>
      </c>
    </row>
    <row r="33" spans="1:7" s="3" customFormat="1" x14ac:dyDescent="0.3">
      <c r="A33" s="3">
        <v>32</v>
      </c>
      <c r="B33" s="3">
        <v>80</v>
      </c>
      <c r="C33" s="3">
        <v>0</v>
      </c>
      <c r="D33" s="3">
        <v>20</v>
      </c>
      <c r="E33" s="3">
        <v>20</v>
      </c>
      <c r="F33" s="3">
        <v>80</v>
      </c>
      <c r="G33" s="3">
        <f>AVERAGE(C33:F33)</f>
        <v>30</v>
      </c>
    </row>
    <row r="34" spans="1:7" s="3" customFormat="1" x14ac:dyDescent="0.3">
      <c r="A34" s="3">
        <v>33</v>
      </c>
      <c r="B34" s="3">
        <v>320</v>
      </c>
      <c r="C34" s="3">
        <v>70</v>
      </c>
      <c r="D34" s="3">
        <v>50</v>
      </c>
      <c r="E34" s="3">
        <v>80</v>
      </c>
      <c r="F34" s="3">
        <v>40</v>
      </c>
      <c r="G34" s="3">
        <f>AVERAGE(C34:F34)</f>
        <v>60</v>
      </c>
    </row>
    <row r="35" spans="1:7" s="3" customFormat="1" x14ac:dyDescent="0.3">
      <c r="A35" s="3">
        <v>34</v>
      </c>
      <c r="B35" s="3">
        <v>13600</v>
      </c>
      <c r="C35" s="3">
        <v>2900</v>
      </c>
      <c r="D35" s="3">
        <v>3160</v>
      </c>
      <c r="E35" s="3">
        <v>3200</v>
      </c>
      <c r="F35" s="3">
        <v>3300</v>
      </c>
      <c r="G35" s="3">
        <f>AVERAGE(C35:F35)</f>
        <v>3140</v>
      </c>
    </row>
    <row r="36" spans="1:7" s="3" customFormat="1" x14ac:dyDescent="0.3">
      <c r="A36" s="3">
        <v>35</v>
      </c>
      <c r="B36" s="3">
        <v>440</v>
      </c>
      <c r="C36" s="3">
        <v>100</v>
      </c>
      <c r="D36" s="3">
        <v>140</v>
      </c>
      <c r="E36" s="3">
        <v>180</v>
      </c>
      <c r="F36" s="3">
        <v>140</v>
      </c>
      <c r="G36" s="3">
        <f>AVERAGE(C36:F36)</f>
        <v>140</v>
      </c>
    </row>
    <row r="37" spans="1:7" s="3" customFormat="1" x14ac:dyDescent="0.3">
      <c r="A37" s="3">
        <v>36</v>
      </c>
      <c r="B37" s="3">
        <v>60</v>
      </c>
      <c r="C37" s="3">
        <v>10</v>
      </c>
      <c r="D37" s="3">
        <v>30</v>
      </c>
      <c r="E37" s="3">
        <v>30</v>
      </c>
      <c r="F37" s="3">
        <v>10</v>
      </c>
      <c r="G37" s="3">
        <f>AVERAGE(C37:F37)</f>
        <v>20</v>
      </c>
    </row>
    <row r="38" spans="1:7" s="3" customFormat="1" x14ac:dyDescent="0.3">
      <c r="A38" s="3">
        <v>37</v>
      </c>
      <c r="B38" s="3">
        <v>360</v>
      </c>
      <c r="C38" s="3">
        <v>80</v>
      </c>
      <c r="D38" s="3">
        <v>100</v>
      </c>
      <c r="E38" s="3">
        <v>90</v>
      </c>
      <c r="F38" s="3">
        <v>90</v>
      </c>
      <c r="G38" s="3">
        <f>AVERAGE(C38:F38)</f>
        <v>90</v>
      </c>
    </row>
    <row r="39" spans="1:7" s="3" customFormat="1" x14ac:dyDescent="0.3">
      <c r="A39" s="3">
        <v>38</v>
      </c>
      <c r="B39" s="3">
        <v>5400</v>
      </c>
      <c r="C39" s="3">
        <v>1760</v>
      </c>
      <c r="D39" s="3">
        <v>800</v>
      </c>
      <c r="E39" s="3">
        <v>560</v>
      </c>
      <c r="F39" s="3">
        <v>2280</v>
      </c>
      <c r="G39" s="3">
        <f>AVERAGE(C39:F39)</f>
        <v>1350</v>
      </c>
    </row>
    <row r="40" spans="1:7" s="3" customFormat="1" x14ac:dyDescent="0.3">
      <c r="A40" s="3">
        <v>39</v>
      </c>
      <c r="B40" s="3">
        <v>140</v>
      </c>
      <c r="C40" s="3">
        <v>10</v>
      </c>
      <c r="D40" s="3">
        <v>30</v>
      </c>
      <c r="E40" s="3">
        <v>80</v>
      </c>
      <c r="F40" s="3">
        <v>40</v>
      </c>
      <c r="G40" s="3">
        <f>AVERAGE(C40:F40)</f>
        <v>40</v>
      </c>
    </row>
    <row r="41" spans="1:7" s="3" customFormat="1" x14ac:dyDescent="0.3">
      <c r="A41" s="3">
        <v>40</v>
      </c>
      <c r="B41" s="3">
        <v>11050</v>
      </c>
      <c r="C41" s="3">
        <v>2500</v>
      </c>
      <c r="D41" s="3">
        <v>2600</v>
      </c>
      <c r="E41" s="3">
        <v>2700</v>
      </c>
      <c r="F41" s="3">
        <v>2440</v>
      </c>
      <c r="G41" s="3">
        <f>AVERAGE(C41:F41)</f>
        <v>2560</v>
      </c>
    </row>
    <row r="42" spans="1:7" s="3" customFormat="1" x14ac:dyDescent="0.3">
      <c r="A42" s="3">
        <v>41</v>
      </c>
      <c r="B42" s="3">
        <v>350</v>
      </c>
      <c r="C42" s="3">
        <v>80</v>
      </c>
      <c r="D42" s="3">
        <v>90</v>
      </c>
      <c r="E42" s="3">
        <v>90</v>
      </c>
      <c r="F42" s="3">
        <v>60</v>
      </c>
      <c r="G42" s="3">
        <f>AVERAGE(C42:F42)</f>
        <v>80</v>
      </c>
    </row>
    <row r="43" spans="1:7" s="3" customFormat="1" x14ac:dyDescent="0.3">
      <c r="A43" s="3">
        <v>42</v>
      </c>
      <c r="B43" s="3">
        <v>1280</v>
      </c>
      <c r="C43" s="3">
        <v>320</v>
      </c>
      <c r="D43" s="3">
        <v>340</v>
      </c>
      <c r="E43" s="3">
        <v>300</v>
      </c>
      <c r="F43" s="3">
        <v>320</v>
      </c>
      <c r="G43" s="3">
        <f>AVERAGE(C43:F43)</f>
        <v>320</v>
      </c>
    </row>
    <row r="44" spans="1:7" s="3" customFormat="1" x14ac:dyDescent="0.3">
      <c r="A44" s="3">
        <v>43</v>
      </c>
      <c r="B44" s="3">
        <v>1660</v>
      </c>
      <c r="C44" s="3">
        <v>560</v>
      </c>
      <c r="D44" s="3">
        <v>580</v>
      </c>
      <c r="E44" s="3">
        <v>380</v>
      </c>
      <c r="F44" s="3">
        <v>280</v>
      </c>
      <c r="G44" s="3">
        <f>AVERAGE(C44:F44)</f>
        <v>450</v>
      </c>
    </row>
    <row r="45" spans="1:7" s="3" customFormat="1" x14ac:dyDescent="0.3">
      <c r="A45" s="3">
        <v>44</v>
      </c>
      <c r="B45" s="3">
        <v>400</v>
      </c>
      <c r="C45" s="3">
        <v>100</v>
      </c>
      <c r="D45" s="3">
        <v>110</v>
      </c>
      <c r="E45" s="3">
        <v>100</v>
      </c>
      <c r="F45" s="3">
        <v>90</v>
      </c>
      <c r="G45" s="3">
        <f>AVERAGE(C45:F45)</f>
        <v>100</v>
      </c>
    </row>
    <row r="46" spans="1:7" s="3" customFormat="1" x14ac:dyDescent="0.3">
      <c r="A46" s="3">
        <v>45</v>
      </c>
      <c r="B46" s="3">
        <v>500</v>
      </c>
      <c r="C46" s="3">
        <v>120</v>
      </c>
      <c r="D46" s="3">
        <v>140</v>
      </c>
      <c r="E46" s="3">
        <v>130</v>
      </c>
      <c r="F46" s="3">
        <v>170</v>
      </c>
      <c r="G46" s="3">
        <f>AVERAGE(C46:F46)</f>
        <v>140</v>
      </c>
    </row>
    <row r="47" spans="1:7" s="3" customFormat="1" x14ac:dyDescent="0.3">
      <c r="A47" s="3">
        <v>46</v>
      </c>
      <c r="B47" s="3">
        <v>880</v>
      </c>
      <c r="C47" s="3">
        <v>230</v>
      </c>
      <c r="D47" s="3">
        <v>230</v>
      </c>
      <c r="E47" s="3">
        <v>200</v>
      </c>
      <c r="F47" s="3">
        <v>140</v>
      </c>
      <c r="G47" s="3">
        <f>AVERAGE(C47:F47)</f>
        <v>200</v>
      </c>
    </row>
    <row r="48" spans="1:7" s="3" customFormat="1" x14ac:dyDescent="0.3">
      <c r="A48" s="3">
        <v>47</v>
      </c>
      <c r="B48" s="3">
        <v>2100</v>
      </c>
      <c r="C48" s="3">
        <v>540</v>
      </c>
      <c r="D48" s="3">
        <v>600</v>
      </c>
      <c r="E48" s="3">
        <v>440</v>
      </c>
      <c r="F48" s="3">
        <v>500</v>
      </c>
      <c r="G48" s="3">
        <f>AVERAGE(C48:F48)</f>
        <v>520</v>
      </c>
    </row>
    <row r="49" spans="1:7" s="3" customFormat="1" x14ac:dyDescent="0.3">
      <c r="A49" s="3">
        <v>48</v>
      </c>
      <c r="B49" s="3">
        <v>50</v>
      </c>
      <c r="C49" s="3">
        <v>20</v>
      </c>
      <c r="D49" s="3">
        <v>20</v>
      </c>
      <c r="E49" s="3">
        <v>30</v>
      </c>
      <c r="F49" s="3">
        <v>10</v>
      </c>
      <c r="G49" s="3">
        <f>AVERAGE(C49:F49)</f>
        <v>20</v>
      </c>
    </row>
    <row r="51" spans="1:7" s="3" customForma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7"/>
  <sheetViews>
    <sheetView workbookViewId="0">
      <selection activeCell="I7" sqref="I7"/>
    </sheetView>
  </sheetViews>
  <sheetFormatPr defaultRowHeight="14.4" x14ac:dyDescent="0.3"/>
  <sheetData>
    <row r="1" spans="1:19" x14ac:dyDescent="0.3">
      <c r="A1" t="s">
        <v>8</v>
      </c>
      <c r="B1" t="s">
        <v>7</v>
      </c>
      <c r="C1" t="s">
        <v>9</v>
      </c>
      <c r="D1" t="s">
        <v>10</v>
      </c>
      <c r="F1" t="s">
        <v>20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14</v>
      </c>
      <c r="M1" t="s">
        <v>21</v>
      </c>
      <c r="N1" s="5" t="s">
        <v>22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3">
      <c r="A2">
        <v>23400</v>
      </c>
      <c r="B2" s="2">
        <f>A2/A$51*100</f>
        <v>21.014818140996859</v>
      </c>
      <c r="C2" s="2">
        <f>B2</f>
        <v>21.014818140996859</v>
      </c>
      <c r="D2" s="5" t="s">
        <v>11</v>
      </c>
      <c r="F2">
        <v>27</v>
      </c>
      <c r="G2">
        <v>2240</v>
      </c>
      <c r="H2">
        <v>2200</v>
      </c>
      <c r="I2">
        <v>2300</v>
      </c>
      <c r="J2">
        <v>2260</v>
      </c>
      <c r="K2">
        <f>AVERAGE(G2:J2)</f>
        <v>2250</v>
      </c>
      <c r="L2" s="1">
        <f>SQRT((((G2-K2)^2)+((H2-K2)^2)+((I2-K2)^2)+((J2-K2)^2))/4)/K2*100</f>
        <v>1.6024672335395507</v>
      </c>
      <c r="M2">
        <v>11</v>
      </c>
      <c r="N2" s="5"/>
      <c r="P2">
        <v>1220</v>
      </c>
      <c r="Q2">
        <v>1380</v>
      </c>
      <c r="R2" s="1">
        <f>(Q2-P2)/P2</f>
        <v>0.13114754098360656</v>
      </c>
      <c r="S2" s="1">
        <f>Q2/Q3</f>
        <v>3.6315789473684212</v>
      </c>
    </row>
    <row r="3" spans="1:19" x14ac:dyDescent="0.3">
      <c r="A3">
        <v>17050</v>
      </c>
      <c r="B3" s="2">
        <f>A3/A$51*100</f>
        <v>15.312079030085316</v>
      </c>
      <c r="C3" s="2">
        <f>C2+B3</f>
        <v>36.326897171082173</v>
      </c>
      <c r="D3" s="5"/>
      <c r="F3">
        <v>8</v>
      </c>
      <c r="G3">
        <v>4500</v>
      </c>
      <c r="H3">
        <v>4600</v>
      </c>
      <c r="I3">
        <v>4400</v>
      </c>
      <c r="J3">
        <v>4300</v>
      </c>
      <c r="K3">
        <f>AVERAGE(G3:J3)</f>
        <v>4450</v>
      </c>
      <c r="L3" s="1">
        <f>SQRT((((G3-K3)^2)+((H3-K3)^2)+((I3-K3)^2)+((J3-K3)^2))/4)/K3*100</f>
        <v>2.5124359297750445</v>
      </c>
      <c r="M3">
        <v>8</v>
      </c>
      <c r="N3" s="5"/>
      <c r="P3">
        <v>420</v>
      </c>
      <c r="Q3">
        <v>380</v>
      </c>
      <c r="R3" s="1">
        <f>(Q3-P3)/P3</f>
        <v>-9.5238095238095233E-2</v>
      </c>
      <c r="S3" s="1">
        <f>Q3/Q2</f>
        <v>0.27536231884057971</v>
      </c>
    </row>
    <row r="4" spans="1:19" x14ac:dyDescent="0.3">
      <c r="A4">
        <v>13600</v>
      </c>
      <c r="B4" s="2">
        <f>A4/A$51*100</f>
        <v>12.213740458015266</v>
      </c>
      <c r="C4" s="2">
        <f>C3+B4</f>
        <v>48.540637629097439</v>
      </c>
      <c r="D4" s="5"/>
      <c r="F4">
        <v>34</v>
      </c>
      <c r="G4">
        <v>530</v>
      </c>
      <c r="H4">
        <v>560</v>
      </c>
      <c r="I4">
        <v>540</v>
      </c>
      <c r="J4">
        <v>570</v>
      </c>
      <c r="K4">
        <f>AVERAGE(G4:J4)</f>
        <v>550</v>
      </c>
      <c r="L4" s="1">
        <f>SQRT((((G4-K4)^2)+((H4-K4)^2)+((I4-K4)^2)+((J4-K4)^2))/4)/K4*100</f>
        <v>2.8747978728803449</v>
      </c>
      <c r="M4">
        <v>12</v>
      </c>
      <c r="N4" s="5"/>
      <c r="P4">
        <v>1900</v>
      </c>
      <c r="Q4">
        <v>1100</v>
      </c>
      <c r="R4" s="1">
        <f>(Q4-P4)/P4</f>
        <v>-0.42105263157894735</v>
      </c>
      <c r="S4" s="1">
        <f>Q4/Q$2</f>
        <v>0.79710144927536231</v>
      </c>
    </row>
    <row r="5" spans="1:19" x14ac:dyDescent="0.3">
      <c r="A5">
        <v>11050</v>
      </c>
      <c r="B5" s="2">
        <f>A5/A$51*100</f>
        <v>9.9236641221374047</v>
      </c>
      <c r="C5" s="2">
        <f>C4+B5</f>
        <v>58.464301751234842</v>
      </c>
      <c r="D5" s="5"/>
      <c r="F5">
        <v>40</v>
      </c>
      <c r="G5">
        <v>1010</v>
      </c>
      <c r="H5">
        <v>1030</v>
      </c>
      <c r="I5">
        <v>1050</v>
      </c>
      <c r="J5">
        <v>950</v>
      </c>
      <c r="K5">
        <f>AVERAGE(G5:J5)</f>
        <v>1010</v>
      </c>
      <c r="L5" s="1">
        <f>SQRT((((G5-K5)^2)+((H5-K5)^2)+((I5-K5)^2)+((J5-K5)^2))/4)/K5*100</f>
        <v>3.7046112740336055</v>
      </c>
      <c r="M5">
        <v>10</v>
      </c>
      <c r="N5" s="5"/>
      <c r="P5">
        <v>290</v>
      </c>
      <c r="Q5">
        <v>310</v>
      </c>
      <c r="R5" s="1">
        <f>(Q5-P5)/P5</f>
        <v>6.8965517241379309E-2</v>
      </c>
      <c r="S5" s="1">
        <f>Q5/Q$2</f>
        <v>0.22463768115942029</v>
      </c>
    </row>
    <row r="6" spans="1:19" x14ac:dyDescent="0.3">
      <c r="A6">
        <v>9000</v>
      </c>
      <c r="B6" s="2">
        <f>A6/A$51*100</f>
        <v>8.0826223619218673</v>
      </c>
      <c r="C6" s="2">
        <f>C5+B6</f>
        <v>66.546924113156706</v>
      </c>
      <c r="D6" s="5"/>
      <c r="F6">
        <v>11</v>
      </c>
      <c r="G6">
        <v>200</v>
      </c>
      <c r="H6">
        <v>190</v>
      </c>
      <c r="I6">
        <v>190</v>
      </c>
      <c r="J6">
        <v>180</v>
      </c>
      <c r="K6">
        <f>AVERAGE(G6:J6)</f>
        <v>190</v>
      </c>
      <c r="L6" s="1">
        <f>SQRT((((G6-K6)^2)+((H6-K6)^2)+((I6-K6)^2)+((J6-K6)^2))/4)/K6*100</f>
        <v>3.7216146378239348</v>
      </c>
      <c r="M6">
        <v>22</v>
      </c>
      <c r="N6" s="5"/>
      <c r="P6">
        <v>10</v>
      </c>
      <c r="Q6">
        <v>110</v>
      </c>
      <c r="R6" s="1">
        <f>(Q6-P6)/P6</f>
        <v>10</v>
      </c>
      <c r="S6" s="1">
        <f>Q6/Q$2</f>
        <v>7.9710144927536225E-2</v>
      </c>
    </row>
    <row r="7" spans="1:19" x14ac:dyDescent="0.3">
      <c r="A7">
        <v>5400</v>
      </c>
      <c r="B7" s="2">
        <f>A7/A$51*100</f>
        <v>4.8495734171531204</v>
      </c>
      <c r="C7" s="2">
        <f>C6+B7</f>
        <v>71.39649753030983</v>
      </c>
      <c r="D7" s="5"/>
      <c r="F7">
        <v>38</v>
      </c>
      <c r="G7">
        <v>2500</v>
      </c>
      <c r="H7">
        <v>2600</v>
      </c>
      <c r="I7">
        <v>2700</v>
      </c>
      <c r="J7">
        <v>2440</v>
      </c>
      <c r="K7">
        <f>AVERAGE(G7:J7)</f>
        <v>2560</v>
      </c>
      <c r="L7" s="1">
        <f>SQRT((((G7-K7)^2)+((H7-K7)^2)+((I7-K7)^2)+((J7-K7)^2))/4)/K7*100</f>
        <v>3.8669902096139319</v>
      </c>
      <c r="M7">
        <v>40</v>
      </c>
      <c r="N7" s="5"/>
      <c r="P7">
        <v>1050</v>
      </c>
      <c r="Q7">
        <v>830</v>
      </c>
      <c r="R7" s="1">
        <f>(Q7-P7)/P7</f>
        <v>-0.20952380952380953</v>
      </c>
      <c r="S7" s="1">
        <f>Q7/Q$2</f>
        <v>0.60144927536231885</v>
      </c>
    </row>
    <row r="8" spans="1:19" x14ac:dyDescent="0.3">
      <c r="A8">
        <v>4000</v>
      </c>
      <c r="B8" s="2">
        <f>A8/A$51*100</f>
        <v>3.5922766052986081</v>
      </c>
      <c r="C8" s="2">
        <f>C7+B8</f>
        <v>74.988774135608438</v>
      </c>
      <c r="D8" s="5"/>
      <c r="F8">
        <v>10</v>
      </c>
      <c r="G8">
        <v>320</v>
      </c>
      <c r="H8">
        <v>340</v>
      </c>
      <c r="I8">
        <v>300</v>
      </c>
      <c r="J8">
        <v>320</v>
      </c>
      <c r="K8">
        <f>AVERAGE(G8:J8)</f>
        <v>320</v>
      </c>
      <c r="L8" s="1">
        <f>SQRT((((G8-K8)^2)+((H8-K8)^2)+((I8-K8)^2)+((J8-K8)^2))/4)/K8*100</f>
        <v>4.4194173824159222</v>
      </c>
      <c r="M8">
        <v>42</v>
      </c>
      <c r="N8" s="5"/>
      <c r="P8">
        <v>80</v>
      </c>
      <c r="Q8">
        <v>120</v>
      </c>
      <c r="R8" s="1">
        <f>(Q8-P8)/P8</f>
        <v>0.5</v>
      </c>
      <c r="S8" s="1">
        <f>Q8/Q$2</f>
        <v>8.6956521739130432E-2</v>
      </c>
    </row>
    <row r="9" spans="1:19" x14ac:dyDescent="0.3">
      <c r="A9">
        <v>3000</v>
      </c>
      <c r="B9" s="2">
        <f>A9/A$51*100</f>
        <v>2.6942074539739558</v>
      </c>
      <c r="C9" s="2">
        <f>C8+B9</f>
        <v>77.682981589582397</v>
      </c>
      <c r="D9" s="6" t="s">
        <v>12</v>
      </c>
      <c r="F9">
        <v>3</v>
      </c>
      <c r="G9">
        <v>5280</v>
      </c>
      <c r="H9">
        <v>5600</v>
      </c>
      <c r="I9">
        <v>5600</v>
      </c>
      <c r="J9">
        <v>6000</v>
      </c>
      <c r="K9">
        <f>AVERAGE(G9:J9)</f>
        <v>5620</v>
      </c>
      <c r="L9" s="1">
        <f>SQRT((((G9-K9)^2)+((H9-K9)^2)+((I9-K9)^2)+((J9-K9)^2))/4)/K9*100</f>
        <v>4.5434680906774751</v>
      </c>
      <c r="M9">
        <v>27</v>
      </c>
      <c r="N9" s="5"/>
      <c r="P9">
        <v>9100</v>
      </c>
      <c r="Q9">
        <v>8700</v>
      </c>
      <c r="R9" s="1">
        <f>(Q9-P9)/P9</f>
        <v>-4.3956043956043959E-2</v>
      </c>
      <c r="S9" s="1">
        <f>Q9/Q$2</f>
        <v>6.3043478260869561</v>
      </c>
    </row>
    <row r="10" spans="1:19" x14ac:dyDescent="0.3">
      <c r="A10">
        <v>2500</v>
      </c>
      <c r="B10" s="2">
        <f>A10/A$51*100</f>
        <v>2.2451728783116303</v>
      </c>
      <c r="C10" s="2">
        <f>C9+B10</f>
        <v>79.928154467894032</v>
      </c>
      <c r="D10" s="6"/>
      <c r="F10">
        <v>1</v>
      </c>
      <c r="G10">
        <v>2900</v>
      </c>
      <c r="H10">
        <v>3160</v>
      </c>
      <c r="I10">
        <v>3200</v>
      </c>
      <c r="J10">
        <v>3300</v>
      </c>
      <c r="K10">
        <f>AVERAGE(G10:J10)</f>
        <v>3140</v>
      </c>
      <c r="L10" s="1">
        <f>SQRT((((G10-K10)^2)+((H10-K10)^2)+((I10-K10)^2)+((J10-K10)^2))/4)/K10*100</f>
        <v>4.7021729491189168</v>
      </c>
      <c r="M10">
        <v>34</v>
      </c>
      <c r="N10" s="5"/>
      <c r="P10">
        <v>100</v>
      </c>
      <c r="Q10">
        <v>140</v>
      </c>
      <c r="R10" s="1">
        <f>(Q10-P10)/P10</f>
        <v>0.4</v>
      </c>
      <c r="S10" s="1">
        <f>Q10/Q$2</f>
        <v>0.10144927536231885</v>
      </c>
    </row>
    <row r="11" spans="1:19" x14ac:dyDescent="0.3">
      <c r="A11">
        <v>2390</v>
      </c>
      <c r="B11" s="2">
        <f>A11/A$51*100</f>
        <v>2.1463852716659182</v>
      </c>
      <c r="C11" s="2">
        <f>C10+B11</f>
        <v>82.074539739559953</v>
      </c>
      <c r="D11" s="6"/>
      <c r="F11">
        <v>25</v>
      </c>
      <c r="G11">
        <v>230</v>
      </c>
      <c r="H11">
        <v>260</v>
      </c>
      <c r="I11">
        <v>270</v>
      </c>
      <c r="J11">
        <v>240</v>
      </c>
      <c r="K11">
        <f>AVERAGE(G11:J11)</f>
        <v>250</v>
      </c>
      <c r="L11" s="1">
        <f>SQRT((((G11-K11)^2)+((H11-K11)^2)+((I11-K11)^2)+((J11-K11)^2))/4)/K11*100</f>
        <v>6.3245553203367582</v>
      </c>
      <c r="M11">
        <v>13</v>
      </c>
      <c r="N11" s="5"/>
      <c r="P11">
        <v>2040</v>
      </c>
      <c r="Q11">
        <v>2000</v>
      </c>
      <c r="R11" s="1">
        <f>(Q11-P11)/P11</f>
        <v>-1.9607843137254902E-2</v>
      </c>
      <c r="S11" s="1">
        <f>Q11/Q$2</f>
        <v>1.4492753623188406</v>
      </c>
    </row>
    <row r="12" spans="1:19" x14ac:dyDescent="0.3">
      <c r="A12">
        <v>2250</v>
      </c>
      <c r="B12" s="2">
        <f>A12/A$51*100</f>
        <v>2.0206555904804668</v>
      </c>
      <c r="C12" s="2">
        <f>C11+B12</f>
        <v>84.095195330040426</v>
      </c>
      <c r="D12" s="6"/>
      <c r="F12">
        <v>12</v>
      </c>
      <c r="G12">
        <v>600</v>
      </c>
      <c r="H12">
        <v>620</v>
      </c>
      <c r="I12">
        <v>700</v>
      </c>
      <c r="J12">
        <v>680</v>
      </c>
      <c r="K12">
        <f>AVERAGE(G12:J12)</f>
        <v>650</v>
      </c>
      <c r="L12" s="1">
        <f>SQRT((((G12-K12)^2)+((H12-K12)^2)+((I12-K12)^2)+((J12-K12)^2))/4)/K12*100</f>
        <v>6.3432394240271712</v>
      </c>
      <c r="M12">
        <v>1</v>
      </c>
      <c r="N12" s="5"/>
      <c r="P12">
        <v>4440</v>
      </c>
      <c r="Q12">
        <v>4560</v>
      </c>
      <c r="R12" s="1">
        <f>(Q12-P12)/P12</f>
        <v>2.7027027027027029E-2</v>
      </c>
      <c r="S12" s="1">
        <f>Q12/Q$2</f>
        <v>3.3043478260869565</v>
      </c>
    </row>
    <row r="13" spans="1:19" x14ac:dyDescent="0.3">
      <c r="A13">
        <v>2100</v>
      </c>
      <c r="B13" s="2">
        <f>A13/A$51*100</f>
        <v>1.8859452177817693</v>
      </c>
      <c r="C13" s="2">
        <f>C12+B13</f>
        <v>85.981140547822193</v>
      </c>
      <c r="D13" s="6"/>
      <c r="F13">
        <v>47</v>
      </c>
      <c r="G13">
        <v>100</v>
      </c>
      <c r="H13">
        <v>110</v>
      </c>
      <c r="I13">
        <v>100</v>
      </c>
      <c r="J13">
        <v>90</v>
      </c>
      <c r="K13">
        <f>AVERAGE(G13:J13)</f>
        <v>100</v>
      </c>
      <c r="L13" s="1">
        <f>SQRT((((G13-K13)^2)+((H13-K13)^2)+((I13-K13)^2)+((J13-K13)^2))/4)/K13*100</f>
        <v>7.0710678118654755</v>
      </c>
      <c r="M13">
        <v>44</v>
      </c>
      <c r="N13" s="5"/>
      <c r="P13">
        <v>1090</v>
      </c>
      <c r="Q13">
        <v>1110</v>
      </c>
      <c r="R13" s="1">
        <f>(Q13-P13)/P13</f>
        <v>1.834862385321101E-2</v>
      </c>
      <c r="S13" s="1">
        <f>Q13/Q$2</f>
        <v>0.80434782608695654</v>
      </c>
    </row>
    <row r="14" spans="1:19" x14ac:dyDescent="0.3">
      <c r="A14">
        <v>1880</v>
      </c>
      <c r="B14" s="2">
        <f>A14/A$51*100</f>
        <v>1.6883700044903458</v>
      </c>
      <c r="C14" s="2">
        <f>C13+B14</f>
        <v>87.669510552312545</v>
      </c>
      <c r="D14" s="6"/>
      <c r="F14">
        <v>6</v>
      </c>
      <c r="G14">
        <v>80</v>
      </c>
      <c r="H14">
        <v>100</v>
      </c>
      <c r="I14">
        <v>90</v>
      </c>
      <c r="J14">
        <v>90</v>
      </c>
      <c r="K14">
        <f>AVERAGE(G14:J14)</f>
        <v>90</v>
      </c>
      <c r="L14" s="1">
        <f>SQRT((((G14-K14)^2)+((H14-K14)^2)+((I14-K14)^2)+((J14-K14)^2))/4)/K14*100</f>
        <v>7.8567420131838626</v>
      </c>
      <c r="M14">
        <v>37</v>
      </c>
      <c r="N14" s="5"/>
      <c r="P14">
        <v>490</v>
      </c>
      <c r="Q14">
        <v>510</v>
      </c>
      <c r="R14" s="1">
        <f>(Q14-P14)/P14</f>
        <v>4.0816326530612242E-2</v>
      </c>
      <c r="S14" s="1">
        <f>Q14/Q$2</f>
        <v>0.36956521739130432</v>
      </c>
    </row>
    <row r="15" spans="1:19" x14ac:dyDescent="0.3">
      <c r="A15">
        <v>1660</v>
      </c>
      <c r="B15" s="2">
        <f>A15/A$51*100</f>
        <v>1.4907947911989223</v>
      </c>
      <c r="C15" s="2">
        <f>C14+B15</f>
        <v>89.160305343511467</v>
      </c>
      <c r="D15" s="6"/>
      <c r="F15">
        <v>43</v>
      </c>
      <c r="G15">
        <v>140</v>
      </c>
      <c r="H15">
        <v>150</v>
      </c>
      <c r="I15">
        <v>170</v>
      </c>
      <c r="J15">
        <v>140</v>
      </c>
      <c r="K15">
        <f>AVERAGE(G15:J15)</f>
        <v>150</v>
      </c>
      <c r="L15" s="1">
        <f>SQRT((((G15-K15)^2)+((H15-K15)^2)+((I15-K15)^2)+((J15-K15)^2))/4)/K15*100</f>
        <v>8.164965809277259</v>
      </c>
      <c r="M15">
        <v>4</v>
      </c>
      <c r="N15" s="5"/>
      <c r="P15">
        <v>160</v>
      </c>
      <c r="Q15">
        <v>120</v>
      </c>
      <c r="R15" s="1">
        <f>(Q15-P15)/P15</f>
        <v>-0.25</v>
      </c>
      <c r="S15" s="1">
        <f>Q15/Q$2</f>
        <v>8.6956521739130432E-2</v>
      </c>
    </row>
    <row r="16" spans="1:19" x14ac:dyDescent="0.3">
      <c r="A16">
        <v>1280</v>
      </c>
      <c r="B16" s="2">
        <f>A16/A$51*100</f>
        <v>1.1495285136955544</v>
      </c>
      <c r="C16" s="2">
        <f>C15+B16</f>
        <v>90.309833857207025</v>
      </c>
      <c r="D16" s="6"/>
      <c r="F16">
        <v>42</v>
      </c>
      <c r="G16">
        <v>540</v>
      </c>
      <c r="H16">
        <v>600</v>
      </c>
      <c r="I16">
        <v>440</v>
      </c>
      <c r="J16">
        <v>500</v>
      </c>
      <c r="K16">
        <f>AVERAGE(G16:J16)</f>
        <v>520</v>
      </c>
      <c r="L16" s="1">
        <f>SQRT((((G16-K16)^2)+((H16-K16)^2)+((I16-K16)^2)+((J16-K16)^2))/4)/K16*100</f>
        <v>11.213369028548655</v>
      </c>
      <c r="M16">
        <v>47</v>
      </c>
      <c r="N16" s="5" t="s">
        <v>23</v>
      </c>
      <c r="P16">
        <v>180</v>
      </c>
      <c r="Q16">
        <v>140</v>
      </c>
      <c r="R16" s="1">
        <f>(Q16-P16)/P16</f>
        <v>-0.22222222222222221</v>
      </c>
      <c r="S16" s="1">
        <f>Q16/Q$2</f>
        <v>0.10144927536231885</v>
      </c>
    </row>
    <row r="17" spans="1:19" x14ac:dyDescent="0.3">
      <c r="A17">
        <v>1120</v>
      </c>
      <c r="B17" s="2">
        <f>A17/A$51*100</f>
        <v>1.0058374494836102</v>
      </c>
      <c r="C17" s="2">
        <f>C16+B17</f>
        <v>91.315671306690632</v>
      </c>
      <c r="D17" s="6"/>
      <c r="F17">
        <v>30</v>
      </c>
      <c r="G17">
        <v>710</v>
      </c>
      <c r="H17">
        <v>670</v>
      </c>
      <c r="I17">
        <v>800</v>
      </c>
      <c r="J17">
        <v>580</v>
      </c>
      <c r="K17">
        <f>AVERAGE(G17:J17)</f>
        <v>690</v>
      </c>
      <c r="L17" s="1">
        <f>SQRT((((G17-K17)^2)+((H17-K17)^2)+((I17-K17)^2)+((J17-K17)^2))/4)/K17*100</f>
        <v>11.45752775423326</v>
      </c>
      <c r="M17">
        <v>25</v>
      </c>
      <c r="N17" s="5"/>
      <c r="P17">
        <v>140</v>
      </c>
      <c r="Q17">
        <v>140</v>
      </c>
      <c r="R17" s="1">
        <f>(Q17-P17)/P17</f>
        <v>0</v>
      </c>
      <c r="S17" s="1">
        <f>Q17/Q$2</f>
        <v>0.10144927536231885</v>
      </c>
    </row>
    <row r="18" spans="1:19" x14ac:dyDescent="0.3">
      <c r="A18">
        <v>980</v>
      </c>
      <c r="B18" s="2">
        <f>A18/A$51*100</f>
        <v>0.88010776829815884</v>
      </c>
      <c r="C18" s="2">
        <f>C17+B18</f>
        <v>92.195779074988792</v>
      </c>
      <c r="D18" s="6"/>
      <c r="F18">
        <v>13</v>
      </c>
      <c r="G18">
        <v>520</v>
      </c>
      <c r="H18">
        <v>530</v>
      </c>
      <c r="I18">
        <v>400</v>
      </c>
      <c r="J18">
        <v>430</v>
      </c>
      <c r="K18">
        <f>AVERAGE(G18:J18)</f>
        <v>470</v>
      </c>
      <c r="L18" s="1">
        <f>SQRT((((G18-K18)^2)+((H18-K18)^2)+((I18-K18)^2)+((J18-K18)^2))/4)/K18*100</f>
        <v>11.941459745023218</v>
      </c>
      <c r="M18">
        <v>6</v>
      </c>
      <c r="N18" s="5"/>
      <c r="P18">
        <v>80</v>
      </c>
      <c r="Q18">
        <v>80</v>
      </c>
      <c r="R18" s="1">
        <f>(Q18-P18)/P18</f>
        <v>0</v>
      </c>
      <c r="S18" s="1">
        <f>Q18/Q$2</f>
        <v>5.7971014492753624E-2</v>
      </c>
    </row>
    <row r="19" spans="1:19" x14ac:dyDescent="0.3">
      <c r="A19">
        <v>880</v>
      </c>
      <c r="B19" s="2">
        <f>A19/A$51*100</f>
        <v>0.79030085316569365</v>
      </c>
      <c r="C19" s="2">
        <f>C18+B19</f>
        <v>92.986079928154481</v>
      </c>
      <c r="D19" s="6"/>
      <c r="F19">
        <v>46</v>
      </c>
      <c r="G19">
        <v>120</v>
      </c>
      <c r="H19">
        <v>140</v>
      </c>
      <c r="I19">
        <v>130</v>
      </c>
      <c r="J19">
        <v>170</v>
      </c>
      <c r="K19">
        <f>AVERAGE(G19:J19)</f>
        <v>140</v>
      </c>
      <c r="L19" s="1">
        <f>SQRT((((G19-K19)^2)+((H19-K19)^2)+((I19-K19)^2)+((J19-K19)^2))/4)/K19*100</f>
        <v>13.36306209562122</v>
      </c>
      <c r="M19">
        <v>45</v>
      </c>
      <c r="N19" s="5"/>
      <c r="P19">
        <v>50</v>
      </c>
      <c r="Q19">
        <v>70</v>
      </c>
      <c r="R19" s="1">
        <f>(Q19-P19)/P19</f>
        <v>0.4</v>
      </c>
      <c r="S19" s="1">
        <f>Q19/Q$2</f>
        <v>5.0724637681159424E-2</v>
      </c>
    </row>
    <row r="20" spans="1:19" x14ac:dyDescent="0.3">
      <c r="A20">
        <v>760</v>
      </c>
      <c r="B20" s="2">
        <f>A20/A$51*100</f>
        <v>0.6825325550067356</v>
      </c>
      <c r="C20" s="2">
        <f>C19+B20</f>
        <v>93.668612483161212</v>
      </c>
      <c r="D20" s="6"/>
      <c r="F20">
        <v>2</v>
      </c>
      <c r="G20">
        <v>80</v>
      </c>
      <c r="H20">
        <v>90</v>
      </c>
      <c r="I20">
        <v>90</v>
      </c>
      <c r="J20">
        <v>60</v>
      </c>
      <c r="K20">
        <f>AVERAGE(G20:J20)</f>
        <v>80</v>
      </c>
      <c r="L20" s="1">
        <f>SQRT((((G20-K20)^2)+((H20-K20)^2)+((I20-K20)^2)+((J20-K20)^2))/4)/K20*100</f>
        <v>15.309310892394862</v>
      </c>
      <c r="M20">
        <v>41</v>
      </c>
      <c r="N20" s="5"/>
      <c r="P20">
        <v>300</v>
      </c>
      <c r="Q20">
        <v>180</v>
      </c>
      <c r="R20" s="1">
        <f>(Q20-P20)/P20</f>
        <v>-0.4</v>
      </c>
      <c r="S20" s="1">
        <f>Q20/Q$2</f>
        <v>0.13043478260869565</v>
      </c>
    </row>
    <row r="21" spans="1:19" x14ac:dyDescent="0.3">
      <c r="A21">
        <v>680</v>
      </c>
      <c r="B21" s="2">
        <f>A21/A$51*100</f>
        <v>0.61068702290076338</v>
      </c>
      <c r="C21" s="2">
        <f>C20+B21</f>
        <v>94.279299506061975</v>
      </c>
      <c r="D21" s="6"/>
      <c r="F21">
        <v>22</v>
      </c>
      <c r="G21">
        <v>240</v>
      </c>
      <c r="H21">
        <v>180</v>
      </c>
      <c r="I21">
        <v>220</v>
      </c>
      <c r="J21">
        <v>160</v>
      </c>
      <c r="K21">
        <f>AVERAGE(G21:J21)</f>
        <v>200</v>
      </c>
      <c r="L21" s="1">
        <f>SQRT((((G21-K21)^2)+((H21-K21)^2)+((I21-K21)^2)+((J21-K21)^2))/4)/K21*100</f>
        <v>15.811388300841896</v>
      </c>
      <c r="M21">
        <v>2</v>
      </c>
      <c r="N21" s="5"/>
      <c r="P21">
        <v>20</v>
      </c>
      <c r="Q21">
        <v>60</v>
      </c>
      <c r="R21" s="1">
        <f>(Q21-P21)/P21</f>
        <v>2</v>
      </c>
      <c r="S21" s="1">
        <f>Q21/Q$2</f>
        <v>4.3478260869565216E-2</v>
      </c>
    </row>
    <row r="22" spans="1:19" x14ac:dyDescent="0.3">
      <c r="A22">
        <v>560</v>
      </c>
      <c r="B22" s="2">
        <f>A22/A$51*100</f>
        <v>0.5029187247418051</v>
      </c>
      <c r="C22" s="2">
        <f>C21+B22</f>
        <v>94.782218230803778</v>
      </c>
      <c r="D22" s="6"/>
      <c r="F22">
        <v>4</v>
      </c>
      <c r="G22">
        <v>80</v>
      </c>
      <c r="H22">
        <v>100</v>
      </c>
      <c r="I22">
        <v>80</v>
      </c>
      <c r="J22">
        <v>60</v>
      </c>
      <c r="K22">
        <f>AVERAGE(G22:J22)</f>
        <v>80</v>
      </c>
      <c r="L22" s="1">
        <f>SQRT((((G22-K22)^2)+((H22-K22)^2)+((I22-K22)^2)+((J22-K22)^2))/4)/K22*100</f>
        <v>17.677669529663689</v>
      </c>
      <c r="M22">
        <v>15</v>
      </c>
      <c r="N22" s="5"/>
      <c r="P22">
        <v>90</v>
      </c>
      <c r="Q22">
        <v>110</v>
      </c>
      <c r="R22" s="1">
        <f>(Q22-P22)/P22</f>
        <v>0.22222222222222221</v>
      </c>
      <c r="S22" s="1">
        <f>Q22/Q$2</f>
        <v>7.9710144927536225E-2</v>
      </c>
    </row>
    <row r="23" spans="1:19" x14ac:dyDescent="0.3">
      <c r="A23">
        <v>500</v>
      </c>
      <c r="B23" s="2">
        <f>A23/A$51*100</f>
        <v>0.44903457566232602</v>
      </c>
      <c r="C23" s="2">
        <f>C22+B23</f>
        <v>95.231252806466102</v>
      </c>
      <c r="D23" s="5" t="s">
        <v>13</v>
      </c>
      <c r="F23">
        <v>45</v>
      </c>
      <c r="G23">
        <v>30</v>
      </c>
      <c r="H23">
        <v>50</v>
      </c>
      <c r="I23">
        <v>40</v>
      </c>
      <c r="J23">
        <v>40</v>
      </c>
      <c r="K23">
        <f>AVERAGE(G23:J23)</f>
        <v>40</v>
      </c>
      <c r="L23" s="1">
        <f>SQRT((((G23-K23)^2)+((H23-K23)^2)+((I23-K23)^2)+((J23-K23)^2))/4)/K23*100</f>
        <v>17.677669529663689</v>
      </c>
      <c r="M23">
        <v>17</v>
      </c>
      <c r="N23" s="5"/>
      <c r="P23">
        <v>390</v>
      </c>
      <c r="Q23">
        <v>370</v>
      </c>
      <c r="R23" s="1">
        <f>(Q23-P23)/P23</f>
        <v>-5.128205128205128E-2</v>
      </c>
      <c r="S23" s="1">
        <f>Q23/Q$2</f>
        <v>0.26811594202898553</v>
      </c>
    </row>
    <row r="24" spans="1:19" x14ac:dyDescent="0.3">
      <c r="A24">
        <v>460</v>
      </c>
      <c r="B24" s="2">
        <f>A24/A$51*100</f>
        <v>0.41311180960933991</v>
      </c>
      <c r="C24" s="2">
        <f>C23+B24</f>
        <v>95.644364616075435</v>
      </c>
      <c r="D24" s="5"/>
      <c r="F24">
        <v>19</v>
      </c>
      <c r="G24">
        <v>30</v>
      </c>
      <c r="H24">
        <v>50</v>
      </c>
      <c r="I24">
        <v>40</v>
      </c>
      <c r="J24">
        <v>40</v>
      </c>
      <c r="K24">
        <f>AVERAGE(G24:J24)</f>
        <v>40</v>
      </c>
      <c r="L24" s="1">
        <f>SQRT((((G24-K24)^2)+((H24-K24)^2)+((I24-K24)^2)+((J24-K24)^2))/4)/K24*100</f>
        <v>17.677669529663689</v>
      </c>
      <c r="M24">
        <v>26</v>
      </c>
      <c r="N24" s="5"/>
      <c r="P24">
        <v>5</v>
      </c>
      <c r="Q24">
        <v>35</v>
      </c>
      <c r="R24" s="1">
        <f>(Q24-P24)/P24</f>
        <v>6</v>
      </c>
      <c r="S24" s="1">
        <f>Q24/Q$2</f>
        <v>2.5362318840579712E-2</v>
      </c>
    </row>
    <row r="25" spans="1:19" x14ac:dyDescent="0.3">
      <c r="A25">
        <v>440</v>
      </c>
      <c r="B25" s="2">
        <f>A25/A$51*100</f>
        <v>0.39515042658284683</v>
      </c>
      <c r="C25" s="2">
        <f>C24+B25</f>
        <v>96.03951504265828</v>
      </c>
      <c r="D25" s="5"/>
      <c r="F25">
        <v>35</v>
      </c>
      <c r="G25">
        <v>230</v>
      </c>
      <c r="H25">
        <v>230</v>
      </c>
      <c r="I25">
        <v>200</v>
      </c>
      <c r="J25">
        <v>140</v>
      </c>
      <c r="K25">
        <f>AVERAGE(G25:J25)</f>
        <v>200</v>
      </c>
      <c r="L25" s="1">
        <f>SQRT((((G25-K25)^2)+((H25-K25)^2)+((I25-K25)^2)+((J25-K25)^2))/4)/K25*100</f>
        <v>18.371173070873837</v>
      </c>
      <c r="M25">
        <v>46</v>
      </c>
      <c r="N25" s="5"/>
      <c r="P25">
        <v>90</v>
      </c>
      <c r="Q25">
        <v>110</v>
      </c>
      <c r="R25" s="1">
        <f>(Q25-P25)/P25</f>
        <v>0.22222222222222221</v>
      </c>
      <c r="S25" s="1">
        <f>Q25/Q$2</f>
        <v>7.9710144927536225E-2</v>
      </c>
    </row>
    <row r="26" spans="1:19" x14ac:dyDescent="0.3">
      <c r="A26">
        <v>400</v>
      </c>
      <c r="B26" s="2">
        <f>A26/A$51*100</f>
        <v>0.35922766052986077</v>
      </c>
      <c r="C26" s="2">
        <f>C25+B26</f>
        <v>96.398742703188134</v>
      </c>
      <c r="D26" s="5"/>
      <c r="F26">
        <v>44</v>
      </c>
      <c r="G26">
        <v>100</v>
      </c>
      <c r="H26">
        <v>140</v>
      </c>
      <c r="I26">
        <v>180</v>
      </c>
      <c r="J26">
        <v>140</v>
      </c>
      <c r="K26">
        <f>AVERAGE(G26:J26)</f>
        <v>140</v>
      </c>
      <c r="L26" s="1">
        <f>SQRT((((G26-K26)^2)+((H26-K26)^2)+((I26-K26)^2)+((J26-K26)^2))/4)/K26*100</f>
        <v>20.203050891044217</v>
      </c>
      <c r="M26">
        <v>35</v>
      </c>
      <c r="N26" s="5"/>
      <c r="P26">
        <v>1380</v>
      </c>
      <c r="Q26">
        <v>1380</v>
      </c>
      <c r="R26" s="1">
        <f>(Q26-P26)/P26</f>
        <v>0</v>
      </c>
      <c r="S26" s="1">
        <f>Q26/Q$2</f>
        <v>1</v>
      </c>
    </row>
    <row r="27" spans="1:19" x14ac:dyDescent="0.3">
      <c r="A27">
        <v>360</v>
      </c>
      <c r="B27" s="2">
        <f>A27/A$51*100</f>
        <v>0.32330489447687472</v>
      </c>
      <c r="C27" s="2">
        <f>C26+B27</f>
        <v>96.722047597665011</v>
      </c>
      <c r="D27" s="5"/>
      <c r="F27">
        <v>37</v>
      </c>
      <c r="G27">
        <v>60</v>
      </c>
      <c r="H27">
        <v>80</v>
      </c>
      <c r="I27">
        <v>90</v>
      </c>
      <c r="J27">
        <v>50</v>
      </c>
      <c r="K27">
        <f>AVERAGE(G27:J27)</f>
        <v>70</v>
      </c>
      <c r="L27" s="1">
        <f>SQRT((((G27-K27)^2)+((H27-K27)^2)+((I27-K27)^2)+((J27-K27)^2))/4)/K27*100</f>
        <v>22.587697572631278</v>
      </c>
      <c r="M27">
        <v>16</v>
      </c>
      <c r="N27" s="5"/>
      <c r="P27">
        <v>80</v>
      </c>
      <c r="Q27">
        <v>80</v>
      </c>
      <c r="R27" s="1">
        <f>(Q27-P27)/P27</f>
        <v>0</v>
      </c>
      <c r="S27" s="1">
        <f>Q27/Q$2</f>
        <v>5.7971014492753624E-2</v>
      </c>
    </row>
    <row r="28" spans="1:19" x14ac:dyDescent="0.3">
      <c r="A28">
        <v>350</v>
      </c>
      <c r="B28" s="2">
        <f>A28/A$51*100</f>
        <v>0.31432420296362817</v>
      </c>
      <c r="C28" s="2">
        <f>C27+B28</f>
        <v>97.036371800628643</v>
      </c>
      <c r="D28" s="5"/>
      <c r="F28">
        <v>41</v>
      </c>
      <c r="G28">
        <v>40</v>
      </c>
      <c r="H28">
        <v>40</v>
      </c>
      <c r="I28">
        <v>50</v>
      </c>
      <c r="J28">
        <v>70</v>
      </c>
      <c r="K28">
        <f>AVERAGE(G28:J28)</f>
        <v>50</v>
      </c>
      <c r="L28" s="1">
        <f>SQRT((((G28-K28)^2)+((H28-K28)^2)+((I28-K28)^2)+((J28-K28)^2))/4)/K28*100</f>
        <v>24.494897427831781</v>
      </c>
      <c r="M28">
        <v>7</v>
      </c>
      <c r="N28" s="5"/>
      <c r="P28">
        <v>10880</v>
      </c>
      <c r="Q28">
        <v>11600</v>
      </c>
      <c r="R28" s="1">
        <f>(Q28-P28)/P28</f>
        <v>6.6176470588235295E-2</v>
      </c>
      <c r="S28" s="1">
        <f>Q28/Q$2</f>
        <v>8.4057971014492754</v>
      </c>
    </row>
    <row r="29" spans="1:19" x14ac:dyDescent="0.3">
      <c r="A29">
        <v>340</v>
      </c>
      <c r="B29" s="2">
        <f>A29/A$51*100</f>
        <v>0.30534351145038169</v>
      </c>
      <c r="C29" s="2">
        <f>C28+B29</f>
        <v>97.341715312079032</v>
      </c>
      <c r="D29" s="5"/>
      <c r="F29">
        <v>14</v>
      </c>
      <c r="G29">
        <v>50</v>
      </c>
      <c r="H29">
        <v>40</v>
      </c>
      <c r="I29">
        <v>40</v>
      </c>
      <c r="J29">
        <v>70</v>
      </c>
      <c r="K29">
        <f>AVERAGE(G29:J29)</f>
        <v>50</v>
      </c>
      <c r="L29" s="1">
        <f>SQRT((((G29-K29)^2)+((H29-K29)^2)+((I29-K29)^2)+((J29-K29)^2))/4)/K29*100</f>
        <v>24.494897427831781</v>
      </c>
      <c r="M29">
        <v>21</v>
      </c>
      <c r="N29" s="5"/>
      <c r="P29">
        <v>30</v>
      </c>
      <c r="Q29">
        <v>10</v>
      </c>
      <c r="R29" s="1">
        <f>(Q29-P29)/P29</f>
        <v>-0.66666666666666663</v>
      </c>
      <c r="S29" s="1">
        <f>Q29/Q$2</f>
        <v>7.246376811594203E-3</v>
      </c>
    </row>
    <row r="30" spans="1:19" x14ac:dyDescent="0.3">
      <c r="A30">
        <v>320</v>
      </c>
      <c r="B30" s="2">
        <f>A30/A$51*100</f>
        <v>0.28738212842388861</v>
      </c>
      <c r="C30" s="2">
        <f>C29+B30</f>
        <v>97.629097440502917</v>
      </c>
      <c r="D30" s="5"/>
      <c r="F30">
        <v>33</v>
      </c>
      <c r="G30">
        <v>40</v>
      </c>
      <c r="H30">
        <v>50</v>
      </c>
      <c r="I30">
        <v>40</v>
      </c>
      <c r="J30">
        <v>70</v>
      </c>
      <c r="K30">
        <f>AVERAGE(G30:J30)</f>
        <v>50</v>
      </c>
      <c r="L30" s="1">
        <f>SQRT((((G30-K30)^2)+((H30-K30)^2)+((I30-K30)^2)+((J30-K30)^2))/4)/K30*100</f>
        <v>24.494897427831781</v>
      </c>
      <c r="M30">
        <v>24</v>
      </c>
      <c r="N30" s="5"/>
      <c r="P30">
        <v>120</v>
      </c>
      <c r="Q30">
        <v>80</v>
      </c>
      <c r="R30" s="1">
        <f>(Q30-P30)/P30</f>
        <v>-0.33333333333333331</v>
      </c>
      <c r="S30" s="1">
        <f>Q30/Q$2</f>
        <v>5.7971014492753624E-2</v>
      </c>
    </row>
    <row r="31" spans="1:19" x14ac:dyDescent="0.3">
      <c r="A31">
        <v>310</v>
      </c>
      <c r="B31" s="2">
        <f>A31/A$51*100</f>
        <v>0.27840143691064212</v>
      </c>
      <c r="C31" s="2">
        <f>C30+B31</f>
        <v>97.907498877413559</v>
      </c>
      <c r="D31" s="5"/>
      <c r="F31">
        <v>15</v>
      </c>
      <c r="G31">
        <v>70</v>
      </c>
      <c r="H31">
        <v>50</v>
      </c>
      <c r="I31">
        <v>80</v>
      </c>
      <c r="J31">
        <v>40</v>
      </c>
      <c r="K31">
        <f>AVERAGE(G31:J31)</f>
        <v>60</v>
      </c>
      <c r="L31" s="1">
        <f>SQRT((((G31-K31)^2)+((H31-K31)^2)+((I31-K31)^2)+((J31-K31)^2))/4)/K31*100</f>
        <v>26.352313834736496</v>
      </c>
      <c r="M31">
        <v>33</v>
      </c>
      <c r="N31" s="5" t="s">
        <v>24</v>
      </c>
      <c r="P31">
        <v>700</v>
      </c>
      <c r="Q31">
        <v>400</v>
      </c>
      <c r="R31" s="1">
        <f>(Q31-P31)/P31</f>
        <v>-0.42857142857142855</v>
      </c>
      <c r="S31" s="1">
        <f>Q31/Q$2</f>
        <v>0.28985507246376813</v>
      </c>
    </row>
    <row r="32" spans="1:19" x14ac:dyDescent="0.3">
      <c r="A32">
        <v>270</v>
      </c>
      <c r="B32" s="2">
        <f>A32/A$51*100</f>
        <v>0.24247867085765601</v>
      </c>
      <c r="C32" s="2">
        <f>C31+B32</f>
        <v>98.14997754827121</v>
      </c>
      <c r="D32" s="5"/>
      <c r="F32">
        <v>9</v>
      </c>
      <c r="G32">
        <v>100</v>
      </c>
      <c r="H32">
        <v>60</v>
      </c>
      <c r="I32">
        <v>70</v>
      </c>
      <c r="J32">
        <v>50</v>
      </c>
      <c r="K32">
        <f>AVERAGE(G32:J32)</f>
        <v>70</v>
      </c>
      <c r="L32" s="1">
        <f>SQRT((((G32-K32)^2)+((H32-K32)^2)+((I32-K32)^2)+((J32-K32)^2))/4)/K32*100</f>
        <v>26.726124191242441</v>
      </c>
      <c r="M32">
        <v>14</v>
      </c>
      <c r="N32" s="5"/>
      <c r="P32">
        <v>20</v>
      </c>
      <c r="Q32">
        <v>20</v>
      </c>
      <c r="R32" s="1">
        <f>(Q32-P32)/P32</f>
        <v>0</v>
      </c>
      <c r="S32" s="1">
        <f>Q32/Q$2</f>
        <v>1.4492753623188406E-2</v>
      </c>
    </row>
    <row r="33" spans="1:19" x14ac:dyDescent="0.3">
      <c r="A33">
        <v>240</v>
      </c>
      <c r="B33" s="2">
        <f>A33/A$51*100</f>
        <v>0.21553659631791647</v>
      </c>
      <c r="C33" s="2">
        <f>C32+B33</f>
        <v>98.365514144589127</v>
      </c>
      <c r="D33" s="5"/>
      <c r="F33">
        <v>16</v>
      </c>
      <c r="G33">
        <v>560</v>
      </c>
      <c r="H33">
        <v>580</v>
      </c>
      <c r="I33">
        <v>380</v>
      </c>
      <c r="J33">
        <v>280</v>
      </c>
      <c r="K33">
        <f>AVERAGE(G33:J33)</f>
        <v>450</v>
      </c>
      <c r="L33" s="1">
        <f>SQRT((((G33-K33)^2)+((H33-K33)^2)+((I33-K33)^2)+((J33-K33)^2))/4)/K33*100</f>
        <v>27.844364635870374</v>
      </c>
      <c r="M33">
        <v>43</v>
      </c>
      <c r="N33" s="5"/>
      <c r="P33">
        <v>20</v>
      </c>
      <c r="Q33">
        <v>100</v>
      </c>
      <c r="R33" s="1">
        <f>(Q33-P33)/P33</f>
        <v>4</v>
      </c>
      <c r="S33" s="1">
        <f>Q33/Q$2</f>
        <v>7.2463768115942032E-2</v>
      </c>
    </row>
    <row r="34" spans="1:19" x14ac:dyDescent="0.3">
      <c r="A34">
        <v>220</v>
      </c>
      <c r="B34" s="2">
        <f>A34/A$51*100</f>
        <v>0.19757521329142341</v>
      </c>
      <c r="C34" s="2">
        <f>C33+B34</f>
        <v>98.563089357880557</v>
      </c>
      <c r="D34" s="5"/>
      <c r="F34">
        <v>21</v>
      </c>
      <c r="G34">
        <v>50</v>
      </c>
      <c r="H34">
        <v>70</v>
      </c>
      <c r="I34">
        <v>30</v>
      </c>
      <c r="J34">
        <v>50</v>
      </c>
      <c r="K34">
        <f>AVERAGE(G34:J34)</f>
        <v>50</v>
      </c>
      <c r="L34" s="1">
        <f>SQRT((((G34-K34)^2)+((H34-K34)^2)+((I34-K34)^2)+((J34-K34)^2))/4)/K34*100</f>
        <v>28.284271247461902</v>
      </c>
      <c r="M34">
        <v>29</v>
      </c>
      <c r="N34" s="5"/>
      <c r="P34">
        <v>120</v>
      </c>
      <c r="Q34">
        <v>120</v>
      </c>
      <c r="R34" s="1">
        <f>(Q34-P34)/P34</f>
        <v>0</v>
      </c>
      <c r="S34" s="1">
        <f>Q34/Q$2</f>
        <v>8.6956521739130432E-2</v>
      </c>
    </row>
    <row r="35" spans="1:19" x14ac:dyDescent="0.3">
      <c r="A35">
        <v>210</v>
      </c>
      <c r="B35" s="2">
        <f>A35/A$51*100</f>
        <v>0.18859452177817693</v>
      </c>
      <c r="C35" s="2">
        <f>C34+B35</f>
        <v>98.751683879658728</v>
      </c>
      <c r="D35" s="5"/>
      <c r="F35">
        <v>29</v>
      </c>
      <c r="G35">
        <v>300</v>
      </c>
      <c r="H35">
        <v>400</v>
      </c>
      <c r="I35">
        <v>200</v>
      </c>
      <c r="J35">
        <v>200</v>
      </c>
      <c r="K35">
        <f>AVERAGE(G35:J35)</f>
        <v>275</v>
      </c>
      <c r="L35" s="1">
        <f>SQRT((((G35-K35)^2)+((H35-K35)^2)+((I35-K35)^2)+((J35-K35)^2))/4)/K35*100</f>
        <v>30.151134457776362</v>
      </c>
      <c r="M35">
        <v>30</v>
      </c>
      <c r="N35" s="5"/>
      <c r="P35">
        <v>6060</v>
      </c>
      <c r="Q35">
        <v>6500</v>
      </c>
      <c r="R35" s="1">
        <f>(Q35-P35)/P35</f>
        <v>7.2607260726072612E-2</v>
      </c>
      <c r="S35" s="1">
        <f>Q35/Q$2</f>
        <v>4.7101449275362315</v>
      </c>
    </row>
    <row r="36" spans="1:19" x14ac:dyDescent="0.3">
      <c r="A36">
        <v>190</v>
      </c>
      <c r="B36" s="2">
        <f>A36/A$51*100</f>
        <v>0.1706331387516839</v>
      </c>
      <c r="C36" s="2">
        <f>C35+B36</f>
        <v>98.922317018410411</v>
      </c>
      <c r="D36" s="5"/>
      <c r="F36">
        <v>7</v>
      </c>
      <c r="G36">
        <v>10</v>
      </c>
      <c r="H36">
        <v>10</v>
      </c>
      <c r="I36">
        <v>15</v>
      </c>
      <c r="J36">
        <v>5</v>
      </c>
      <c r="K36">
        <f>AVERAGE(G36:J36)</f>
        <v>10</v>
      </c>
      <c r="L36" s="1">
        <f>SQRT((((G36-K36)^2)+((H36-K36)^2)+((I36-K36)^2)+((J36-K36)^2))/4)/K36*100</f>
        <v>35.355339059327378</v>
      </c>
      <c r="M36">
        <v>31</v>
      </c>
      <c r="N36" s="5"/>
      <c r="P36">
        <v>240</v>
      </c>
      <c r="Q36">
        <v>320</v>
      </c>
      <c r="R36" s="1">
        <f>(Q36-P36)/P36</f>
        <v>0.33333333333333331</v>
      </c>
      <c r="S36" s="1">
        <f>Q36/Q$2</f>
        <v>0.2318840579710145</v>
      </c>
    </row>
    <row r="37" spans="1:19" x14ac:dyDescent="0.3">
      <c r="A37">
        <v>180</v>
      </c>
      <c r="B37" s="2">
        <f>A37/A$51*100</f>
        <v>0.16165244723843736</v>
      </c>
      <c r="C37" s="2">
        <f>C36+B37</f>
        <v>99.083969465648849</v>
      </c>
      <c r="D37" s="5"/>
      <c r="F37">
        <v>24</v>
      </c>
      <c r="G37">
        <v>20</v>
      </c>
      <c r="H37">
        <v>20</v>
      </c>
      <c r="I37">
        <v>30</v>
      </c>
      <c r="J37">
        <v>10</v>
      </c>
      <c r="K37">
        <f>AVERAGE(G37:J37)</f>
        <v>20</v>
      </c>
      <c r="L37" s="1">
        <f>SQRT((((G37-K37)^2)+((H37-K37)^2)+((I37-K37)^2)+((J37-K37)^2))/4)/K37*100</f>
        <v>35.355339059327378</v>
      </c>
      <c r="M37">
        <v>48</v>
      </c>
      <c r="N37" s="5"/>
      <c r="P37">
        <v>40</v>
      </c>
      <c r="Q37">
        <v>40</v>
      </c>
      <c r="R37" s="1">
        <f>(Q37-P37)/P37</f>
        <v>0</v>
      </c>
      <c r="S37" s="1">
        <f>Q37/Q$2</f>
        <v>2.8985507246376812E-2</v>
      </c>
    </row>
    <row r="38" spans="1:19" x14ac:dyDescent="0.3">
      <c r="A38">
        <v>170</v>
      </c>
      <c r="B38" s="2">
        <f>A38/A$51*100</f>
        <v>0.15267175572519084</v>
      </c>
      <c r="C38" s="2">
        <f>C37+B38</f>
        <v>99.236641221374043</v>
      </c>
      <c r="D38" s="5"/>
      <c r="F38">
        <v>17</v>
      </c>
      <c r="G38">
        <v>40</v>
      </c>
      <c r="H38">
        <v>60</v>
      </c>
      <c r="I38">
        <v>100</v>
      </c>
      <c r="J38">
        <v>40</v>
      </c>
      <c r="K38">
        <f>AVERAGE(G38:J38)</f>
        <v>60</v>
      </c>
      <c r="L38" s="1">
        <f>SQRT((((G38-K38)^2)+((H38-K38)^2)+((I38-K38)^2)+((J38-K38)^2))/4)/K38*100</f>
        <v>40.824829046386299</v>
      </c>
      <c r="M38">
        <v>9</v>
      </c>
      <c r="N38" s="5"/>
      <c r="P38">
        <v>180</v>
      </c>
      <c r="Q38">
        <v>180</v>
      </c>
      <c r="R38" s="1">
        <f>(Q38-P38)/P38</f>
        <v>0</v>
      </c>
      <c r="S38" s="1">
        <f>Q38/Q$2</f>
        <v>0.13043478260869565</v>
      </c>
    </row>
    <row r="39" spans="1:19" x14ac:dyDescent="0.3">
      <c r="A39">
        <v>140</v>
      </c>
      <c r="B39" s="2">
        <f>A39/A$51*100</f>
        <v>0.12572968118545128</v>
      </c>
      <c r="C39" s="2">
        <f>C38+B39</f>
        <v>99.362370902559491</v>
      </c>
      <c r="D39" s="5"/>
      <c r="F39">
        <v>39</v>
      </c>
      <c r="G39">
        <v>200</v>
      </c>
      <c r="H39">
        <v>100</v>
      </c>
      <c r="I39">
        <v>120</v>
      </c>
      <c r="J39">
        <v>60</v>
      </c>
      <c r="K39">
        <f>AVERAGE(G39:J39)</f>
        <v>120</v>
      </c>
      <c r="L39" s="1">
        <f>SQRT((((G39-K39)^2)+((H39-K39)^2)+((I39-K39)^2)+((J39-K39)^2))/4)/K39*100</f>
        <v>42.491829279939871</v>
      </c>
      <c r="M39">
        <v>19</v>
      </c>
      <c r="N39" s="5"/>
      <c r="P39">
        <v>2560</v>
      </c>
      <c r="Q39">
        <v>2840</v>
      </c>
      <c r="R39" s="1">
        <f>(Q39-P39)/P39</f>
        <v>0.109375</v>
      </c>
      <c r="S39" s="1">
        <f>Q39/Q$2</f>
        <v>2.0579710144927534</v>
      </c>
    </row>
    <row r="40" spans="1:19" x14ac:dyDescent="0.3">
      <c r="A40">
        <v>130</v>
      </c>
      <c r="B40" s="2">
        <f>A40/A$51*100</f>
        <v>0.11674898967220476</v>
      </c>
      <c r="C40" s="2">
        <f>C39+B40</f>
        <v>99.479119892231694</v>
      </c>
      <c r="D40" s="5"/>
      <c r="F40">
        <v>26</v>
      </c>
      <c r="G40">
        <v>10</v>
      </c>
      <c r="H40">
        <v>30</v>
      </c>
      <c r="I40">
        <v>30</v>
      </c>
      <c r="J40">
        <v>10</v>
      </c>
      <c r="K40">
        <f>AVERAGE(G40:J40)</f>
        <v>20</v>
      </c>
      <c r="L40" s="1">
        <f>SQRT((((G40-K40)^2)+((H40-K40)^2)+((I40-K40)^2)+((J40-K40)^2))/4)/K40*100</f>
        <v>50</v>
      </c>
      <c r="M40">
        <v>36</v>
      </c>
      <c r="N40" s="5"/>
      <c r="P40">
        <v>40</v>
      </c>
      <c r="Q40">
        <v>120</v>
      </c>
      <c r="R40" s="1">
        <f>(Q40-P40)/P40</f>
        <v>2</v>
      </c>
      <c r="S40" s="1">
        <f>Q40/Q$2</f>
        <v>8.6956521739130432E-2</v>
      </c>
    </row>
    <row r="41" spans="1:19" x14ac:dyDescent="0.3">
      <c r="A41">
        <v>120</v>
      </c>
      <c r="B41" s="2">
        <f>A41/A$51*100</f>
        <v>0.10776829815895823</v>
      </c>
      <c r="C41" s="2">
        <f>C40+B41</f>
        <v>99.586888190390653</v>
      </c>
      <c r="D41" s="5"/>
      <c r="F41">
        <v>18</v>
      </c>
      <c r="G41">
        <v>1760</v>
      </c>
      <c r="H41">
        <v>800</v>
      </c>
      <c r="I41">
        <v>560</v>
      </c>
      <c r="J41">
        <v>2280</v>
      </c>
      <c r="K41">
        <f>AVERAGE(G41:J41)</f>
        <v>1350</v>
      </c>
      <c r="L41" s="1">
        <f>SQRT((((G41-K41)^2)+((H41-K41)^2)+((I41-K41)^2)+((J41-K41)^2))/4)/K41*100</f>
        <v>51.846560576584046</v>
      </c>
      <c r="M41">
        <v>38</v>
      </c>
      <c r="N41" s="5"/>
      <c r="P41">
        <v>5100</v>
      </c>
      <c r="Q41">
        <v>5140</v>
      </c>
      <c r="R41" s="1">
        <f>(Q41-P41)/P41</f>
        <v>7.8431372549019607E-3</v>
      </c>
      <c r="S41" s="1">
        <f>Q41/Q$2</f>
        <v>3.7246376811594204</v>
      </c>
    </row>
    <row r="42" spans="1:19" x14ac:dyDescent="0.3">
      <c r="A42">
        <v>110</v>
      </c>
      <c r="B42" s="2">
        <f>A42/A$51*100</f>
        <v>9.8787606645711706E-2</v>
      </c>
      <c r="C42" s="2">
        <f>C41+B42</f>
        <v>99.685675797036367</v>
      </c>
      <c r="D42" s="5"/>
      <c r="F42">
        <v>5</v>
      </c>
      <c r="G42">
        <v>500</v>
      </c>
      <c r="H42">
        <v>1400</v>
      </c>
      <c r="I42">
        <v>400</v>
      </c>
      <c r="J42">
        <v>700</v>
      </c>
      <c r="K42">
        <f>AVERAGE(G42:J42)</f>
        <v>750</v>
      </c>
      <c r="L42" s="1">
        <f>SQRT((((G42-K42)^2)+((H42-K42)^2)+((I42-K42)^2)+((J42-K42)^2))/4)/K42*100</f>
        <v>52.068331172711034</v>
      </c>
      <c r="M42">
        <v>3</v>
      </c>
      <c r="N42" s="5"/>
      <c r="P42">
        <v>170</v>
      </c>
      <c r="Q42">
        <v>150</v>
      </c>
      <c r="R42" s="1">
        <f>(Q42-P42)/P42</f>
        <v>-0.11764705882352941</v>
      </c>
      <c r="S42" s="1">
        <f>Q42/Q$2</f>
        <v>0.10869565217391304</v>
      </c>
    </row>
    <row r="43" spans="1:19" x14ac:dyDescent="0.3">
      <c r="A43">
        <v>80</v>
      </c>
      <c r="B43" s="2">
        <f>A43/A$51*100</f>
        <v>7.1845532105972151E-2</v>
      </c>
      <c r="C43" s="2">
        <f>C42+B43</f>
        <v>99.757521329142335</v>
      </c>
      <c r="D43" s="5"/>
      <c r="F43">
        <v>32</v>
      </c>
      <c r="G43">
        <v>20</v>
      </c>
      <c r="H43">
        <v>30</v>
      </c>
      <c r="I43">
        <v>10</v>
      </c>
      <c r="J43">
        <v>60</v>
      </c>
      <c r="K43">
        <f>AVERAGE(G43:J43)</f>
        <v>30</v>
      </c>
      <c r="L43" s="1">
        <f>SQRT((((G43-K43)^2)+((H43-K43)^2)+((I43-K43)^2)+((J43-K43)^2))/4)/K43*100</f>
        <v>62.360956446232365</v>
      </c>
      <c r="M43">
        <v>18</v>
      </c>
      <c r="N43" s="5"/>
      <c r="P43">
        <v>660</v>
      </c>
      <c r="Q43">
        <v>620</v>
      </c>
      <c r="R43" s="1">
        <f>(Q43-P43)/P43</f>
        <v>-6.0606060606060608E-2</v>
      </c>
      <c r="S43" s="1">
        <f>Q43/Q$2</f>
        <v>0.44927536231884058</v>
      </c>
    </row>
    <row r="44" spans="1:19" x14ac:dyDescent="0.3">
      <c r="A44">
        <v>70</v>
      </c>
      <c r="B44" s="2">
        <f>A44/A$51*100</f>
        <v>6.2864840592725638E-2</v>
      </c>
      <c r="C44" s="2">
        <f>C43+B44</f>
        <v>99.820386169735059</v>
      </c>
      <c r="D44" s="5"/>
      <c r="F44">
        <v>20</v>
      </c>
      <c r="G44">
        <v>10</v>
      </c>
      <c r="H44">
        <v>30</v>
      </c>
      <c r="I44">
        <v>80</v>
      </c>
      <c r="J44">
        <v>40</v>
      </c>
      <c r="K44">
        <f>AVERAGE(G44:J44)</f>
        <v>40</v>
      </c>
      <c r="L44" s="1">
        <f>SQRT((((G44-K44)^2)+((H44-K44)^2)+((I44-K44)^2)+((J44-K44)^2))/4)/K44*100</f>
        <v>63.737743919909803</v>
      </c>
      <c r="M44">
        <v>39</v>
      </c>
      <c r="N44" s="5"/>
      <c r="P44">
        <v>1140</v>
      </c>
      <c r="Q44">
        <v>660</v>
      </c>
      <c r="R44" s="1">
        <f>(Q44-P44)/P44</f>
        <v>-0.42105263157894735</v>
      </c>
      <c r="S44" s="1">
        <f>Q44/Q$2</f>
        <v>0.47826086956521741</v>
      </c>
    </row>
    <row r="45" spans="1:19" x14ac:dyDescent="0.3">
      <c r="A45">
        <v>60</v>
      </c>
      <c r="B45" s="2">
        <f>A45/A$51*100</f>
        <v>5.3884149079479117E-2</v>
      </c>
      <c r="C45" s="2">
        <f>C44+B45</f>
        <v>99.874270318814538</v>
      </c>
      <c r="D45" s="5"/>
      <c r="F45">
        <v>36</v>
      </c>
      <c r="G45">
        <v>20</v>
      </c>
      <c r="H45">
        <v>0</v>
      </c>
      <c r="I45">
        <v>20</v>
      </c>
      <c r="J45">
        <v>40</v>
      </c>
      <c r="K45">
        <f>AVERAGE(G45:J45)</f>
        <v>20</v>
      </c>
      <c r="L45" s="1">
        <f>SQRT((((G45-K45)^2)+((H45-K45)^2)+((I45-K45)^2)+((J45-K45)^2))/4)/K45*100</f>
        <v>70.710678118654755</v>
      </c>
      <c r="M45">
        <v>20</v>
      </c>
      <c r="N45" s="5"/>
      <c r="P45">
        <v>210</v>
      </c>
      <c r="Q45">
        <v>190</v>
      </c>
      <c r="R45" s="1">
        <f>(Q45-P45)/P45</f>
        <v>-9.5238095238095233E-2</v>
      </c>
      <c r="S45" s="1">
        <f>Q45/Q$2</f>
        <v>0.13768115942028986</v>
      </c>
    </row>
    <row r="46" spans="1:19" x14ac:dyDescent="0.3">
      <c r="A46">
        <v>50</v>
      </c>
      <c r="B46" s="2">
        <f>A46/A$51*100</f>
        <v>4.4903457566232596E-2</v>
      </c>
      <c r="C46" s="2">
        <f>C45+B46</f>
        <v>99.919173776380774</v>
      </c>
      <c r="D46" s="5"/>
      <c r="F46">
        <v>48</v>
      </c>
      <c r="G46">
        <v>10</v>
      </c>
      <c r="H46">
        <v>20</v>
      </c>
      <c r="I46">
        <v>10</v>
      </c>
      <c r="J46">
        <v>0</v>
      </c>
      <c r="K46">
        <f>AVERAGE(G46:J46)</f>
        <v>10</v>
      </c>
      <c r="L46" s="1">
        <f>SQRT((((G46-K46)^2)+((H46-K46)^2)+((I46-K46)^2)+((J46-K46)^2))/4)/K46*100</f>
        <v>70.710678118654755</v>
      </c>
      <c r="M46">
        <v>28</v>
      </c>
      <c r="N46" s="5"/>
      <c r="P46">
        <v>260</v>
      </c>
      <c r="Q46">
        <v>300</v>
      </c>
      <c r="R46" s="1">
        <f>(Q46-P46)/P46</f>
        <v>0.15384615384615385</v>
      </c>
      <c r="S46" s="1">
        <f>Q46/Q$2</f>
        <v>0.21739130434782608</v>
      </c>
    </row>
    <row r="47" spans="1:19" x14ac:dyDescent="0.3">
      <c r="A47">
        <v>40</v>
      </c>
      <c r="B47" s="2">
        <f>A47/A$51*100</f>
        <v>3.5922766052986076E-2</v>
      </c>
      <c r="C47" s="2">
        <f>C46+B47</f>
        <v>99.955096542433765</v>
      </c>
      <c r="D47" s="5"/>
      <c r="F47">
        <v>28</v>
      </c>
      <c r="G47">
        <v>10</v>
      </c>
      <c r="H47">
        <v>0</v>
      </c>
      <c r="I47">
        <v>60</v>
      </c>
      <c r="J47">
        <v>50</v>
      </c>
      <c r="K47">
        <f>AVERAGE(G47:J47)</f>
        <v>30</v>
      </c>
      <c r="L47" s="1">
        <f>SQRT((((G47-K47)^2)+((H47-K47)^2)+((I47-K47)^2)+((J47-K47)^2))/4)/K47*100</f>
        <v>84.983658559879743</v>
      </c>
      <c r="M47">
        <v>5</v>
      </c>
      <c r="N47" s="5"/>
      <c r="P47">
        <v>460</v>
      </c>
      <c r="Q47">
        <v>340</v>
      </c>
      <c r="R47" s="1">
        <f>(Q47-P47)/P47</f>
        <v>-0.2608695652173913</v>
      </c>
      <c r="S47" s="1">
        <f>Q47/Q$2</f>
        <v>0.24637681159420291</v>
      </c>
    </row>
    <row r="48" spans="1:19" x14ac:dyDescent="0.3">
      <c r="A48">
        <v>30</v>
      </c>
      <c r="B48" s="2">
        <f>A48/A$51*100</f>
        <v>2.6942074539739558E-2</v>
      </c>
      <c r="C48" s="2">
        <f>C47+B48</f>
        <v>99.982038616973497</v>
      </c>
      <c r="D48" s="5"/>
      <c r="F48">
        <v>31</v>
      </c>
      <c r="G48">
        <v>0</v>
      </c>
      <c r="H48">
        <v>20</v>
      </c>
      <c r="I48">
        <v>20</v>
      </c>
      <c r="J48">
        <v>80</v>
      </c>
      <c r="K48">
        <f>AVERAGE(G48:J48)</f>
        <v>30</v>
      </c>
      <c r="L48" s="1">
        <f>SQRT((((G48-K48)^2)+((H48-K48)^2)+((I48-K48)^2)+((J48-K48)^2))/4)/K48*100</f>
        <v>100</v>
      </c>
      <c r="M48">
        <v>32</v>
      </c>
      <c r="N48" s="5"/>
      <c r="P48">
        <v>1140</v>
      </c>
      <c r="Q48">
        <v>940</v>
      </c>
      <c r="R48" s="1">
        <f>(Q48-P48)/P48</f>
        <v>-0.17543859649122806</v>
      </c>
      <c r="S48" s="1">
        <f>Q48/Q$2</f>
        <v>0.6811594202898551</v>
      </c>
    </row>
    <row r="49" spans="1:20" x14ac:dyDescent="0.3">
      <c r="A49">
        <v>20</v>
      </c>
      <c r="B49" s="2">
        <f>A49/A$51*100</f>
        <v>1.7961383026493038E-2</v>
      </c>
      <c r="C49" s="2">
        <f>C48+B49</f>
        <v>99.999999999999986</v>
      </c>
      <c r="D49" s="5"/>
      <c r="F49">
        <v>23</v>
      </c>
      <c r="G49">
        <v>0</v>
      </c>
      <c r="H49">
        <v>5</v>
      </c>
      <c r="I49">
        <v>5</v>
      </c>
      <c r="J49">
        <v>30</v>
      </c>
      <c r="K49">
        <f>AVERAGE(G49:J49)</f>
        <v>10</v>
      </c>
      <c r="L49" s="1">
        <f>SQRT((((G49-K49)^2)+((H49-K49)^2)+((I49-K49)^2)+((J49-K49)^2))/4)/K49*100</f>
        <v>117.26039399558574</v>
      </c>
      <c r="M49">
        <v>23</v>
      </c>
      <c r="N49" s="5"/>
      <c r="P49">
        <v>40</v>
      </c>
      <c r="Q49">
        <v>40</v>
      </c>
      <c r="R49" s="1">
        <f>(Q49-P49)/P49</f>
        <v>0</v>
      </c>
      <c r="S49" s="1">
        <f>Q49/Q$2</f>
        <v>2.8985507246376812E-2</v>
      </c>
    </row>
    <row r="51" spans="1:20" x14ac:dyDescent="0.3">
      <c r="A51">
        <f>SUM(A2:A50)</f>
        <v>111350</v>
      </c>
    </row>
    <row r="52" spans="1:20" x14ac:dyDescent="0.3">
      <c r="Q52" s="5" t="s">
        <v>39</v>
      </c>
      <c r="R52" s="5"/>
      <c r="S52" s="5"/>
      <c r="T52" s="5"/>
    </row>
    <row r="53" spans="1:20" x14ac:dyDescent="0.3">
      <c r="P53" s="5" t="s">
        <v>29</v>
      </c>
      <c r="Q53" s="5" t="s">
        <v>30</v>
      </c>
      <c r="R53" s="5"/>
    </row>
    <row r="54" spans="1:20" ht="15.6" x14ac:dyDescent="0.3">
      <c r="P54" s="5"/>
      <c r="Q54" s="5" t="s">
        <v>31</v>
      </c>
      <c r="R54" s="5"/>
      <c r="S54" s="4" t="s">
        <v>37</v>
      </c>
      <c r="T54" s="4" t="s">
        <v>38</v>
      </c>
    </row>
    <row r="55" spans="1:20" x14ac:dyDescent="0.3">
      <c r="S55" t="s">
        <v>33</v>
      </c>
      <c r="T55" t="s">
        <v>35</v>
      </c>
    </row>
    <row r="56" spans="1:20" x14ac:dyDescent="0.3">
      <c r="S56" t="s">
        <v>34</v>
      </c>
      <c r="T56" t="s">
        <v>36</v>
      </c>
    </row>
    <row r="57" spans="1:20" x14ac:dyDescent="0.3">
      <c r="S57" s="5" t="s">
        <v>32</v>
      </c>
      <c r="T57" s="5"/>
    </row>
  </sheetData>
  <mergeCells count="11">
    <mergeCell ref="Q52:T52"/>
    <mergeCell ref="P53:P54"/>
    <mergeCell ref="S57:T57"/>
    <mergeCell ref="Q53:R53"/>
    <mergeCell ref="Q54:R54"/>
    <mergeCell ref="D2:D8"/>
    <mergeCell ref="D9:D22"/>
    <mergeCell ref="D23:D49"/>
    <mergeCell ref="N1:N15"/>
    <mergeCell ref="N16:N30"/>
    <mergeCell ref="N31:N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2021-04-27T21:36:13Z</dcterms:modified>
</cp:coreProperties>
</file>