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DataAnalytics\SEC13F\"/>
    </mc:Choice>
  </mc:AlternateContent>
  <bookViews>
    <workbookView xWindow="0" yWindow="0" windowWidth="24948" windowHeight="9336"/>
  </bookViews>
  <sheets>
    <sheet name="cshares" sheetId="1" r:id="rId1"/>
  </sheets>
  <definedNames>
    <definedName name="_xlnm._FilterDatabase" localSheetId="0" hidden="1">cshares!$A$1:$L$116</definedName>
  </definedNames>
  <calcPr calcId="162913"/>
  <pivotCaches>
    <pivotCache cacheId="6" r:id="rId2"/>
  </pivotCaches>
</workbook>
</file>

<file path=xl/calcChain.xml><?xml version="1.0" encoding="utf-8"?>
<calcChain xmlns="http://schemas.openxmlformats.org/spreadsheetml/2006/main">
  <c r="K64" i="1" l="1"/>
  <c r="K47" i="1"/>
  <c r="M116" i="1" l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1" i="1"/>
  <c r="M90" i="1"/>
  <c r="M89" i="1"/>
  <c r="M88" i="1"/>
  <c r="M87" i="1"/>
  <c r="M86" i="1"/>
  <c r="M85" i="1"/>
  <c r="M84" i="1"/>
  <c r="M83" i="1"/>
  <c r="M82" i="1"/>
  <c r="M80" i="1"/>
  <c r="M79" i="1"/>
  <c r="M78" i="1"/>
  <c r="M77" i="1"/>
  <c r="M76" i="1"/>
  <c r="M75" i="1"/>
  <c r="M74" i="1"/>
  <c r="M73" i="1"/>
  <c r="M72" i="1"/>
  <c r="M71" i="1"/>
  <c r="M69" i="1"/>
  <c r="M68" i="1"/>
  <c r="M67" i="1"/>
  <c r="M66" i="1"/>
  <c r="M65" i="1"/>
  <c r="M63" i="1"/>
  <c r="M62" i="1"/>
  <c r="M61" i="1"/>
  <c r="M60" i="1"/>
  <c r="M58" i="1"/>
  <c r="M57" i="1"/>
  <c r="M56" i="1"/>
  <c r="M55" i="1"/>
  <c r="M53" i="1"/>
  <c r="M52" i="1"/>
  <c r="M49" i="1"/>
  <c r="M48" i="1"/>
  <c r="M46" i="1"/>
  <c r="M45" i="1"/>
  <c r="M44" i="1"/>
  <c r="M43" i="1"/>
  <c r="M42" i="1"/>
  <c r="M40" i="1"/>
  <c r="M39" i="1"/>
  <c r="M36" i="1"/>
  <c r="M35" i="1"/>
  <c r="M33" i="1"/>
  <c r="M32" i="1"/>
  <c r="M31" i="1"/>
  <c r="M30" i="1"/>
  <c r="M29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4" i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L92" i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L81" i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L70" i="1"/>
  <c r="K69" i="1"/>
  <c r="L69" i="1" s="1"/>
  <c r="K68" i="1"/>
  <c r="L68" i="1" s="1"/>
  <c r="K67" i="1"/>
  <c r="L67" i="1" s="1"/>
  <c r="K66" i="1"/>
  <c r="L66" i="1" s="1"/>
  <c r="K65" i="1"/>
  <c r="L65" i="1" s="1"/>
  <c r="K63" i="1"/>
  <c r="L63" i="1" s="1"/>
  <c r="K62" i="1"/>
  <c r="L62" i="1" s="1"/>
  <c r="K61" i="1"/>
  <c r="L61" i="1" s="1"/>
  <c r="K60" i="1"/>
  <c r="L60" i="1" s="1"/>
  <c r="K59" i="1"/>
  <c r="K58" i="1"/>
  <c r="L58" i="1" s="1"/>
  <c r="K57" i="1"/>
  <c r="L57" i="1" s="1"/>
  <c r="K56" i="1"/>
  <c r="L56" i="1" s="1"/>
  <c r="K55" i="1"/>
  <c r="L55" i="1" s="1"/>
  <c r="K54" i="1"/>
  <c r="K53" i="1"/>
  <c r="L53" i="1" s="1"/>
  <c r="K52" i="1"/>
  <c r="L52" i="1" s="1"/>
  <c r="K51" i="1"/>
  <c r="K50" i="1"/>
  <c r="K49" i="1"/>
  <c r="L49" i="1" s="1"/>
  <c r="K48" i="1"/>
  <c r="L48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K40" i="1"/>
  <c r="L40" i="1" s="1"/>
  <c r="K39" i="1"/>
  <c r="L39" i="1" s="1"/>
  <c r="K38" i="1"/>
  <c r="K37" i="1"/>
  <c r="K36" i="1"/>
  <c r="L36" i="1" s="1"/>
  <c r="K35" i="1"/>
  <c r="L35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<sst xmlns="http://schemas.openxmlformats.org/spreadsheetml/2006/main" count="267" uniqueCount="100">
  <si>
    <t>file_date</t>
  </si>
  <si>
    <t>name</t>
  </si>
  <si>
    <t>ticker</t>
  </si>
  <si>
    <t>mval</t>
  </si>
  <si>
    <t>cmval</t>
  </si>
  <si>
    <t>shares</t>
  </si>
  <si>
    <t>cshares</t>
  </si>
  <si>
    <t>price</t>
  </si>
  <si>
    <t>price2</t>
  </si>
  <si>
    <t>BANK OF NEW YORK MELLON CORP</t>
  </si>
  <si>
    <t>BK</t>
  </si>
  <si>
    <t>DAVITA HEALTHCARE PARTNERS I</t>
  </si>
  <si>
    <t>DVA</t>
  </si>
  <si>
    <t>SUNCOR ENERGY INC NEW</t>
  </si>
  <si>
    <t>SU</t>
  </si>
  <si>
    <t>US BANCORP DEL</t>
  </si>
  <si>
    <t>USB</t>
  </si>
  <si>
    <t>VERISIGN INC</t>
  </si>
  <si>
    <t>VRSN</t>
  </si>
  <si>
    <t>GENERAL ELECTRIC CO</t>
  </si>
  <si>
    <t>GE</t>
  </si>
  <si>
    <t>U S G CORP</t>
  </si>
  <si>
    <t>USG</t>
  </si>
  <si>
    <t>WELLS FARGO &amp; CO NEW</t>
  </si>
  <si>
    <t>WFC</t>
  </si>
  <si>
    <t>WAL MART STORES INC</t>
  </si>
  <si>
    <t>WMT</t>
  </si>
  <si>
    <t>EXXON MOBIL CORP</t>
  </si>
  <si>
    <t>XOM</t>
  </si>
  <si>
    <t>INTERNATIONAL BUSINESS MACHS</t>
  </si>
  <si>
    <t>IBM</t>
  </si>
  <si>
    <t>LIBERTY GLOBAL PLC</t>
  </si>
  <si>
    <t>LBTYA</t>
  </si>
  <si>
    <t>MASTERCARD INC</t>
  </si>
  <si>
    <t>MA</t>
  </si>
  <si>
    <t>CHICAGO BRIDGE &amp; IRON CO N V</t>
  </si>
  <si>
    <t>CBI</t>
  </si>
  <si>
    <t>GENERAL MTRS CO</t>
  </si>
  <si>
    <t>GM</t>
  </si>
  <si>
    <t>VISA INC</t>
  </si>
  <si>
    <t>V</t>
  </si>
  <si>
    <t>VERIZON COMMUNICATIONS INC</t>
  </si>
  <si>
    <t>VZ</t>
  </si>
  <si>
    <t>CHARTER COMMUNICATIONS INC D</t>
  </si>
  <si>
    <t>LBRDA</t>
  </si>
  <si>
    <t>PRECISION CASTPARTS CORP</t>
  </si>
  <si>
    <t>NaN</t>
  </si>
  <si>
    <t>DIRECTV</t>
  </si>
  <si>
    <t>TORCHMARK CORP</t>
  </si>
  <si>
    <t>TMK</t>
  </si>
  <si>
    <t>VIACOM INC NEW</t>
  </si>
  <si>
    <t>VIAB</t>
  </si>
  <si>
    <t>PHILLIPS 66</t>
  </si>
  <si>
    <t>PSX</t>
  </si>
  <si>
    <t>DEERE &amp; CO</t>
  </si>
  <si>
    <t>DE</t>
  </si>
  <si>
    <t>TWENTY FIRST CENTY FOX INC</t>
  </si>
  <si>
    <t>FOXA</t>
  </si>
  <si>
    <t>AXALTA COATING SYS LTD</t>
  </si>
  <si>
    <t>AXTA</t>
  </si>
  <si>
    <t>LIBERTY MEDIA CORP DELAWARE</t>
  </si>
  <si>
    <t>APPLE INC</t>
  </si>
  <si>
    <t>AAPL</t>
  </si>
  <si>
    <t>LILA</t>
  </si>
  <si>
    <t>LILAK</t>
  </si>
  <si>
    <t>CHARTER COMMUNICATIONS INC N</t>
  </si>
  <si>
    <t>CHTR</t>
  </si>
  <si>
    <t>LSXMA</t>
  </si>
  <si>
    <t>LSXMK</t>
  </si>
  <si>
    <t>WABCO HLDGS INC</t>
  </si>
  <si>
    <t>WBC</t>
  </si>
  <si>
    <t>AMERICAN AIRLS GROUP INC</t>
  </si>
  <si>
    <t>AAL</t>
  </si>
  <si>
    <t>DELTA AIR LINES INC DEL</t>
  </si>
  <si>
    <t>DAL</t>
  </si>
  <si>
    <t>UNITED CONTL HLDGS INC</t>
  </si>
  <si>
    <t>UAL</t>
  </si>
  <si>
    <t>SOUTHWEST AIRLS CO</t>
  </si>
  <si>
    <t>LUV</t>
  </si>
  <si>
    <t>SIRIUS XM HLDGS INC</t>
  </si>
  <si>
    <t>SIRI</t>
  </si>
  <si>
    <t>BANK NEW YORK MELLON CORP</t>
  </si>
  <si>
    <t>SYNCHRONY FINL</t>
  </si>
  <si>
    <t>SYF</t>
  </si>
  <si>
    <t>cprice</t>
  </si>
  <si>
    <t>gains</t>
  </si>
  <si>
    <t>Row Labels</t>
  </si>
  <si>
    <t>Grand Total</t>
  </si>
  <si>
    <t>2013</t>
  </si>
  <si>
    <t>Sep</t>
  </si>
  <si>
    <t>Dec</t>
  </si>
  <si>
    <t>2014</t>
  </si>
  <si>
    <t>Mar</t>
  </si>
  <si>
    <t>Jun</t>
  </si>
  <si>
    <t>2015</t>
  </si>
  <si>
    <t>2016</t>
  </si>
  <si>
    <t>2017</t>
  </si>
  <si>
    <t>Sum of gains</t>
  </si>
  <si>
    <t>cost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</si>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</sst>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4" fontId="0" fillId="33" borderId="0" xfId="0" applyNumberFormat="1" applyFill="1"/>
    <xf numFmtId="44" fontId="0" fillId="0" borderId="0" xfId="1" applyFont="1"/>
    <xf numFmtId="44" fontId="0" fillId="33" borderId="0" xfId="1" applyFont="1" applyFill="1"/>
    <xf numFmtId="44" fontId="0" fillId="0" borderId="0" xfId="0" applyNumberFormat="1"/>
    <xf numFmtId="14" fontId="0" fillId="0" borderId="0" xfId="0" applyNumberFormat="1" applyAlignment="1">
      <alignment horizontal="left" indent="1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1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a Stanchie" refreshedDate="43083.832705555556" createdVersion="6" refreshedVersion="6" minRefreshableVersion="3" recordCount="115">
  <cacheSource type="worksheet">
    <worksheetSource ref="B1:M116" sheet="cshares"/>
  </cacheSource>
  <cacheFields count="14">
    <cacheField name="file_date" numFmtId="14">
      <sharedItems containsSemiMixedTypes="0" containsNonDate="0" containsDate="1" containsString="0" minDate="2013-09-30T00:00:00" maxDate="2017-07-01T00:00:00" count="16">
        <d v="2013-09-30T00:00:00"/>
        <d v="2013-12-31T00:00:00"/>
        <d v="2014-03-31T00:00:00"/>
        <d v="2014-06-30T00:00:00"/>
        <d v="2014-09-30T00:00:00"/>
        <d v="2014-12-31T00:00:00"/>
        <d v="2015-03-31T00:00:00"/>
        <d v="2015-06-30T00:00:00"/>
        <d v="2015-09-30T00:00:00"/>
        <d v="2015-12-31T00:00:00"/>
        <d v="2016-03-31T00:00:00"/>
        <d v="2016-06-30T00:00:00"/>
        <d v="2016-09-30T00:00:00"/>
        <d v="2016-12-31T00:00:00"/>
        <d v="2017-03-31T00:00:00"/>
        <d v="2017-06-30T00:00:00"/>
      </sharedItems>
      <fieldGroup par="13" base="0">
        <rangePr groupBy="months" startDate="2013-09-30T00:00:00" endDate="2017-07-01T00:00:00"/>
        <groupItems count="14">
          <s v="&lt;09/30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1/2017"/>
        </groupItems>
      </fieldGroup>
    </cacheField>
    <cacheField name="name" numFmtId="0">
      <sharedItems/>
    </cacheField>
    <cacheField name="ticker" numFmtId="0">
      <sharedItems/>
    </cacheField>
    <cacheField name="mval" numFmtId="0">
      <sharedItems containsSemiMixedTypes="0" containsString="0" containsNumber="1" containsInteger="1" minValue="41718000" maxValue="26076724000"/>
    </cacheField>
    <cacheField name="cmval" numFmtId="0">
      <sharedItems containsSemiMixedTypes="0" containsString="0" containsNumber="1" minValue="-1194643000" maxValue="11940047000"/>
    </cacheField>
    <cacheField name="shares" numFmtId="0">
      <sharedItems containsSemiMixedTypes="0" containsString="0" containsNumber="1" containsInteger="1" minValue="1284020" maxValue="479704270"/>
    </cacheField>
    <cacheField name="cshares" numFmtId="0">
      <sharedItems containsSemiMixedTypes="0" containsString="0" containsNumber="1" containsInteger="1" minValue="8807" maxValue="71997454"/>
    </cacheField>
    <cacheField name="price" numFmtId="0">
      <sharedItems containsSemiMixedTypes="0" containsString="0" containsNumber="1" minValue="5.15000250717606" maxValue="269.96997190975202"/>
    </cacheField>
    <cacheField name="price2" numFmtId="0">
      <sharedItems containsSemiMixedTypes="0" containsString="0" containsNumber="1" minValue="5.47" maxValue="285.77"/>
    </cacheField>
    <cacheField name="cprice" numFmtId="0">
      <sharedItems containsString="0" containsBlank="1" containsNumber="1" minValue="-227.009871941151" maxValue="27.840015597025996"/>
    </cacheField>
    <cacheField name="gains" numFmtId="44">
      <sharedItems containsSemiMixedTypes="0" containsString="0" containsNumber="1" minValue="-2938.9985556346005" maxValue="2784.0015597025995"/>
    </cacheField>
    <cacheField name="cost" numFmtId="44">
      <sharedItems containsSemiMixedTypes="0" containsString="0" containsNumber="1" minValue="0" maxValue="19248.999825675"/>
    </cacheField>
    <cacheField name="Quarters" numFmtId="0" databaseField="0">
      <fieldGroup base="0">
        <rangePr groupBy="quarters" startDate="2013-09-30T00:00:00" endDate="2017-07-01T00:00:00"/>
        <groupItems count="6">
          <s v="&lt;09/30/2013"/>
          <s v="Qtr1"/>
          <s v="Qtr2"/>
          <s v="Qtr3"/>
          <s v="Qtr4"/>
          <s v="&gt;07/01/2017"/>
        </groupItems>
      </fieldGroup>
    </cacheField>
    <cacheField name="Years" numFmtId="0" databaseField="0">
      <fieldGroup base="0">
        <rangePr groupBy="years" startDate="2013-09-30T00:00:00" endDate="2017-07-01T00:00:00"/>
        <groupItems count="7">
          <s v="&lt;09/30/2013"/>
          <s v="2013"/>
          <s v="2014"/>
          <s v="2015"/>
          <s v="2016"/>
          <s v="2017"/>
          <s v="&gt;07/0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  <s v="BANK OF NEW YORK MELLON CORP"/>
    <s v="BK"/>
    <n v="744269000"/>
    <n v="53005000"/>
    <n v="24652836"/>
    <n v="8807"/>
    <n v="30.189995179459299"/>
    <n v="34.94"/>
    <n v="4.7500048205406991"/>
    <n v="475.00048205406989"/>
    <n v="3018.9995179459297"/>
  </r>
  <r>
    <x v="0"/>
    <s v="DAVITA HEALTHCARE PARTNERS I"/>
    <s v="DVA"/>
    <n v="1789325000"/>
    <n v="-19523000"/>
    <n v="31446830"/>
    <n v="16472924"/>
    <n v="56.900011861290899"/>
    <n v="63.37"/>
    <n v="6.4699881387090983"/>
    <n v="646.99881387090977"/>
    <n v="5690.0011861290895"/>
  </r>
  <r>
    <x v="0"/>
    <s v="SUNCOR ENERGY INC NEW"/>
    <s v="SU"/>
    <n v="644396000"/>
    <n v="120375000"/>
    <n v="18009957"/>
    <n v="240500"/>
    <n v="35.779985482475098"/>
    <n v="35.049999999999997"/>
    <n v="-0.72998548247510087"/>
    <n v="-72.998548247510087"/>
    <n v="3577.9985482475099"/>
  </r>
  <r>
    <x v="0"/>
    <s v="US BANCORP DEL"/>
    <s v="USB"/>
    <n v="2894119000"/>
    <n v="64394000"/>
    <n v="79117501"/>
    <n v="840200"/>
    <n v="36.580010281164"/>
    <n v="40.4"/>
    <n v="3.8199897188359984"/>
    <n v="381.99897188359984"/>
    <n v="3658.0010281164"/>
  </r>
  <r>
    <x v="0"/>
    <s v="VERISIGN INC"/>
    <s v="VRSN"/>
    <n v="557832000"/>
    <n v="71153000"/>
    <n v="10961520"/>
    <n v="64100"/>
    <n v="50.890022551616902"/>
    <n v="59.78"/>
    <n v="8.8899774483830996"/>
    <n v="888.99774483830993"/>
    <n v="5089.0022551616903"/>
  </r>
  <r>
    <x v="1"/>
    <s v="DAVITA HEALTHCARE PARTNERS I"/>
    <s v="DVA"/>
    <n v="2310552000"/>
    <n v="521227000"/>
    <n v="36461294"/>
    <n v="5014464"/>
    <n v="63.369994493338602"/>
    <n v="68.849999999999994"/>
    <n v="5.4800055066613922"/>
    <n v="548.00055066613925"/>
    <n v="6336.99944933386"/>
  </r>
  <r>
    <x v="1"/>
    <s v="GENERAL ELECTRIC CO"/>
    <s v="GE"/>
    <n v="296712000"/>
    <n v="282643000"/>
    <n v="10585502"/>
    <n v="9996602"/>
    <n v="28.030035798018801"/>
    <n v="25.89"/>
    <n v="-2.1400357980188005"/>
    <n v="-214.00357980188005"/>
    <n v="2803.0035798018803"/>
  </r>
  <r>
    <x v="1"/>
    <s v="US BANCORP DEL"/>
    <s v="USB"/>
    <n v="3204565000"/>
    <n v="310446000"/>
    <n v="79320901"/>
    <n v="203400"/>
    <n v="40.400007559167797"/>
    <n v="42.86"/>
    <n v="2.4599924408322025"/>
    <n v="245.99924408322025"/>
    <n v="4040.0007559167798"/>
  </r>
  <r>
    <x v="1"/>
    <s v="U S G CORP"/>
    <s v="USG"/>
    <n v="990184000"/>
    <n v="502261000"/>
    <n v="34890174"/>
    <n v="17817982"/>
    <n v="28.380024702657"/>
    <n v="32.72"/>
    <n v="4.339975297342999"/>
    <n v="433.99752973429992"/>
    <n v="2838.0024702657001"/>
  </r>
  <r>
    <x v="1"/>
    <s v="WELLS FARGO &amp; CO NEW"/>
    <s v="WFC"/>
    <n v="21040998000"/>
    <n v="1904400000"/>
    <n v="463458123"/>
    <n v="326500"/>
    <n v="45.3999983079377"/>
    <n v="49.74"/>
    <n v="4.3400016920623017"/>
    <n v="434.00016920623017"/>
    <n v="4539.9998307937703"/>
  </r>
  <r>
    <x v="1"/>
    <s v="WAL MART STORES INC"/>
    <s v="WMT"/>
    <n v="3893875000"/>
    <n v="251550000"/>
    <n v="49483733"/>
    <n v="236498"/>
    <n v="78.690001015081094"/>
    <n v="76.430000000000007"/>
    <n v="-2.2600010150810874"/>
    <n v="-226.00010150810874"/>
    <n v="7869.0001015081098"/>
  </r>
  <r>
    <x v="1"/>
    <s v="EXXON MOBIL CORP"/>
    <s v="XOM"/>
    <n v="4162320000"/>
    <n v="713030000"/>
    <n v="41129643"/>
    <n v="1040272"/>
    <n v="101.200003121836"/>
    <n v="97.68"/>
    <n v="-3.5200031218359982"/>
    <n v="-352.00031218359982"/>
    <n v="10120.0003121836"/>
  </r>
  <r>
    <x v="2"/>
    <s v="DAVITA HEALTHCARE PARTNERS I"/>
    <s v="DVA"/>
    <n v="2590216000"/>
    <n v="279664000"/>
    <n v="37621152"/>
    <n v="1159858"/>
    <n v="68.849991621734503"/>
    <n v="72.319999999999993"/>
    <n v="3.47000837826549"/>
    <n v="347.000837826549"/>
    <n v="6884.9991621734507"/>
  </r>
  <r>
    <x v="2"/>
    <s v="INTERNATIONAL BUSINESS MACHS"/>
    <s v="IBM"/>
    <n v="13157670000"/>
    <n v="380029000"/>
    <n v="68355084"/>
    <n v="233100"/>
    <n v="192.48999825675"/>
    <n v="181.27"/>
    <n v="-11.219998256749989"/>
    <n v="-1121.9998256749989"/>
    <n v="19248.999825675"/>
  </r>
  <r>
    <x v="2"/>
    <s v="LIBERTY GLOBAL PLC"/>
    <s v="LBTYA"/>
    <n v="305634000"/>
    <n v="43237000"/>
    <n v="7346968"/>
    <n v="4398683"/>
    <n v="41.600017857706703"/>
    <n v="36.450000000000003"/>
    <n v="-5.1500178577067004"/>
    <n v="-515.00178577067004"/>
    <n v="4160.0017857706707"/>
  </r>
  <r>
    <x v="2"/>
    <s v="MASTERCARD INC"/>
    <s v="MA"/>
    <n v="302535000"/>
    <n v="-35826000"/>
    <n v="4050000"/>
    <n v="3645000"/>
    <n v="74.7"/>
    <n v="73.47"/>
    <n v="-1.230000000000004"/>
    <n v="-123.0000000000004"/>
    <n v="7470"/>
  </r>
  <r>
    <x v="2"/>
    <s v="US BANCORP DEL"/>
    <s v="USB"/>
    <n v="3429944000"/>
    <n v="225379000"/>
    <n v="80026697"/>
    <n v="705796"/>
    <n v="42.859997083223398"/>
    <n v="43.32"/>
    <n v="0.46000291677660243"/>
    <n v="46.000291677660243"/>
    <n v="4285.9997083223398"/>
  </r>
  <r>
    <x v="2"/>
    <s v="VERISIGN INC"/>
    <s v="VRSN"/>
    <n v="629974000"/>
    <n v="-25306000"/>
    <n v="11685654"/>
    <n v="724134"/>
    <n v="53.910033618999798"/>
    <n v="48.81"/>
    <n v="-5.1000336189997952"/>
    <n v="-510.0033618999795"/>
    <n v="5391.0033618999796"/>
  </r>
  <r>
    <x v="2"/>
    <s v="WAL MART STORES INC"/>
    <s v="WMT"/>
    <n v="4436946000"/>
    <n v="543071000"/>
    <n v="58052412"/>
    <n v="8568679"/>
    <n v="76.430002598341602"/>
    <n v="75.069999999999993"/>
    <n v="-1.3600025983416089"/>
    <n v="-136.00025983416089"/>
    <n v="7643.0002598341598"/>
  </r>
  <r>
    <x v="3"/>
    <s v="CHICAGO BRIDGE &amp; IRON CO N V"/>
    <s v="CBI"/>
    <n v="729816000"/>
    <n v="-102532000"/>
    <n v="10701110"/>
    <n v="1150355"/>
    <n v="68.200027847578397"/>
    <n v="57.85"/>
    <n v="-10.350027847578396"/>
    <n v="-1035.0027847578397"/>
    <n v="6820.0027847578394"/>
  </r>
  <r>
    <x v="3"/>
    <s v="GENERAL MTRS CO"/>
    <s v="GM"/>
    <n v="1196451000"/>
    <n v="163851000"/>
    <n v="32960056"/>
    <n v="2960056"/>
    <n v="36.300029344610302"/>
    <n v="31.94"/>
    <n v="-4.3600293446103002"/>
    <n v="-436.00293446103001"/>
    <n v="3630.0029344610302"/>
  </r>
  <r>
    <x v="3"/>
    <s v="INTERNATIONAL BUSINESS MACHS"/>
    <s v="IBM"/>
    <n v="12720437000"/>
    <n v="-437233000"/>
    <n v="70173978"/>
    <n v="1818894"/>
    <n v="181.27000011314701"/>
    <n v="189.83"/>
    <n v="8.5599998868530065"/>
    <n v="855.99998868530065"/>
    <n v="18127.0000113147"/>
  </r>
  <r>
    <x v="3"/>
    <s v="LIBERTY GLOBAL PLC"/>
    <s v="LBTYA"/>
    <n v="436299000"/>
    <n v="130665000"/>
    <n v="9866546"/>
    <n v="2519578"/>
    <n v="44.2200340423082"/>
    <n v="35.07"/>
    <n v="-9.1500340423081994"/>
    <n v="-915.00340423081991"/>
    <n v="4422.0034042308198"/>
  </r>
  <r>
    <x v="3"/>
    <s v="SUNCOR ENERGY INC NEW"/>
    <s v="SU"/>
    <n v="701619000"/>
    <n v="247139000"/>
    <n v="16458330"/>
    <n v="3458330"/>
    <n v="42.630023823802297"/>
    <n v="36.15"/>
    <n v="-6.4800238238022985"/>
    <n v="-648.00238238022985"/>
    <n v="4263.0023823802294"/>
  </r>
  <r>
    <x v="3"/>
    <s v="US BANCORP DEL"/>
    <s v="USB"/>
    <n v="3469692000"/>
    <n v="39748000"/>
    <n v="80094497"/>
    <n v="67800"/>
    <n v="43.319979898244398"/>
    <n v="41.83"/>
    <n v="-1.4899798982443997"/>
    <n v="-148.99798982443997"/>
    <n v="4331.9979898244401"/>
  </r>
  <r>
    <x v="3"/>
    <s v="U S G CORP"/>
    <s v="USG"/>
    <n v="1175131000"/>
    <n v="33524000"/>
    <n v="39002016"/>
    <n v="4111842"/>
    <n v="30.130006612991501"/>
    <n v="27.49"/>
    <n v="-2.6400066129915025"/>
    <n v="-264.00066129915024"/>
    <n v="3013.0006612991501"/>
  </r>
  <r>
    <x v="3"/>
    <s v="VISA INC"/>
    <s v="V"/>
    <n v="379225000"/>
    <n v="43464000"/>
    <n v="1799749"/>
    <n v="244290"/>
    <n v="210.70993788578301"/>
    <n v="53.34"/>
    <n v="-157.369937885783"/>
    <n v="0"/>
    <n v="0"/>
  </r>
  <r>
    <x v="3"/>
    <s v="VERISIGN INC"/>
    <s v="VRSN"/>
    <n v="633798000"/>
    <n v="3824000"/>
    <n v="12985000"/>
    <n v="1299346"/>
    <n v="48.810011551790502"/>
    <n v="55.12"/>
    <n v="6.309988448209495"/>
    <n v="630.99884482094944"/>
    <n v="4881.0011551790503"/>
  </r>
  <r>
    <x v="3"/>
    <s v="VERIZON COMMUNICATIONS INC"/>
    <s v="VZ"/>
    <n v="733996000"/>
    <n v="209644000"/>
    <n v="15000928"/>
    <n v="3978185"/>
    <n v="48.930039528221201"/>
    <n v="49.99"/>
    <n v="1.0599604717788011"/>
    <n v="105.99604717788011"/>
    <n v="4893.0039528221205"/>
  </r>
  <r>
    <x v="3"/>
    <s v="WAL MART STORES INC"/>
    <s v="WMT"/>
    <n v="4413910000"/>
    <n v="-23036000"/>
    <n v="58797259"/>
    <n v="744847"/>
    <n v="75.069996035019301"/>
    <n v="76.47"/>
    <n v="1.4000039649806979"/>
    <n v="140.00039649806979"/>
    <n v="7506.9996035019303"/>
  </r>
  <r>
    <x v="4"/>
    <s v="GENERAL MTRS CO"/>
    <s v="GM"/>
    <n v="1277600000"/>
    <n v="81149000"/>
    <n v="40000000"/>
    <n v="7039944"/>
    <n v="31.94"/>
    <n v="34.909999999999997"/>
    <n v="2.9699999999999953"/>
    <n v="296.99999999999955"/>
    <n v="3194"/>
  </r>
  <r>
    <x v="4"/>
    <s v="INTERNATIONAL BUSINESS MACHS"/>
    <s v="IBM"/>
    <n v="13378840000"/>
    <n v="658403000"/>
    <n v="70478012"/>
    <n v="304034"/>
    <n v="189.829985556346"/>
    <n v="160.44"/>
    <n v="-29.389985556346005"/>
    <n v="-2938.9985556346005"/>
    <n v="18982.9985556346"/>
  </r>
  <r>
    <x v="4"/>
    <s v="CHARTER COMMUNICATIONS INC D"/>
    <s v="LBRDA"/>
    <n v="749296000"/>
    <n v="383595000"/>
    <n v="4950096"/>
    <n v="2641083"/>
    <n v="151.36999363244701"/>
    <n v="50.09"/>
    <m/>
    <n v="0"/>
    <n v="0"/>
  </r>
  <r>
    <x v="4"/>
    <s v="LIBERTY GLOBAL PLC"/>
    <s v="LBTYA"/>
    <n v="442459000"/>
    <n v="6160000"/>
    <n v="10401007"/>
    <n v="534461"/>
    <n v="42.540015596566803"/>
    <n v="41.38"/>
    <n v="-1.1600155965668009"/>
    <n v="-116.00155965668009"/>
    <n v="4254.00155965668"/>
  </r>
  <r>
    <x v="4"/>
    <s v="MASTERCARD INC"/>
    <s v="MA"/>
    <n v="348562000"/>
    <n v="51008000"/>
    <n v="4715400"/>
    <n v="665400"/>
    <n v="73.919921957840302"/>
    <n v="86.16"/>
    <n v="12.240078042159695"/>
    <n v="1224.0078042159694"/>
    <n v="7391.9921957840306"/>
  </r>
  <r>
    <x v="4"/>
    <s v="PRECISION CASTPARTS CORP"/>
    <s v="NaN"/>
    <n v="493237000"/>
    <n v="19578000"/>
    <n v="2082222"/>
    <n v="205600"/>
    <n v="236.88012133192299"/>
    <n v="13.53"/>
    <n v="-223.35012133192299"/>
    <n v="0"/>
    <n v="0"/>
  </r>
  <r>
    <x v="4"/>
    <s v="DIRECTV"/>
    <s v="NaN"/>
    <n v="2595600000"/>
    <n v="600586000"/>
    <n v="30000000"/>
    <n v="6532005"/>
    <n v="86.52"/>
    <n v="13.53"/>
    <n v="-72.989999999999995"/>
    <n v="0"/>
    <n v="0"/>
  </r>
  <r>
    <x v="4"/>
    <s v="SUNCOR ENERGY INC NEW"/>
    <s v="SU"/>
    <n v="667970000"/>
    <n v="-33649000"/>
    <n v="18477730"/>
    <n v="2019400"/>
    <n v="36.150003274211699"/>
    <n v="31.78"/>
    <n v="-4.3700032742116974"/>
    <n v="-437.00032742116974"/>
    <n v="3615.0003274211699"/>
  </r>
  <r>
    <x v="4"/>
    <s v="TORCHMARK CORP"/>
    <s v="TMK"/>
    <n v="332745000"/>
    <n v="-14253000"/>
    <n v="6353727"/>
    <n v="2117909"/>
    <n v="52.3700498935507"/>
    <n v="54.17"/>
    <n v="1.7999501064493018"/>
    <n v="179.99501064493018"/>
    <n v="5237.0049893550704"/>
  </r>
  <r>
    <x v="4"/>
    <s v="VISA INC"/>
    <s v="V"/>
    <n v="457954000"/>
    <n v="78729000"/>
    <n v="2146290"/>
    <n v="346541"/>
    <n v="213.37004785001099"/>
    <n v="65.55"/>
    <n v="-147.82004785001101"/>
    <n v="0"/>
    <n v="0"/>
  </r>
  <r>
    <x v="4"/>
    <s v="VIACOM INC NEW"/>
    <s v="VIAB"/>
    <n v="593069000"/>
    <n v="-66703000"/>
    <n v="7708200"/>
    <n v="101000"/>
    <n v="76.940011935341602"/>
    <n v="75.25"/>
    <n v="-1.6900119353416017"/>
    <n v="-169.00119353416017"/>
    <n v="7694.0011935341599"/>
  </r>
  <r>
    <x v="4"/>
    <s v="WAL MART STORES INC"/>
    <s v="WMT"/>
    <n v="4617663000"/>
    <n v="203753000"/>
    <n v="60385293"/>
    <n v="1588034"/>
    <n v="76.469994109327203"/>
    <n v="85.88"/>
    <n v="9.4100058906727924"/>
    <n v="941.00058906727918"/>
    <n v="7646.9994109327199"/>
  </r>
  <r>
    <x v="5"/>
    <s v="DAVITA HEALTHCARE PARTNERS I"/>
    <s v="DVA"/>
    <n v="2920956000"/>
    <n v="169345000"/>
    <n v="38565570"/>
    <n v="944418"/>
    <n v="75.739992952262895"/>
    <n v="81.28"/>
    <n v="5.5400070477371059"/>
    <n v="554.00070477371059"/>
    <n v="7573.9992952262892"/>
  </r>
  <r>
    <x v="5"/>
    <s v="GENERAL MTRS CO"/>
    <s v="GM"/>
    <n v="1431311000"/>
    <n v="153711000"/>
    <n v="41000000"/>
    <n v="1000000"/>
    <n v="34.910024390243898"/>
    <n v="37.5"/>
    <n v="2.5899756097561024"/>
    <n v="258.99756097561021"/>
    <n v="3491.0024390243898"/>
  </r>
  <r>
    <x v="5"/>
    <s v="INTERNATIONAL BUSINESS MACHS"/>
    <s v="IBM"/>
    <n v="12349358000"/>
    <n v="-1029482000"/>
    <n v="76971817"/>
    <n v="6493805"/>
    <n v="160.43999584938999"/>
    <n v="160.5"/>
    <n v="6.000415061001263E-2"/>
    <n v="6.000415061001263"/>
    <n v="16043.999584938998"/>
  </r>
  <r>
    <x v="5"/>
    <s v="CHARTER COMMUNICATIONS INC D"/>
    <s v="LBRDA"/>
    <n v="1032751000"/>
    <n v="283455000"/>
    <n v="6198237"/>
    <n v="1248141"/>
    <n v="166.62012117316601"/>
    <n v="56.48"/>
    <n v="-110.14012117316602"/>
    <n v="0"/>
    <n v="0"/>
  </r>
  <r>
    <x v="5"/>
    <s v="LIBERTY GLOBAL PLC"/>
    <s v="LBTYA"/>
    <n v="543034000"/>
    <n v="100575000"/>
    <n v="10816324"/>
    <n v="415317"/>
    <n v="50.205041934764502"/>
    <n v="42.43"/>
    <n v="-7.7750419347645021"/>
    <n v="-777.50419347645015"/>
    <n v="5020.5041934764504"/>
  </r>
  <r>
    <x v="5"/>
    <s v="MASTERCARD INC"/>
    <s v="MA"/>
    <n v="465243000"/>
    <n v="116681000"/>
    <n v="5399756"/>
    <n v="684356"/>
    <n v="86.160004266859502"/>
    <n v="86.39"/>
    <n v="0.22999573314049826"/>
    <n v="22.999573314049826"/>
    <n v="8616.0004266859505"/>
  </r>
  <r>
    <x v="5"/>
    <s v="PRECISION CASTPARTS CORP"/>
    <s v="NaN"/>
    <n v="687396000"/>
    <n v="194159000"/>
    <n v="2853688"/>
    <n v="771466"/>
    <n v="240.87987194115101"/>
    <n v="13.87"/>
    <n v="-227.009871941151"/>
    <n v="0"/>
    <n v="0"/>
  </r>
  <r>
    <x v="5"/>
    <s v="DIRECTV"/>
    <s v="NaN"/>
    <n v="2718346000"/>
    <n v="122746000"/>
    <n v="31353468"/>
    <n v="1353468"/>
    <n v="86.700010346542797"/>
    <n v="13.87"/>
    <n v="-72.830010346542792"/>
    <n v="0"/>
    <n v="0"/>
  </r>
  <r>
    <x v="5"/>
    <s v="PHILLIPS 66"/>
    <s v="PSX"/>
    <n v="470897000"/>
    <n v="-33420000"/>
    <n v="6567600"/>
    <n v="365200"/>
    <n v="71.700012181009797"/>
    <n v="78.599999999999994"/>
    <n v="6.8999878189901978"/>
    <n v="689.99878189901983"/>
    <n v="7170.0012181009797"/>
  </r>
  <r>
    <x v="5"/>
    <s v="SUNCOR ENERGY INC NEW"/>
    <s v="SU"/>
    <n v="710420000"/>
    <n v="42450000"/>
    <n v="22354294"/>
    <n v="3876564"/>
    <n v="31.780024007915401"/>
    <n v="29.25"/>
    <n v="-2.5300240079154008"/>
    <n v="-253.00240079154008"/>
    <n v="3178.0024007915399"/>
  </r>
  <r>
    <x v="5"/>
    <s v="VISA INC"/>
    <s v="V"/>
    <n v="657936000"/>
    <n v="199982000"/>
    <n v="2509290"/>
    <n v="363000"/>
    <n v="262.20006456009497"/>
    <n v="65.41"/>
    <n v="-196.79006456009498"/>
    <n v="0"/>
    <n v="0"/>
  </r>
  <r>
    <x v="5"/>
    <s v="VIACOM INC NEW"/>
    <s v="VIAB"/>
    <n v="649723000"/>
    <n v="56654000"/>
    <n v="8634190"/>
    <n v="925990"/>
    <n v="75.250023453271197"/>
    <n v="68.3"/>
    <n v="-6.9500234532712"/>
    <n v="-695.00234532712"/>
    <n v="7525.0023453271197"/>
  </r>
  <r>
    <x v="6"/>
    <s v="DEERE &amp; CO"/>
    <s v="DE"/>
    <n v="1517922000"/>
    <n v="5360000"/>
    <n v="17310090"/>
    <n v="213204"/>
    <n v="87.690012010336204"/>
    <n v="97.05"/>
    <n v="9.359987989663793"/>
    <n v="935.99879896637935"/>
    <n v="8769.0012010336213"/>
  </r>
  <r>
    <x v="6"/>
    <s v="TWENTY FIRST CENTY FOX INC"/>
    <s v="FOXA"/>
    <n v="210759000"/>
    <n v="28435000"/>
    <n v="6228097"/>
    <n v="1480700"/>
    <n v="33.840031714342302"/>
    <n v="32.549999999999997"/>
    <n v="-1.2900317143423052"/>
    <n v="-129.00317143423052"/>
    <n v="3384.0031714342304"/>
  </r>
  <r>
    <x v="6"/>
    <s v="INTERNATIONAL BUSINESS MACHS"/>
    <s v="IBM"/>
    <n v="12770201000"/>
    <n v="420843000"/>
    <n v="79565115"/>
    <n v="2593298"/>
    <n v="160.500000534154"/>
    <n v="162.66"/>
    <n v="2.1599994658459991"/>
    <n v="215.99994658459991"/>
    <n v="16050.000053415401"/>
  </r>
  <r>
    <x v="6"/>
    <s v="PRECISION CASTPARTS CORP"/>
    <s v="NaN"/>
    <n v="882166000"/>
    <n v="194770000"/>
    <n v="4200792"/>
    <n v="1347104"/>
    <n v="209.999923823888"/>
    <n v="13.53"/>
    <n v="-196.469923823888"/>
    <n v="0"/>
    <n v="0"/>
  </r>
  <r>
    <x v="6"/>
    <s v="PHILLIPS 66"/>
    <s v="PSX"/>
    <n v="589457000"/>
    <n v="118560000"/>
    <n v="7499450"/>
    <n v="931850"/>
    <n v="78.600030668915693"/>
    <n v="80.56"/>
    <n v="1.9599693310843094"/>
    <n v="195.99693310843094"/>
    <n v="7860.0030668915697"/>
  </r>
  <r>
    <x v="6"/>
    <s v="US BANCORP DEL"/>
    <s v="USB"/>
    <n v="3658385000"/>
    <n v="58136000"/>
    <n v="83773390"/>
    <n v="3678893"/>
    <n v="43.670012637664499"/>
    <n v="43.4"/>
    <n v="-0.27001263766450023"/>
    <n v="-27.001263766450023"/>
    <n v="4367.0012637664495"/>
  </r>
  <r>
    <x v="6"/>
    <s v="VISA INC"/>
    <s v="V"/>
    <n v="646588000"/>
    <n v="-11348000"/>
    <n v="9885160"/>
    <n v="7375870"/>
    <n v="65.409968073354406"/>
    <n v="67.150000000000006"/>
    <n v="1.7400319266455995"/>
    <n v="174.00319266455995"/>
    <n v="6540.9968073354403"/>
  </r>
  <r>
    <x v="6"/>
    <s v="WELLS FARGO &amp; CO NEW"/>
    <s v="WFC"/>
    <n v="25583903000"/>
    <n v="177128000"/>
    <n v="470292359"/>
    <n v="6834236"/>
    <n v="54.399997172822403"/>
    <n v="56.24"/>
    <n v="1.8400028271775994"/>
    <n v="184.00028271775994"/>
    <n v="5439.9997172822405"/>
  </r>
  <r>
    <x v="7"/>
    <s v="CHARTER COMMUNICATIONS INC D"/>
    <s v="LBRDA"/>
    <n v="1458139000"/>
    <n v="303508000"/>
    <n v="8514678"/>
    <n v="2535542"/>
    <n v="171.250046096869"/>
    <n v="51.44"/>
    <n v="-119.810046096869"/>
    <n v="0"/>
    <n v="0"/>
  </r>
  <r>
    <x v="7"/>
    <s v="US BANCORP DEL"/>
    <s v="USB"/>
    <n v="3691742000"/>
    <n v="33357000"/>
    <n v="85063167"/>
    <n v="1289777"/>
    <n v="43.400006491646401"/>
    <n v="41.01"/>
    <n v="-2.3900064916464032"/>
    <n v="-239.00064916464032"/>
    <n v="4340.00064916464"/>
  </r>
  <r>
    <x v="8"/>
    <s v="AXALTA COATING SYS LTD"/>
    <s v="AXTA"/>
    <n v="587875000"/>
    <n v="-73725000"/>
    <n v="23199474"/>
    <n v="3199474"/>
    <n v="25.340014174459299"/>
    <n v="26.65"/>
    <n v="1.3099858255407"/>
    <n v="130.99858255407"/>
    <n v="2534.0014174459297"/>
  </r>
  <r>
    <x v="8"/>
    <s v="TWENTY FIRST CENTY FOX INC"/>
    <s v="FOXA"/>
    <n v="241522000"/>
    <n v="38829000"/>
    <n v="8951869"/>
    <n v="2723772"/>
    <n v="26.9800641631373"/>
    <n v="27.16"/>
    <n v="0.17993583686270043"/>
    <n v="17.993583686270043"/>
    <n v="2698.0064163137299"/>
  </r>
  <r>
    <x v="8"/>
    <s v="GENERAL MTRS CO"/>
    <s v="GM"/>
    <n v="1501000000"/>
    <n v="134470000"/>
    <n v="50000000"/>
    <n v="9000000"/>
    <n v="30.02"/>
    <n v="34.01"/>
    <n v="3.9899999999999984"/>
    <n v="398.99999999999983"/>
    <n v="3002"/>
  </r>
  <r>
    <x v="8"/>
    <s v="INTERNATIONAL BUSINESS MACHS"/>
    <s v="IBM"/>
    <n v="11747419000"/>
    <n v="-1194643000"/>
    <n v="81033450"/>
    <n v="1468335"/>
    <n v="144.96999695804601"/>
    <n v="137.62"/>
    <n v="-7.3499969580460061"/>
    <n v="-734.99969580460061"/>
    <n v="14496.999695804601"/>
  </r>
  <r>
    <x v="8"/>
    <s v="CHARTER COMMUNICATIONS INC D"/>
    <s v="LBRDA"/>
    <n v="1808020000"/>
    <n v="349881000"/>
    <n v="10281603"/>
    <n v="1766925"/>
    <n v="175.85001093701101"/>
    <n v="51.65"/>
    <m/>
    <n v="0"/>
    <n v="0"/>
  </r>
  <r>
    <x v="8"/>
    <s v="LIBERTY GLOBAL PLC"/>
    <s v="LBTYA"/>
    <n v="513446000"/>
    <n v="-45788000"/>
    <n v="11957285"/>
    <n v="1614492"/>
    <n v="42.9400152292096"/>
    <n v="36.950000000000003"/>
    <n v="-5.9900152292095967"/>
    <n v="-599.0015229209597"/>
    <n v="4294.0015229209603"/>
  </r>
  <r>
    <x v="8"/>
    <s v="LIBERTY MEDIA CORP DELAWARE"/>
    <s v="NaN"/>
    <n v="808827000"/>
    <n v="377467000"/>
    <n v="23186257"/>
    <n v="11186257"/>
    <n v="34.459972948586497"/>
    <n v="14.23"/>
    <n v="-20.229972948586497"/>
    <n v="-2022.9972948586496"/>
    <n v="3445.9972948586496"/>
  </r>
  <r>
    <x v="8"/>
    <s v="SUNCOR ENERGY INC NEW"/>
    <s v="SU"/>
    <n v="801600000"/>
    <n v="186409000"/>
    <n v="30000000"/>
    <n v="7645706"/>
    <n v="26.72"/>
    <n v="25.8"/>
    <n v="-0.91999999999999815"/>
    <n v="-91.999999999999815"/>
    <n v="2672"/>
  </r>
  <r>
    <x v="9"/>
    <s v="AXALTA COATING SYS LTD"/>
    <s v="AXTA"/>
    <n v="621585000"/>
    <n v="33710000"/>
    <n v="23324000"/>
    <n v="124526"/>
    <n v="26.650017149717002"/>
    <n v="29.2"/>
    <n v="2.5499828502829978"/>
    <n v="254.99828502829979"/>
    <n v="2665.0017149717"/>
  </r>
  <r>
    <x v="9"/>
    <s v="DEERE &amp; CO"/>
    <s v="DE"/>
    <n v="1745375000"/>
    <n v="483518000"/>
    <n v="22884150"/>
    <n v="5832040"/>
    <n v="76.270038432714301"/>
    <n v="76.989999999999995"/>
    <n v="0.7199615672856936"/>
    <n v="71.99615672856936"/>
    <n v="7627.00384327143"/>
  </r>
  <r>
    <x v="9"/>
    <s v="LIBERTY GLOBAL PLC"/>
    <s v="LBTYA"/>
    <n v="531377000"/>
    <n v="17931000"/>
    <n v="12544296"/>
    <n v="587011"/>
    <n v="42.360049539647299"/>
    <n v="33.58"/>
    <n v="-8.7800495396473011"/>
    <n v="-878.00495396473013"/>
    <n v="4236.0049539647298"/>
  </r>
  <r>
    <x v="9"/>
    <s v="WELLS FARGO &amp; CO NEW"/>
    <s v="WFC"/>
    <n v="26076724000"/>
    <n v="1927211000"/>
    <n v="479704270"/>
    <n v="9411911"/>
    <n v="54.3599997556828"/>
    <n v="48.36"/>
    <n v="-5.9999997556828006"/>
    <n v="-599.99997556828009"/>
    <n v="5435.9999755682802"/>
  </r>
  <r>
    <x v="10"/>
    <s v="BANK OF NEW YORK MELLON CORP"/>
    <s v="BK"/>
    <n v="767066000"/>
    <n v="-61960000"/>
    <n v="20827212"/>
    <n v="715000"/>
    <n v="36.829989534845097"/>
    <n v="38.85"/>
    <n v="2.020010465154904"/>
    <n v="202.0010465154904"/>
    <n v="3682.9989534845099"/>
  </r>
  <r>
    <x v="10"/>
    <s v="DEERE &amp; CO"/>
    <s v="DE"/>
    <n v="1792404000"/>
    <n v="47029000"/>
    <n v="23280994"/>
    <n v="396844"/>
    <n v="76.990011680772696"/>
    <n v="81.040000000000006"/>
    <n v="4.0499883192273103"/>
    <n v="404.99883192273103"/>
    <n v="7699.0011680772695"/>
  </r>
  <r>
    <x v="10"/>
    <s v="INTERNATIONAL BUSINESS MACHS"/>
    <s v="IBM"/>
    <n v="12302631000"/>
    <n v="1150808000"/>
    <n v="81232303"/>
    <n v="198853"/>
    <n v="151.44998412762001"/>
    <n v="151.78"/>
    <n v="0.3300158723799882"/>
    <n v="33.00158723799882"/>
    <n v="15144.998412762001"/>
  </r>
  <r>
    <x v="10"/>
    <s v="CHARTER COMMUNICATIONS INC D"/>
    <s v="LBRDA"/>
    <n v="2090455000"/>
    <n v="207894000"/>
    <n v="10326803"/>
    <n v="45200"/>
    <n v="202.430026020638"/>
    <n v="59.4"/>
    <m/>
    <n v="0"/>
    <n v="0"/>
  </r>
  <r>
    <x v="10"/>
    <s v="LIBERTY GLOBAL PLC"/>
    <s v="LBTYA"/>
    <n v="599732000"/>
    <n v="68355000"/>
    <n v="15577436"/>
    <n v="3033140"/>
    <n v="38.5000458355278"/>
    <n v="29.06"/>
    <n v="-9.4400458355278012"/>
    <n v="-944.0045835527801"/>
    <n v="3850.0045835527799"/>
  </r>
  <r>
    <x v="10"/>
    <s v="LIBERTY MEDIA CORP DELAWARE"/>
    <s v="NaN"/>
    <n v="1148100000"/>
    <n v="256041000"/>
    <n v="30000000"/>
    <n v="6813743"/>
    <n v="38.090000000000003"/>
    <n v="15.67"/>
    <n v="-22.42"/>
    <n v="-2242"/>
    <n v="3809.0000000000005"/>
  </r>
  <r>
    <x v="10"/>
    <s v="PHILLIPS 66"/>
    <s v="PSX"/>
    <n v="6541939000"/>
    <n v="1512307000"/>
    <n v="75550745"/>
    <n v="14063819"/>
    <n v="86.589999873594905"/>
    <n v="79.34"/>
    <n v="-7.2499998735949021"/>
    <n v="-724.99998735949021"/>
    <n v="8658.9999873594898"/>
  </r>
  <r>
    <x v="10"/>
    <s v="VISA INC"/>
    <s v="V"/>
    <n v="783091000"/>
    <n v="16497000"/>
    <n v="10239160"/>
    <n v="354000"/>
    <n v="76.480004219096102"/>
    <n v="74.17"/>
    <n v="-2.3100042190961005"/>
    <n v="-231.00042190961005"/>
    <n v="7648.0004219096099"/>
  </r>
  <r>
    <x v="11"/>
    <s v="APPLE INC"/>
    <s v="AAPL"/>
    <n v="1455768000"/>
    <n v="386386000"/>
    <n v="15227702"/>
    <n v="5415955"/>
    <n v="95.599979563561206"/>
    <n v="113.05"/>
    <n v="17.450020436438791"/>
    <n v="1745.002043643879"/>
    <n v="9559.997956356121"/>
  </r>
  <r>
    <x v="11"/>
    <s v="LIBERTY GLOBAL PLC"/>
    <s v="LBTYA"/>
    <n v="562802000"/>
    <n v="-36930000"/>
    <n v="19366897"/>
    <n v="3789461"/>
    <n v="29.059998615162801"/>
    <n v="34.18"/>
    <n v="5.1200013848371988"/>
    <n v="512.00013848371987"/>
    <n v="2905.9998615162799"/>
  </r>
  <r>
    <x v="11"/>
    <s v="LIBERTY GLOBAL PLC"/>
    <s v="LILA"/>
    <n v="87581000"/>
    <n v="69450000"/>
    <n v="2714854"/>
    <n v="2197715"/>
    <n v="32.259929999919002"/>
    <n v="27.59"/>
    <n v="-4.6699299999190025"/>
    <n v="-466.99299999190026"/>
    <n v="3225.9929999919004"/>
  </r>
  <r>
    <x v="11"/>
    <s v="LIBERTY GLOBAL PLC"/>
    <s v="LILAK"/>
    <n v="41718000"/>
    <n v="27803000"/>
    <n v="1284020"/>
    <n v="916672"/>
    <n v="32.490148128533797"/>
    <n v="28.05"/>
    <n v="-4.4401481285337958"/>
    <n v="-444.01481285337957"/>
    <n v="3249.0148128533797"/>
  </r>
  <r>
    <x v="11"/>
    <s v="PHILLIPS 66"/>
    <s v="PSX"/>
    <n v="6250563000"/>
    <n v="-291376000"/>
    <n v="78782000"/>
    <n v="3231255"/>
    <n v="79.339988829935805"/>
    <n v="80.55"/>
    <n v="1.2100111700641918"/>
    <n v="121.00111700641918"/>
    <n v="7933.998882993581"/>
  </r>
  <r>
    <x v="12"/>
    <s v="BANK OF NEW YORK MELLON CORP"/>
    <s v="BK"/>
    <n v="842932000"/>
    <n v="33795000"/>
    <n v="21136712"/>
    <n v="309500"/>
    <n v="39.879996472488202"/>
    <n v="47.96"/>
    <n v="8.0800035275117992"/>
    <n v="808.00035275117989"/>
    <n v="3987.9996472488201"/>
  </r>
  <r>
    <x v="12"/>
    <s v="CHARTER COMMUNICATIONS INC N"/>
    <s v="CHTR"/>
    <n v="2549459000"/>
    <n v="414535000"/>
    <n v="9443491"/>
    <n v="106000"/>
    <n v="269.96997190975202"/>
    <n v="285.77"/>
    <m/>
    <n v="0"/>
    <n v="0"/>
  </r>
  <r>
    <x v="12"/>
    <s v="LIBERTY GLOBAL PLC"/>
    <s v="LBTYA"/>
    <n v="689783000"/>
    <n v="126981000"/>
    <n v="20180897"/>
    <n v="814000"/>
    <n v="34.179997053649302"/>
    <n v="30.65"/>
    <n v="-3.5299970536493035"/>
    <n v="-352.99970536493038"/>
    <n v="3417.9997053649304"/>
  </r>
  <r>
    <x v="12"/>
    <s v="LIBERTY MEDIA CORP DELAWARE"/>
    <s v="LSXMA"/>
    <n v="341799000"/>
    <n v="28199000"/>
    <n v="10058800"/>
    <n v="58800"/>
    <n v="33.980097029466698"/>
    <n v="34.5"/>
    <n v="0.51990297053330181"/>
    <n v="51.990297053330181"/>
    <n v="3398.0097029466697"/>
  </r>
  <r>
    <x v="12"/>
    <s v="LIBERTY MEDIA CORP DELAWARE"/>
    <s v="LSXMK"/>
    <n v="742909000"/>
    <n v="125510000"/>
    <n v="22236109"/>
    <n v="2236109"/>
    <n v="33.410026907135602"/>
    <n v="34.1"/>
    <n v="0.68997309286439901"/>
    <n v="68.997309286439901"/>
    <n v="3341.0026907135602"/>
  </r>
  <r>
    <x v="12"/>
    <s v="PHILLIPS 66"/>
    <s v="PSX"/>
    <n v="6499571000"/>
    <n v="249008000"/>
    <n v="80689892"/>
    <n v="1907892"/>
    <n v="80.550002471189302"/>
    <n v="86.79"/>
    <n v="6.2399975288107044"/>
    <n v="623.99975288107044"/>
    <n v="8055.00024711893"/>
  </r>
  <r>
    <x v="12"/>
    <s v="VISA INC"/>
    <s v="V"/>
    <n v="873516000"/>
    <n v="114078000"/>
    <n v="10562460"/>
    <n v="323300"/>
    <n v="82.700052828602395"/>
    <n v="79.5"/>
    <n v="-3.200052828602395"/>
    <n v="-320.0052828602395"/>
    <n v="8270.0052828602402"/>
  </r>
  <r>
    <x v="12"/>
    <s v="WABCO HLDGS INC"/>
    <s v="WBC"/>
    <n v="382414000"/>
    <n v="85994000"/>
    <n v="3368394"/>
    <n v="131300"/>
    <n v="113.530068038359"/>
    <n v="108.19"/>
    <n v="-5.3400680383590071"/>
    <n v="-534.00680383590066"/>
    <n v="11353.0068038359"/>
  </r>
  <r>
    <x v="13"/>
    <s v="AMERICAN AIRLS GROUP INC"/>
    <s v="AAL"/>
    <n v="2126489000"/>
    <n v="1329469000"/>
    <n v="45544854"/>
    <n v="23774299"/>
    <n v="46.689994878455401"/>
    <n v="42.3"/>
    <n v="-4.3899948784554041"/>
    <n v="-438.99948784554044"/>
    <n v="4668.99948784554"/>
  </r>
  <r>
    <x v="13"/>
    <s v="APPLE INC"/>
    <s v="AAPL"/>
    <n v="6643394000"/>
    <n v="4921902000"/>
    <n v="57359652"/>
    <n v="42131950"/>
    <n v="115.819984402974"/>
    <n v="143.66"/>
    <n v="27.840015597025996"/>
    <n v="2784.0015597025995"/>
    <n v="11581.998440297401"/>
  </r>
  <r>
    <x v="13"/>
    <s v="BANK OF NEW YORK MELLON CORP"/>
    <s v="BK"/>
    <n v="1026818000"/>
    <n v="183886000"/>
    <n v="21671969"/>
    <n v="535257"/>
    <n v="47.380005019386999"/>
    <n v="47.23"/>
    <n v="-0.15000501938700239"/>
    <n v="-15.000501938700239"/>
    <n v="4738.0005019386999"/>
  </r>
  <r>
    <x v="13"/>
    <s v="DELTA AIR LINES INC DEL"/>
    <s v="DAL"/>
    <n v="2952679000"/>
    <n v="2703376000"/>
    <n v="60025995"/>
    <n v="53692072"/>
    <n v="49.190005096958402"/>
    <n v="45.96"/>
    <n v="-3.2300050969584007"/>
    <n v="-323.00050969584004"/>
    <n v="4919.0005096958403"/>
  </r>
  <r>
    <x v="13"/>
    <s v="UNITED CONTL HLDGS INC"/>
    <s v="UAL"/>
    <n v="2109975000"/>
    <n v="1872128000"/>
    <n v="28951353"/>
    <n v="24418340"/>
    <n v="72.880013586929806"/>
    <n v="70.64"/>
    <n v="-2.2400135869298055"/>
    <n v="-224.00135869298055"/>
    <n v="7288.0013586929808"/>
  </r>
  <r>
    <x v="14"/>
    <s v="AMERICAN AIRLS GROUP INC"/>
    <s v="AAL"/>
    <n v="2084496000"/>
    <n v="-41993000"/>
    <n v="49278854"/>
    <n v="3734000"/>
    <n v="42.300009655257"/>
    <n v="50.32"/>
    <n v="8.0199903447430003"/>
    <n v="801.99903447430006"/>
    <n v="4230.0009655256999"/>
  </r>
  <r>
    <x v="14"/>
    <s v="APPLE INC"/>
    <s v="AAPL"/>
    <n v="18583441000"/>
    <n v="11940047000"/>
    <n v="129357106"/>
    <n v="71997454"/>
    <n v="143.65999344481301"/>
    <n v="144.02000000000001"/>
    <n v="0.36000655518699887"/>
    <n v="36.000655518699887"/>
    <n v="14365.999344481301"/>
  </r>
  <r>
    <x v="14"/>
    <s v="BANK OF NEW YORK MELLON CORP"/>
    <s v="BK"/>
    <n v="1559160000"/>
    <n v="532342000"/>
    <n v="33012059"/>
    <n v="11340090"/>
    <n v="47.230013735283798"/>
    <n v="51.02"/>
    <n v="3.7899862647162053"/>
    <n v="378.99862647162053"/>
    <n v="4723.0013735283801"/>
  </r>
  <r>
    <x v="14"/>
    <s v="LIBERTY MEDIA CORP DELAWARE"/>
    <s v="LSXMA"/>
    <n v="398845000"/>
    <n v="51615000"/>
    <n v="10247800"/>
    <n v="189000"/>
    <n v="38.920060891118098"/>
    <n v="41.98"/>
    <n v="3.059939108881899"/>
    <n v="305.99391088818993"/>
    <n v="3892.0060891118096"/>
  </r>
  <r>
    <x v="14"/>
    <s v="LIBERTY MEDIA CORP DELAWARE"/>
    <s v="LSXMK"/>
    <n v="865070000"/>
    <n v="110821000"/>
    <n v="22307109"/>
    <n v="71000"/>
    <n v="38.780014030504802"/>
    <n v="41.7"/>
    <n v="2.9199859694952011"/>
    <n v="291.99859694952011"/>
    <n v="3878.0014030504803"/>
  </r>
  <r>
    <x v="14"/>
    <s v="SOUTHWEST AIRLS CO"/>
    <s v="LUV"/>
    <n v="2562172000"/>
    <n v="408896000"/>
    <n v="47659456"/>
    <n v="4455681"/>
    <n v="53.759992560552902"/>
    <n v="62.14"/>
    <n v="8.3800074394470982"/>
    <n v="838.00074394470982"/>
    <n v="5375.9992560552901"/>
  </r>
  <r>
    <x v="14"/>
    <s v="SIRIUS XM HLDGS INC"/>
    <s v="SIRI"/>
    <n v="887476000"/>
    <n v="145929000"/>
    <n v="172325353"/>
    <n v="5685412"/>
    <n v="5.15000250717606"/>
    <n v="5.47"/>
    <n v="0.31999749282393974"/>
    <n v="31.999749282393974"/>
    <n v="515.00025071760604"/>
  </r>
  <r>
    <x v="15"/>
    <s v="APPLE INC"/>
    <s v="AAPL"/>
    <n v="22458113100"/>
    <n v="144012315"/>
    <n v="130191960"/>
    <n v="834854"/>
    <n v="172.5"/>
    <n v="153.81"/>
    <n v="-18.689999999999998"/>
    <n v="-1868.9999999999998"/>
    <n v="17250"/>
  </r>
  <r>
    <x v="15"/>
    <s v="BANK NEW YORK MELLON CORP"/>
    <s v="BK"/>
    <n v="2578284752"/>
    <n v="883775763.57000005"/>
    <n v="50229588"/>
    <n v="17217529"/>
    <n v="51.329999999203601"/>
    <n v="53.65"/>
    <n v="2.3200000007963979"/>
    <n v="232.00000007963979"/>
    <n v="5132.9999999203601"/>
  </r>
  <r>
    <x v="15"/>
    <s v="GENERAL MTRS CO"/>
    <s v="GM"/>
    <n v="2540400000"/>
    <n v="423400000"/>
    <n v="60000000"/>
    <n v="10000000"/>
    <n v="42.34"/>
    <n v="42.15"/>
    <n v="-0.19000000000000483"/>
    <n v="-19.000000000000483"/>
    <n v="4234"/>
  </r>
  <r>
    <x v="15"/>
    <s v="LIBERTY MEDIA CORP DELAWARE"/>
    <s v="LSXMA"/>
    <n v="607045706"/>
    <n v="188423076"/>
    <n v="14860360"/>
    <n v="4612560"/>
    <n v="40.85"/>
    <n v="41.64"/>
    <n v="0.78999999999999915"/>
    <n v="78.999999999999915"/>
    <n v="4085"/>
  </r>
  <r>
    <x v="15"/>
    <s v="LIBERTY MEDIA CORP DELAWARE"/>
    <s v="LSXMK"/>
    <n v="1272554016"/>
    <n v="359524044.68000001"/>
    <n v="31090985"/>
    <n v="8783876"/>
    <n v="40.9299999983918"/>
    <n v="41.66"/>
    <n v="0.73000000160819667"/>
    <n v="73.000000160819667"/>
    <n v="4092.99999983918"/>
  </r>
  <r>
    <x v="15"/>
    <s v="SYNCHRONY FINL"/>
    <s v="SYF"/>
    <n v="578199930"/>
    <n v="578199930"/>
    <n v="17463000"/>
    <n v="17463000"/>
    <n v="33.11"/>
    <n v="31.48"/>
    <n v="-1.629999999999999"/>
    <n v="-162.99999999999989"/>
    <n v="33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Q23" firstHeaderRow="0" firstDataRow="1" firstDataCol="1"/>
  <pivotFields count="1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showAll="0" defaultSubtotal="0">
      <items count="6">
        <item sd="0" x="0"/>
        <item sd="0" x="1"/>
        <item sd="0" x="2"/>
        <item x="3"/>
        <item x="4"/>
        <item sd="0" x="5"/>
      </items>
    </pivotField>
    <pivotField axis="axisRow" showAll="0" defaultSubtotal="0">
      <items count="7">
        <item sd="0" x="0"/>
        <item x="1"/>
        <item x="2"/>
        <item x="3"/>
        <item x="4"/>
        <item x="5"/>
        <item sd="0" x="6"/>
      </items>
    </pivotField>
  </pivotFields>
  <rowFields count="2">
    <field x="13"/>
    <field x="0"/>
  </rowFields>
  <rowItems count="22">
    <i>
      <x v="1"/>
    </i>
    <i r="1">
      <x v="9"/>
    </i>
    <i r="1">
      <x v="12"/>
    </i>
    <i>
      <x v="2"/>
    </i>
    <i r="1">
      <x v="3"/>
    </i>
    <i r="1">
      <x v="6"/>
    </i>
    <i r="1">
      <x v="9"/>
    </i>
    <i r="1">
      <x v="12"/>
    </i>
    <i>
      <x v="3"/>
    </i>
    <i r="1">
      <x v="3"/>
    </i>
    <i r="1">
      <x v="6"/>
    </i>
    <i r="1">
      <x v="9"/>
    </i>
    <i r="1">
      <x v="12"/>
    </i>
    <i>
      <x v="4"/>
    </i>
    <i r="1">
      <x v="3"/>
    </i>
    <i r="1">
      <x v="6"/>
    </i>
    <i r="1">
      <x v="9"/>
    </i>
    <i r="1">
      <x v="12"/>
    </i>
    <i>
      <x v="5"/>
    </i>
    <i r="1">
      <x v="3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11" baseField="0" baseItem="0"/>
    <dataField name="Sum of gains" fld="10" baseField="0" baseItem="0"/>
  </dataFields>
  <formats count="21">
    <format dxfId="20">
      <pivotArea outline="0" collapsedLevelsAreSubtotals="1" fieldPosition="0"/>
    </format>
    <format dxfId="19">
      <pivotArea collapsedLevelsAreSubtotals="1" fieldPosition="0">
        <references count="2">
          <reference field="0" count="2">
            <x v="9"/>
            <x v="12"/>
          </reference>
          <reference field="13" count="1" selected="0">
            <x v="1"/>
          </reference>
        </references>
      </pivotArea>
    </format>
    <format dxfId="18">
      <pivotArea collapsedLevelsAreSubtotals="1" fieldPosition="0">
        <references count="1">
          <reference field="13" count="1">
            <x v="2"/>
          </reference>
        </references>
      </pivotArea>
    </format>
    <format dxfId="17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2"/>
          </reference>
        </references>
      </pivotArea>
    </format>
    <format dxfId="16">
      <pivotArea collapsedLevelsAreSubtotals="1" fieldPosition="0">
        <references count="1">
          <reference field="13" count="1">
            <x v="3"/>
          </reference>
        </references>
      </pivotArea>
    </format>
    <format dxfId="15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3"/>
          </reference>
        </references>
      </pivotArea>
    </format>
    <format dxfId="14">
      <pivotArea collapsedLevelsAreSubtotals="1" fieldPosition="0">
        <references count="1">
          <reference field="13" count="1">
            <x v="4"/>
          </reference>
        </references>
      </pivotArea>
    </format>
    <format dxfId="13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4"/>
          </reference>
        </references>
      </pivotArea>
    </format>
    <format dxfId="12">
      <pivotArea collapsedLevelsAreSubtotals="1" fieldPosition="0">
        <references count="1">
          <reference field="13" count="1">
            <x v="5"/>
          </reference>
        </references>
      </pivotArea>
    </format>
    <format dxfId="11">
      <pivotArea collapsedLevelsAreSubtotals="1" fieldPosition="0">
        <references count="2">
          <reference field="0" count="2">
            <x v="3"/>
            <x v="6"/>
          </reference>
          <reference field="13" count="1" selected="0">
            <x v="5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2">
          <reference field="0" count="2">
            <x v="9"/>
            <x v="12"/>
          </reference>
          <reference field="13" count="1" selected="0">
            <x v="1"/>
          </reference>
        </references>
      </pivotArea>
    </format>
    <format dxfId="8">
      <pivotArea collapsedLevelsAreSubtotals="1" fieldPosition="0">
        <references count="1">
          <reference field="13" count="1">
            <x v="2"/>
          </reference>
        </references>
      </pivotArea>
    </format>
    <format dxfId="7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2"/>
          </reference>
        </references>
      </pivotArea>
    </format>
    <format dxfId="6">
      <pivotArea collapsedLevelsAreSubtotals="1" fieldPosition="0">
        <references count="1">
          <reference field="13" count="1">
            <x v="3"/>
          </reference>
        </references>
      </pivotArea>
    </format>
    <format dxfId="5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3"/>
          </reference>
        </references>
      </pivotArea>
    </format>
    <format dxfId="4">
      <pivotArea collapsedLevelsAreSubtotals="1" fieldPosition="0">
        <references count="1">
          <reference field="13" count="1">
            <x v="4"/>
          </reference>
        </references>
      </pivotArea>
    </format>
    <format dxfId="3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4"/>
          </reference>
        </references>
      </pivotArea>
    </format>
    <format dxfId="2">
      <pivotArea collapsedLevelsAreSubtotals="1" fieldPosition="0">
        <references count="1">
          <reference field="13" count="1">
            <x v="5"/>
          </reference>
        </references>
      </pivotArea>
    </format>
    <format dxfId="1">
      <pivotArea collapsedLevelsAreSubtotals="1" fieldPosition="0">
        <references count="2">
          <reference field="0" count="2">
            <x v="3"/>
            <x v="6"/>
          </reference>
          <reference field="13" count="1" selected="0">
            <x v="5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abSelected="1" topLeftCell="D1" workbookViewId="0">
      <selection activeCell="P29" sqref="P29"/>
    </sheetView>
  </sheetViews>
  <sheetFormatPr defaultRowHeight="14.4" x14ac:dyDescent="0.3"/>
  <cols>
    <col min="2" max="2" width="10.6640625" bestFit="1" customWidth="1"/>
    <col min="3" max="3" width="32.6640625" bestFit="1" customWidth="1"/>
    <col min="9" max="9" width="12" bestFit="1" customWidth="1"/>
    <col min="10" max="10" width="7" bestFit="1" customWidth="1"/>
    <col min="11" max="11" width="12.6640625" bestFit="1" customWidth="1"/>
    <col min="12" max="12" width="12.33203125" style="6" bestFit="1" customWidth="1"/>
    <col min="13" max="13" width="11.5546875" style="6" bestFit="1" customWidth="1"/>
    <col min="15" max="15" width="12.5546875" customWidth="1"/>
    <col min="16" max="16" width="10.88671875" customWidth="1"/>
    <col min="17" max="17" width="11.77734375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84</v>
      </c>
      <c r="L1" s="6" t="s">
        <v>85</v>
      </c>
      <c r="M1" s="6" t="s">
        <v>98</v>
      </c>
      <c r="O1" s="2" t="s">
        <v>86</v>
      </c>
      <c r="P1" t="s">
        <v>99</v>
      </c>
      <c r="Q1" t="s">
        <v>97</v>
      </c>
    </row>
    <row r="2" spans="1:17" x14ac:dyDescent="0.3">
      <c r="A2">
        <v>340</v>
      </c>
      <c r="B2" s="1">
        <v>41547</v>
      </c>
      <c r="C2" t="s">
        <v>9</v>
      </c>
      <c r="D2" t="s">
        <v>10</v>
      </c>
      <c r="E2">
        <v>744269000</v>
      </c>
      <c r="F2">
        <v>53005000</v>
      </c>
      <c r="G2">
        <v>24652836</v>
      </c>
      <c r="H2">
        <v>8807</v>
      </c>
      <c r="I2">
        <v>30.189995179459299</v>
      </c>
      <c r="J2">
        <v>34.94</v>
      </c>
      <c r="K2">
        <f>J2-I2</f>
        <v>4.7500048205406991</v>
      </c>
      <c r="L2" s="6">
        <f>K2*100</f>
        <v>475.00048205406989</v>
      </c>
      <c r="M2" s="6">
        <f>100*I2</f>
        <v>3018.9995179459297</v>
      </c>
      <c r="O2" s="3" t="s">
        <v>88</v>
      </c>
      <c r="P2" s="8"/>
      <c r="Q2" s="8"/>
    </row>
    <row r="3" spans="1:17" x14ac:dyDescent="0.3">
      <c r="A3">
        <v>631</v>
      </c>
      <c r="B3" s="1">
        <v>41547</v>
      </c>
      <c r="C3" t="s">
        <v>11</v>
      </c>
      <c r="D3" t="s">
        <v>12</v>
      </c>
      <c r="E3">
        <v>1789325000</v>
      </c>
      <c r="F3">
        <v>-19523000</v>
      </c>
      <c r="G3">
        <v>31446830</v>
      </c>
      <c r="H3">
        <v>16472924</v>
      </c>
      <c r="I3">
        <v>56.900011861290899</v>
      </c>
      <c r="J3">
        <v>63.37</v>
      </c>
      <c r="K3">
        <f t="shared" ref="K3:K66" si="0">J3-I3</f>
        <v>6.4699881387090983</v>
      </c>
      <c r="L3" s="6">
        <f t="shared" ref="L3:L66" si="1">K3*100</f>
        <v>646.99881387090977</v>
      </c>
      <c r="M3" s="6">
        <f t="shared" ref="M3:M66" si="2">100*I3</f>
        <v>5690.0011861290895</v>
      </c>
      <c r="O3" s="9" t="s">
        <v>89</v>
      </c>
      <c r="P3" s="10">
        <v>21034.002535600619</v>
      </c>
      <c r="Q3" s="10">
        <v>2319.9974643993792</v>
      </c>
    </row>
    <row r="4" spans="1:17" x14ac:dyDescent="0.3">
      <c r="A4">
        <v>533</v>
      </c>
      <c r="B4" s="1">
        <v>41547</v>
      </c>
      <c r="C4" t="s">
        <v>13</v>
      </c>
      <c r="D4" t="s">
        <v>14</v>
      </c>
      <c r="E4">
        <v>644396000</v>
      </c>
      <c r="F4">
        <v>120375000</v>
      </c>
      <c r="G4">
        <v>18009957</v>
      </c>
      <c r="H4">
        <v>240500</v>
      </c>
      <c r="I4">
        <v>35.779985482475098</v>
      </c>
      <c r="J4">
        <v>35.049999999999997</v>
      </c>
      <c r="K4">
        <f t="shared" si="0"/>
        <v>-0.72998548247510087</v>
      </c>
      <c r="L4" s="6">
        <f t="shared" si="1"/>
        <v>-72.998548247510087</v>
      </c>
      <c r="M4" s="6">
        <f t="shared" si="2"/>
        <v>3577.9985482475099</v>
      </c>
      <c r="O4" s="9" t="s">
        <v>90</v>
      </c>
      <c r="P4" s="10">
        <v>38547.006499803698</v>
      </c>
      <c r="Q4" s="10">
        <v>869.99350019630083</v>
      </c>
    </row>
    <row r="5" spans="1:17" x14ac:dyDescent="0.3">
      <c r="A5">
        <v>344</v>
      </c>
      <c r="B5" s="1">
        <v>41547</v>
      </c>
      <c r="C5" t="s">
        <v>15</v>
      </c>
      <c r="D5" t="s">
        <v>16</v>
      </c>
      <c r="E5">
        <v>2894119000</v>
      </c>
      <c r="F5">
        <v>64394000</v>
      </c>
      <c r="G5">
        <v>79117501</v>
      </c>
      <c r="H5">
        <v>840200</v>
      </c>
      <c r="I5">
        <v>36.580010281164</v>
      </c>
      <c r="J5">
        <v>40.4</v>
      </c>
      <c r="K5">
        <f t="shared" si="0"/>
        <v>3.8199897188359984</v>
      </c>
      <c r="L5" s="6">
        <f t="shared" si="1"/>
        <v>381.99897188359984</v>
      </c>
      <c r="M5" s="6">
        <f t="shared" si="2"/>
        <v>3658.0010281164</v>
      </c>
      <c r="O5" s="3" t="s">
        <v>91</v>
      </c>
      <c r="P5" s="10"/>
      <c r="Q5" s="10"/>
    </row>
    <row r="6" spans="1:17" x14ac:dyDescent="0.3">
      <c r="A6">
        <v>684</v>
      </c>
      <c r="B6" s="1">
        <v>41547</v>
      </c>
      <c r="C6" t="s">
        <v>17</v>
      </c>
      <c r="D6" t="s">
        <v>18</v>
      </c>
      <c r="E6">
        <v>557832000</v>
      </c>
      <c r="F6">
        <v>71153000</v>
      </c>
      <c r="G6">
        <v>10961520</v>
      </c>
      <c r="H6">
        <v>64100</v>
      </c>
      <c r="I6">
        <v>50.890022551616902</v>
      </c>
      <c r="J6">
        <v>59.78</v>
      </c>
      <c r="K6">
        <f t="shared" si="0"/>
        <v>8.8899774483830996</v>
      </c>
      <c r="L6" s="6">
        <f t="shared" si="1"/>
        <v>888.99774483830993</v>
      </c>
      <c r="M6" s="6">
        <f t="shared" si="2"/>
        <v>5089.0022551616903</v>
      </c>
      <c r="O6" s="9" t="s">
        <v>92</v>
      </c>
      <c r="P6" s="10">
        <v>55084.004103675601</v>
      </c>
      <c r="Q6" s="10">
        <v>-2013.0041036756004</v>
      </c>
    </row>
    <row r="7" spans="1:17" x14ac:dyDescent="0.3">
      <c r="A7">
        <v>107</v>
      </c>
      <c r="B7" s="1">
        <v>41639</v>
      </c>
      <c r="C7" t="s">
        <v>11</v>
      </c>
      <c r="D7" t="s">
        <v>12</v>
      </c>
      <c r="E7">
        <v>2310552000</v>
      </c>
      <c r="F7">
        <v>521227000</v>
      </c>
      <c r="G7">
        <v>36461294</v>
      </c>
      <c r="H7">
        <v>5014464</v>
      </c>
      <c r="I7">
        <v>63.369994493338602</v>
      </c>
      <c r="J7">
        <v>68.849999999999994</v>
      </c>
      <c r="K7">
        <f t="shared" si="0"/>
        <v>5.4800055066613922</v>
      </c>
      <c r="L7" s="6">
        <f t="shared" si="1"/>
        <v>548.00055066613925</v>
      </c>
      <c r="M7" s="6">
        <f t="shared" si="2"/>
        <v>6336.99944933386</v>
      </c>
      <c r="O7" s="9" t="s">
        <v>93</v>
      </c>
      <c r="P7" s="10">
        <v>61888.014879771319</v>
      </c>
      <c r="Q7" s="10">
        <v>-1714.0148797713096</v>
      </c>
    </row>
    <row r="8" spans="1:17" x14ac:dyDescent="0.3">
      <c r="A8">
        <v>1</v>
      </c>
      <c r="B8" s="1">
        <v>41639</v>
      </c>
      <c r="C8" t="s">
        <v>19</v>
      </c>
      <c r="D8" t="s">
        <v>20</v>
      </c>
      <c r="E8">
        <v>296712000</v>
      </c>
      <c r="F8">
        <v>282643000</v>
      </c>
      <c r="G8">
        <v>10585502</v>
      </c>
      <c r="H8">
        <v>9996602</v>
      </c>
      <c r="I8">
        <v>28.030035798018801</v>
      </c>
      <c r="J8">
        <v>25.89</v>
      </c>
      <c r="K8">
        <f t="shared" si="0"/>
        <v>-2.1400357980188005</v>
      </c>
      <c r="L8" s="6">
        <f t="shared" si="1"/>
        <v>-214.00357980188005</v>
      </c>
      <c r="M8" s="6">
        <f t="shared" si="2"/>
        <v>2803.0035798018803</v>
      </c>
      <c r="O8" s="9" t="s">
        <v>89</v>
      </c>
      <c r="P8" s="10">
        <v>58015.998232318438</v>
      </c>
      <c r="Q8" s="10">
        <v>-1018.998232318432</v>
      </c>
    </row>
    <row r="9" spans="1:17" x14ac:dyDescent="0.3">
      <c r="A9">
        <v>512</v>
      </c>
      <c r="B9" s="1">
        <v>41639</v>
      </c>
      <c r="C9" t="s">
        <v>15</v>
      </c>
      <c r="D9" t="s">
        <v>16</v>
      </c>
      <c r="E9">
        <v>3204565000</v>
      </c>
      <c r="F9">
        <v>310446000</v>
      </c>
      <c r="G9">
        <v>79320901</v>
      </c>
      <c r="H9">
        <v>203400</v>
      </c>
      <c r="I9">
        <v>40.400007559167797</v>
      </c>
      <c r="J9">
        <v>42.86</v>
      </c>
      <c r="K9">
        <f t="shared" si="0"/>
        <v>2.4599924408322025</v>
      </c>
      <c r="L9" s="6">
        <f t="shared" si="1"/>
        <v>245.99924408322025</v>
      </c>
      <c r="M9" s="6">
        <f t="shared" si="2"/>
        <v>4040.0007559167798</v>
      </c>
      <c r="O9" s="9" t="s">
        <v>90</v>
      </c>
      <c r="P9" s="10">
        <v>58618.511903571722</v>
      </c>
      <c r="Q9" s="10">
        <v>-193.51190357171851</v>
      </c>
    </row>
    <row r="10" spans="1:17" x14ac:dyDescent="0.3">
      <c r="A10">
        <v>61</v>
      </c>
      <c r="B10" s="1">
        <v>41639</v>
      </c>
      <c r="C10" t="s">
        <v>21</v>
      </c>
      <c r="D10" t="s">
        <v>22</v>
      </c>
      <c r="E10">
        <v>990184000</v>
      </c>
      <c r="F10">
        <v>502261000</v>
      </c>
      <c r="G10">
        <v>34890174</v>
      </c>
      <c r="H10">
        <v>17817982</v>
      </c>
      <c r="I10">
        <v>28.380024702657</v>
      </c>
      <c r="J10">
        <v>32.72</v>
      </c>
      <c r="K10">
        <f t="shared" si="0"/>
        <v>4.339975297342999</v>
      </c>
      <c r="L10" s="6">
        <f t="shared" si="1"/>
        <v>433.99752973429992</v>
      </c>
      <c r="M10" s="6">
        <f t="shared" si="2"/>
        <v>2838.0024702657001</v>
      </c>
      <c r="O10" s="3" t="s">
        <v>94</v>
      </c>
      <c r="P10" s="10"/>
      <c r="Q10" s="10"/>
    </row>
    <row r="11" spans="1:17" x14ac:dyDescent="0.3">
      <c r="A11">
        <v>86</v>
      </c>
      <c r="B11" s="1">
        <v>41639</v>
      </c>
      <c r="C11" t="s">
        <v>23</v>
      </c>
      <c r="D11" t="s">
        <v>24</v>
      </c>
      <c r="E11">
        <v>21040998000</v>
      </c>
      <c r="F11">
        <v>1904400000</v>
      </c>
      <c r="G11">
        <v>463458123</v>
      </c>
      <c r="H11">
        <v>326500</v>
      </c>
      <c r="I11">
        <v>45.3999983079377</v>
      </c>
      <c r="J11">
        <v>49.74</v>
      </c>
      <c r="K11">
        <f t="shared" si="0"/>
        <v>4.3400016920623017</v>
      </c>
      <c r="L11" s="6">
        <f t="shared" si="1"/>
        <v>434.00016920623017</v>
      </c>
      <c r="M11" s="6">
        <f t="shared" si="2"/>
        <v>4539.9998307937703</v>
      </c>
      <c r="O11" s="9" t="s">
        <v>92</v>
      </c>
      <c r="P11" s="10">
        <v>52411.005281158948</v>
      </c>
      <c r="Q11" s="10">
        <v>1549.9947188410497</v>
      </c>
    </row>
    <row r="12" spans="1:17" x14ac:dyDescent="0.3">
      <c r="A12">
        <v>611</v>
      </c>
      <c r="B12" s="1">
        <v>41639</v>
      </c>
      <c r="C12" t="s">
        <v>25</v>
      </c>
      <c r="D12" t="s">
        <v>26</v>
      </c>
      <c r="E12">
        <v>3893875000</v>
      </c>
      <c r="F12">
        <v>251550000</v>
      </c>
      <c r="G12">
        <v>49483733</v>
      </c>
      <c r="H12">
        <v>236498</v>
      </c>
      <c r="I12">
        <v>78.690001015081094</v>
      </c>
      <c r="J12">
        <v>76.430000000000007</v>
      </c>
      <c r="K12">
        <f t="shared" si="0"/>
        <v>-2.2600010150810874</v>
      </c>
      <c r="L12" s="6">
        <f t="shared" si="1"/>
        <v>-226.00010150810874</v>
      </c>
      <c r="M12" s="6">
        <f t="shared" si="2"/>
        <v>7869.0001015081098</v>
      </c>
      <c r="O12" s="9" t="s">
        <v>93</v>
      </c>
      <c r="P12" s="10">
        <v>4340.00064916464</v>
      </c>
      <c r="Q12" s="10">
        <v>-239.00064916464032</v>
      </c>
    </row>
    <row r="13" spans="1:17" x14ac:dyDescent="0.3">
      <c r="A13">
        <v>377</v>
      </c>
      <c r="B13" s="1">
        <v>41639</v>
      </c>
      <c r="C13" t="s">
        <v>27</v>
      </c>
      <c r="D13" t="s">
        <v>28</v>
      </c>
      <c r="E13">
        <v>4162320000</v>
      </c>
      <c r="F13">
        <v>713030000</v>
      </c>
      <c r="G13">
        <v>41129643</v>
      </c>
      <c r="H13">
        <v>1040272</v>
      </c>
      <c r="I13">
        <v>101.200003121836</v>
      </c>
      <c r="J13">
        <v>97.68</v>
      </c>
      <c r="K13">
        <f t="shared" si="0"/>
        <v>-3.5200031218359982</v>
      </c>
      <c r="L13" s="6">
        <f t="shared" si="1"/>
        <v>-352.00031218359982</v>
      </c>
      <c r="M13" s="6">
        <f t="shared" si="2"/>
        <v>10120.0003121836</v>
      </c>
      <c r="O13" s="9" t="s">
        <v>89</v>
      </c>
      <c r="P13" s="10">
        <v>33143.006347343871</v>
      </c>
      <c r="Q13" s="10">
        <v>-2901.0063473438699</v>
      </c>
    </row>
    <row r="14" spans="1:17" x14ac:dyDescent="0.3">
      <c r="A14">
        <v>511</v>
      </c>
      <c r="B14" s="1">
        <v>41729</v>
      </c>
      <c r="C14" t="s">
        <v>11</v>
      </c>
      <c r="D14" t="s">
        <v>12</v>
      </c>
      <c r="E14">
        <v>2590216000</v>
      </c>
      <c r="F14">
        <v>279664000</v>
      </c>
      <c r="G14">
        <v>37621152</v>
      </c>
      <c r="H14">
        <v>1159858</v>
      </c>
      <c r="I14">
        <v>68.849991621734503</v>
      </c>
      <c r="J14">
        <v>72.319999999999993</v>
      </c>
      <c r="K14">
        <f t="shared" si="0"/>
        <v>3.47000837826549</v>
      </c>
      <c r="L14" s="6">
        <f t="shared" si="1"/>
        <v>347.000837826549</v>
      </c>
      <c r="M14" s="6">
        <f t="shared" si="2"/>
        <v>6884.9991621734507</v>
      </c>
      <c r="O14" s="9" t="s">
        <v>90</v>
      </c>
      <c r="P14" s="10">
        <v>19964.010487776141</v>
      </c>
      <c r="Q14" s="10">
        <v>-1151.010487776141</v>
      </c>
    </row>
    <row r="15" spans="1:17" x14ac:dyDescent="0.3">
      <c r="A15">
        <v>658</v>
      </c>
      <c r="B15" s="1">
        <v>41729</v>
      </c>
      <c r="C15" t="s">
        <v>29</v>
      </c>
      <c r="D15" t="s">
        <v>30</v>
      </c>
      <c r="E15">
        <v>13157670000</v>
      </c>
      <c r="F15">
        <v>380029000</v>
      </c>
      <c r="G15">
        <v>68355084</v>
      </c>
      <c r="H15">
        <v>233100</v>
      </c>
      <c r="I15">
        <v>192.48999825675</v>
      </c>
      <c r="J15">
        <v>181.27</v>
      </c>
      <c r="K15">
        <f t="shared" si="0"/>
        <v>-11.219998256749989</v>
      </c>
      <c r="L15" s="6">
        <f t="shared" si="1"/>
        <v>-1121.9998256749989</v>
      </c>
      <c r="M15" s="6">
        <f t="shared" si="2"/>
        <v>19248.999825675</v>
      </c>
      <c r="O15" s="3" t="s">
        <v>95</v>
      </c>
      <c r="P15" s="10"/>
      <c r="Q15" s="10"/>
    </row>
    <row r="16" spans="1:17" x14ac:dyDescent="0.3">
      <c r="A16">
        <v>20</v>
      </c>
      <c r="B16" s="1">
        <v>41729</v>
      </c>
      <c r="C16" t="s">
        <v>31</v>
      </c>
      <c r="D16" t="s">
        <v>32</v>
      </c>
      <c r="E16">
        <v>305634000</v>
      </c>
      <c r="F16">
        <v>43237000</v>
      </c>
      <c r="G16">
        <v>7346968</v>
      </c>
      <c r="H16">
        <v>4398683</v>
      </c>
      <c r="I16">
        <v>41.600017857706703</v>
      </c>
      <c r="J16">
        <v>36.450000000000003</v>
      </c>
      <c r="K16">
        <f t="shared" si="0"/>
        <v>-5.1500178577067004</v>
      </c>
      <c r="L16" s="6">
        <f t="shared" si="1"/>
        <v>-515.00178577067004</v>
      </c>
      <c r="M16" s="6">
        <f t="shared" si="2"/>
        <v>4160.0017857706707</v>
      </c>
      <c r="O16" s="9" t="s">
        <v>92</v>
      </c>
      <c r="P16" s="10">
        <v>50493.003527145651</v>
      </c>
      <c r="Q16" s="10">
        <v>-3502.00352714566</v>
      </c>
    </row>
    <row r="17" spans="1:17" x14ac:dyDescent="0.3">
      <c r="A17">
        <v>133</v>
      </c>
      <c r="B17" s="1">
        <v>41729</v>
      </c>
      <c r="C17" t="s">
        <v>33</v>
      </c>
      <c r="D17" t="s">
        <v>34</v>
      </c>
      <c r="E17">
        <v>302535000</v>
      </c>
      <c r="F17">
        <v>-35826000</v>
      </c>
      <c r="G17">
        <v>4050000</v>
      </c>
      <c r="H17">
        <v>3645000</v>
      </c>
      <c r="I17">
        <v>74.7</v>
      </c>
      <c r="J17">
        <v>73.47</v>
      </c>
      <c r="K17">
        <f t="shared" si="0"/>
        <v>-1.230000000000004</v>
      </c>
      <c r="L17" s="6">
        <f t="shared" si="1"/>
        <v>-123.0000000000004</v>
      </c>
      <c r="M17" s="6">
        <f t="shared" si="2"/>
        <v>7470</v>
      </c>
      <c r="O17" s="9" t="s">
        <v>93</v>
      </c>
      <c r="P17" s="10">
        <v>26875.004513711261</v>
      </c>
      <c r="Q17" s="10">
        <v>1466.9954862887382</v>
      </c>
    </row>
    <row r="18" spans="1:17" x14ac:dyDescent="0.3">
      <c r="A18">
        <v>103</v>
      </c>
      <c r="B18" s="1">
        <v>41729</v>
      </c>
      <c r="C18" t="s">
        <v>15</v>
      </c>
      <c r="D18" t="s">
        <v>16</v>
      </c>
      <c r="E18">
        <v>3429944000</v>
      </c>
      <c r="F18">
        <v>225379000</v>
      </c>
      <c r="G18">
        <v>80026697</v>
      </c>
      <c r="H18">
        <v>705796</v>
      </c>
      <c r="I18">
        <v>42.859997083223398</v>
      </c>
      <c r="J18">
        <v>43.32</v>
      </c>
      <c r="K18">
        <f t="shared" si="0"/>
        <v>0.46000291677660243</v>
      </c>
      <c r="L18" s="6">
        <f t="shared" si="1"/>
        <v>46.000291677660243</v>
      </c>
      <c r="M18" s="6">
        <f t="shared" si="2"/>
        <v>4285.9997083223398</v>
      </c>
      <c r="O18" s="9" t="s">
        <v>89</v>
      </c>
      <c r="P18" s="10">
        <v>41823.024080089053</v>
      </c>
      <c r="Q18" s="10">
        <v>345.97591991094987</v>
      </c>
    </row>
    <row r="19" spans="1:17" x14ac:dyDescent="0.3">
      <c r="A19">
        <v>403</v>
      </c>
      <c r="B19" s="1">
        <v>41729</v>
      </c>
      <c r="C19" t="s">
        <v>17</v>
      </c>
      <c r="D19" t="s">
        <v>18</v>
      </c>
      <c r="E19">
        <v>629974000</v>
      </c>
      <c r="F19">
        <v>-25306000</v>
      </c>
      <c r="G19">
        <v>11685654</v>
      </c>
      <c r="H19">
        <v>724134</v>
      </c>
      <c r="I19">
        <v>53.910033618999798</v>
      </c>
      <c r="J19">
        <v>48.81</v>
      </c>
      <c r="K19">
        <f t="shared" si="0"/>
        <v>-5.1000336189997952</v>
      </c>
      <c r="L19" s="6">
        <f t="shared" si="1"/>
        <v>-510.0033618999795</v>
      </c>
      <c r="M19" s="6">
        <f t="shared" si="2"/>
        <v>5391.0033618999796</v>
      </c>
      <c r="O19" s="9" t="s">
        <v>90</v>
      </c>
      <c r="P19" s="10">
        <v>33196.000298470462</v>
      </c>
      <c r="Q19" s="10">
        <v>1782.999701529538</v>
      </c>
    </row>
    <row r="20" spans="1:17" x14ac:dyDescent="0.3">
      <c r="A20">
        <v>357</v>
      </c>
      <c r="B20" s="1">
        <v>41729</v>
      </c>
      <c r="C20" t="s">
        <v>25</v>
      </c>
      <c r="D20" t="s">
        <v>26</v>
      </c>
      <c r="E20">
        <v>4436946000</v>
      </c>
      <c r="F20">
        <v>543071000</v>
      </c>
      <c r="G20">
        <v>58052412</v>
      </c>
      <c r="H20">
        <v>8568679</v>
      </c>
      <c r="I20">
        <v>76.430002598341602</v>
      </c>
      <c r="J20">
        <v>75.069999999999993</v>
      </c>
      <c r="K20">
        <f t="shared" si="0"/>
        <v>-1.3600025983416089</v>
      </c>
      <c r="L20" s="6">
        <f t="shared" si="1"/>
        <v>-136.00025983416089</v>
      </c>
      <c r="M20" s="6">
        <f t="shared" si="2"/>
        <v>7643.0002598341598</v>
      </c>
      <c r="O20" s="3" t="s">
        <v>96</v>
      </c>
      <c r="P20" s="10"/>
      <c r="Q20" s="10"/>
    </row>
    <row r="21" spans="1:17" x14ac:dyDescent="0.3">
      <c r="A21">
        <v>252</v>
      </c>
      <c r="B21" s="1">
        <v>41820</v>
      </c>
      <c r="C21" t="s">
        <v>35</v>
      </c>
      <c r="D21" t="s">
        <v>36</v>
      </c>
      <c r="E21">
        <v>729816000</v>
      </c>
      <c r="F21">
        <v>-102532000</v>
      </c>
      <c r="G21">
        <v>10701110</v>
      </c>
      <c r="H21">
        <v>1150355</v>
      </c>
      <c r="I21">
        <v>68.200027847578397</v>
      </c>
      <c r="J21">
        <v>57.85</v>
      </c>
      <c r="K21">
        <f t="shared" si="0"/>
        <v>-10.350027847578396</v>
      </c>
      <c r="L21" s="6">
        <f t="shared" si="1"/>
        <v>-1035.0027847578397</v>
      </c>
      <c r="M21" s="6">
        <f t="shared" si="2"/>
        <v>6820.0027847578394</v>
      </c>
      <c r="O21" s="9" t="s">
        <v>92</v>
      </c>
      <c r="P21" s="10">
        <v>36980.008682470565</v>
      </c>
      <c r="Q21" s="10">
        <v>2684.9913175294346</v>
      </c>
    </row>
    <row r="22" spans="1:17" x14ac:dyDescent="0.3">
      <c r="A22">
        <v>113</v>
      </c>
      <c r="B22" s="1">
        <v>41820</v>
      </c>
      <c r="C22" t="s">
        <v>37</v>
      </c>
      <c r="D22" t="s">
        <v>38</v>
      </c>
      <c r="E22">
        <v>1196451000</v>
      </c>
      <c r="F22">
        <v>163851000</v>
      </c>
      <c r="G22">
        <v>32960056</v>
      </c>
      <c r="H22">
        <v>2960056</v>
      </c>
      <c r="I22">
        <v>36.300029344610302</v>
      </c>
      <c r="J22">
        <v>31.94</v>
      </c>
      <c r="K22">
        <f t="shared" si="0"/>
        <v>-4.3600293446103002</v>
      </c>
      <c r="L22" s="6">
        <f t="shared" si="1"/>
        <v>-436.00293446103001</v>
      </c>
      <c r="M22" s="6">
        <f t="shared" si="2"/>
        <v>3630.0029344610302</v>
      </c>
      <c r="O22" s="9" t="s">
        <v>93</v>
      </c>
      <c r="P22" s="10">
        <v>38105.999999759544</v>
      </c>
      <c r="Q22" s="10">
        <v>-1666.999999759541</v>
      </c>
    </row>
    <row r="23" spans="1:17" x14ac:dyDescent="0.3">
      <c r="A23">
        <v>271</v>
      </c>
      <c r="B23" s="1">
        <v>41820</v>
      </c>
      <c r="C23" t="s">
        <v>29</v>
      </c>
      <c r="D23" t="s">
        <v>30</v>
      </c>
      <c r="E23">
        <v>12720437000</v>
      </c>
      <c r="F23">
        <v>-437233000</v>
      </c>
      <c r="G23">
        <v>70173978</v>
      </c>
      <c r="H23">
        <v>1818894</v>
      </c>
      <c r="I23">
        <v>181.27000011314701</v>
      </c>
      <c r="J23">
        <v>189.83</v>
      </c>
      <c r="K23">
        <f t="shared" si="0"/>
        <v>8.5599998868530065</v>
      </c>
      <c r="L23" s="6">
        <f t="shared" si="1"/>
        <v>855.99998868530065</v>
      </c>
      <c r="M23" s="6">
        <f t="shared" si="2"/>
        <v>18127.0000113147</v>
      </c>
      <c r="O23" s="3" t="s">
        <v>87</v>
      </c>
      <c r="P23" s="10">
        <v>630518.60202183155</v>
      </c>
      <c r="Q23" s="10">
        <v>-3378.6020218315234</v>
      </c>
    </row>
    <row r="24" spans="1:17" x14ac:dyDescent="0.3">
      <c r="A24">
        <v>552</v>
      </c>
      <c r="B24" s="1">
        <v>41820</v>
      </c>
      <c r="C24" t="s">
        <v>31</v>
      </c>
      <c r="D24" t="s">
        <v>32</v>
      </c>
      <c r="E24">
        <v>436299000</v>
      </c>
      <c r="F24">
        <v>130665000</v>
      </c>
      <c r="G24">
        <v>9866546</v>
      </c>
      <c r="H24">
        <v>2519578</v>
      </c>
      <c r="I24">
        <v>44.2200340423082</v>
      </c>
      <c r="J24">
        <v>35.07</v>
      </c>
      <c r="K24">
        <f t="shared" si="0"/>
        <v>-9.1500340423081994</v>
      </c>
      <c r="L24" s="6">
        <f t="shared" si="1"/>
        <v>-915.00340423081991</v>
      </c>
      <c r="M24" s="6">
        <f t="shared" si="2"/>
        <v>4422.0034042308198</v>
      </c>
    </row>
    <row r="25" spans="1:17" x14ac:dyDescent="0.3">
      <c r="A25">
        <v>296</v>
      </c>
      <c r="B25" s="1">
        <v>41820</v>
      </c>
      <c r="C25" t="s">
        <v>13</v>
      </c>
      <c r="D25" t="s">
        <v>14</v>
      </c>
      <c r="E25">
        <v>701619000</v>
      </c>
      <c r="F25">
        <v>247139000</v>
      </c>
      <c r="G25">
        <v>16458330</v>
      </c>
      <c r="H25">
        <v>3458330</v>
      </c>
      <c r="I25">
        <v>42.630023823802297</v>
      </c>
      <c r="J25">
        <v>36.15</v>
      </c>
      <c r="K25">
        <f t="shared" si="0"/>
        <v>-6.4800238238022985</v>
      </c>
      <c r="L25" s="6">
        <f t="shared" si="1"/>
        <v>-648.00238238022985</v>
      </c>
      <c r="M25" s="6">
        <f t="shared" si="2"/>
        <v>4263.0023823802294</v>
      </c>
    </row>
    <row r="26" spans="1:17" x14ac:dyDescent="0.3">
      <c r="A26">
        <v>493</v>
      </c>
      <c r="B26" s="1">
        <v>41820</v>
      </c>
      <c r="C26" t="s">
        <v>15</v>
      </c>
      <c r="D26" t="s">
        <v>16</v>
      </c>
      <c r="E26">
        <v>3469692000</v>
      </c>
      <c r="F26">
        <v>39748000</v>
      </c>
      <c r="G26">
        <v>80094497</v>
      </c>
      <c r="H26">
        <v>67800</v>
      </c>
      <c r="I26">
        <v>43.319979898244398</v>
      </c>
      <c r="J26">
        <v>41.83</v>
      </c>
      <c r="K26">
        <f t="shared" si="0"/>
        <v>-1.4899798982443997</v>
      </c>
      <c r="L26" s="6">
        <f t="shared" si="1"/>
        <v>-148.99798982443997</v>
      </c>
      <c r="M26" s="6">
        <f t="shared" si="2"/>
        <v>4331.9979898244401</v>
      </c>
    </row>
    <row r="27" spans="1:17" x14ac:dyDescent="0.3">
      <c r="A27">
        <v>13</v>
      </c>
      <c r="B27" s="1">
        <v>41820</v>
      </c>
      <c r="C27" t="s">
        <v>21</v>
      </c>
      <c r="D27" t="s">
        <v>22</v>
      </c>
      <c r="E27">
        <v>1175131000</v>
      </c>
      <c r="F27">
        <v>33524000</v>
      </c>
      <c r="G27">
        <v>39002016</v>
      </c>
      <c r="H27">
        <v>4111842</v>
      </c>
      <c r="I27">
        <v>30.130006612991501</v>
      </c>
      <c r="J27">
        <v>27.49</v>
      </c>
      <c r="K27">
        <f t="shared" si="0"/>
        <v>-2.6400066129915025</v>
      </c>
      <c r="L27" s="6">
        <f t="shared" si="1"/>
        <v>-264.00066129915024</v>
      </c>
      <c r="M27" s="6">
        <f t="shared" si="2"/>
        <v>3013.0006612991501</v>
      </c>
    </row>
    <row r="28" spans="1:17" x14ac:dyDescent="0.3">
      <c r="A28" s="4">
        <v>519</v>
      </c>
      <c r="B28" s="5">
        <v>41820</v>
      </c>
      <c r="C28" s="4" t="s">
        <v>39</v>
      </c>
      <c r="D28" s="4" t="s">
        <v>40</v>
      </c>
      <c r="E28" s="4">
        <v>379225000</v>
      </c>
      <c r="F28" s="4">
        <v>43464000</v>
      </c>
      <c r="G28" s="4">
        <v>1799749</v>
      </c>
      <c r="H28" s="4">
        <v>244290</v>
      </c>
      <c r="I28" s="4">
        <v>210.70993788578301</v>
      </c>
      <c r="J28" s="4">
        <v>53.34</v>
      </c>
      <c r="K28" s="4">
        <f t="shared" si="0"/>
        <v>-157.369937885783</v>
      </c>
      <c r="L28" s="7">
        <v>0</v>
      </c>
      <c r="M28" s="7">
        <v>0</v>
      </c>
    </row>
    <row r="29" spans="1:17" x14ac:dyDescent="0.3">
      <c r="A29">
        <v>156</v>
      </c>
      <c r="B29" s="1">
        <v>41820</v>
      </c>
      <c r="C29" t="s">
        <v>17</v>
      </c>
      <c r="D29" t="s">
        <v>18</v>
      </c>
      <c r="E29">
        <v>633798000</v>
      </c>
      <c r="F29">
        <v>3824000</v>
      </c>
      <c r="G29">
        <v>12985000</v>
      </c>
      <c r="H29">
        <v>1299346</v>
      </c>
      <c r="I29">
        <v>48.810011551790502</v>
      </c>
      <c r="J29">
        <v>55.12</v>
      </c>
      <c r="K29">
        <f t="shared" si="0"/>
        <v>6.309988448209495</v>
      </c>
      <c r="L29" s="6">
        <f t="shared" si="1"/>
        <v>630.99884482094944</v>
      </c>
      <c r="M29" s="6">
        <f t="shared" si="2"/>
        <v>4881.0011551790503</v>
      </c>
    </row>
    <row r="30" spans="1:17" x14ac:dyDescent="0.3">
      <c r="A30">
        <v>603</v>
      </c>
      <c r="B30" s="1">
        <v>41820</v>
      </c>
      <c r="C30" t="s">
        <v>41</v>
      </c>
      <c r="D30" t="s">
        <v>42</v>
      </c>
      <c r="E30">
        <v>733996000</v>
      </c>
      <c r="F30">
        <v>209644000</v>
      </c>
      <c r="G30">
        <v>15000928</v>
      </c>
      <c r="H30">
        <v>3978185</v>
      </c>
      <c r="I30">
        <v>48.930039528221201</v>
      </c>
      <c r="J30">
        <v>49.99</v>
      </c>
      <c r="K30">
        <f t="shared" si="0"/>
        <v>1.0599604717788011</v>
      </c>
      <c r="L30" s="6">
        <f t="shared" si="1"/>
        <v>105.99604717788011</v>
      </c>
      <c r="M30" s="6">
        <f t="shared" si="2"/>
        <v>4893.0039528221205</v>
      </c>
    </row>
    <row r="31" spans="1:17" x14ac:dyDescent="0.3">
      <c r="A31">
        <v>577</v>
      </c>
      <c r="B31" s="1">
        <v>41820</v>
      </c>
      <c r="C31" t="s">
        <v>25</v>
      </c>
      <c r="D31" t="s">
        <v>26</v>
      </c>
      <c r="E31">
        <v>4413910000</v>
      </c>
      <c r="F31">
        <v>-23036000</v>
      </c>
      <c r="G31">
        <v>58797259</v>
      </c>
      <c r="H31">
        <v>744847</v>
      </c>
      <c r="I31">
        <v>75.069996035019301</v>
      </c>
      <c r="J31">
        <v>76.47</v>
      </c>
      <c r="K31">
        <f t="shared" si="0"/>
        <v>1.4000039649806979</v>
      </c>
      <c r="L31" s="6">
        <f t="shared" si="1"/>
        <v>140.00039649806979</v>
      </c>
      <c r="M31" s="6">
        <f t="shared" si="2"/>
        <v>7506.9996035019303</v>
      </c>
    </row>
    <row r="32" spans="1:17" x14ac:dyDescent="0.3">
      <c r="A32">
        <v>333</v>
      </c>
      <c r="B32" s="1">
        <v>41912</v>
      </c>
      <c r="C32" t="s">
        <v>37</v>
      </c>
      <c r="D32" t="s">
        <v>38</v>
      </c>
      <c r="E32">
        <v>1277600000</v>
      </c>
      <c r="F32">
        <v>81149000</v>
      </c>
      <c r="G32">
        <v>40000000</v>
      </c>
      <c r="H32">
        <v>7039944</v>
      </c>
      <c r="I32">
        <v>31.94</v>
      </c>
      <c r="J32">
        <v>34.909999999999997</v>
      </c>
      <c r="K32">
        <f t="shared" si="0"/>
        <v>2.9699999999999953</v>
      </c>
      <c r="L32" s="6">
        <f t="shared" si="1"/>
        <v>296.99999999999955</v>
      </c>
      <c r="M32" s="6">
        <f t="shared" si="2"/>
        <v>3194</v>
      </c>
    </row>
    <row r="33" spans="1:13" x14ac:dyDescent="0.3">
      <c r="A33">
        <v>30</v>
      </c>
      <c r="B33" s="1">
        <v>41912</v>
      </c>
      <c r="C33" t="s">
        <v>29</v>
      </c>
      <c r="D33" t="s">
        <v>30</v>
      </c>
      <c r="E33">
        <v>13378840000</v>
      </c>
      <c r="F33">
        <v>658403000</v>
      </c>
      <c r="G33">
        <v>70478012</v>
      </c>
      <c r="H33">
        <v>304034</v>
      </c>
      <c r="I33">
        <v>189.829985556346</v>
      </c>
      <c r="J33">
        <v>160.44</v>
      </c>
      <c r="K33">
        <f t="shared" si="0"/>
        <v>-29.389985556346005</v>
      </c>
      <c r="L33" s="6">
        <f t="shared" si="1"/>
        <v>-2938.9985556346005</v>
      </c>
      <c r="M33" s="6">
        <f t="shared" si="2"/>
        <v>18982.9985556346</v>
      </c>
    </row>
    <row r="34" spans="1:13" x14ac:dyDescent="0.3">
      <c r="A34" s="4">
        <v>467</v>
      </c>
      <c r="B34" s="5">
        <v>41912</v>
      </c>
      <c r="C34" s="4" t="s">
        <v>43</v>
      </c>
      <c r="D34" s="4" t="s">
        <v>44</v>
      </c>
      <c r="E34" s="4">
        <v>749296000</v>
      </c>
      <c r="F34" s="4">
        <v>383595000</v>
      </c>
      <c r="G34" s="4">
        <v>4950096</v>
      </c>
      <c r="H34" s="4">
        <v>2641083</v>
      </c>
      <c r="I34" s="4">
        <v>151.36999363244701</v>
      </c>
      <c r="J34" s="4">
        <v>50.09</v>
      </c>
      <c r="K34" s="4"/>
      <c r="L34" s="7">
        <f t="shared" si="1"/>
        <v>0</v>
      </c>
      <c r="M34" s="7">
        <v>0</v>
      </c>
    </row>
    <row r="35" spans="1:13" x14ac:dyDescent="0.3">
      <c r="A35">
        <v>688</v>
      </c>
      <c r="B35" s="1">
        <v>41912</v>
      </c>
      <c r="C35" t="s">
        <v>31</v>
      </c>
      <c r="D35" t="s">
        <v>32</v>
      </c>
      <c r="E35">
        <v>442459000</v>
      </c>
      <c r="F35">
        <v>6160000</v>
      </c>
      <c r="G35">
        <v>10401007</v>
      </c>
      <c r="H35">
        <v>534461</v>
      </c>
      <c r="I35">
        <v>42.540015596566803</v>
      </c>
      <c r="J35">
        <v>41.38</v>
      </c>
      <c r="K35">
        <f t="shared" si="0"/>
        <v>-1.1600155965668009</v>
      </c>
      <c r="L35" s="6">
        <f t="shared" si="1"/>
        <v>-116.00155965668009</v>
      </c>
      <c r="M35" s="6">
        <f t="shared" si="2"/>
        <v>4254.00155965668</v>
      </c>
    </row>
    <row r="36" spans="1:13" x14ac:dyDescent="0.3">
      <c r="A36">
        <v>573</v>
      </c>
      <c r="B36" s="1">
        <v>41912</v>
      </c>
      <c r="C36" t="s">
        <v>33</v>
      </c>
      <c r="D36" t="s">
        <v>34</v>
      </c>
      <c r="E36">
        <v>348562000</v>
      </c>
      <c r="F36">
        <v>51008000</v>
      </c>
      <c r="G36">
        <v>4715400</v>
      </c>
      <c r="H36">
        <v>665400</v>
      </c>
      <c r="I36">
        <v>73.919921957840302</v>
      </c>
      <c r="J36">
        <v>86.16</v>
      </c>
      <c r="K36">
        <f t="shared" si="0"/>
        <v>12.240078042159695</v>
      </c>
      <c r="L36" s="6">
        <f t="shared" si="1"/>
        <v>1224.0078042159694</v>
      </c>
      <c r="M36" s="6">
        <f t="shared" si="2"/>
        <v>7391.9921957840306</v>
      </c>
    </row>
    <row r="37" spans="1:13" x14ac:dyDescent="0.3">
      <c r="A37" s="4">
        <v>210</v>
      </c>
      <c r="B37" s="5">
        <v>41912</v>
      </c>
      <c r="C37" s="4" t="s">
        <v>45</v>
      </c>
      <c r="D37" s="4" t="s">
        <v>46</v>
      </c>
      <c r="E37" s="4">
        <v>493237000</v>
      </c>
      <c r="F37" s="4">
        <v>19578000</v>
      </c>
      <c r="G37" s="4">
        <v>2082222</v>
      </c>
      <c r="H37" s="4">
        <v>205600</v>
      </c>
      <c r="I37" s="4">
        <v>236.88012133192299</v>
      </c>
      <c r="J37" s="4">
        <v>13.53</v>
      </c>
      <c r="K37" s="4">
        <f t="shared" si="0"/>
        <v>-223.35012133192299</v>
      </c>
      <c r="L37" s="7">
        <v>0</v>
      </c>
      <c r="M37" s="7">
        <v>0</v>
      </c>
    </row>
    <row r="38" spans="1:13" x14ac:dyDescent="0.3">
      <c r="A38" s="4">
        <v>388</v>
      </c>
      <c r="B38" s="5">
        <v>41912</v>
      </c>
      <c r="C38" s="4" t="s">
        <v>47</v>
      </c>
      <c r="D38" s="4" t="s">
        <v>46</v>
      </c>
      <c r="E38" s="4">
        <v>2595600000</v>
      </c>
      <c r="F38" s="4">
        <v>600586000</v>
      </c>
      <c r="G38" s="4">
        <v>30000000</v>
      </c>
      <c r="H38" s="4">
        <v>6532005</v>
      </c>
      <c r="I38" s="4">
        <v>86.52</v>
      </c>
      <c r="J38" s="4">
        <v>13.53</v>
      </c>
      <c r="K38" s="4">
        <f t="shared" si="0"/>
        <v>-72.989999999999995</v>
      </c>
      <c r="L38" s="7">
        <v>0</v>
      </c>
      <c r="M38" s="7">
        <v>0</v>
      </c>
    </row>
    <row r="39" spans="1:13" x14ac:dyDescent="0.3">
      <c r="A39">
        <v>163</v>
      </c>
      <c r="B39" s="1">
        <v>41912</v>
      </c>
      <c r="C39" t="s">
        <v>13</v>
      </c>
      <c r="D39" t="s">
        <v>14</v>
      </c>
      <c r="E39">
        <v>667970000</v>
      </c>
      <c r="F39">
        <v>-33649000</v>
      </c>
      <c r="G39">
        <v>18477730</v>
      </c>
      <c r="H39">
        <v>2019400</v>
      </c>
      <c r="I39">
        <v>36.150003274211699</v>
      </c>
      <c r="J39">
        <v>31.78</v>
      </c>
      <c r="K39">
        <f t="shared" si="0"/>
        <v>-4.3700032742116974</v>
      </c>
      <c r="L39" s="6">
        <f t="shared" si="1"/>
        <v>-437.00032742116974</v>
      </c>
      <c r="M39" s="6">
        <f t="shared" si="2"/>
        <v>3615.0003274211699</v>
      </c>
    </row>
    <row r="40" spans="1:13" x14ac:dyDescent="0.3">
      <c r="A40">
        <v>619</v>
      </c>
      <c r="B40" s="1">
        <v>41912</v>
      </c>
      <c r="C40" t="s">
        <v>48</v>
      </c>
      <c r="D40" t="s">
        <v>49</v>
      </c>
      <c r="E40">
        <v>332745000</v>
      </c>
      <c r="F40">
        <v>-14253000</v>
      </c>
      <c r="G40">
        <v>6353727</v>
      </c>
      <c r="H40">
        <v>2117909</v>
      </c>
      <c r="I40">
        <v>52.3700498935507</v>
      </c>
      <c r="J40">
        <v>54.17</v>
      </c>
      <c r="K40">
        <f t="shared" si="0"/>
        <v>1.7999501064493018</v>
      </c>
      <c r="L40" s="6">
        <f t="shared" si="1"/>
        <v>179.99501064493018</v>
      </c>
      <c r="M40" s="6">
        <f t="shared" si="2"/>
        <v>5237.0049893550704</v>
      </c>
    </row>
    <row r="41" spans="1:13" x14ac:dyDescent="0.3">
      <c r="A41" s="4">
        <v>665</v>
      </c>
      <c r="B41" s="5">
        <v>41912</v>
      </c>
      <c r="C41" s="4" t="s">
        <v>39</v>
      </c>
      <c r="D41" s="4" t="s">
        <v>40</v>
      </c>
      <c r="E41" s="4">
        <v>457954000</v>
      </c>
      <c r="F41" s="4">
        <v>78729000</v>
      </c>
      <c r="G41" s="4">
        <v>2146290</v>
      </c>
      <c r="H41" s="4">
        <v>346541</v>
      </c>
      <c r="I41" s="4">
        <v>213.37004785001099</v>
      </c>
      <c r="J41" s="4">
        <v>65.55</v>
      </c>
      <c r="K41" s="4">
        <f t="shared" si="0"/>
        <v>-147.82004785001101</v>
      </c>
      <c r="L41" s="7">
        <v>0</v>
      </c>
      <c r="M41" s="7">
        <v>0</v>
      </c>
    </row>
    <row r="42" spans="1:13" x14ac:dyDescent="0.3">
      <c r="A42">
        <v>49</v>
      </c>
      <c r="B42" s="1">
        <v>41912</v>
      </c>
      <c r="C42" t="s">
        <v>50</v>
      </c>
      <c r="D42" t="s">
        <v>51</v>
      </c>
      <c r="E42">
        <v>593069000</v>
      </c>
      <c r="F42">
        <v>-66703000</v>
      </c>
      <c r="G42">
        <v>7708200</v>
      </c>
      <c r="H42">
        <v>101000</v>
      </c>
      <c r="I42">
        <v>76.940011935341602</v>
      </c>
      <c r="J42">
        <v>75.25</v>
      </c>
      <c r="K42">
        <f t="shared" si="0"/>
        <v>-1.6900119353416017</v>
      </c>
      <c r="L42" s="6">
        <f t="shared" si="1"/>
        <v>-169.00119353416017</v>
      </c>
      <c r="M42" s="6">
        <f t="shared" si="2"/>
        <v>7694.0011935341599</v>
      </c>
    </row>
    <row r="43" spans="1:13" x14ac:dyDescent="0.3">
      <c r="A43">
        <v>439</v>
      </c>
      <c r="B43" s="1">
        <v>41912</v>
      </c>
      <c r="C43" t="s">
        <v>25</v>
      </c>
      <c r="D43" t="s">
        <v>26</v>
      </c>
      <c r="E43">
        <v>4617663000</v>
      </c>
      <c r="F43">
        <v>203753000</v>
      </c>
      <c r="G43">
        <v>60385293</v>
      </c>
      <c r="H43">
        <v>1588034</v>
      </c>
      <c r="I43">
        <v>76.469994109327203</v>
      </c>
      <c r="J43">
        <v>85.88</v>
      </c>
      <c r="K43">
        <f t="shared" si="0"/>
        <v>9.4100058906727924</v>
      </c>
      <c r="L43" s="6">
        <f t="shared" si="1"/>
        <v>941.00058906727918</v>
      </c>
      <c r="M43" s="6">
        <f t="shared" si="2"/>
        <v>7646.9994109327199</v>
      </c>
    </row>
    <row r="44" spans="1:13" x14ac:dyDescent="0.3">
      <c r="A44">
        <v>26</v>
      </c>
      <c r="B44" s="1">
        <v>42004</v>
      </c>
      <c r="C44" t="s">
        <v>11</v>
      </c>
      <c r="D44" t="s">
        <v>12</v>
      </c>
      <c r="E44">
        <v>2920956000</v>
      </c>
      <c r="F44">
        <v>169345000</v>
      </c>
      <c r="G44">
        <v>38565570</v>
      </c>
      <c r="H44">
        <v>944418</v>
      </c>
      <c r="I44">
        <v>75.739992952262895</v>
      </c>
      <c r="J44">
        <v>81.28</v>
      </c>
      <c r="K44">
        <f t="shared" si="0"/>
        <v>5.5400070477371059</v>
      </c>
      <c r="L44" s="6">
        <f t="shared" si="1"/>
        <v>554.00070477371059</v>
      </c>
      <c r="M44" s="6">
        <f t="shared" si="2"/>
        <v>7573.9992952262892</v>
      </c>
    </row>
    <row r="45" spans="1:13" x14ac:dyDescent="0.3">
      <c r="A45">
        <v>117</v>
      </c>
      <c r="B45" s="1">
        <v>42004</v>
      </c>
      <c r="C45" t="s">
        <v>37</v>
      </c>
      <c r="D45" t="s">
        <v>38</v>
      </c>
      <c r="E45">
        <v>1431311000</v>
      </c>
      <c r="F45">
        <v>153711000</v>
      </c>
      <c r="G45">
        <v>41000000</v>
      </c>
      <c r="H45">
        <v>1000000</v>
      </c>
      <c r="I45">
        <v>34.910024390243898</v>
      </c>
      <c r="J45">
        <v>37.5</v>
      </c>
      <c r="K45">
        <f t="shared" si="0"/>
        <v>2.5899756097561024</v>
      </c>
      <c r="L45" s="6">
        <f t="shared" si="1"/>
        <v>258.99756097561021</v>
      </c>
      <c r="M45" s="6">
        <f t="shared" si="2"/>
        <v>3491.0024390243898</v>
      </c>
    </row>
    <row r="46" spans="1:13" x14ac:dyDescent="0.3">
      <c r="A46">
        <v>269</v>
      </c>
      <c r="B46" s="1">
        <v>42004</v>
      </c>
      <c r="C46" t="s">
        <v>29</v>
      </c>
      <c r="D46" t="s">
        <v>30</v>
      </c>
      <c r="E46">
        <v>12349358000</v>
      </c>
      <c r="F46">
        <v>-1029482000</v>
      </c>
      <c r="G46">
        <v>76971817</v>
      </c>
      <c r="H46">
        <v>6493805</v>
      </c>
      <c r="I46">
        <v>160.43999584938999</v>
      </c>
      <c r="J46">
        <v>160.5</v>
      </c>
      <c r="K46">
        <f t="shared" si="0"/>
        <v>6.000415061001263E-2</v>
      </c>
      <c r="L46" s="6">
        <f t="shared" si="1"/>
        <v>6.000415061001263</v>
      </c>
      <c r="M46" s="6">
        <f t="shared" si="2"/>
        <v>16043.999584938998</v>
      </c>
    </row>
    <row r="47" spans="1:13" x14ac:dyDescent="0.3">
      <c r="A47" s="4">
        <v>599</v>
      </c>
      <c r="B47" s="5">
        <v>42004</v>
      </c>
      <c r="C47" s="4" t="s">
        <v>43</v>
      </c>
      <c r="D47" s="4" t="s">
        <v>44</v>
      </c>
      <c r="E47" s="4">
        <v>1032751000</v>
      </c>
      <c r="F47" s="4">
        <v>283455000</v>
      </c>
      <c r="G47" s="4">
        <v>6198237</v>
      </c>
      <c r="H47" s="4">
        <v>1248141</v>
      </c>
      <c r="I47" s="4">
        <v>166.62012117316601</v>
      </c>
      <c r="J47" s="4">
        <v>56.48</v>
      </c>
      <c r="K47" s="7">
        <f t="shared" si="0"/>
        <v>-110.14012117316602</v>
      </c>
      <c r="L47" s="7">
        <v>0</v>
      </c>
      <c r="M47" s="7">
        <v>0</v>
      </c>
    </row>
    <row r="48" spans="1:13" x14ac:dyDescent="0.3">
      <c r="A48">
        <v>549</v>
      </c>
      <c r="B48" s="1">
        <v>42004</v>
      </c>
      <c r="C48" t="s">
        <v>31</v>
      </c>
      <c r="D48" t="s">
        <v>32</v>
      </c>
      <c r="E48">
        <v>543034000</v>
      </c>
      <c r="F48">
        <v>100575000</v>
      </c>
      <c r="G48">
        <v>10816324</v>
      </c>
      <c r="H48">
        <v>415317</v>
      </c>
      <c r="I48">
        <v>50.205041934764502</v>
      </c>
      <c r="J48">
        <v>42.43</v>
      </c>
      <c r="K48">
        <f t="shared" si="0"/>
        <v>-7.7750419347645021</v>
      </c>
      <c r="L48" s="6">
        <f t="shared" si="1"/>
        <v>-777.50419347645015</v>
      </c>
      <c r="M48" s="6">
        <f t="shared" si="2"/>
        <v>5020.5041934764504</v>
      </c>
    </row>
    <row r="49" spans="1:13" x14ac:dyDescent="0.3">
      <c r="A49">
        <v>432</v>
      </c>
      <c r="B49" s="1">
        <v>42004</v>
      </c>
      <c r="C49" t="s">
        <v>33</v>
      </c>
      <c r="D49" t="s">
        <v>34</v>
      </c>
      <c r="E49">
        <v>465243000</v>
      </c>
      <c r="F49">
        <v>116681000</v>
      </c>
      <c r="G49">
        <v>5399756</v>
      </c>
      <c r="H49">
        <v>684356</v>
      </c>
      <c r="I49">
        <v>86.160004266859502</v>
      </c>
      <c r="J49">
        <v>86.39</v>
      </c>
      <c r="K49">
        <f t="shared" si="0"/>
        <v>0.22999573314049826</v>
      </c>
      <c r="L49" s="6">
        <f t="shared" si="1"/>
        <v>22.999573314049826</v>
      </c>
      <c r="M49" s="6">
        <f t="shared" si="2"/>
        <v>8616.0004266859505</v>
      </c>
    </row>
    <row r="50" spans="1:13" x14ac:dyDescent="0.3">
      <c r="A50" s="4">
        <v>75</v>
      </c>
      <c r="B50" s="5">
        <v>42004</v>
      </c>
      <c r="C50" s="4" t="s">
        <v>45</v>
      </c>
      <c r="D50" s="4" t="s">
        <v>46</v>
      </c>
      <c r="E50" s="4">
        <v>687396000</v>
      </c>
      <c r="F50" s="4">
        <v>194159000</v>
      </c>
      <c r="G50" s="4">
        <v>2853688</v>
      </c>
      <c r="H50" s="4">
        <v>771466</v>
      </c>
      <c r="I50" s="4">
        <v>240.87987194115101</v>
      </c>
      <c r="J50" s="4">
        <v>13.87</v>
      </c>
      <c r="K50" s="4">
        <f t="shared" si="0"/>
        <v>-227.009871941151</v>
      </c>
      <c r="L50" s="7">
        <v>0</v>
      </c>
      <c r="M50" s="7">
        <v>0</v>
      </c>
    </row>
    <row r="51" spans="1:13" x14ac:dyDescent="0.3">
      <c r="A51" s="4">
        <v>624</v>
      </c>
      <c r="B51" s="5">
        <v>42004</v>
      </c>
      <c r="C51" s="4" t="s">
        <v>47</v>
      </c>
      <c r="D51" s="4" t="s">
        <v>46</v>
      </c>
      <c r="E51" s="4">
        <v>2718346000</v>
      </c>
      <c r="F51" s="4">
        <v>122746000</v>
      </c>
      <c r="G51" s="4">
        <v>31353468</v>
      </c>
      <c r="H51" s="4">
        <v>1353468</v>
      </c>
      <c r="I51" s="4">
        <v>86.700010346542797</v>
      </c>
      <c r="J51" s="4">
        <v>13.87</v>
      </c>
      <c r="K51" s="4">
        <f t="shared" si="0"/>
        <v>-72.830010346542792</v>
      </c>
      <c r="L51" s="7">
        <v>0</v>
      </c>
      <c r="M51" s="7">
        <v>0</v>
      </c>
    </row>
    <row r="52" spans="1:13" x14ac:dyDescent="0.3">
      <c r="A52">
        <v>472</v>
      </c>
      <c r="B52" s="1">
        <v>42004</v>
      </c>
      <c r="C52" t="s">
        <v>52</v>
      </c>
      <c r="D52" t="s">
        <v>53</v>
      </c>
      <c r="E52">
        <v>470897000</v>
      </c>
      <c r="F52">
        <v>-33420000</v>
      </c>
      <c r="G52">
        <v>6567600</v>
      </c>
      <c r="H52">
        <v>365200</v>
      </c>
      <c r="I52">
        <v>71.700012181009797</v>
      </c>
      <c r="J52">
        <v>78.599999999999994</v>
      </c>
      <c r="K52">
        <f t="shared" si="0"/>
        <v>6.8999878189901978</v>
      </c>
      <c r="L52" s="6">
        <f t="shared" si="1"/>
        <v>689.99878189901983</v>
      </c>
      <c r="M52" s="6">
        <f t="shared" si="2"/>
        <v>7170.0012181009797</v>
      </c>
    </row>
    <row r="53" spans="1:13" x14ac:dyDescent="0.3">
      <c r="A53">
        <v>298</v>
      </c>
      <c r="B53" s="1">
        <v>42004</v>
      </c>
      <c r="C53" t="s">
        <v>13</v>
      </c>
      <c r="D53" t="s">
        <v>14</v>
      </c>
      <c r="E53">
        <v>710420000</v>
      </c>
      <c r="F53">
        <v>42450000</v>
      </c>
      <c r="G53">
        <v>22354294</v>
      </c>
      <c r="H53">
        <v>3876564</v>
      </c>
      <c r="I53">
        <v>31.780024007915401</v>
      </c>
      <c r="J53">
        <v>29.25</v>
      </c>
      <c r="K53">
        <f t="shared" si="0"/>
        <v>-2.5300240079154008</v>
      </c>
      <c r="L53" s="6">
        <f t="shared" si="1"/>
        <v>-253.00240079154008</v>
      </c>
      <c r="M53" s="6">
        <f t="shared" si="2"/>
        <v>3178.0024007915399</v>
      </c>
    </row>
    <row r="54" spans="1:13" x14ac:dyDescent="0.3">
      <c r="A54" s="4">
        <v>518</v>
      </c>
      <c r="B54" s="5">
        <v>42004</v>
      </c>
      <c r="C54" s="4" t="s">
        <v>39</v>
      </c>
      <c r="D54" s="4" t="s">
        <v>40</v>
      </c>
      <c r="E54" s="4">
        <v>657936000</v>
      </c>
      <c r="F54" s="4">
        <v>199982000</v>
      </c>
      <c r="G54" s="4">
        <v>2509290</v>
      </c>
      <c r="H54" s="4">
        <v>363000</v>
      </c>
      <c r="I54" s="4">
        <v>262.20006456009497</v>
      </c>
      <c r="J54" s="4">
        <v>65.41</v>
      </c>
      <c r="K54" s="4">
        <f t="shared" si="0"/>
        <v>-196.79006456009498</v>
      </c>
      <c r="L54" s="7">
        <v>0</v>
      </c>
      <c r="M54" s="7">
        <v>0</v>
      </c>
    </row>
    <row r="55" spans="1:13" x14ac:dyDescent="0.3">
      <c r="A55">
        <v>275</v>
      </c>
      <c r="B55" s="1">
        <v>42004</v>
      </c>
      <c r="C55" t="s">
        <v>50</v>
      </c>
      <c r="D55" t="s">
        <v>51</v>
      </c>
      <c r="E55">
        <v>649723000</v>
      </c>
      <c r="F55">
        <v>56654000</v>
      </c>
      <c r="G55">
        <v>8634190</v>
      </c>
      <c r="H55">
        <v>925990</v>
      </c>
      <c r="I55">
        <v>75.250023453271197</v>
      </c>
      <c r="J55">
        <v>68.3</v>
      </c>
      <c r="K55">
        <f t="shared" si="0"/>
        <v>-6.9500234532712</v>
      </c>
      <c r="L55" s="6">
        <f t="shared" si="1"/>
        <v>-695.00234532712</v>
      </c>
      <c r="M55" s="6">
        <f t="shared" si="2"/>
        <v>7525.0023453271197</v>
      </c>
    </row>
    <row r="56" spans="1:13" x14ac:dyDescent="0.3">
      <c r="A56">
        <v>508</v>
      </c>
      <c r="B56" s="1">
        <v>42094</v>
      </c>
      <c r="C56" t="s">
        <v>54</v>
      </c>
      <c r="D56" t="s">
        <v>55</v>
      </c>
      <c r="E56">
        <v>1517922000</v>
      </c>
      <c r="F56">
        <v>5360000</v>
      </c>
      <c r="G56">
        <v>17310090</v>
      </c>
      <c r="H56">
        <v>213204</v>
      </c>
      <c r="I56">
        <v>87.690012010336204</v>
      </c>
      <c r="J56">
        <v>97.05</v>
      </c>
      <c r="K56">
        <f t="shared" si="0"/>
        <v>9.359987989663793</v>
      </c>
      <c r="L56" s="6">
        <f t="shared" si="1"/>
        <v>935.99879896637935</v>
      </c>
      <c r="M56" s="6">
        <f t="shared" si="2"/>
        <v>8769.0012010336213</v>
      </c>
    </row>
    <row r="57" spans="1:13" x14ac:dyDescent="0.3">
      <c r="A57">
        <v>330</v>
      </c>
      <c r="B57" s="1">
        <v>42094</v>
      </c>
      <c r="C57" t="s">
        <v>56</v>
      </c>
      <c r="D57" t="s">
        <v>57</v>
      </c>
      <c r="E57">
        <v>210759000</v>
      </c>
      <c r="F57">
        <v>28435000</v>
      </c>
      <c r="G57">
        <v>6228097</v>
      </c>
      <c r="H57">
        <v>1480700</v>
      </c>
      <c r="I57">
        <v>33.840031714342302</v>
      </c>
      <c r="J57">
        <v>32.549999999999997</v>
      </c>
      <c r="K57">
        <f t="shared" si="0"/>
        <v>-1.2900317143423052</v>
      </c>
      <c r="L57" s="6">
        <f t="shared" si="1"/>
        <v>-129.00317143423052</v>
      </c>
      <c r="M57" s="6">
        <f t="shared" si="2"/>
        <v>3384.0031714342304</v>
      </c>
    </row>
    <row r="58" spans="1:13" x14ac:dyDescent="0.3">
      <c r="A58">
        <v>21</v>
      </c>
      <c r="B58" s="1">
        <v>42094</v>
      </c>
      <c r="C58" t="s">
        <v>29</v>
      </c>
      <c r="D58" t="s">
        <v>30</v>
      </c>
      <c r="E58">
        <v>12770201000</v>
      </c>
      <c r="F58">
        <v>420843000</v>
      </c>
      <c r="G58">
        <v>79565115</v>
      </c>
      <c r="H58">
        <v>2593298</v>
      </c>
      <c r="I58">
        <v>160.500000534154</v>
      </c>
      <c r="J58">
        <v>162.66</v>
      </c>
      <c r="K58">
        <f t="shared" si="0"/>
        <v>2.1599994658459991</v>
      </c>
      <c r="L58" s="6">
        <f t="shared" si="1"/>
        <v>215.99994658459991</v>
      </c>
      <c r="M58" s="6">
        <f t="shared" si="2"/>
        <v>16050.000053415401</v>
      </c>
    </row>
    <row r="59" spans="1:13" x14ac:dyDescent="0.3">
      <c r="A59" s="4">
        <v>223</v>
      </c>
      <c r="B59" s="5">
        <v>42094</v>
      </c>
      <c r="C59" s="4" t="s">
        <v>45</v>
      </c>
      <c r="D59" s="4" t="s">
        <v>46</v>
      </c>
      <c r="E59" s="4">
        <v>882166000</v>
      </c>
      <c r="F59" s="4">
        <v>194770000</v>
      </c>
      <c r="G59" s="4">
        <v>4200792</v>
      </c>
      <c r="H59" s="4">
        <v>1347104</v>
      </c>
      <c r="I59" s="4">
        <v>209.999923823888</v>
      </c>
      <c r="J59" s="4">
        <v>13.53</v>
      </c>
      <c r="K59" s="4">
        <f t="shared" si="0"/>
        <v>-196.469923823888</v>
      </c>
      <c r="L59" s="7">
        <v>0</v>
      </c>
      <c r="M59" s="7">
        <v>0</v>
      </c>
    </row>
    <row r="60" spans="1:13" x14ac:dyDescent="0.3">
      <c r="A60">
        <v>722</v>
      </c>
      <c r="B60" s="1">
        <v>42094</v>
      </c>
      <c r="C60" t="s">
        <v>52</v>
      </c>
      <c r="D60" t="s">
        <v>53</v>
      </c>
      <c r="E60">
        <v>589457000</v>
      </c>
      <c r="F60">
        <v>118560000</v>
      </c>
      <c r="G60">
        <v>7499450</v>
      </c>
      <c r="H60">
        <v>931850</v>
      </c>
      <c r="I60">
        <v>78.600030668915693</v>
      </c>
      <c r="J60">
        <v>80.56</v>
      </c>
      <c r="K60">
        <f t="shared" si="0"/>
        <v>1.9599693310843094</v>
      </c>
      <c r="L60" s="6">
        <f t="shared" si="1"/>
        <v>195.99693310843094</v>
      </c>
      <c r="M60" s="6">
        <f t="shared" si="2"/>
        <v>7860.0030668915697</v>
      </c>
    </row>
    <row r="61" spans="1:13" x14ac:dyDescent="0.3">
      <c r="A61">
        <v>717</v>
      </c>
      <c r="B61" s="1">
        <v>42094</v>
      </c>
      <c r="C61" t="s">
        <v>15</v>
      </c>
      <c r="D61" t="s">
        <v>16</v>
      </c>
      <c r="E61">
        <v>3658385000</v>
      </c>
      <c r="F61">
        <v>58136000</v>
      </c>
      <c r="G61">
        <v>83773390</v>
      </c>
      <c r="H61">
        <v>3678893</v>
      </c>
      <c r="I61">
        <v>43.670012637664499</v>
      </c>
      <c r="J61">
        <v>43.4</v>
      </c>
      <c r="K61">
        <f t="shared" si="0"/>
        <v>-0.27001263766450023</v>
      </c>
      <c r="L61" s="6">
        <f t="shared" si="1"/>
        <v>-27.001263766450023</v>
      </c>
      <c r="M61" s="6">
        <f t="shared" si="2"/>
        <v>4367.0012637664495</v>
      </c>
    </row>
    <row r="62" spans="1:13" x14ac:dyDescent="0.3">
      <c r="A62">
        <v>674</v>
      </c>
      <c r="B62" s="1">
        <v>42094</v>
      </c>
      <c r="C62" t="s">
        <v>39</v>
      </c>
      <c r="D62" t="s">
        <v>40</v>
      </c>
      <c r="E62">
        <v>646588000</v>
      </c>
      <c r="F62">
        <v>-11348000</v>
      </c>
      <c r="G62">
        <v>9885160</v>
      </c>
      <c r="H62">
        <v>7375870</v>
      </c>
      <c r="I62">
        <v>65.409968073354406</v>
      </c>
      <c r="J62">
        <v>67.150000000000006</v>
      </c>
      <c r="K62">
        <f t="shared" si="0"/>
        <v>1.7400319266455995</v>
      </c>
      <c r="L62" s="6">
        <f t="shared" si="1"/>
        <v>174.00319266455995</v>
      </c>
      <c r="M62" s="6">
        <f t="shared" si="2"/>
        <v>6540.9968073354403</v>
      </c>
    </row>
    <row r="63" spans="1:13" x14ac:dyDescent="0.3">
      <c r="A63">
        <v>247</v>
      </c>
      <c r="B63" s="1">
        <v>42094</v>
      </c>
      <c r="C63" t="s">
        <v>23</v>
      </c>
      <c r="D63" t="s">
        <v>24</v>
      </c>
      <c r="E63">
        <v>25583903000</v>
      </c>
      <c r="F63">
        <v>177128000</v>
      </c>
      <c r="G63">
        <v>470292359</v>
      </c>
      <c r="H63">
        <v>6834236</v>
      </c>
      <c r="I63">
        <v>54.399997172822403</v>
      </c>
      <c r="J63">
        <v>56.24</v>
      </c>
      <c r="K63">
        <f t="shared" si="0"/>
        <v>1.8400028271775994</v>
      </c>
      <c r="L63" s="6">
        <f t="shared" si="1"/>
        <v>184.00028271775994</v>
      </c>
      <c r="M63" s="6">
        <f t="shared" si="2"/>
        <v>5439.9997172822405</v>
      </c>
    </row>
    <row r="64" spans="1:13" x14ac:dyDescent="0.3">
      <c r="A64" s="4">
        <v>407</v>
      </c>
      <c r="B64" s="5">
        <v>42185</v>
      </c>
      <c r="C64" s="4" t="s">
        <v>43</v>
      </c>
      <c r="D64" s="4" t="s">
        <v>44</v>
      </c>
      <c r="E64" s="4">
        <v>1458139000</v>
      </c>
      <c r="F64" s="4">
        <v>303508000</v>
      </c>
      <c r="G64" s="4">
        <v>8514678</v>
      </c>
      <c r="H64" s="4">
        <v>2535542</v>
      </c>
      <c r="I64" s="4">
        <v>171.250046096869</v>
      </c>
      <c r="J64" s="4">
        <v>51.44</v>
      </c>
      <c r="K64" s="4">
        <f t="shared" si="0"/>
        <v>-119.810046096869</v>
      </c>
      <c r="L64" s="7">
        <v>0</v>
      </c>
      <c r="M64" s="7">
        <v>0</v>
      </c>
    </row>
    <row r="65" spans="1:13" x14ac:dyDescent="0.3">
      <c r="A65">
        <v>669</v>
      </c>
      <c r="B65" s="1">
        <v>42185</v>
      </c>
      <c r="C65" t="s">
        <v>15</v>
      </c>
      <c r="D65" t="s">
        <v>16</v>
      </c>
      <c r="E65">
        <v>3691742000</v>
      </c>
      <c r="F65">
        <v>33357000</v>
      </c>
      <c r="G65">
        <v>85063167</v>
      </c>
      <c r="H65">
        <v>1289777</v>
      </c>
      <c r="I65">
        <v>43.400006491646401</v>
      </c>
      <c r="J65">
        <v>41.01</v>
      </c>
      <c r="K65">
        <f t="shared" si="0"/>
        <v>-2.3900064916464032</v>
      </c>
      <c r="L65" s="6">
        <f t="shared" si="1"/>
        <v>-239.00064916464032</v>
      </c>
      <c r="M65" s="6">
        <f t="shared" si="2"/>
        <v>4340.00064916464</v>
      </c>
    </row>
    <row r="66" spans="1:13" x14ac:dyDescent="0.3">
      <c r="A66">
        <v>301</v>
      </c>
      <c r="B66" s="1">
        <v>42277</v>
      </c>
      <c r="C66" t="s">
        <v>58</v>
      </c>
      <c r="D66" t="s">
        <v>59</v>
      </c>
      <c r="E66">
        <v>587875000</v>
      </c>
      <c r="F66">
        <v>-73725000</v>
      </c>
      <c r="G66">
        <v>23199474</v>
      </c>
      <c r="H66">
        <v>3199474</v>
      </c>
      <c r="I66">
        <v>25.340014174459299</v>
      </c>
      <c r="J66">
        <v>26.65</v>
      </c>
      <c r="K66">
        <f t="shared" si="0"/>
        <v>1.3099858255407</v>
      </c>
      <c r="L66" s="6">
        <f t="shared" si="1"/>
        <v>130.99858255407</v>
      </c>
      <c r="M66" s="6">
        <f t="shared" si="2"/>
        <v>2534.0014174459297</v>
      </c>
    </row>
    <row r="67" spans="1:13" x14ac:dyDescent="0.3">
      <c r="A67">
        <v>166</v>
      </c>
      <c r="B67" s="1">
        <v>42277</v>
      </c>
      <c r="C67" t="s">
        <v>56</v>
      </c>
      <c r="D67" t="s">
        <v>57</v>
      </c>
      <c r="E67">
        <v>241522000</v>
      </c>
      <c r="F67">
        <v>38829000</v>
      </c>
      <c r="G67">
        <v>8951869</v>
      </c>
      <c r="H67">
        <v>2723772</v>
      </c>
      <c r="I67">
        <v>26.9800641631373</v>
      </c>
      <c r="J67">
        <v>27.16</v>
      </c>
      <c r="K67">
        <f t="shared" ref="K67:K116" si="3">J67-I67</f>
        <v>0.17993583686270043</v>
      </c>
      <c r="L67" s="6">
        <f t="shared" ref="L67:L116" si="4">K67*100</f>
        <v>17.993583686270043</v>
      </c>
      <c r="M67" s="6">
        <f t="shared" ref="M67:M116" si="5">100*I67</f>
        <v>2698.0064163137299</v>
      </c>
    </row>
    <row r="68" spans="1:13" x14ac:dyDescent="0.3">
      <c r="A68">
        <v>171</v>
      </c>
      <c r="B68" s="1">
        <v>42277</v>
      </c>
      <c r="C68" t="s">
        <v>37</v>
      </c>
      <c r="D68" t="s">
        <v>38</v>
      </c>
      <c r="E68">
        <v>1501000000</v>
      </c>
      <c r="F68">
        <v>134470000</v>
      </c>
      <c r="G68">
        <v>50000000</v>
      </c>
      <c r="H68">
        <v>9000000</v>
      </c>
      <c r="I68">
        <v>30.02</v>
      </c>
      <c r="J68">
        <v>34.01</v>
      </c>
      <c r="K68">
        <f t="shared" si="3"/>
        <v>3.9899999999999984</v>
      </c>
      <c r="L68" s="6">
        <f t="shared" si="4"/>
        <v>398.99999999999983</v>
      </c>
      <c r="M68" s="6">
        <f t="shared" si="5"/>
        <v>3002</v>
      </c>
    </row>
    <row r="69" spans="1:13" x14ac:dyDescent="0.3">
      <c r="A69">
        <v>191</v>
      </c>
      <c r="B69" s="1">
        <v>42277</v>
      </c>
      <c r="C69" t="s">
        <v>29</v>
      </c>
      <c r="D69" t="s">
        <v>30</v>
      </c>
      <c r="E69">
        <v>11747419000</v>
      </c>
      <c r="F69">
        <v>-1194643000</v>
      </c>
      <c r="G69">
        <v>81033450</v>
      </c>
      <c r="H69">
        <v>1468335</v>
      </c>
      <c r="I69">
        <v>144.96999695804601</v>
      </c>
      <c r="J69">
        <v>137.62</v>
      </c>
      <c r="K69">
        <f t="shared" si="3"/>
        <v>-7.3499969580460061</v>
      </c>
      <c r="L69" s="6">
        <f t="shared" si="4"/>
        <v>-734.99969580460061</v>
      </c>
      <c r="M69" s="6">
        <f t="shared" si="5"/>
        <v>14496.999695804601</v>
      </c>
    </row>
    <row r="70" spans="1:13" x14ac:dyDescent="0.3">
      <c r="A70" s="4">
        <v>627</v>
      </c>
      <c r="B70" s="5">
        <v>42277</v>
      </c>
      <c r="C70" s="4" t="s">
        <v>43</v>
      </c>
      <c r="D70" s="4" t="s">
        <v>44</v>
      </c>
      <c r="E70" s="4">
        <v>1808020000</v>
      </c>
      <c r="F70" s="4">
        <v>349881000</v>
      </c>
      <c r="G70" s="4">
        <v>10281603</v>
      </c>
      <c r="H70" s="4">
        <v>1766925</v>
      </c>
      <c r="I70" s="4">
        <v>175.85001093701101</v>
      </c>
      <c r="J70" s="4">
        <v>51.65</v>
      </c>
      <c r="K70" s="4"/>
      <c r="L70" s="7">
        <f t="shared" si="4"/>
        <v>0</v>
      </c>
      <c r="M70" s="7">
        <v>0</v>
      </c>
    </row>
    <row r="71" spans="1:13" x14ac:dyDescent="0.3">
      <c r="A71">
        <v>487</v>
      </c>
      <c r="B71" s="1">
        <v>42277</v>
      </c>
      <c r="C71" t="s">
        <v>31</v>
      </c>
      <c r="D71" t="s">
        <v>32</v>
      </c>
      <c r="E71">
        <v>513446000</v>
      </c>
      <c r="F71">
        <v>-45788000</v>
      </c>
      <c r="G71">
        <v>11957285</v>
      </c>
      <c r="H71">
        <v>1614492</v>
      </c>
      <c r="I71">
        <v>42.9400152292096</v>
      </c>
      <c r="J71">
        <v>36.950000000000003</v>
      </c>
      <c r="K71">
        <f t="shared" si="3"/>
        <v>-5.9900152292095967</v>
      </c>
      <c r="L71" s="6">
        <f t="shared" si="4"/>
        <v>-599.0015229209597</v>
      </c>
      <c r="M71" s="6">
        <f t="shared" si="5"/>
        <v>4294.0015229209603</v>
      </c>
    </row>
    <row r="72" spans="1:13" x14ac:dyDescent="0.3">
      <c r="A72">
        <v>160</v>
      </c>
      <c r="B72" s="1">
        <v>42277</v>
      </c>
      <c r="C72" t="s">
        <v>60</v>
      </c>
      <c r="D72" t="s">
        <v>46</v>
      </c>
      <c r="E72">
        <v>808827000</v>
      </c>
      <c r="F72">
        <v>377467000</v>
      </c>
      <c r="G72">
        <v>23186257</v>
      </c>
      <c r="H72">
        <v>11186257</v>
      </c>
      <c r="I72">
        <v>34.459972948586497</v>
      </c>
      <c r="J72">
        <v>14.23</v>
      </c>
      <c r="K72">
        <f t="shared" si="3"/>
        <v>-20.229972948586497</v>
      </c>
      <c r="L72" s="6">
        <f t="shared" si="4"/>
        <v>-2022.9972948586496</v>
      </c>
      <c r="M72" s="6">
        <f t="shared" si="5"/>
        <v>3445.9972948586496</v>
      </c>
    </row>
    <row r="73" spans="1:13" x14ac:dyDescent="0.3">
      <c r="A73">
        <v>353</v>
      </c>
      <c r="B73" s="1">
        <v>42277</v>
      </c>
      <c r="C73" t="s">
        <v>13</v>
      </c>
      <c r="D73" t="s">
        <v>14</v>
      </c>
      <c r="E73">
        <v>801600000</v>
      </c>
      <c r="F73">
        <v>186409000</v>
      </c>
      <c r="G73">
        <v>30000000</v>
      </c>
      <c r="H73">
        <v>7645706</v>
      </c>
      <c r="I73">
        <v>26.72</v>
      </c>
      <c r="J73">
        <v>25.8</v>
      </c>
      <c r="K73">
        <f t="shared" si="3"/>
        <v>-0.91999999999999815</v>
      </c>
      <c r="L73" s="6">
        <f t="shared" si="4"/>
        <v>-91.999999999999815</v>
      </c>
      <c r="M73" s="6">
        <f t="shared" si="5"/>
        <v>2672</v>
      </c>
    </row>
    <row r="74" spans="1:13" x14ac:dyDescent="0.3">
      <c r="A74">
        <v>732</v>
      </c>
      <c r="B74" s="1">
        <v>42369</v>
      </c>
      <c r="C74" t="s">
        <v>58</v>
      </c>
      <c r="D74" t="s">
        <v>59</v>
      </c>
      <c r="E74">
        <v>621585000</v>
      </c>
      <c r="F74">
        <v>33710000</v>
      </c>
      <c r="G74">
        <v>23324000</v>
      </c>
      <c r="H74">
        <v>124526</v>
      </c>
      <c r="I74">
        <v>26.650017149717002</v>
      </c>
      <c r="J74">
        <v>29.2</v>
      </c>
      <c r="K74">
        <f t="shared" si="3"/>
        <v>2.5499828502829978</v>
      </c>
      <c r="L74" s="6">
        <f t="shared" si="4"/>
        <v>254.99828502829979</v>
      </c>
      <c r="M74" s="6">
        <f t="shared" si="5"/>
        <v>2665.0017149717</v>
      </c>
    </row>
    <row r="75" spans="1:13" x14ac:dyDescent="0.3">
      <c r="A75">
        <v>358</v>
      </c>
      <c r="B75" s="1">
        <v>42369</v>
      </c>
      <c r="C75" t="s">
        <v>54</v>
      </c>
      <c r="D75" t="s">
        <v>55</v>
      </c>
      <c r="E75">
        <v>1745375000</v>
      </c>
      <c r="F75">
        <v>483518000</v>
      </c>
      <c r="G75">
        <v>22884150</v>
      </c>
      <c r="H75">
        <v>5832040</v>
      </c>
      <c r="I75">
        <v>76.270038432714301</v>
      </c>
      <c r="J75">
        <v>76.989999999999995</v>
      </c>
      <c r="K75">
        <f t="shared" si="3"/>
        <v>0.7199615672856936</v>
      </c>
      <c r="L75" s="6">
        <f t="shared" si="4"/>
        <v>71.99615672856936</v>
      </c>
      <c r="M75" s="6">
        <f t="shared" si="5"/>
        <v>7627.00384327143</v>
      </c>
    </row>
    <row r="76" spans="1:13" x14ac:dyDescent="0.3">
      <c r="A76">
        <v>154</v>
      </c>
      <c r="B76" s="1">
        <v>42369</v>
      </c>
      <c r="C76" t="s">
        <v>31</v>
      </c>
      <c r="D76" t="s">
        <v>32</v>
      </c>
      <c r="E76">
        <v>531377000</v>
      </c>
      <c r="F76">
        <v>17931000</v>
      </c>
      <c r="G76">
        <v>12544296</v>
      </c>
      <c r="H76">
        <v>587011</v>
      </c>
      <c r="I76">
        <v>42.360049539647299</v>
      </c>
      <c r="J76">
        <v>33.58</v>
      </c>
      <c r="K76">
        <f t="shared" si="3"/>
        <v>-8.7800495396473011</v>
      </c>
      <c r="L76" s="6">
        <f t="shared" si="4"/>
        <v>-878.00495396473013</v>
      </c>
      <c r="M76" s="6">
        <f t="shared" si="5"/>
        <v>4236.0049539647298</v>
      </c>
    </row>
    <row r="77" spans="1:13" x14ac:dyDescent="0.3">
      <c r="A77">
        <v>380</v>
      </c>
      <c r="B77" s="1">
        <v>42369</v>
      </c>
      <c r="C77" t="s">
        <v>23</v>
      </c>
      <c r="D77" t="s">
        <v>24</v>
      </c>
      <c r="E77">
        <v>26076724000</v>
      </c>
      <c r="F77">
        <v>1927211000</v>
      </c>
      <c r="G77">
        <v>479704270</v>
      </c>
      <c r="H77">
        <v>9411911</v>
      </c>
      <c r="I77">
        <v>54.3599997556828</v>
      </c>
      <c r="J77">
        <v>48.36</v>
      </c>
      <c r="K77">
        <f t="shared" si="3"/>
        <v>-5.9999997556828006</v>
      </c>
      <c r="L77" s="6">
        <f t="shared" si="4"/>
        <v>-599.99997556828009</v>
      </c>
      <c r="M77" s="6">
        <f t="shared" si="5"/>
        <v>5435.9999755682802</v>
      </c>
    </row>
    <row r="78" spans="1:13" x14ac:dyDescent="0.3">
      <c r="A78">
        <v>327</v>
      </c>
      <c r="B78" s="1">
        <v>42460</v>
      </c>
      <c r="C78" t="s">
        <v>9</v>
      </c>
      <c r="D78" t="s">
        <v>10</v>
      </c>
      <c r="E78">
        <v>767066000</v>
      </c>
      <c r="F78">
        <v>-61960000</v>
      </c>
      <c r="G78">
        <v>20827212</v>
      </c>
      <c r="H78">
        <v>715000</v>
      </c>
      <c r="I78">
        <v>36.829989534845097</v>
      </c>
      <c r="J78">
        <v>38.85</v>
      </c>
      <c r="K78">
        <f t="shared" si="3"/>
        <v>2.020010465154904</v>
      </c>
      <c r="L78" s="6">
        <f t="shared" si="4"/>
        <v>202.0010465154904</v>
      </c>
      <c r="M78" s="6">
        <f t="shared" si="5"/>
        <v>3682.9989534845099</v>
      </c>
    </row>
    <row r="79" spans="1:13" x14ac:dyDescent="0.3">
      <c r="A79">
        <v>125</v>
      </c>
      <c r="B79" s="1">
        <v>42460</v>
      </c>
      <c r="C79" t="s">
        <v>54</v>
      </c>
      <c r="D79" t="s">
        <v>55</v>
      </c>
      <c r="E79">
        <v>1792404000</v>
      </c>
      <c r="F79">
        <v>47029000</v>
      </c>
      <c r="G79">
        <v>23280994</v>
      </c>
      <c r="H79">
        <v>396844</v>
      </c>
      <c r="I79">
        <v>76.990011680772696</v>
      </c>
      <c r="J79">
        <v>81.040000000000006</v>
      </c>
      <c r="K79">
        <f t="shared" si="3"/>
        <v>4.0499883192273103</v>
      </c>
      <c r="L79" s="6">
        <f t="shared" si="4"/>
        <v>404.99883192273103</v>
      </c>
      <c r="M79" s="6">
        <f t="shared" si="5"/>
        <v>7699.0011680772695</v>
      </c>
    </row>
    <row r="80" spans="1:13" x14ac:dyDescent="0.3">
      <c r="A80">
        <v>381</v>
      </c>
      <c r="B80" s="1">
        <v>42460</v>
      </c>
      <c r="C80" t="s">
        <v>29</v>
      </c>
      <c r="D80" t="s">
        <v>30</v>
      </c>
      <c r="E80">
        <v>12302631000</v>
      </c>
      <c r="F80">
        <v>1150808000</v>
      </c>
      <c r="G80">
        <v>81232303</v>
      </c>
      <c r="H80">
        <v>198853</v>
      </c>
      <c r="I80">
        <v>151.44998412762001</v>
      </c>
      <c r="J80">
        <v>151.78</v>
      </c>
      <c r="K80">
        <f t="shared" si="3"/>
        <v>0.3300158723799882</v>
      </c>
      <c r="L80" s="6">
        <f t="shared" si="4"/>
        <v>33.00158723799882</v>
      </c>
      <c r="M80" s="6">
        <f t="shared" si="5"/>
        <v>15144.998412762001</v>
      </c>
    </row>
    <row r="81" spans="1:13" x14ac:dyDescent="0.3">
      <c r="A81" s="4">
        <v>73</v>
      </c>
      <c r="B81" s="5">
        <v>42460</v>
      </c>
      <c r="C81" s="4" t="s">
        <v>43</v>
      </c>
      <c r="D81" s="4" t="s">
        <v>44</v>
      </c>
      <c r="E81" s="4">
        <v>2090455000</v>
      </c>
      <c r="F81" s="4">
        <v>207894000</v>
      </c>
      <c r="G81" s="4">
        <v>10326803</v>
      </c>
      <c r="H81" s="4">
        <v>45200</v>
      </c>
      <c r="I81" s="4">
        <v>202.430026020638</v>
      </c>
      <c r="J81" s="4">
        <v>59.4</v>
      </c>
      <c r="K81" s="4"/>
      <c r="L81" s="7">
        <f t="shared" si="4"/>
        <v>0</v>
      </c>
      <c r="M81" s="7">
        <v>0</v>
      </c>
    </row>
    <row r="82" spans="1:13" x14ac:dyDescent="0.3">
      <c r="A82">
        <v>300</v>
      </c>
      <c r="B82" s="1">
        <v>42460</v>
      </c>
      <c r="C82" t="s">
        <v>31</v>
      </c>
      <c r="D82" t="s">
        <v>32</v>
      </c>
      <c r="E82">
        <v>599732000</v>
      </c>
      <c r="F82">
        <v>68355000</v>
      </c>
      <c r="G82">
        <v>15577436</v>
      </c>
      <c r="H82">
        <v>3033140</v>
      </c>
      <c r="I82">
        <v>38.5000458355278</v>
      </c>
      <c r="J82">
        <v>29.06</v>
      </c>
      <c r="K82">
        <f t="shared" si="3"/>
        <v>-9.4400458355278012</v>
      </c>
      <c r="L82" s="6">
        <f t="shared" si="4"/>
        <v>-944.0045835527801</v>
      </c>
      <c r="M82" s="6">
        <f t="shared" si="5"/>
        <v>3850.0045835527799</v>
      </c>
    </row>
    <row r="83" spans="1:13" x14ac:dyDescent="0.3">
      <c r="A83">
        <v>709</v>
      </c>
      <c r="B83" s="1">
        <v>42460</v>
      </c>
      <c r="C83" t="s">
        <v>60</v>
      </c>
      <c r="D83" t="s">
        <v>46</v>
      </c>
      <c r="E83">
        <v>1148100000</v>
      </c>
      <c r="F83">
        <v>256041000</v>
      </c>
      <c r="G83">
        <v>30000000</v>
      </c>
      <c r="H83">
        <v>6813743</v>
      </c>
      <c r="I83">
        <v>38.090000000000003</v>
      </c>
      <c r="J83">
        <v>15.67</v>
      </c>
      <c r="K83">
        <f t="shared" si="3"/>
        <v>-22.42</v>
      </c>
      <c r="L83" s="6">
        <f t="shared" si="4"/>
        <v>-2242</v>
      </c>
      <c r="M83" s="6">
        <f t="shared" si="5"/>
        <v>3809.0000000000005</v>
      </c>
    </row>
    <row r="84" spans="1:13" x14ac:dyDescent="0.3">
      <c r="A84">
        <v>347</v>
      </c>
      <c r="B84" s="1">
        <v>42460</v>
      </c>
      <c r="C84" t="s">
        <v>52</v>
      </c>
      <c r="D84" t="s">
        <v>53</v>
      </c>
      <c r="E84">
        <v>6541939000</v>
      </c>
      <c r="F84">
        <v>1512307000</v>
      </c>
      <c r="G84">
        <v>75550745</v>
      </c>
      <c r="H84">
        <v>14063819</v>
      </c>
      <c r="I84">
        <v>86.589999873594905</v>
      </c>
      <c r="J84">
        <v>79.34</v>
      </c>
      <c r="K84">
        <f t="shared" si="3"/>
        <v>-7.2499998735949021</v>
      </c>
      <c r="L84" s="6">
        <f t="shared" si="4"/>
        <v>-724.99998735949021</v>
      </c>
      <c r="M84" s="6">
        <f t="shared" si="5"/>
        <v>8658.9999873594898</v>
      </c>
    </row>
    <row r="85" spans="1:13" x14ac:dyDescent="0.3">
      <c r="A85">
        <v>310</v>
      </c>
      <c r="B85" s="1">
        <v>42460</v>
      </c>
      <c r="C85" t="s">
        <v>39</v>
      </c>
      <c r="D85" t="s">
        <v>40</v>
      </c>
      <c r="E85">
        <v>783091000</v>
      </c>
      <c r="F85">
        <v>16497000</v>
      </c>
      <c r="G85">
        <v>10239160</v>
      </c>
      <c r="H85">
        <v>354000</v>
      </c>
      <c r="I85">
        <v>76.480004219096102</v>
      </c>
      <c r="J85">
        <v>74.17</v>
      </c>
      <c r="K85">
        <f t="shared" si="3"/>
        <v>-2.3100042190961005</v>
      </c>
      <c r="L85" s="6">
        <f t="shared" si="4"/>
        <v>-231.00042190961005</v>
      </c>
      <c r="M85" s="6">
        <f t="shared" si="5"/>
        <v>7648.0004219096099</v>
      </c>
    </row>
    <row r="86" spans="1:13" x14ac:dyDescent="0.3">
      <c r="A86">
        <v>424</v>
      </c>
      <c r="B86" s="1">
        <v>42551</v>
      </c>
      <c r="C86" t="s">
        <v>61</v>
      </c>
      <c r="D86" t="s">
        <v>62</v>
      </c>
      <c r="E86">
        <v>1455768000</v>
      </c>
      <c r="F86">
        <v>386386000</v>
      </c>
      <c r="G86">
        <v>15227702</v>
      </c>
      <c r="H86">
        <v>5415955</v>
      </c>
      <c r="I86">
        <v>95.599979563561206</v>
      </c>
      <c r="J86">
        <v>113.05</v>
      </c>
      <c r="K86">
        <f t="shared" si="3"/>
        <v>17.450020436438791</v>
      </c>
      <c r="L86" s="6">
        <f t="shared" si="4"/>
        <v>1745.002043643879</v>
      </c>
      <c r="M86" s="6">
        <f t="shared" si="5"/>
        <v>9559.997956356121</v>
      </c>
    </row>
    <row r="87" spans="1:13" x14ac:dyDescent="0.3">
      <c r="A87">
        <v>189</v>
      </c>
      <c r="B87" s="1">
        <v>42551</v>
      </c>
      <c r="C87" t="s">
        <v>31</v>
      </c>
      <c r="D87" t="s">
        <v>32</v>
      </c>
      <c r="E87">
        <v>562802000</v>
      </c>
      <c r="F87">
        <v>-36930000</v>
      </c>
      <c r="G87">
        <v>19366897</v>
      </c>
      <c r="H87">
        <v>3789461</v>
      </c>
      <c r="I87">
        <v>29.059998615162801</v>
      </c>
      <c r="J87">
        <v>34.18</v>
      </c>
      <c r="K87">
        <f t="shared" si="3"/>
        <v>5.1200013848371988</v>
      </c>
      <c r="L87" s="6">
        <f t="shared" si="4"/>
        <v>512.00013848371987</v>
      </c>
      <c r="M87" s="6">
        <f t="shared" si="5"/>
        <v>2905.9998615162799</v>
      </c>
    </row>
    <row r="88" spans="1:13" x14ac:dyDescent="0.3">
      <c r="A88">
        <v>161</v>
      </c>
      <c r="B88" s="1">
        <v>42551</v>
      </c>
      <c r="C88" t="s">
        <v>31</v>
      </c>
      <c r="D88" t="s">
        <v>63</v>
      </c>
      <c r="E88">
        <v>87581000</v>
      </c>
      <c r="F88">
        <v>69450000</v>
      </c>
      <c r="G88">
        <v>2714854</v>
      </c>
      <c r="H88">
        <v>2197715</v>
      </c>
      <c r="I88">
        <v>32.259929999919002</v>
      </c>
      <c r="J88">
        <v>27.59</v>
      </c>
      <c r="K88">
        <f t="shared" si="3"/>
        <v>-4.6699299999190025</v>
      </c>
      <c r="L88" s="6">
        <f t="shared" si="4"/>
        <v>-466.99299999190026</v>
      </c>
      <c r="M88" s="6">
        <f t="shared" si="5"/>
        <v>3225.9929999919004</v>
      </c>
    </row>
    <row r="89" spans="1:13" x14ac:dyDescent="0.3">
      <c r="A89">
        <v>22</v>
      </c>
      <c r="B89" s="1">
        <v>42551</v>
      </c>
      <c r="C89" t="s">
        <v>31</v>
      </c>
      <c r="D89" t="s">
        <v>64</v>
      </c>
      <c r="E89">
        <v>41718000</v>
      </c>
      <c r="F89">
        <v>27803000</v>
      </c>
      <c r="G89">
        <v>1284020</v>
      </c>
      <c r="H89">
        <v>916672</v>
      </c>
      <c r="I89">
        <v>32.490148128533797</v>
      </c>
      <c r="J89">
        <v>28.05</v>
      </c>
      <c r="K89">
        <f t="shared" si="3"/>
        <v>-4.4401481285337958</v>
      </c>
      <c r="L89" s="6">
        <f t="shared" si="4"/>
        <v>-444.01481285337957</v>
      </c>
      <c r="M89" s="6">
        <f t="shared" si="5"/>
        <v>3249.0148128533797</v>
      </c>
    </row>
    <row r="90" spans="1:13" x14ac:dyDescent="0.3">
      <c r="A90">
        <v>276</v>
      </c>
      <c r="B90" s="1">
        <v>42551</v>
      </c>
      <c r="C90" t="s">
        <v>52</v>
      </c>
      <c r="D90" t="s">
        <v>53</v>
      </c>
      <c r="E90">
        <v>6250563000</v>
      </c>
      <c r="F90">
        <v>-291376000</v>
      </c>
      <c r="G90">
        <v>78782000</v>
      </c>
      <c r="H90">
        <v>3231255</v>
      </c>
      <c r="I90">
        <v>79.339988829935805</v>
      </c>
      <c r="J90">
        <v>80.55</v>
      </c>
      <c r="K90">
        <f t="shared" si="3"/>
        <v>1.2100111700641918</v>
      </c>
      <c r="L90" s="6">
        <f t="shared" si="4"/>
        <v>121.00111700641918</v>
      </c>
      <c r="M90" s="6">
        <f t="shared" si="5"/>
        <v>7933.998882993581</v>
      </c>
    </row>
    <row r="91" spans="1:13" x14ac:dyDescent="0.3">
      <c r="A91">
        <v>12</v>
      </c>
      <c r="B91" s="1">
        <v>42643</v>
      </c>
      <c r="C91" t="s">
        <v>9</v>
      </c>
      <c r="D91" t="s">
        <v>10</v>
      </c>
      <c r="E91">
        <v>842932000</v>
      </c>
      <c r="F91">
        <v>33795000</v>
      </c>
      <c r="G91">
        <v>21136712</v>
      </c>
      <c r="H91">
        <v>309500</v>
      </c>
      <c r="I91">
        <v>39.879996472488202</v>
      </c>
      <c r="J91">
        <v>47.96</v>
      </c>
      <c r="K91">
        <f t="shared" si="3"/>
        <v>8.0800035275117992</v>
      </c>
      <c r="L91" s="6">
        <f t="shared" si="4"/>
        <v>808.00035275117989</v>
      </c>
      <c r="M91" s="6">
        <f t="shared" si="5"/>
        <v>3987.9996472488201</v>
      </c>
    </row>
    <row r="92" spans="1:13" x14ac:dyDescent="0.3">
      <c r="A92" s="4">
        <v>101</v>
      </c>
      <c r="B92" s="5">
        <v>42643</v>
      </c>
      <c r="C92" s="4" t="s">
        <v>65</v>
      </c>
      <c r="D92" s="4" t="s">
        <v>66</v>
      </c>
      <c r="E92" s="4">
        <v>2549459000</v>
      </c>
      <c r="F92" s="4">
        <v>414535000</v>
      </c>
      <c r="G92" s="4">
        <v>9443491</v>
      </c>
      <c r="H92" s="4">
        <v>106000</v>
      </c>
      <c r="I92" s="4">
        <v>269.96997190975202</v>
      </c>
      <c r="J92" s="4">
        <v>285.77</v>
      </c>
      <c r="K92" s="4"/>
      <c r="L92" s="7">
        <f t="shared" si="4"/>
        <v>0</v>
      </c>
      <c r="M92" s="7">
        <v>0</v>
      </c>
    </row>
    <row r="93" spans="1:13" x14ac:dyDescent="0.3">
      <c r="A93">
        <v>66</v>
      </c>
      <c r="B93" s="1">
        <v>42643</v>
      </c>
      <c r="C93" t="s">
        <v>31</v>
      </c>
      <c r="D93" t="s">
        <v>32</v>
      </c>
      <c r="E93">
        <v>689783000</v>
      </c>
      <c r="F93">
        <v>126981000</v>
      </c>
      <c r="G93">
        <v>20180897</v>
      </c>
      <c r="H93">
        <v>814000</v>
      </c>
      <c r="I93">
        <v>34.179997053649302</v>
      </c>
      <c r="J93">
        <v>30.65</v>
      </c>
      <c r="K93">
        <f t="shared" si="3"/>
        <v>-3.5299970536493035</v>
      </c>
      <c r="L93" s="6">
        <f t="shared" si="4"/>
        <v>-352.99970536493038</v>
      </c>
      <c r="M93" s="6">
        <f t="shared" si="5"/>
        <v>3417.9997053649304</v>
      </c>
    </row>
    <row r="94" spans="1:13" x14ac:dyDescent="0.3">
      <c r="A94">
        <v>63</v>
      </c>
      <c r="B94" s="1">
        <v>42643</v>
      </c>
      <c r="C94" t="s">
        <v>60</v>
      </c>
      <c r="D94" t="s">
        <v>67</v>
      </c>
      <c r="E94">
        <v>341799000</v>
      </c>
      <c r="F94">
        <v>28199000</v>
      </c>
      <c r="G94">
        <v>10058800</v>
      </c>
      <c r="H94">
        <v>58800</v>
      </c>
      <c r="I94">
        <v>33.980097029466698</v>
      </c>
      <c r="J94">
        <v>34.5</v>
      </c>
      <c r="K94">
        <f t="shared" si="3"/>
        <v>0.51990297053330181</v>
      </c>
      <c r="L94" s="6">
        <f t="shared" si="4"/>
        <v>51.990297053330181</v>
      </c>
      <c r="M94" s="6">
        <f t="shared" si="5"/>
        <v>3398.0097029466697</v>
      </c>
    </row>
    <row r="95" spans="1:13" x14ac:dyDescent="0.3">
      <c r="A95">
        <v>679</v>
      </c>
      <c r="B95" s="1">
        <v>42643</v>
      </c>
      <c r="C95" t="s">
        <v>60</v>
      </c>
      <c r="D95" t="s">
        <v>68</v>
      </c>
      <c r="E95">
        <v>742909000</v>
      </c>
      <c r="F95">
        <v>125510000</v>
      </c>
      <c r="G95">
        <v>22236109</v>
      </c>
      <c r="H95">
        <v>2236109</v>
      </c>
      <c r="I95">
        <v>33.410026907135602</v>
      </c>
      <c r="J95">
        <v>34.1</v>
      </c>
      <c r="K95">
        <f t="shared" si="3"/>
        <v>0.68997309286439901</v>
      </c>
      <c r="L95" s="6">
        <f t="shared" si="4"/>
        <v>68.997309286439901</v>
      </c>
      <c r="M95" s="6">
        <f t="shared" si="5"/>
        <v>3341.0026907135602</v>
      </c>
    </row>
    <row r="96" spans="1:13" x14ac:dyDescent="0.3">
      <c r="A96">
        <v>35</v>
      </c>
      <c r="B96" s="1">
        <v>42643</v>
      </c>
      <c r="C96" t="s">
        <v>52</v>
      </c>
      <c r="D96" t="s">
        <v>53</v>
      </c>
      <c r="E96">
        <v>6499571000</v>
      </c>
      <c r="F96">
        <v>249008000</v>
      </c>
      <c r="G96">
        <v>80689892</v>
      </c>
      <c r="H96">
        <v>1907892</v>
      </c>
      <c r="I96">
        <v>80.550002471189302</v>
      </c>
      <c r="J96">
        <v>86.79</v>
      </c>
      <c r="K96">
        <f t="shared" si="3"/>
        <v>6.2399975288107044</v>
      </c>
      <c r="L96" s="6">
        <f t="shared" si="4"/>
        <v>623.99975288107044</v>
      </c>
      <c r="M96" s="6">
        <f t="shared" si="5"/>
        <v>8055.00024711893</v>
      </c>
    </row>
    <row r="97" spans="1:13" x14ac:dyDescent="0.3">
      <c r="A97">
        <v>104</v>
      </c>
      <c r="B97" s="1">
        <v>42643</v>
      </c>
      <c r="C97" t="s">
        <v>39</v>
      </c>
      <c r="D97" t="s">
        <v>40</v>
      </c>
      <c r="E97">
        <v>873516000</v>
      </c>
      <c r="F97">
        <v>114078000</v>
      </c>
      <c r="G97">
        <v>10562460</v>
      </c>
      <c r="H97">
        <v>323300</v>
      </c>
      <c r="I97">
        <v>82.700052828602395</v>
      </c>
      <c r="J97">
        <v>79.5</v>
      </c>
      <c r="K97">
        <f t="shared" si="3"/>
        <v>-3.200052828602395</v>
      </c>
      <c r="L97" s="6">
        <f t="shared" si="4"/>
        <v>-320.0052828602395</v>
      </c>
      <c r="M97" s="6">
        <f t="shared" si="5"/>
        <v>8270.0052828602402</v>
      </c>
    </row>
    <row r="98" spans="1:13" x14ac:dyDescent="0.3">
      <c r="A98">
        <v>236</v>
      </c>
      <c r="B98" s="1">
        <v>42643</v>
      </c>
      <c r="C98" t="s">
        <v>69</v>
      </c>
      <c r="D98" t="s">
        <v>70</v>
      </c>
      <c r="E98">
        <v>382414000</v>
      </c>
      <c r="F98">
        <v>85994000</v>
      </c>
      <c r="G98">
        <v>3368394</v>
      </c>
      <c r="H98">
        <v>131300</v>
      </c>
      <c r="I98">
        <v>113.530068038359</v>
      </c>
      <c r="J98">
        <v>108.19</v>
      </c>
      <c r="K98">
        <f t="shared" si="3"/>
        <v>-5.3400680383590071</v>
      </c>
      <c r="L98" s="6">
        <f t="shared" si="4"/>
        <v>-534.00680383590066</v>
      </c>
      <c r="M98" s="6">
        <f t="shared" si="5"/>
        <v>11353.0068038359</v>
      </c>
    </row>
    <row r="99" spans="1:13" x14ac:dyDescent="0.3">
      <c r="A99">
        <v>566</v>
      </c>
      <c r="B99" s="1">
        <v>42735</v>
      </c>
      <c r="C99" t="s">
        <v>71</v>
      </c>
      <c r="D99" t="s">
        <v>72</v>
      </c>
      <c r="E99">
        <v>2126489000</v>
      </c>
      <c r="F99">
        <v>1329469000</v>
      </c>
      <c r="G99">
        <v>45544854</v>
      </c>
      <c r="H99">
        <v>23774299</v>
      </c>
      <c r="I99">
        <v>46.689994878455401</v>
      </c>
      <c r="J99">
        <v>42.3</v>
      </c>
      <c r="K99">
        <f t="shared" si="3"/>
        <v>-4.3899948784554041</v>
      </c>
      <c r="L99" s="6">
        <f t="shared" si="4"/>
        <v>-438.99948784554044</v>
      </c>
      <c r="M99" s="6">
        <f t="shared" si="5"/>
        <v>4668.99948784554</v>
      </c>
    </row>
    <row r="100" spans="1:13" x14ac:dyDescent="0.3">
      <c r="A100">
        <v>616</v>
      </c>
      <c r="B100" s="1">
        <v>42735</v>
      </c>
      <c r="C100" t="s">
        <v>61</v>
      </c>
      <c r="D100" t="s">
        <v>62</v>
      </c>
      <c r="E100">
        <v>6643394000</v>
      </c>
      <c r="F100">
        <v>4921902000</v>
      </c>
      <c r="G100">
        <v>57359652</v>
      </c>
      <c r="H100">
        <v>42131950</v>
      </c>
      <c r="I100">
        <v>115.819984402974</v>
      </c>
      <c r="J100">
        <v>143.66</v>
      </c>
      <c r="K100">
        <f t="shared" si="3"/>
        <v>27.840015597025996</v>
      </c>
      <c r="L100" s="6">
        <f t="shared" si="4"/>
        <v>2784.0015597025995</v>
      </c>
      <c r="M100" s="6">
        <f t="shared" si="5"/>
        <v>11581.998440297401</v>
      </c>
    </row>
    <row r="101" spans="1:13" x14ac:dyDescent="0.3">
      <c r="A101">
        <v>77</v>
      </c>
      <c r="B101" s="1">
        <v>42735</v>
      </c>
      <c r="C101" t="s">
        <v>9</v>
      </c>
      <c r="D101" t="s">
        <v>10</v>
      </c>
      <c r="E101">
        <v>1026818000</v>
      </c>
      <c r="F101">
        <v>183886000</v>
      </c>
      <c r="G101">
        <v>21671969</v>
      </c>
      <c r="H101">
        <v>535257</v>
      </c>
      <c r="I101">
        <v>47.380005019386999</v>
      </c>
      <c r="J101">
        <v>47.23</v>
      </c>
      <c r="K101">
        <f t="shared" si="3"/>
        <v>-0.15000501938700239</v>
      </c>
      <c r="L101" s="6">
        <f t="shared" si="4"/>
        <v>-15.000501938700239</v>
      </c>
      <c r="M101" s="6">
        <f t="shared" si="5"/>
        <v>4738.0005019386999</v>
      </c>
    </row>
    <row r="102" spans="1:13" x14ac:dyDescent="0.3">
      <c r="A102">
        <v>363</v>
      </c>
      <c r="B102" s="1">
        <v>42735</v>
      </c>
      <c r="C102" t="s">
        <v>73</v>
      </c>
      <c r="D102" t="s">
        <v>74</v>
      </c>
      <c r="E102">
        <v>2952679000</v>
      </c>
      <c r="F102">
        <v>2703376000</v>
      </c>
      <c r="G102">
        <v>60025995</v>
      </c>
      <c r="H102">
        <v>53692072</v>
      </c>
      <c r="I102">
        <v>49.190005096958402</v>
      </c>
      <c r="J102">
        <v>45.96</v>
      </c>
      <c r="K102">
        <f t="shared" si="3"/>
        <v>-3.2300050969584007</v>
      </c>
      <c r="L102" s="6">
        <f t="shared" si="4"/>
        <v>-323.00050969584004</v>
      </c>
      <c r="M102" s="6">
        <f t="shared" si="5"/>
        <v>4919.0005096958403</v>
      </c>
    </row>
    <row r="103" spans="1:13" x14ac:dyDescent="0.3">
      <c r="A103">
        <v>421</v>
      </c>
      <c r="B103" s="1">
        <v>42735</v>
      </c>
      <c r="C103" t="s">
        <v>75</v>
      </c>
      <c r="D103" t="s">
        <v>76</v>
      </c>
      <c r="E103">
        <v>2109975000</v>
      </c>
      <c r="F103">
        <v>1872128000</v>
      </c>
      <c r="G103">
        <v>28951353</v>
      </c>
      <c r="H103">
        <v>24418340</v>
      </c>
      <c r="I103">
        <v>72.880013586929806</v>
      </c>
      <c r="J103">
        <v>70.64</v>
      </c>
      <c r="K103">
        <f t="shared" si="3"/>
        <v>-2.2400135869298055</v>
      </c>
      <c r="L103" s="6">
        <f t="shared" si="4"/>
        <v>-224.00135869298055</v>
      </c>
      <c r="M103" s="6">
        <f t="shared" si="5"/>
        <v>7288.0013586929808</v>
      </c>
    </row>
    <row r="104" spans="1:13" x14ac:dyDescent="0.3">
      <c r="A104">
        <v>349</v>
      </c>
      <c r="B104" s="1">
        <v>42825</v>
      </c>
      <c r="C104" t="s">
        <v>71</v>
      </c>
      <c r="D104" t="s">
        <v>72</v>
      </c>
      <c r="E104">
        <v>2084496000</v>
      </c>
      <c r="F104">
        <v>-41993000</v>
      </c>
      <c r="G104">
        <v>49278854</v>
      </c>
      <c r="H104">
        <v>3734000</v>
      </c>
      <c r="I104">
        <v>42.300009655257</v>
      </c>
      <c r="J104">
        <v>50.32</v>
      </c>
      <c r="K104">
        <f t="shared" si="3"/>
        <v>8.0199903447430003</v>
      </c>
      <c r="L104" s="6">
        <f t="shared" si="4"/>
        <v>801.99903447430006</v>
      </c>
      <c r="M104" s="6">
        <f t="shared" si="5"/>
        <v>4230.0009655256999</v>
      </c>
    </row>
    <row r="105" spans="1:13" x14ac:dyDescent="0.3">
      <c r="A105">
        <v>320</v>
      </c>
      <c r="B105" s="1">
        <v>42825</v>
      </c>
      <c r="C105" t="s">
        <v>61</v>
      </c>
      <c r="D105" t="s">
        <v>62</v>
      </c>
      <c r="E105">
        <v>18583441000</v>
      </c>
      <c r="F105">
        <v>11940047000</v>
      </c>
      <c r="G105">
        <v>129357106</v>
      </c>
      <c r="H105">
        <v>71997454</v>
      </c>
      <c r="I105">
        <v>143.65999344481301</v>
      </c>
      <c r="J105">
        <v>144.02000000000001</v>
      </c>
      <c r="K105">
        <f t="shared" si="3"/>
        <v>0.36000655518699887</v>
      </c>
      <c r="L105" s="6">
        <f t="shared" si="4"/>
        <v>36.000655518699887</v>
      </c>
      <c r="M105" s="6">
        <f t="shared" si="5"/>
        <v>14365.999344481301</v>
      </c>
    </row>
    <row r="106" spans="1:13" x14ac:dyDescent="0.3">
      <c r="A106">
        <v>501</v>
      </c>
      <c r="B106" s="1">
        <v>42825</v>
      </c>
      <c r="C106" t="s">
        <v>9</v>
      </c>
      <c r="D106" t="s">
        <v>10</v>
      </c>
      <c r="E106">
        <v>1559160000</v>
      </c>
      <c r="F106">
        <v>532342000</v>
      </c>
      <c r="G106">
        <v>33012059</v>
      </c>
      <c r="H106">
        <v>11340090</v>
      </c>
      <c r="I106">
        <v>47.230013735283798</v>
      </c>
      <c r="J106">
        <v>51.02</v>
      </c>
      <c r="K106">
        <f t="shared" si="3"/>
        <v>3.7899862647162053</v>
      </c>
      <c r="L106" s="6">
        <f t="shared" si="4"/>
        <v>378.99862647162053</v>
      </c>
      <c r="M106" s="6">
        <f t="shared" si="5"/>
        <v>4723.0013735283801</v>
      </c>
    </row>
    <row r="107" spans="1:13" x14ac:dyDescent="0.3">
      <c r="A107">
        <v>548</v>
      </c>
      <c r="B107" s="1">
        <v>42825</v>
      </c>
      <c r="C107" t="s">
        <v>60</v>
      </c>
      <c r="D107" t="s">
        <v>67</v>
      </c>
      <c r="E107">
        <v>398845000</v>
      </c>
      <c r="F107">
        <v>51615000</v>
      </c>
      <c r="G107">
        <v>10247800</v>
      </c>
      <c r="H107">
        <v>189000</v>
      </c>
      <c r="I107">
        <v>38.920060891118098</v>
      </c>
      <c r="J107">
        <v>41.98</v>
      </c>
      <c r="K107">
        <f t="shared" si="3"/>
        <v>3.059939108881899</v>
      </c>
      <c r="L107" s="6">
        <f t="shared" si="4"/>
        <v>305.99391088818993</v>
      </c>
      <c r="M107" s="6">
        <f t="shared" si="5"/>
        <v>3892.0060891118096</v>
      </c>
    </row>
    <row r="108" spans="1:13" x14ac:dyDescent="0.3">
      <c r="A108">
        <v>200</v>
      </c>
      <c r="B108" s="1">
        <v>42825</v>
      </c>
      <c r="C108" t="s">
        <v>60</v>
      </c>
      <c r="D108" t="s">
        <v>68</v>
      </c>
      <c r="E108">
        <v>865070000</v>
      </c>
      <c r="F108">
        <v>110821000</v>
      </c>
      <c r="G108">
        <v>22307109</v>
      </c>
      <c r="H108">
        <v>71000</v>
      </c>
      <c r="I108">
        <v>38.780014030504802</v>
      </c>
      <c r="J108">
        <v>41.7</v>
      </c>
      <c r="K108">
        <f t="shared" si="3"/>
        <v>2.9199859694952011</v>
      </c>
      <c r="L108" s="6">
        <f t="shared" si="4"/>
        <v>291.99859694952011</v>
      </c>
      <c r="M108" s="6">
        <f t="shared" si="5"/>
        <v>3878.0014030504803</v>
      </c>
    </row>
    <row r="109" spans="1:13" x14ac:dyDescent="0.3">
      <c r="A109">
        <v>211</v>
      </c>
      <c r="B109" s="1">
        <v>42825</v>
      </c>
      <c r="C109" t="s">
        <v>77</v>
      </c>
      <c r="D109" t="s">
        <v>78</v>
      </c>
      <c r="E109">
        <v>2562172000</v>
      </c>
      <c r="F109">
        <v>408896000</v>
      </c>
      <c r="G109">
        <v>47659456</v>
      </c>
      <c r="H109">
        <v>4455681</v>
      </c>
      <c r="I109">
        <v>53.759992560552902</v>
      </c>
      <c r="J109">
        <v>62.14</v>
      </c>
      <c r="K109">
        <f t="shared" si="3"/>
        <v>8.3800074394470982</v>
      </c>
      <c r="L109" s="6">
        <f t="shared" si="4"/>
        <v>838.00074394470982</v>
      </c>
      <c r="M109" s="6">
        <f t="shared" si="5"/>
        <v>5375.9992560552901</v>
      </c>
    </row>
    <row r="110" spans="1:13" x14ac:dyDescent="0.3">
      <c r="A110">
        <v>428</v>
      </c>
      <c r="B110" s="1">
        <v>42825</v>
      </c>
      <c r="C110" t="s">
        <v>79</v>
      </c>
      <c r="D110" t="s">
        <v>80</v>
      </c>
      <c r="E110">
        <v>887476000</v>
      </c>
      <c r="F110">
        <v>145929000</v>
      </c>
      <c r="G110">
        <v>172325353</v>
      </c>
      <c r="H110">
        <v>5685412</v>
      </c>
      <c r="I110">
        <v>5.15000250717606</v>
      </c>
      <c r="J110">
        <v>5.47</v>
      </c>
      <c r="K110">
        <f t="shared" si="3"/>
        <v>0.31999749282393974</v>
      </c>
      <c r="L110" s="6">
        <f t="shared" si="4"/>
        <v>31.999749282393974</v>
      </c>
      <c r="M110" s="6">
        <f t="shared" si="5"/>
        <v>515.00025071760604</v>
      </c>
    </row>
    <row r="111" spans="1:13" x14ac:dyDescent="0.3">
      <c r="A111">
        <v>746</v>
      </c>
      <c r="B111" s="1">
        <v>42916</v>
      </c>
      <c r="C111" t="s">
        <v>61</v>
      </c>
      <c r="D111" t="s">
        <v>62</v>
      </c>
      <c r="E111">
        <v>22458113100</v>
      </c>
      <c r="F111">
        <v>144012315</v>
      </c>
      <c r="G111">
        <v>130191960</v>
      </c>
      <c r="H111">
        <v>834854</v>
      </c>
      <c r="I111">
        <v>172.5</v>
      </c>
      <c r="J111">
        <v>153.81</v>
      </c>
      <c r="K111">
        <f t="shared" si="3"/>
        <v>-18.689999999999998</v>
      </c>
      <c r="L111" s="6">
        <f t="shared" si="4"/>
        <v>-1868.9999999999998</v>
      </c>
      <c r="M111" s="6">
        <f t="shared" si="5"/>
        <v>17250</v>
      </c>
    </row>
    <row r="112" spans="1:13" x14ac:dyDescent="0.3">
      <c r="A112">
        <v>739</v>
      </c>
      <c r="B112" s="1">
        <v>42916</v>
      </c>
      <c r="C112" t="s">
        <v>81</v>
      </c>
      <c r="D112" t="s">
        <v>10</v>
      </c>
      <c r="E112">
        <v>2578284752</v>
      </c>
      <c r="F112">
        <v>883775763.57000005</v>
      </c>
      <c r="G112">
        <v>50229588</v>
      </c>
      <c r="H112">
        <v>17217529</v>
      </c>
      <c r="I112">
        <v>51.329999999203601</v>
      </c>
      <c r="J112">
        <v>53.65</v>
      </c>
      <c r="K112">
        <f t="shared" si="3"/>
        <v>2.3200000007963979</v>
      </c>
      <c r="L112" s="6">
        <f t="shared" si="4"/>
        <v>232.00000007963979</v>
      </c>
      <c r="M112" s="6">
        <f t="shared" si="5"/>
        <v>5132.9999999203601</v>
      </c>
    </row>
    <row r="113" spans="1:13" x14ac:dyDescent="0.3">
      <c r="A113">
        <v>738</v>
      </c>
      <c r="B113" s="1">
        <v>42916</v>
      </c>
      <c r="C113" t="s">
        <v>37</v>
      </c>
      <c r="D113" t="s">
        <v>38</v>
      </c>
      <c r="E113">
        <v>2540400000</v>
      </c>
      <c r="F113">
        <v>423400000</v>
      </c>
      <c r="G113">
        <v>60000000</v>
      </c>
      <c r="H113">
        <v>10000000</v>
      </c>
      <c r="I113">
        <v>42.34</v>
      </c>
      <c r="J113">
        <v>42.15</v>
      </c>
      <c r="K113">
        <f t="shared" si="3"/>
        <v>-0.19000000000000483</v>
      </c>
      <c r="L113" s="6">
        <f t="shared" si="4"/>
        <v>-19.000000000000483</v>
      </c>
      <c r="M113" s="6">
        <f t="shared" si="5"/>
        <v>4234</v>
      </c>
    </row>
    <row r="114" spans="1:13" x14ac:dyDescent="0.3">
      <c r="A114">
        <v>747</v>
      </c>
      <c r="B114" s="1">
        <v>42916</v>
      </c>
      <c r="C114" t="s">
        <v>60</v>
      </c>
      <c r="D114" t="s">
        <v>67</v>
      </c>
      <c r="E114">
        <v>607045706</v>
      </c>
      <c r="F114">
        <v>188423076</v>
      </c>
      <c r="G114">
        <v>14860360</v>
      </c>
      <c r="H114">
        <v>4612560</v>
      </c>
      <c r="I114">
        <v>40.85</v>
      </c>
      <c r="J114">
        <v>41.64</v>
      </c>
      <c r="K114">
        <f t="shared" si="3"/>
        <v>0.78999999999999915</v>
      </c>
      <c r="L114" s="6">
        <f t="shared" si="4"/>
        <v>78.999999999999915</v>
      </c>
      <c r="M114" s="6">
        <f t="shared" si="5"/>
        <v>4085</v>
      </c>
    </row>
    <row r="115" spans="1:13" x14ac:dyDescent="0.3">
      <c r="A115">
        <v>735</v>
      </c>
      <c r="B115" s="1">
        <v>42916</v>
      </c>
      <c r="C115" t="s">
        <v>60</v>
      </c>
      <c r="D115" t="s">
        <v>68</v>
      </c>
      <c r="E115">
        <v>1272554016</v>
      </c>
      <c r="F115">
        <v>359524044.68000001</v>
      </c>
      <c r="G115">
        <v>31090985</v>
      </c>
      <c r="H115">
        <v>8783876</v>
      </c>
      <c r="I115">
        <v>40.9299999983918</v>
      </c>
      <c r="J115">
        <v>41.66</v>
      </c>
      <c r="K115">
        <f t="shared" si="3"/>
        <v>0.73000000160819667</v>
      </c>
      <c r="L115" s="6">
        <f t="shared" si="4"/>
        <v>73.000000160819667</v>
      </c>
      <c r="M115" s="6">
        <f t="shared" si="5"/>
        <v>4092.99999983918</v>
      </c>
    </row>
    <row r="116" spans="1:13" x14ac:dyDescent="0.3">
      <c r="A116">
        <v>736</v>
      </c>
      <c r="B116" s="1">
        <v>42916</v>
      </c>
      <c r="C116" t="s">
        <v>82</v>
      </c>
      <c r="D116" t="s">
        <v>83</v>
      </c>
      <c r="E116">
        <v>578199930</v>
      </c>
      <c r="F116">
        <v>578199930</v>
      </c>
      <c r="G116">
        <v>17463000</v>
      </c>
      <c r="H116">
        <v>17463000</v>
      </c>
      <c r="I116">
        <v>33.11</v>
      </c>
      <c r="J116">
        <v>31.48</v>
      </c>
      <c r="K116">
        <f t="shared" si="3"/>
        <v>-1.629999999999999</v>
      </c>
      <c r="L116" s="6">
        <f t="shared" si="4"/>
        <v>-162.99999999999989</v>
      </c>
      <c r="M116" s="6">
        <f t="shared" si="5"/>
        <v>3311</v>
      </c>
    </row>
  </sheetData>
  <autoFilter ref="A1:L1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cshares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Stanchie, Angela</dc:creator>
  <cp:lastModifiedBy>Angela Stanchie</cp:lastModifiedBy>
  <dcterms:created xsi:type="dcterms:W3CDTF">2017-12-12T16:05:04Z</dcterms:created>
  <dcterms:modified xsi:type="dcterms:W3CDTF">2017-12-15T04:02:50Z</dcterms:modified>
</cp:coreProperties>
</file>