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ataAnalytics\SEC13F\"/>
    </mc:Choice>
  </mc:AlternateContent>
  <bookViews>
    <workbookView xWindow="0" yWindow="0" windowWidth="28800" windowHeight="12450"/>
  </bookViews>
  <sheets>
    <sheet name="cshares" sheetId="1" r:id="rId1"/>
  </sheets>
  <definedNames>
    <definedName name="_xlnm._FilterDatabase" localSheetId="0" hidden="1">cshares!$A$1:$L$115</definedName>
  </definedNames>
  <calcPr calcId="0"/>
  <pivotCaches>
    <pivotCache cacheId="5" r:id="rId2"/>
  </pivotCaches>
</workbook>
</file>

<file path=xl/calcChain.xml><?xml version="1.0" encoding="utf-8"?>
<calcChain xmlns="http://schemas.openxmlformats.org/spreadsheetml/2006/main">
  <c r="K115" i="1" l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0" i="1"/>
  <c r="K79" i="1"/>
  <c r="K78" i="1"/>
  <c r="K77" i="1"/>
  <c r="K76" i="1"/>
  <c r="K75" i="1"/>
  <c r="K74" i="1"/>
  <c r="K73" i="1"/>
  <c r="K72" i="1"/>
  <c r="K71" i="1"/>
  <c r="K69" i="1"/>
  <c r="K68" i="1"/>
  <c r="K67" i="1"/>
  <c r="K66" i="1"/>
  <c r="K65" i="1"/>
  <c r="K63" i="1"/>
  <c r="K62" i="1"/>
  <c r="K61" i="1"/>
  <c r="K60" i="1"/>
  <c r="K58" i="1"/>
  <c r="K57" i="1"/>
  <c r="K56" i="1"/>
  <c r="K55" i="1"/>
  <c r="K53" i="1"/>
  <c r="K52" i="1"/>
  <c r="K49" i="1"/>
  <c r="K48" i="1"/>
  <c r="K46" i="1"/>
  <c r="K45" i="1"/>
  <c r="K44" i="1"/>
  <c r="K43" i="1"/>
  <c r="K42" i="1"/>
  <c r="K40" i="1"/>
  <c r="K39" i="1"/>
  <c r="K36" i="1"/>
  <c r="K35" i="1"/>
  <c r="K33" i="1"/>
  <c r="K32" i="1"/>
  <c r="K31" i="1"/>
  <c r="K30" i="1"/>
  <c r="K29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115" i="1"/>
  <c r="L115" i="1" s="1"/>
  <c r="J114" i="1"/>
  <c r="L114" i="1" s="1"/>
  <c r="J113" i="1"/>
  <c r="L113" i="1" s="1"/>
  <c r="J112" i="1"/>
  <c r="L112" i="1" s="1"/>
  <c r="J111" i="1"/>
  <c r="L111" i="1" s="1"/>
  <c r="J110" i="1"/>
  <c r="L110" i="1" s="1"/>
  <c r="J109" i="1"/>
  <c r="L109" i="1" s="1"/>
  <c r="J108" i="1"/>
  <c r="L108" i="1" s="1"/>
  <c r="J107" i="1"/>
  <c r="L107" i="1" s="1"/>
  <c r="J106" i="1"/>
  <c r="L106" i="1" s="1"/>
  <c r="J105" i="1"/>
  <c r="L105" i="1" s="1"/>
  <c r="J104" i="1"/>
  <c r="L104" i="1" s="1"/>
  <c r="J103" i="1"/>
  <c r="L103" i="1" s="1"/>
  <c r="J102" i="1"/>
  <c r="L102" i="1" s="1"/>
  <c r="J101" i="1"/>
  <c r="L101" i="1" s="1"/>
  <c r="J100" i="1"/>
  <c r="L100" i="1" s="1"/>
  <c r="J99" i="1"/>
  <c r="L99" i="1" s="1"/>
  <c r="J98" i="1"/>
  <c r="L98" i="1" s="1"/>
  <c r="J97" i="1"/>
  <c r="L97" i="1" s="1"/>
  <c r="J96" i="1"/>
  <c r="L96" i="1" s="1"/>
  <c r="J95" i="1"/>
  <c r="L95" i="1" s="1"/>
  <c r="J94" i="1"/>
  <c r="L94" i="1" s="1"/>
  <c r="J93" i="1"/>
  <c r="L93" i="1" s="1"/>
  <c r="J92" i="1"/>
  <c r="L92" i="1" s="1"/>
  <c r="J91" i="1"/>
  <c r="L91" i="1" s="1"/>
  <c r="J90" i="1"/>
  <c r="L90" i="1" s="1"/>
  <c r="J89" i="1"/>
  <c r="L89" i="1" s="1"/>
  <c r="J88" i="1"/>
  <c r="L88" i="1" s="1"/>
  <c r="J87" i="1"/>
  <c r="L87" i="1" s="1"/>
  <c r="J86" i="1"/>
  <c r="L86" i="1" s="1"/>
  <c r="J85" i="1"/>
  <c r="L85" i="1" s="1"/>
  <c r="J84" i="1"/>
  <c r="L84" i="1" s="1"/>
  <c r="J83" i="1"/>
  <c r="L83" i="1" s="1"/>
  <c r="J82" i="1"/>
  <c r="L82" i="1" s="1"/>
  <c r="L81" i="1"/>
  <c r="J80" i="1"/>
  <c r="L80" i="1" s="1"/>
  <c r="J79" i="1"/>
  <c r="L79" i="1" s="1"/>
  <c r="J78" i="1"/>
  <c r="L78" i="1" s="1"/>
  <c r="J77" i="1"/>
  <c r="L77" i="1" s="1"/>
  <c r="J76" i="1"/>
  <c r="L76" i="1" s="1"/>
  <c r="J75" i="1"/>
  <c r="L75" i="1" s="1"/>
  <c r="J74" i="1"/>
  <c r="L74" i="1" s="1"/>
  <c r="J73" i="1"/>
  <c r="L73" i="1" s="1"/>
  <c r="J72" i="1"/>
  <c r="L72" i="1" s="1"/>
  <c r="J71" i="1"/>
  <c r="L71" i="1" s="1"/>
  <c r="L70" i="1"/>
  <c r="J69" i="1"/>
  <c r="L69" i="1" s="1"/>
  <c r="J68" i="1"/>
  <c r="L68" i="1" s="1"/>
  <c r="J67" i="1"/>
  <c r="L67" i="1" s="1"/>
  <c r="J66" i="1"/>
  <c r="L66" i="1" s="1"/>
  <c r="J65" i="1"/>
  <c r="L65" i="1" s="1"/>
  <c r="L64" i="1"/>
  <c r="J63" i="1"/>
  <c r="L63" i="1" s="1"/>
  <c r="J62" i="1"/>
  <c r="L62" i="1" s="1"/>
  <c r="J61" i="1"/>
  <c r="L61" i="1" s="1"/>
  <c r="J60" i="1"/>
  <c r="L60" i="1" s="1"/>
  <c r="L59" i="1"/>
  <c r="J58" i="1"/>
  <c r="L58" i="1" s="1"/>
  <c r="J57" i="1"/>
  <c r="L57" i="1" s="1"/>
  <c r="J56" i="1"/>
  <c r="L56" i="1" s="1"/>
  <c r="J55" i="1"/>
  <c r="L55" i="1" s="1"/>
  <c r="L54" i="1"/>
  <c r="J53" i="1"/>
  <c r="L53" i="1" s="1"/>
  <c r="J52" i="1"/>
  <c r="L52" i="1" s="1"/>
  <c r="L51" i="1"/>
  <c r="L50" i="1"/>
  <c r="J49" i="1"/>
  <c r="L49" i="1" s="1"/>
  <c r="J48" i="1"/>
  <c r="L48" i="1" s="1"/>
  <c r="L47" i="1"/>
  <c r="J46" i="1"/>
  <c r="L46" i="1" s="1"/>
  <c r="J45" i="1"/>
  <c r="L45" i="1" s="1"/>
  <c r="J44" i="1"/>
  <c r="L44" i="1" s="1"/>
  <c r="J43" i="1"/>
  <c r="L43" i="1" s="1"/>
  <c r="J42" i="1"/>
  <c r="L42" i="1" s="1"/>
  <c r="L41" i="1"/>
  <c r="J40" i="1"/>
  <c r="L40" i="1" s="1"/>
  <c r="J39" i="1"/>
  <c r="L39" i="1" s="1"/>
  <c r="L38" i="1"/>
  <c r="L37" i="1"/>
  <c r="J36" i="1"/>
  <c r="L36" i="1" s="1"/>
  <c r="J35" i="1"/>
  <c r="L35" i="1" s="1"/>
  <c r="L34" i="1"/>
  <c r="J33" i="1"/>
  <c r="L33" i="1" s="1"/>
  <c r="J32" i="1"/>
  <c r="L32" i="1" s="1"/>
  <c r="J31" i="1"/>
  <c r="L31" i="1" s="1"/>
  <c r="J30" i="1"/>
  <c r="L30" i="1" s="1"/>
  <c r="J29" i="1"/>
  <c r="L29" i="1" s="1"/>
  <c r="J27" i="1"/>
  <c r="L27" i="1" s="1"/>
  <c r="J26" i="1"/>
  <c r="L26" i="1" s="1"/>
  <c r="J25" i="1"/>
  <c r="L25" i="1" s="1"/>
  <c r="J24" i="1"/>
  <c r="L24" i="1" s="1"/>
  <c r="J23" i="1"/>
  <c r="L23" i="1" s="1"/>
  <c r="J22" i="1"/>
  <c r="L22" i="1" s="1"/>
  <c r="J21" i="1"/>
  <c r="L21" i="1" s="1"/>
  <c r="J20" i="1"/>
  <c r="L20" i="1" s="1"/>
  <c r="J19" i="1"/>
  <c r="L19" i="1" s="1"/>
  <c r="J18" i="1"/>
  <c r="L18" i="1" s="1"/>
  <c r="J17" i="1"/>
  <c r="L17" i="1" s="1"/>
  <c r="J16" i="1"/>
  <c r="L16" i="1" s="1"/>
  <c r="J15" i="1"/>
  <c r="L15" i="1" s="1"/>
  <c r="J14" i="1"/>
  <c r="L14" i="1" s="1"/>
  <c r="J13" i="1"/>
  <c r="L13" i="1" s="1"/>
  <c r="J12" i="1"/>
  <c r="L12" i="1" s="1"/>
  <c r="J11" i="1"/>
  <c r="L11" i="1" s="1"/>
  <c r="J10" i="1"/>
  <c r="L10" i="1" s="1"/>
  <c r="J9" i="1"/>
  <c r="L9" i="1" s="1"/>
  <c r="J8" i="1"/>
  <c r="L8" i="1" s="1"/>
  <c r="J7" i="1"/>
  <c r="L7" i="1" s="1"/>
  <c r="J6" i="1"/>
  <c r="L6" i="1" s="1"/>
  <c r="J5" i="1"/>
  <c r="L5" i="1" s="1"/>
  <c r="J4" i="1"/>
  <c r="L4" i="1" s="1"/>
  <c r="J3" i="1"/>
  <c r="L3" i="1" s="1"/>
  <c r="J2" i="1"/>
  <c r="L2" i="1" s="1"/>
</calcChain>
</file>

<file path=xl/sharedStrings.xml><?xml version="1.0" encoding="utf-8"?>
<sst xmlns="http://schemas.openxmlformats.org/spreadsheetml/2006/main" count="265" uniqueCount="97">
  <si>
    <t>file_date</t>
  </si>
  <si>
    <t>name</t>
  </si>
  <si>
    <t>ticker</t>
  </si>
  <si>
    <t>mval</t>
  </si>
  <si>
    <t>cmval</t>
  </si>
  <si>
    <t>shares</t>
  </si>
  <si>
    <t>cshares</t>
  </si>
  <si>
    <t>price</t>
  </si>
  <si>
    <t>price2</t>
  </si>
  <si>
    <t>BANK OF NEW YORK MELLON CORP</t>
  </si>
  <si>
    <t>BK</t>
  </si>
  <si>
    <t>DAVITA HEALTHCARE PARTNERS I</t>
  </si>
  <si>
    <t>DVA</t>
  </si>
  <si>
    <t>SUNCOR ENERGY INC NEW</t>
  </si>
  <si>
    <t>SU</t>
  </si>
  <si>
    <t>US BANCORP DEL</t>
  </si>
  <si>
    <t>USB</t>
  </si>
  <si>
    <t>VERISIGN INC</t>
  </si>
  <si>
    <t>VRSN</t>
  </si>
  <si>
    <t>GENERAL ELECTRIC CO</t>
  </si>
  <si>
    <t>GE</t>
  </si>
  <si>
    <t>U S G CORP</t>
  </si>
  <si>
    <t>USG</t>
  </si>
  <si>
    <t>WELLS FARGO &amp; CO NEW</t>
  </si>
  <si>
    <t>WFC</t>
  </si>
  <si>
    <t>WAL MART STORES INC</t>
  </si>
  <si>
    <t>WMT</t>
  </si>
  <si>
    <t>EXXON MOBIL CORP</t>
  </si>
  <si>
    <t>XOM</t>
  </si>
  <si>
    <t>INTERNATIONAL BUSINESS MACHS</t>
  </si>
  <si>
    <t>IBM</t>
  </si>
  <si>
    <t>LIBERTY GLOBAL PLC</t>
  </si>
  <si>
    <t>LBTYA</t>
  </si>
  <si>
    <t>MASTERCARD INC</t>
  </si>
  <si>
    <t>MA</t>
  </si>
  <si>
    <t>CHICAGO BRIDGE &amp; IRON CO N V</t>
  </si>
  <si>
    <t>CBI</t>
  </si>
  <si>
    <t>GENERAL MTRS CO</t>
  </si>
  <si>
    <t>GM</t>
  </si>
  <si>
    <t>VISA INC</t>
  </si>
  <si>
    <t>V</t>
  </si>
  <si>
    <t>VERIZON COMMUNICATIONS INC</t>
  </si>
  <si>
    <t>VZ</t>
  </si>
  <si>
    <t>CHARTER COMMUNICATIONS INC D</t>
  </si>
  <si>
    <t>LBRDA</t>
  </si>
  <si>
    <t>PRECISION CASTPARTS CORP</t>
  </si>
  <si>
    <t>NaN</t>
  </si>
  <si>
    <t>DIRECTV</t>
  </si>
  <si>
    <t>TORCHMARK CORP</t>
  </si>
  <si>
    <t>TMK</t>
  </si>
  <si>
    <t>VIACOM INC NEW</t>
  </si>
  <si>
    <t>VIAB</t>
  </si>
  <si>
    <t>PHILLIPS 66</t>
  </si>
  <si>
    <t>PSX</t>
  </si>
  <si>
    <t>DEERE &amp; CO</t>
  </si>
  <si>
    <t>DE</t>
  </si>
  <si>
    <t>TWENTY FIRST CENTY FOX INC</t>
  </si>
  <si>
    <t>FOXA</t>
  </si>
  <si>
    <t>AXALTA COATING SYS LTD</t>
  </si>
  <si>
    <t>AXTA</t>
  </si>
  <si>
    <t>LIBERTY MEDIA CORP DELAWARE</t>
  </si>
  <si>
    <t>APPLE INC</t>
  </si>
  <si>
    <t>AAPL</t>
  </si>
  <si>
    <t>LILA</t>
  </si>
  <si>
    <t>LILAK</t>
  </si>
  <si>
    <t>CHARTER COMMUNICATIONS INC N</t>
  </si>
  <si>
    <t>CHTR</t>
  </si>
  <si>
    <t>LSXMA</t>
  </si>
  <si>
    <t>LSXMK</t>
  </si>
  <si>
    <t>WABCO HLDGS INC</t>
  </si>
  <si>
    <t>WBC</t>
  </si>
  <si>
    <t>AMERICAN AIRLS GROUP INC</t>
  </si>
  <si>
    <t>AAL</t>
  </si>
  <si>
    <t>DELTA AIR LINES INC DEL</t>
  </si>
  <si>
    <t>DAL</t>
  </si>
  <si>
    <t>UNITED CONTL HLDGS INC</t>
  </si>
  <si>
    <t>UAL</t>
  </si>
  <si>
    <t>SOUTHWEST AIRLS CO</t>
  </si>
  <si>
    <t>LUV</t>
  </si>
  <si>
    <t>SIRIUS XM HLDGS INC</t>
  </si>
  <si>
    <t>SIRI</t>
  </si>
  <si>
    <t>diff</t>
  </si>
  <si>
    <t>cost</t>
  </si>
  <si>
    <t>gains</t>
  </si>
  <si>
    <t>Row Labels</t>
  </si>
  <si>
    <t>Grand Total</t>
  </si>
  <si>
    <t>2013</t>
  </si>
  <si>
    <t>Sep</t>
  </si>
  <si>
    <t>Dec</t>
  </si>
  <si>
    <t>2014</t>
  </si>
  <si>
    <t>Mar</t>
  </si>
  <si>
    <t>Jun</t>
  </si>
  <si>
    <t>2015</t>
  </si>
  <si>
    <t>2016</t>
  </si>
  <si>
    <t>2017</t>
  </si>
  <si>
    <t>Sum of gains</t>
  </si>
  <si>
    <t>Sum of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</si>
</sst>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4" fontId="0" fillId="0" borderId="0" xfId="2" applyFont="1"/>
    <xf numFmtId="43" fontId="0" fillId="0" borderId="0" xfId="1" applyNumberFormat="1" applyFon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168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36">
    <dxf>
      <numFmt numFmtId="168" formatCode="_(&quot;$&quot;* #,##0_);_(&quot;$&quot;* \(#,##0\);_(&quot;$&quot;* &quot;-&quot;??_);_(@_)"/>
    </dxf>
    <dxf>
      <numFmt numFmtId="167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00_);_(&quot;$&quot;* \(#,##0.0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8" formatCode="_(&quot;$&quot;* #,##0_);_(&quot;$&quot;* \(#,##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gela Stanchie" refreshedDate="43084.36651550926" createdVersion="6" refreshedVersion="6" minRefreshableVersion="3" recordCount="114">
  <cacheSource type="worksheet">
    <worksheetSource ref="A1:L115" sheet="cshares"/>
  </cacheSource>
  <cacheFields count="14">
    <cacheField name="file_date" numFmtId="14">
      <sharedItems containsSemiMixedTypes="0" containsNonDate="0" containsDate="1" containsString="0" minDate="2013-09-30T00:00:00" maxDate="2017-07-01T00:00:00" count="16">
        <d v="2013-09-30T00:00:00"/>
        <d v="2013-12-31T00:00:00"/>
        <d v="2014-03-31T00:00:00"/>
        <d v="2014-06-30T00:00:00"/>
        <d v="2014-09-30T00:00:00"/>
        <d v="2014-12-31T00:00:00"/>
        <d v="2015-03-31T00:00:00"/>
        <d v="2015-06-30T00:00:00"/>
        <d v="2015-09-30T00:00:00"/>
        <d v="2015-12-31T00:00:00"/>
        <d v="2016-03-31T00:00:00"/>
        <d v="2016-06-30T00:00:00"/>
        <d v="2016-09-30T00:00:00"/>
        <d v="2016-12-31T00:00:00"/>
        <d v="2017-03-31T00:00:00"/>
        <d v="2017-06-30T00:00:00"/>
      </sharedItems>
      <fieldGroup par="13" base="0">
        <rangePr groupBy="months" startDate="2013-09-30T00:00:00" endDate="2017-07-01T00:00:00"/>
        <groupItems count="14">
          <s v="&lt;09/30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/01/2017"/>
        </groupItems>
      </fieldGroup>
    </cacheField>
    <cacheField name="name" numFmtId="0">
      <sharedItems/>
    </cacheField>
    <cacheField name="ticker" numFmtId="0">
      <sharedItems/>
    </cacheField>
    <cacheField name="mval" numFmtId="44">
      <sharedItems containsSemiMixedTypes="0" containsString="0" containsNumber="1" containsInteger="1" minValue="41718000" maxValue="26076724000"/>
    </cacheField>
    <cacheField name="cmval" numFmtId="44">
      <sharedItems containsSemiMixedTypes="0" containsString="0" containsNumber="1" containsInteger="1" minValue="-1194643000" maxValue="11940047000"/>
    </cacheField>
    <cacheField name="shares" numFmtId="43">
      <sharedItems containsSemiMixedTypes="0" containsString="0" containsNumber="1" containsInteger="1" minValue="1284020" maxValue="479704270"/>
    </cacheField>
    <cacheField name="cshares" numFmtId="43">
      <sharedItems containsSemiMixedTypes="0" containsString="0" containsNumber="1" containsInteger="1" minValue="8807" maxValue="71997454"/>
    </cacheField>
    <cacheField name="price" numFmtId="43">
      <sharedItems containsSemiMixedTypes="0" containsString="0" containsNumber="1" minValue="5.15000250717606" maxValue="269.96997190975202"/>
    </cacheField>
    <cacheField name="price2" numFmtId="43">
      <sharedItems containsSemiMixedTypes="0" containsString="0" containsNumber="1" minValue="5.47" maxValue="285.77"/>
    </cacheField>
    <cacheField name="diff" numFmtId="43">
      <sharedItems containsSemiMixedTypes="0" containsString="0" containsNumber="1" minValue="-29.389985556346005" maxValue="27.840015597025996"/>
    </cacheField>
    <cacheField name="cost" numFmtId="44">
      <sharedItems containsSemiMixedTypes="0" containsString="0" containsNumber="1" minValue="0" maxValue="26996.997190975202"/>
    </cacheField>
    <cacheField name="gains" numFmtId="44">
      <sharedItems containsSemiMixedTypes="0" containsString="0" containsNumber="1" minValue="-2938.9985556346005" maxValue="2784.0015597025995"/>
    </cacheField>
    <cacheField name="Quarters" numFmtId="0" databaseField="0">
      <fieldGroup base="0">
        <rangePr groupBy="quarters" startDate="2013-09-30T00:00:00" endDate="2017-07-01T00:00:00"/>
        <groupItems count="6">
          <s v="&lt;09/30/2013"/>
          <s v="Qtr1"/>
          <s v="Qtr2"/>
          <s v="Qtr3"/>
          <s v="Qtr4"/>
          <s v="&gt;07/01/2017"/>
        </groupItems>
      </fieldGroup>
    </cacheField>
    <cacheField name="Years" numFmtId="0" databaseField="0">
      <fieldGroup base="0">
        <rangePr groupBy="years" startDate="2013-09-30T00:00:00" endDate="2017-07-01T00:00:00"/>
        <groupItems count="7">
          <s v="&lt;09/30/2013"/>
          <s v="2013"/>
          <s v="2014"/>
          <s v="2015"/>
          <s v="2016"/>
          <s v="2017"/>
          <s v="&gt;07/0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">
  <r>
    <x v="0"/>
    <s v="BANK OF NEW YORK MELLON CORP"/>
    <s v="BK"/>
    <n v="744269000"/>
    <n v="53005000"/>
    <n v="24652836"/>
    <n v="8807"/>
    <n v="30.189995179459299"/>
    <n v="34.94"/>
    <n v="4.7500048205406991"/>
    <n v="3018.9995179459297"/>
    <n v="475.00048205406989"/>
  </r>
  <r>
    <x v="0"/>
    <s v="DAVITA HEALTHCARE PARTNERS I"/>
    <s v="DVA"/>
    <n v="1789325000"/>
    <n v="-19523000"/>
    <n v="31446830"/>
    <n v="16472924"/>
    <n v="56.900011861290899"/>
    <n v="63.37"/>
    <n v="6.4699881387090983"/>
    <n v="5690.0011861290895"/>
    <n v="646.99881387090977"/>
  </r>
  <r>
    <x v="0"/>
    <s v="SUNCOR ENERGY INC NEW"/>
    <s v="SU"/>
    <n v="644396000"/>
    <n v="120375000"/>
    <n v="18009957"/>
    <n v="240500"/>
    <n v="35.779985482475098"/>
    <n v="35.049999999999997"/>
    <n v="-0.72998548247510087"/>
    <n v="3577.9985482475099"/>
    <n v="-72.998548247510087"/>
  </r>
  <r>
    <x v="0"/>
    <s v="US BANCORP DEL"/>
    <s v="USB"/>
    <n v="2894119000"/>
    <n v="64394000"/>
    <n v="79117501"/>
    <n v="840200"/>
    <n v="36.580010281164"/>
    <n v="40.4"/>
    <n v="3.8199897188359984"/>
    <n v="3658.0010281164"/>
    <n v="381.99897188359984"/>
  </r>
  <r>
    <x v="0"/>
    <s v="VERISIGN INC"/>
    <s v="VRSN"/>
    <n v="557832000"/>
    <n v="71153000"/>
    <n v="10961520"/>
    <n v="64100"/>
    <n v="50.890022551616902"/>
    <n v="59.78"/>
    <n v="8.8899774483830996"/>
    <n v="5089.0022551616903"/>
    <n v="888.99774483830993"/>
  </r>
  <r>
    <x v="1"/>
    <s v="DAVITA HEALTHCARE PARTNERS I"/>
    <s v="DVA"/>
    <n v="2310552000"/>
    <n v="521227000"/>
    <n v="36461294"/>
    <n v="5014464"/>
    <n v="63.369994493338602"/>
    <n v="68.849999999999994"/>
    <n v="5.4800055066613922"/>
    <n v="6336.99944933386"/>
    <n v="548.00055066613925"/>
  </r>
  <r>
    <x v="1"/>
    <s v="GENERAL ELECTRIC CO"/>
    <s v="GE"/>
    <n v="296712000"/>
    <n v="282643000"/>
    <n v="10585502"/>
    <n v="9996602"/>
    <n v="28.030035798018801"/>
    <n v="25.89"/>
    <n v="-2.1400357980188005"/>
    <n v="2803.0035798018803"/>
    <n v="-214.00357980188005"/>
  </r>
  <r>
    <x v="1"/>
    <s v="US BANCORP DEL"/>
    <s v="USB"/>
    <n v="3204565000"/>
    <n v="310446000"/>
    <n v="79320901"/>
    <n v="203400"/>
    <n v="40.400007559167797"/>
    <n v="42.86"/>
    <n v="2.4599924408322025"/>
    <n v="4040.0007559167798"/>
    <n v="245.99924408322025"/>
  </r>
  <r>
    <x v="1"/>
    <s v="U S G CORP"/>
    <s v="USG"/>
    <n v="990184000"/>
    <n v="502261000"/>
    <n v="34890174"/>
    <n v="17817982"/>
    <n v="28.380024702657"/>
    <n v="32.72"/>
    <n v="4.339975297342999"/>
    <n v="2838.0024702657001"/>
    <n v="433.99752973429992"/>
  </r>
  <r>
    <x v="1"/>
    <s v="WELLS FARGO &amp; CO NEW"/>
    <s v="WFC"/>
    <n v="21040998000"/>
    <n v="1904400000"/>
    <n v="463458123"/>
    <n v="326500"/>
    <n v="45.3999983079377"/>
    <n v="49.74"/>
    <n v="4.3400016920623017"/>
    <n v="4539.9998307937703"/>
    <n v="434.00016920623017"/>
  </r>
  <r>
    <x v="1"/>
    <s v="WAL MART STORES INC"/>
    <s v="WMT"/>
    <n v="3893875000"/>
    <n v="251550000"/>
    <n v="49483733"/>
    <n v="236498"/>
    <n v="78.690001015081094"/>
    <n v="76.430000000000007"/>
    <n v="-2.2600010150810874"/>
    <n v="7869.0001015081098"/>
    <n v="-226.00010150810874"/>
  </r>
  <r>
    <x v="1"/>
    <s v="EXXON MOBIL CORP"/>
    <s v="XOM"/>
    <n v="4162320000"/>
    <n v="713030000"/>
    <n v="41129643"/>
    <n v="1040272"/>
    <n v="101.200003121836"/>
    <n v="97.68"/>
    <n v="-3.5200031218359982"/>
    <n v="10120.0003121836"/>
    <n v="-352.00031218359982"/>
  </r>
  <r>
    <x v="2"/>
    <s v="DAVITA HEALTHCARE PARTNERS I"/>
    <s v="DVA"/>
    <n v="2590216000"/>
    <n v="279664000"/>
    <n v="37621152"/>
    <n v="1159858"/>
    <n v="68.849991621734503"/>
    <n v="72.319999999999993"/>
    <n v="3.47000837826549"/>
    <n v="6884.9991621734507"/>
    <n v="347.000837826549"/>
  </r>
  <r>
    <x v="2"/>
    <s v="INTERNATIONAL BUSINESS MACHS"/>
    <s v="IBM"/>
    <n v="13157670000"/>
    <n v="380029000"/>
    <n v="68355084"/>
    <n v="233100"/>
    <n v="192.48999825675"/>
    <n v="181.27"/>
    <n v="-11.219998256749989"/>
    <n v="19248.999825675"/>
    <n v="-1121.9998256749989"/>
  </r>
  <r>
    <x v="2"/>
    <s v="LIBERTY GLOBAL PLC"/>
    <s v="LBTYA"/>
    <n v="305634000"/>
    <n v="43237000"/>
    <n v="7346968"/>
    <n v="4398683"/>
    <n v="41.600017857706703"/>
    <n v="36.450000000000003"/>
    <n v="-5.1500178577067004"/>
    <n v="4160.0017857706707"/>
    <n v="-515.00178577067004"/>
  </r>
  <r>
    <x v="2"/>
    <s v="MASTERCARD INC"/>
    <s v="MA"/>
    <n v="302535000"/>
    <n v="-35826000"/>
    <n v="4050000"/>
    <n v="3645000"/>
    <n v="74.7"/>
    <n v="73.47"/>
    <n v="-1.230000000000004"/>
    <n v="7470"/>
    <n v="-123.0000000000004"/>
  </r>
  <r>
    <x v="2"/>
    <s v="US BANCORP DEL"/>
    <s v="USB"/>
    <n v="3429944000"/>
    <n v="225379000"/>
    <n v="80026697"/>
    <n v="705796"/>
    <n v="42.859997083223398"/>
    <n v="43.32"/>
    <n v="0.46000291677660243"/>
    <n v="4285.9997083223398"/>
    <n v="46.000291677660243"/>
  </r>
  <r>
    <x v="2"/>
    <s v="VERISIGN INC"/>
    <s v="VRSN"/>
    <n v="629974000"/>
    <n v="-25306000"/>
    <n v="11685654"/>
    <n v="724134"/>
    <n v="53.910033618999798"/>
    <n v="48.81"/>
    <n v="-5.1000336189997952"/>
    <n v="5391.0033618999796"/>
    <n v="-510.0033618999795"/>
  </r>
  <r>
    <x v="2"/>
    <s v="WAL MART STORES INC"/>
    <s v="WMT"/>
    <n v="4436946000"/>
    <n v="543071000"/>
    <n v="58052412"/>
    <n v="8568679"/>
    <n v="76.430002598341602"/>
    <n v="75.069999999999993"/>
    <n v="-1.3600025983416089"/>
    <n v="7643.0002598341598"/>
    <n v="-136.00025983416089"/>
  </r>
  <r>
    <x v="3"/>
    <s v="CHICAGO BRIDGE &amp; IRON CO N V"/>
    <s v="CBI"/>
    <n v="729816000"/>
    <n v="-102532000"/>
    <n v="10701110"/>
    <n v="1150355"/>
    <n v="68.200027847578397"/>
    <n v="57.85"/>
    <n v="-10.350027847578396"/>
    <n v="6820.0027847578394"/>
    <n v="-1035.0027847578397"/>
  </r>
  <r>
    <x v="3"/>
    <s v="GENERAL MTRS CO"/>
    <s v="GM"/>
    <n v="1196451000"/>
    <n v="163851000"/>
    <n v="32960056"/>
    <n v="2960056"/>
    <n v="36.300029344610302"/>
    <n v="31.94"/>
    <n v="-4.3600293446103002"/>
    <n v="3630.0029344610302"/>
    <n v="-436.00293446103001"/>
  </r>
  <r>
    <x v="3"/>
    <s v="INTERNATIONAL BUSINESS MACHS"/>
    <s v="IBM"/>
    <n v="12720437000"/>
    <n v="-437233000"/>
    <n v="70173978"/>
    <n v="1818894"/>
    <n v="181.27000011314701"/>
    <n v="189.83"/>
    <n v="8.5599998868530065"/>
    <n v="18127.0000113147"/>
    <n v="855.99998868530065"/>
  </r>
  <r>
    <x v="3"/>
    <s v="LIBERTY GLOBAL PLC"/>
    <s v="LBTYA"/>
    <n v="436299000"/>
    <n v="130665000"/>
    <n v="9866546"/>
    <n v="2519578"/>
    <n v="44.2200340423082"/>
    <n v="35.07"/>
    <n v="-9.1500340423081994"/>
    <n v="4422.0034042308198"/>
    <n v="-915.00340423081991"/>
  </r>
  <r>
    <x v="3"/>
    <s v="SUNCOR ENERGY INC NEW"/>
    <s v="SU"/>
    <n v="701619000"/>
    <n v="247139000"/>
    <n v="16458330"/>
    <n v="3458330"/>
    <n v="42.630023823802297"/>
    <n v="36.15"/>
    <n v="-6.4800238238022985"/>
    <n v="4263.0023823802294"/>
    <n v="-648.00238238022985"/>
  </r>
  <r>
    <x v="3"/>
    <s v="US BANCORP DEL"/>
    <s v="USB"/>
    <n v="3469692000"/>
    <n v="39748000"/>
    <n v="80094497"/>
    <n v="67800"/>
    <n v="43.319979898244398"/>
    <n v="41.83"/>
    <n v="-1.4899798982443997"/>
    <n v="4331.9979898244401"/>
    <n v="-148.99798982443997"/>
  </r>
  <r>
    <x v="3"/>
    <s v="U S G CORP"/>
    <s v="USG"/>
    <n v="1175131000"/>
    <n v="33524000"/>
    <n v="39002016"/>
    <n v="4111842"/>
    <n v="30.130006612991501"/>
    <n v="27.49"/>
    <n v="-2.6400066129915025"/>
    <n v="3013.0006612991501"/>
    <n v="-264.00066129915024"/>
  </r>
  <r>
    <x v="3"/>
    <s v="VISA INC"/>
    <s v="V"/>
    <n v="379225000"/>
    <n v="43464000"/>
    <n v="1799749"/>
    <n v="244290"/>
    <n v="210.70993788578301"/>
    <n v="53.34"/>
    <n v="0"/>
    <n v="0"/>
    <n v="0"/>
  </r>
  <r>
    <x v="3"/>
    <s v="VERISIGN INC"/>
    <s v="VRSN"/>
    <n v="633798000"/>
    <n v="3824000"/>
    <n v="12985000"/>
    <n v="1299346"/>
    <n v="48.810011551790502"/>
    <n v="55.12"/>
    <n v="6.309988448209495"/>
    <n v="4881.0011551790503"/>
    <n v="630.99884482094944"/>
  </r>
  <r>
    <x v="3"/>
    <s v="VERIZON COMMUNICATIONS INC"/>
    <s v="VZ"/>
    <n v="733996000"/>
    <n v="209644000"/>
    <n v="15000928"/>
    <n v="3978185"/>
    <n v="48.930039528221201"/>
    <n v="49.99"/>
    <n v="1.0599604717788011"/>
    <n v="4893.0039528221205"/>
    <n v="105.99604717788011"/>
  </r>
  <r>
    <x v="3"/>
    <s v="WAL MART STORES INC"/>
    <s v="WMT"/>
    <n v="4413910000"/>
    <n v="-23036000"/>
    <n v="58797259"/>
    <n v="744847"/>
    <n v="75.069996035019301"/>
    <n v="76.47"/>
    <n v="1.4000039649806979"/>
    <n v="7506.9996035019303"/>
    <n v="140.00039649806979"/>
  </r>
  <r>
    <x v="4"/>
    <s v="GENERAL MTRS CO"/>
    <s v="GM"/>
    <n v="1277600000"/>
    <n v="81149000"/>
    <n v="40000000"/>
    <n v="7039944"/>
    <n v="31.94"/>
    <n v="34.909999999999997"/>
    <n v="2.9699999999999953"/>
    <n v="3194"/>
    <n v="296.99999999999955"/>
  </r>
  <r>
    <x v="4"/>
    <s v="INTERNATIONAL BUSINESS MACHS"/>
    <s v="IBM"/>
    <n v="13378840000"/>
    <n v="658403000"/>
    <n v="70478012"/>
    <n v="304034"/>
    <n v="189.829985556346"/>
    <n v="160.44"/>
    <n v="-29.389985556346005"/>
    <n v="18982.9985556346"/>
    <n v="-2938.9985556346005"/>
  </r>
  <r>
    <x v="4"/>
    <s v="CHARTER COMMUNICATIONS INC D"/>
    <s v="LBRDA"/>
    <n v="749296000"/>
    <n v="383595000"/>
    <n v="4950096"/>
    <n v="2641083"/>
    <n v="151.36999363244701"/>
    <n v="50.09"/>
    <n v="0"/>
    <n v="0"/>
    <n v="0"/>
  </r>
  <r>
    <x v="4"/>
    <s v="LIBERTY GLOBAL PLC"/>
    <s v="LBTYA"/>
    <n v="442459000"/>
    <n v="6160000"/>
    <n v="10401007"/>
    <n v="534461"/>
    <n v="42.540015596566803"/>
    <n v="41.38"/>
    <n v="-1.1600155965668009"/>
    <n v="4254.00155965668"/>
    <n v="-116.00155965668009"/>
  </r>
  <r>
    <x v="4"/>
    <s v="MASTERCARD INC"/>
    <s v="MA"/>
    <n v="348562000"/>
    <n v="51008000"/>
    <n v="4715400"/>
    <n v="665400"/>
    <n v="73.919921957840302"/>
    <n v="86.16"/>
    <n v="12.240078042159695"/>
    <n v="7391.9921957840306"/>
    <n v="1224.0078042159694"/>
  </r>
  <r>
    <x v="4"/>
    <s v="PRECISION CASTPARTS CORP"/>
    <s v="NaN"/>
    <n v="493237000"/>
    <n v="19578000"/>
    <n v="2082222"/>
    <n v="205600"/>
    <n v="236.88012133192299"/>
    <n v="13.53"/>
    <n v="0"/>
    <n v="0"/>
    <n v="0"/>
  </r>
  <r>
    <x v="4"/>
    <s v="DIRECTV"/>
    <s v="NaN"/>
    <n v="2595600000"/>
    <n v="600586000"/>
    <n v="30000000"/>
    <n v="6532005"/>
    <n v="86.52"/>
    <n v="13.53"/>
    <n v="0"/>
    <n v="0"/>
    <n v="0"/>
  </r>
  <r>
    <x v="4"/>
    <s v="SUNCOR ENERGY INC NEW"/>
    <s v="SU"/>
    <n v="667970000"/>
    <n v="-33649000"/>
    <n v="18477730"/>
    <n v="2019400"/>
    <n v="36.150003274211699"/>
    <n v="31.78"/>
    <n v="-4.3700032742116974"/>
    <n v="3615.0003274211699"/>
    <n v="-437.00032742116974"/>
  </r>
  <r>
    <x v="4"/>
    <s v="TORCHMARK CORP"/>
    <s v="TMK"/>
    <n v="332745000"/>
    <n v="-14253000"/>
    <n v="6353727"/>
    <n v="2117909"/>
    <n v="52.3700498935507"/>
    <n v="54.17"/>
    <n v="1.7999501064493018"/>
    <n v="5237.0049893550704"/>
    <n v="179.99501064493018"/>
  </r>
  <r>
    <x v="4"/>
    <s v="VISA INC"/>
    <s v="V"/>
    <n v="457954000"/>
    <n v="78729000"/>
    <n v="2146290"/>
    <n v="346541"/>
    <n v="213.37004785001099"/>
    <n v="65.55"/>
    <n v="0"/>
    <n v="0"/>
    <n v="0"/>
  </r>
  <r>
    <x v="4"/>
    <s v="VIACOM INC NEW"/>
    <s v="VIAB"/>
    <n v="593069000"/>
    <n v="-66703000"/>
    <n v="7708200"/>
    <n v="101000"/>
    <n v="76.940011935341602"/>
    <n v="75.25"/>
    <n v="-1.6900119353416017"/>
    <n v="7694.0011935341599"/>
    <n v="-169.00119353416017"/>
  </r>
  <r>
    <x v="4"/>
    <s v="WAL MART STORES INC"/>
    <s v="WMT"/>
    <n v="4617663000"/>
    <n v="203753000"/>
    <n v="60385293"/>
    <n v="1588034"/>
    <n v="76.469994109327203"/>
    <n v="85.88"/>
    <n v="9.4100058906727924"/>
    <n v="7646.9994109327199"/>
    <n v="941.00058906727918"/>
  </r>
  <r>
    <x v="5"/>
    <s v="DAVITA HEALTHCARE PARTNERS I"/>
    <s v="DVA"/>
    <n v="2920956000"/>
    <n v="169345000"/>
    <n v="38565570"/>
    <n v="944418"/>
    <n v="75.739992952262895"/>
    <n v="81.28"/>
    <n v="5.5400070477371059"/>
    <n v="7573.9992952262892"/>
    <n v="554.00070477371059"/>
  </r>
  <r>
    <x v="5"/>
    <s v="GENERAL MTRS CO"/>
    <s v="GM"/>
    <n v="1431311000"/>
    <n v="153711000"/>
    <n v="41000000"/>
    <n v="1000000"/>
    <n v="34.910024390243898"/>
    <n v="37.5"/>
    <n v="2.5899756097561024"/>
    <n v="3491.0024390243898"/>
    <n v="258.99756097561021"/>
  </r>
  <r>
    <x v="5"/>
    <s v="INTERNATIONAL BUSINESS MACHS"/>
    <s v="IBM"/>
    <n v="12349358000"/>
    <n v="-1029482000"/>
    <n v="76971817"/>
    <n v="6493805"/>
    <n v="160.43999584938999"/>
    <n v="160.5"/>
    <n v="6.000415061001263E-2"/>
    <n v="16043.999584938998"/>
    <n v="6.000415061001263"/>
  </r>
  <r>
    <x v="5"/>
    <s v="CHARTER COMMUNICATIONS INC D"/>
    <s v="LBRDA"/>
    <n v="1032751000"/>
    <n v="283455000"/>
    <n v="6198237"/>
    <n v="1248141"/>
    <n v="166.62012117316601"/>
    <n v="56.48"/>
    <n v="0"/>
    <n v="0"/>
    <n v="0"/>
  </r>
  <r>
    <x v="5"/>
    <s v="LIBERTY GLOBAL PLC"/>
    <s v="LBTYA"/>
    <n v="543034000"/>
    <n v="100575000"/>
    <n v="10816324"/>
    <n v="415317"/>
    <n v="50.205041934764502"/>
    <n v="42.43"/>
    <n v="-7.7750419347645021"/>
    <n v="5020.5041934764504"/>
    <n v="-777.50419347645015"/>
  </r>
  <r>
    <x v="5"/>
    <s v="MASTERCARD INC"/>
    <s v="MA"/>
    <n v="465243000"/>
    <n v="116681000"/>
    <n v="5399756"/>
    <n v="684356"/>
    <n v="86.160004266859502"/>
    <n v="86.39"/>
    <n v="0.22999573314049826"/>
    <n v="8616.0004266859505"/>
    <n v="22.999573314049826"/>
  </r>
  <r>
    <x v="5"/>
    <s v="PRECISION CASTPARTS CORP"/>
    <s v="NaN"/>
    <n v="687396000"/>
    <n v="194159000"/>
    <n v="2853688"/>
    <n v="771466"/>
    <n v="240.87987194115101"/>
    <n v="13.87"/>
    <n v="0"/>
    <n v="0"/>
    <n v="0"/>
  </r>
  <r>
    <x v="5"/>
    <s v="DIRECTV"/>
    <s v="NaN"/>
    <n v="2718346000"/>
    <n v="122746000"/>
    <n v="31353468"/>
    <n v="1353468"/>
    <n v="86.700010346542797"/>
    <n v="13.87"/>
    <n v="0"/>
    <n v="0"/>
    <n v="0"/>
  </r>
  <r>
    <x v="5"/>
    <s v="PHILLIPS 66"/>
    <s v="PSX"/>
    <n v="470897000"/>
    <n v="-33420000"/>
    <n v="6567600"/>
    <n v="365200"/>
    <n v="71.700012181009797"/>
    <n v="78.599999999999994"/>
    <n v="6.8999878189901978"/>
    <n v="7170.0012181009797"/>
    <n v="689.99878189901983"/>
  </r>
  <r>
    <x v="5"/>
    <s v="SUNCOR ENERGY INC NEW"/>
    <s v="SU"/>
    <n v="710420000"/>
    <n v="42450000"/>
    <n v="22354294"/>
    <n v="3876564"/>
    <n v="31.780024007915401"/>
    <n v="29.25"/>
    <n v="-2.5300240079154008"/>
    <n v="3178.0024007915399"/>
    <n v="-253.00240079154008"/>
  </r>
  <r>
    <x v="5"/>
    <s v="VISA INC"/>
    <s v="V"/>
    <n v="657936000"/>
    <n v="199982000"/>
    <n v="2509290"/>
    <n v="363000"/>
    <n v="262.20006456009497"/>
    <n v="65.41"/>
    <n v="0"/>
    <n v="0"/>
    <n v="0"/>
  </r>
  <r>
    <x v="5"/>
    <s v="VIACOM INC NEW"/>
    <s v="VIAB"/>
    <n v="649723000"/>
    <n v="56654000"/>
    <n v="8634190"/>
    <n v="925990"/>
    <n v="75.250023453271197"/>
    <n v="68.3"/>
    <n v="-6.9500234532712"/>
    <n v="7525.0023453271197"/>
    <n v="-695.00234532712"/>
  </r>
  <r>
    <x v="6"/>
    <s v="DEERE &amp; CO"/>
    <s v="DE"/>
    <n v="1517922000"/>
    <n v="5360000"/>
    <n v="17310090"/>
    <n v="213204"/>
    <n v="87.690012010336204"/>
    <n v="97.05"/>
    <n v="9.359987989663793"/>
    <n v="8769.0012010336213"/>
    <n v="935.99879896637935"/>
  </r>
  <r>
    <x v="6"/>
    <s v="TWENTY FIRST CENTY FOX INC"/>
    <s v="FOXA"/>
    <n v="210759000"/>
    <n v="28435000"/>
    <n v="6228097"/>
    <n v="1480700"/>
    <n v="33.840031714342302"/>
    <n v="32.549999999999997"/>
    <n v="-1.2900317143423052"/>
    <n v="3384.0031714342304"/>
    <n v="-129.00317143423052"/>
  </r>
  <r>
    <x v="6"/>
    <s v="INTERNATIONAL BUSINESS MACHS"/>
    <s v="IBM"/>
    <n v="12770201000"/>
    <n v="420843000"/>
    <n v="79565115"/>
    <n v="2593298"/>
    <n v="160.500000534154"/>
    <n v="162.66"/>
    <n v="2.1599994658459991"/>
    <n v="16050.000053415401"/>
    <n v="215.99994658459991"/>
  </r>
  <r>
    <x v="6"/>
    <s v="PRECISION CASTPARTS CORP"/>
    <s v="NaN"/>
    <n v="882166000"/>
    <n v="194770000"/>
    <n v="4200792"/>
    <n v="1347104"/>
    <n v="209.999923823888"/>
    <n v="13.53"/>
    <n v="0"/>
    <n v="0"/>
    <n v="0"/>
  </r>
  <r>
    <x v="6"/>
    <s v="PHILLIPS 66"/>
    <s v="PSX"/>
    <n v="589457000"/>
    <n v="118560000"/>
    <n v="7499450"/>
    <n v="931850"/>
    <n v="78.600030668915693"/>
    <n v="80.56"/>
    <n v="1.9599693310843094"/>
    <n v="7860.0030668915697"/>
    <n v="195.99693310843094"/>
  </r>
  <r>
    <x v="6"/>
    <s v="US BANCORP DEL"/>
    <s v="USB"/>
    <n v="3658385000"/>
    <n v="58136000"/>
    <n v="83773390"/>
    <n v="3678893"/>
    <n v="43.670012637664499"/>
    <n v="43.4"/>
    <n v="-0.27001263766450023"/>
    <n v="4367.0012637664495"/>
    <n v="-27.001263766450023"/>
  </r>
  <r>
    <x v="6"/>
    <s v="VISA INC"/>
    <s v="V"/>
    <n v="646588000"/>
    <n v="-11348000"/>
    <n v="9885160"/>
    <n v="7375870"/>
    <n v="65.409968073354406"/>
    <n v="67.150000000000006"/>
    <n v="1.7400319266455995"/>
    <n v="6540.9968073354403"/>
    <n v="174.00319266455995"/>
  </r>
  <r>
    <x v="6"/>
    <s v="WELLS FARGO &amp; CO NEW"/>
    <s v="WFC"/>
    <n v="25583903000"/>
    <n v="177128000"/>
    <n v="470292359"/>
    <n v="6834236"/>
    <n v="54.399997172822403"/>
    <n v="56.24"/>
    <n v="1.8400028271775994"/>
    <n v="5439.9997172822405"/>
    <n v="184.00028271775994"/>
  </r>
  <r>
    <x v="7"/>
    <s v="CHARTER COMMUNICATIONS INC D"/>
    <s v="LBRDA"/>
    <n v="1458139000"/>
    <n v="303508000"/>
    <n v="8514678"/>
    <n v="2535542"/>
    <n v="171.250046096869"/>
    <n v="51.44"/>
    <n v="0"/>
    <n v="0"/>
    <n v="0"/>
  </r>
  <r>
    <x v="7"/>
    <s v="US BANCORP DEL"/>
    <s v="USB"/>
    <n v="3691742000"/>
    <n v="33357000"/>
    <n v="85063167"/>
    <n v="1289777"/>
    <n v="43.400006491646401"/>
    <n v="41.01"/>
    <n v="-2.3900064916464032"/>
    <n v="4340.00064916464"/>
    <n v="-239.00064916464032"/>
  </r>
  <r>
    <x v="8"/>
    <s v="AXALTA COATING SYS LTD"/>
    <s v="AXTA"/>
    <n v="587875000"/>
    <n v="-73725000"/>
    <n v="23199474"/>
    <n v="3199474"/>
    <n v="25.340014174459299"/>
    <n v="26.65"/>
    <n v="1.3099858255407"/>
    <n v="2534.0014174459297"/>
    <n v="130.99858255407"/>
  </r>
  <r>
    <x v="8"/>
    <s v="TWENTY FIRST CENTY FOX INC"/>
    <s v="FOXA"/>
    <n v="241522000"/>
    <n v="38829000"/>
    <n v="8951869"/>
    <n v="2723772"/>
    <n v="26.9800641631373"/>
    <n v="27.16"/>
    <n v="0.17993583686270043"/>
    <n v="2698.0064163137299"/>
    <n v="17.993583686270043"/>
  </r>
  <r>
    <x v="8"/>
    <s v="GENERAL MTRS CO"/>
    <s v="GM"/>
    <n v="1501000000"/>
    <n v="134470000"/>
    <n v="50000000"/>
    <n v="9000000"/>
    <n v="30.02"/>
    <n v="34.01"/>
    <n v="3.9899999999999984"/>
    <n v="3002"/>
    <n v="398.99999999999983"/>
  </r>
  <r>
    <x v="8"/>
    <s v="INTERNATIONAL BUSINESS MACHS"/>
    <s v="IBM"/>
    <n v="11747419000"/>
    <n v="-1194643000"/>
    <n v="81033450"/>
    <n v="1468335"/>
    <n v="144.96999695804601"/>
    <n v="137.62"/>
    <n v="-7.3499969580460061"/>
    <n v="14496.999695804601"/>
    <n v="-734.99969580460061"/>
  </r>
  <r>
    <x v="8"/>
    <s v="CHARTER COMMUNICATIONS INC D"/>
    <s v="LBRDA"/>
    <n v="1808020000"/>
    <n v="349881000"/>
    <n v="10281603"/>
    <n v="1766925"/>
    <n v="175.85001093701101"/>
    <n v="51.65"/>
    <n v="0"/>
    <n v="0"/>
    <n v="0"/>
  </r>
  <r>
    <x v="8"/>
    <s v="LIBERTY GLOBAL PLC"/>
    <s v="LBTYA"/>
    <n v="513446000"/>
    <n v="-45788000"/>
    <n v="11957285"/>
    <n v="1614492"/>
    <n v="42.9400152292096"/>
    <n v="36.950000000000003"/>
    <n v="-5.9900152292095967"/>
    <n v="4294.0015229209603"/>
    <n v="-599.0015229209597"/>
  </r>
  <r>
    <x v="8"/>
    <s v="LIBERTY MEDIA CORP DELAWARE"/>
    <s v="NaN"/>
    <n v="808827000"/>
    <n v="377467000"/>
    <n v="23186257"/>
    <n v="11186257"/>
    <n v="34.459972948586497"/>
    <n v="14.23"/>
    <n v="-20.229972948586497"/>
    <n v="3445.9972948586496"/>
    <n v="-2022.9972948586496"/>
  </r>
  <r>
    <x v="8"/>
    <s v="SUNCOR ENERGY INC NEW"/>
    <s v="SU"/>
    <n v="801600000"/>
    <n v="186409000"/>
    <n v="30000000"/>
    <n v="7645706"/>
    <n v="26.72"/>
    <n v="25.8"/>
    <n v="-0.91999999999999815"/>
    <n v="2672"/>
    <n v="-91.999999999999815"/>
  </r>
  <r>
    <x v="9"/>
    <s v="AXALTA COATING SYS LTD"/>
    <s v="AXTA"/>
    <n v="621585000"/>
    <n v="33710000"/>
    <n v="23324000"/>
    <n v="124526"/>
    <n v="26.650017149717002"/>
    <n v="29.2"/>
    <n v="2.5499828502829978"/>
    <n v="2665.0017149717"/>
    <n v="254.99828502829979"/>
  </r>
  <r>
    <x v="9"/>
    <s v="DEERE &amp; CO"/>
    <s v="DE"/>
    <n v="1745375000"/>
    <n v="483518000"/>
    <n v="22884150"/>
    <n v="5832040"/>
    <n v="76.270038432714301"/>
    <n v="76.989999999999995"/>
    <n v="0.7199615672856936"/>
    <n v="7627.00384327143"/>
    <n v="71.99615672856936"/>
  </r>
  <r>
    <x v="9"/>
    <s v="LIBERTY GLOBAL PLC"/>
    <s v="LBTYA"/>
    <n v="531377000"/>
    <n v="17931000"/>
    <n v="12544296"/>
    <n v="587011"/>
    <n v="42.360049539647299"/>
    <n v="33.58"/>
    <n v="-8.7800495396473011"/>
    <n v="4236.0049539647298"/>
    <n v="-878.00495396473013"/>
  </r>
  <r>
    <x v="9"/>
    <s v="WELLS FARGO &amp; CO NEW"/>
    <s v="WFC"/>
    <n v="26076724000"/>
    <n v="1927211000"/>
    <n v="479704270"/>
    <n v="9411911"/>
    <n v="54.3599997556828"/>
    <n v="48.36"/>
    <n v="-5.9999997556828006"/>
    <n v="5435.9999755682802"/>
    <n v="-599.99997556828009"/>
  </r>
  <r>
    <x v="10"/>
    <s v="BANK OF NEW YORK MELLON CORP"/>
    <s v="BK"/>
    <n v="767066000"/>
    <n v="-61960000"/>
    <n v="20827212"/>
    <n v="715000"/>
    <n v="36.829989534845097"/>
    <n v="38.85"/>
    <n v="2.020010465154904"/>
    <n v="3682.9989534845099"/>
    <n v="202.0010465154904"/>
  </r>
  <r>
    <x v="10"/>
    <s v="DEERE &amp; CO"/>
    <s v="DE"/>
    <n v="1792404000"/>
    <n v="47029000"/>
    <n v="23280994"/>
    <n v="396844"/>
    <n v="76.990011680772696"/>
    <n v="81.040000000000006"/>
    <n v="4.0499883192273103"/>
    <n v="7699.0011680772695"/>
    <n v="404.99883192273103"/>
  </r>
  <r>
    <x v="10"/>
    <s v="INTERNATIONAL BUSINESS MACHS"/>
    <s v="IBM"/>
    <n v="12302631000"/>
    <n v="1150808000"/>
    <n v="81232303"/>
    <n v="198853"/>
    <n v="151.44998412762001"/>
    <n v="151.78"/>
    <n v="0.3300158723799882"/>
    <n v="15144.998412762001"/>
    <n v="33.00158723799882"/>
  </r>
  <r>
    <x v="10"/>
    <s v="CHARTER COMMUNICATIONS INC D"/>
    <s v="LBRDA"/>
    <n v="2090455000"/>
    <n v="207894000"/>
    <n v="10326803"/>
    <n v="45200"/>
    <n v="202.430026020638"/>
    <n v="59.4"/>
    <n v="0"/>
    <n v="0"/>
    <n v="0"/>
  </r>
  <r>
    <x v="10"/>
    <s v="LIBERTY GLOBAL PLC"/>
    <s v="LBTYA"/>
    <n v="599732000"/>
    <n v="68355000"/>
    <n v="15577436"/>
    <n v="3033140"/>
    <n v="38.5000458355278"/>
    <n v="29.06"/>
    <n v="-9.4400458355278012"/>
    <n v="3850.0045835527799"/>
    <n v="-944.0045835527801"/>
  </r>
  <r>
    <x v="10"/>
    <s v="LIBERTY MEDIA CORP DELAWARE"/>
    <s v="NaN"/>
    <n v="1148100000"/>
    <n v="256041000"/>
    <n v="30000000"/>
    <n v="6813743"/>
    <n v="38.090000000000003"/>
    <n v="15.67"/>
    <n v="-22.42"/>
    <n v="3809.0000000000005"/>
    <n v="-2242"/>
  </r>
  <r>
    <x v="10"/>
    <s v="PHILLIPS 66"/>
    <s v="PSX"/>
    <n v="6541939000"/>
    <n v="1512307000"/>
    <n v="75550745"/>
    <n v="14063819"/>
    <n v="86.589999873594905"/>
    <n v="79.34"/>
    <n v="-7.2499998735949021"/>
    <n v="8658.9999873594898"/>
    <n v="-724.99998735949021"/>
  </r>
  <r>
    <x v="10"/>
    <s v="VISA INC"/>
    <s v="V"/>
    <n v="783091000"/>
    <n v="16497000"/>
    <n v="10239160"/>
    <n v="354000"/>
    <n v="76.480004219096102"/>
    <n v="74.17"/>
    <n v="-2.3100042190961005"/>
    <n v="7648.0004219096099"/>
    <n v="-231.00042190961005"/>
  </r>
  <r>
    <x v="11"/>
    <s v="APPLE INC"/>
    <s v="AAPL"/>
    <n v="1455768000"/>
    <n v="386386000"/>
    <n v="15227702"/>
    <n v="5415955"/>
    <n v="95.599979563561206"/>
    <n v="113.05"/>
    <n v="17.450020436438791"/>
    <n v="9559.997956356121"/>
    <n v="1745.002043643879"/>
  </r>
  <r>
    <x v="11"/>
    <s v="LIBERTY GLOBAL PLC"/>
    <s v="LBTYA"/>
    <n v="562802000"/>
    <n v="-36930000"/>
    <n v="19366897"/>
    <n v="3789461"/>
    <n v="29.059998615162801"/>
    <n v="34.18"/>
    <n v="5.1200013848371988"/>
    <n v="2905.9998615162799"/>
    <n v="512.00013848371987"/>
  </r>
  <r>
    <x v="11"/>
    <s v="LIBERTY GLOBAL PLC"/>
    <s v="LILA"/>
    <n v="87581000"/>
    <n v="69450000"/>
    <n v="2714854"/>
    <n v="2197715"/>
    <n v="32.259929999919002"/>
    <n v="27.59"/>
    <n v="-4.6699299999190025"/>
    <n v="3225.9929999919004"/>
    <n v="-466.99299999190026"/>
  </r>
  <r>
    <x v="11"/>
    <s v="LIBERTY GLOBAL PLC"/>
    <s v="LILAK"/>
    <n v="41718000"/>
    <n v="27803000"/>
    <n v="1284020"/>
    <n v="916672"/>
    <n v="32.490148128533797"/>
    <n v="28.05"/>
    <n v="-4.4401481285337958"/>
    <n v="3249.0148128533797"/>
    <n v="-444.01481285337957"/>
  </r>
  <r>
    <x v="11"/>
    <s v="PHILLIPS 66"/>
    <s v="PSX"/>
    <n v="6250563000"/>
    <n v="-291376000"/>
    <n v="78782000"/>
    <n v="3231255"/>
    <n v="79.339988829935805"/>
    <n v="80.55"/>
    <n v="1.2100111700641918"/>
    <n v="7933.998882993581"/>
    <n v="121.00111700641918"/>
  </r>
  <r>
    <x v="12"/>
    <s v="BANK OF NEW YORK MELLON CORP"/>
    <s v="BK"/>
    <n v="842932000"/>
    <n v="33795000"/>
    <n v="21136712"/>
    <n v="309500"/>
    <n v="39.879996472488202"/>
    <n v="47.96"/>
    <n v="8.0800035275117992"/>
    <n v="3987.9996472488201"/>
    <n v="808.00035275117989"/>
  </r>
  <r>
    <x v="12"/>
    <s v="CHARTER COMMUNICATIONS INC N"/>
    <s v="CHTR"/>
    <n v="2549459000"/>
    <n v="414535000"/>
    <n v="9443491"/>
    <n v="106000"/>
    <n v="269.96997190975202"/>
    <n v="285.77"/>
    <n v="15.800028090247963"/>
    <n v="26996.997190975202"/>
    <n v="1580.0028090247963"/>
  </r>
  <r>
    <x v="12"/>
    <s v="LIBERTY GLOBAL PLC"/>
    <s v="LBTYA"/>
    <n v="689783000"/>
    <n v="126981000"/>
    <n v="20180897"/>
    <n v="814000"/>
    <n v="34.179997053649302"/>
    <n v="30.65"/>
    <n v="-3.5299970536493035"/>
    <n v="3417.9997053649304"/>
    <n v="-352.99970536493038"/>
  </r>
  <r>
    <x v="12"/>
    <s v="LIBERTY MEDIA CORP DELAWARE"/>
    <s v="LSXMA"/>
    <n v="341799000"/>
    <n v="28199000"/>
    <n v="10058800"/>
    <n v="58800"/>
    <n v="33.980097029466698"/>
    <n v="34.5"/>
    <n v="0.51990297053330181"/>
    <n v="3398.0097029466697"/>
    <n v="51.990297053330181"/>
  </r>
  <r>
    <x v="12"/>
    <s v="LIBERTY MEDIA CORP DELAWARE"/>
    <s v="LSXMK"/>
    <n v="742909000"/>
    <n v="125510000"/>
    <n v="22236109"/>
    <n v="2236109"/>
    <n v="33.410026907135602"/>
    <n v="34.1"/>
    <n v="0.68997309286439901"/>
    <n v="3341.0026907135602"/>
    <n v="68.997309286439901"/>
  </r>
  <r>
    <x v="12"/>
    <s v="PHILLIPS 66"/>
    <s v="PSX"/>
    <n v="6499571000"/>
    <n v="249008000"/>
    <n v="80689892"/>
    <n v="1907892"/>
    <n v="80.550002471189302"/>
    <n v="86.79"/>
    <n v="6.2399975288107044"/>
    <n v="8055.00024711893"/>
    <n v="623.99975288107044"/>
  </r>
  <r>
    <x v="12"/>
    <s v="VISA INC"/>
    <s v="V"/>
    <n v="873516000"/>
    <n v="114078000"/>
    <n v="10562460"/>
    <n v="323300"/>
    <n v="82.700052828602395"/>
    <n v="79.5"/>
    <n v="-3.200052828602395"/>
    <n v="8270.0052828602402"/>
    <n v="-320.0052828602395"/>
  </r>
  <r>
    <x v="12"/>
    <s v="WABCO HLDGS INC"/>
    <s v="WBC"/>
    <n v="382414000"/>
    <n v="85994000"/>
    <n v="3368394"/>
    <n v="131300"/>
    <n v="113.530068038359"/>
    <n v="108.19"/>
    <n v="-5.3400680383590071"/>
    <n v="11353.0068038359"/>
    <n v="-534.00680383590066"/>
  </r>
  <r>
    <x v="13"/>
    <s v="AMERICAN AIRLS GROUP INC"/>
    <s v="AAL"/>
    <n v="2126489000"/>
    <n v="1329469000"/>
    <n v="45544854"/>
    <n v="23774299"/>
    <n v="46.689994878455401"/>
    <n v="42.3"/>
    <n v="-4.3899948784554041"/>
    <n v="4668.99948784554"/>
    <n v="-438.99948784554044"/>
  </r>
  <r>
    <x v="13"/>
    <s v="APPLE INC"/>
    <s v="AAPL"/>
    <n v="6643394000"/>
    <n v="4921902000"/>
    <n v="57359652"/>
    <n v="42131950"/>
    <n v="115.819984402974"/>
    <n v="143.66"/>
    <n v="27.840015597025996"/>
    <n v="11581.998440297401"/>
    <n v="2784.0015597025995"/>
  </r>
  <r>
    <x v="13"/>
    <s v="BANK OF NEW YORK MELLON CORP"/>
    <s v="BK"/>
    <n v="1026818000"/>
    <n v="183886000"/>
    <n v="21671969"/>
    <n v="535257"/>
    <n v="47.380005019386999"/>
    <n v="47.23"/>
    <n v="-0.15000501938700239"/>
    <n v="4738.0005019386999"/>
    <n v="-15.000501938700239"/>
  </r>
  <r>
    <x v="13"/>
    <s v="DELTA AIR LINES INC DEL"/>
    <s v="DAL"/>
    <n v="2952679000"/>
    <n v="2703376000"/>
    <n v="60025995"/>
    <n v="53692072"/>
    <n v="49.190005096958402"/>
    <n v="45.96"/>
    <n v="-3.2300050969584007"/>
    <n v="4919.0005096958403"/>
    <n v="-323.00050969584004"/>
  </r>
  <r>
    <x v="13"/>
    <s v="UNITED CONTL HLDGS INC"/>
    <s v="UAL"/>
    <n v="2109975000"/>
    <n v="1872128000"/>
    <n v="28951353"/>
    <n v="24418340"/>
    <n v="72.880013586929806"/>
    <n v="70.64"/>
    <n v="-2.2400135869298055"/>
    <n v="7288.0013586929808"/>
    <n v="-224.00135869298055"/>
  </r>
  <r>
    <x v="14"/>
    <s v="AMERICAN AIRLS GROUP INC"/>
    <s v="AAL"/>
    <n v="2084496000"/>
    <n v="-41993000"/>
    <n v="49278854"/>
    <n v="3734000"/>
    <n v="42.300009655257"/>
    <n v="50.32"/>
    <n v="8.0199903447430003"/>
    <n v="4230.0009655256999"/>
    <n v="801.99903447430006"/>
  </r>
  <r>
    <x v="14"/>
    <s v="APPLE INC"/>
    <s v="AAPL"/>
    <n v="18583441000"/>
    <n v="11940047000"/>
    <n v="129357106"/>
    <n v="71997454"/>
    <n v="143.65999344481301"/>
    <n v="144.02000000000001"/>
    <n v="0.36000655518699887"/>
    <n v="14365.999344481301"/>
    <n v="36.000655518699887"/>
  </r>
  <r>
    <x v="14"/>
    <s v="BANK OF NEW YORK MELLON CORP"/>
    <s v="BK"/>
    <n v="1559160000"/>
    <n v="532342000"/>
    <n v="33012059"/>
    <n v="11340090"/>
    <n v="47.230013735283798"/>
    <n v="51.02"/>
    <n v="3.7899862647162053"/>
    <n v="4723.0013735283801"/>
    <n v="378.99862647162053"/>
  </r>
  <r>
    <x v="14"/>
    <s v="LIBERTY MEDIA CORP DELAWARE"/>
    <s v="LSXMA"/>
    <n v="398845000"/>
    <n v="51615000"/>
    <n v="10247800"/>
    <n v="189000"/>
    <n v="38.920060891118098"/>
    <n v="41.98"/>
    <n v="3.059939108881899"/>
    <n v="3892.0060891118096"/>
    <n v="305.99391088818993"/>
  </r>
  <r>
    <x v="14"/>
    <s v="LIBERTY MEDIA CORP DELAWARE"/>
    <s v="LSXMK"/>
    <n v="865070000"/>
    <n v="110821000"/>
    <n v="22307109"/>
    <n v="71000"/>
    <n v="38.780014030504802"/>
    <n v="41.7"/>
    <n v="2.9199859694952011"/>
    <n v="3878.0014030504803"/>
    <n v="291.99859694952011"/>
  </r>
  <r>
    <x v="14"/>
    <s v="SOUTHWEST AIRLS CO"/>
    <s v="LUV"/>
    <n v="2562172000"/>
    <n v="408896000"/>
    <n v="47659456"/>
    <n v="4455681"/>
    <n v="53.759992560552902"/>
    <n v="62.14"/>
    <n v="8.3800074394470982"/>
    <n v="5375.9992560552901"/>
    <n v="838.00074394470982"/>
  </r>
  <r>
    <x v="14"/>
    <s v="SIRIUS XM HLDGS INC"/>
    <s v="SIRI"/>
    <n v="887476000"/>
    <n v="145929000"/>
    <n v="172325353"/>
    <n v="5685412"/>
    <n v="5.15000250717606"/>
    <n v="5.47"/>
    <n v="0.31999749282393974"/>
    <n v="515.00025071760604"/>
    <n v="31.999749282393974"/>
  </r>
  <r>
    <x v="15"/>
    <s v="APPLE INC"/>
    <s v="AAPL"/>
    <n v="18750246000"/>
    <n v="166805000"/>
    <n v="130191960"/>
    <n v="834854"/>
    <n v="144.01999939166799"/>
    <n v="153.81"/>
    <n v="9.7900006083320079"/>
    <n v="14401.999939166799"/>
    <n v="979.00006083320079"/>
  </r>
  <r>
    <x v="15"/>
    <s v="BANK OF NEW YORK MELLON CORP"/>
    <s v="BK"/>
    <n v="2562715000"/>
    <n v="1003555000"/>
    <n v="50229588"/>
    <n v="17217529"/>
    <n v="51.020028274968098"/>
    <n v="53.65"/>
    <n v="2.6299717250319006"/>
    <n v="5102.0028274968099"/>
    <n v="262.99717250319009"/>
  </r>
  <r>
    <x v="15"/>
    <s v="GENERAL MTRS CO"/>
    <s v="GM"/>
    <n v="2095800000"/>
    <n v="327799000"/>
    <n v="60000000"/>
    <n v="10000000"/>
    <n v="34.93"/>
    <n v="42.15"/>
    <n v="7.2199999999999989"/>
    <n v="3493"/>
    <n v="721.99999999999989"/>
  </r>
  <r>
    <x v="15"/>
    <s v="LIBERTY MEDIA CORP DELAWARE"/>
    <s v="LSXMA"/>
    <n v="623838000"/>
    <n v="224993000"/>
    <n v="14860360"/>
    <n v="4612560"/>
    <n v="41.980005867960102"/>
    <n v="41.64"/>
    <n v="-0.34000586796010168"/>
    <n v="4198.0005867960099"/>
    <n v="-34.000586796010168"/>
  </r>
  <r>
    <x v="15"/>
    <s v="LIBERTY MEDIA CORP DELAWARE"/>
    <s v="LSXMK"/>
    <n v="1296494000"/>
    <n v="431424000"/>
    <n v="31090985"/>
    <n v="8783876"/>
    <n v="41.699997603806999"/>
    <n v="41.66"/>
    <n v="-3.9997603807002235E-2"/>
    <n v="4169.9997603806996"/>
    <n v="-3.99976038070022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3:P25" firstHeaderRow="0" firstDataRow="1" firstDataCol="1"/>
  <pivotFields count="14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numFmtId="44" showAll="0"/>
    <pivotField numFmtId="44" showAll="0"/>
    <pivotField numFmtId="43" showAll="0"/>
    <pivotField numFmtId="43" showAll="0"/>
    <pivotField numFmtId="43" showAll="0"/>
    <pivotField numFmtId="43" showAll="0"/>
    <pivotField showAll="0"/>
    <pivotField dataField="1" numFmtId="44" showAll="0"/>
    <pivotField dataField="1" numFmtId="44" showAll="0"/>
    <pivotField showAll="0" defaultSubtotal="0">
      <items count="6">
        <item sd="0" x="0"/>
        <item x="1"/>
        <item x="2"/>
        <item x="3"/>
        <item sd="0" x="4"/>
        <item sd="0" x="5"/>
      </items>
    </pivotField>
    <pivotField axis="axisRow" showAll="0" sumSubtotal="1">
      <items count="8">
        <item sd="0" x="0"/>
        <item x="1"/>
        <item x="2"/>
        <item x="3"/>
        <item x="4"/>
        <item x="5"/>
        <item sd="0" x="6"/>
        <item t="sum"/>
      </items>
    </pivotField>
  </pivotFields>
  <rowFields count="2">
    <field x="13"/>
    <field x="0"/>
  </rowFields>
  <rowItems count="22">
    <i>
      <x v="1"/>
    </i>
    <i r="1">
      <x v="9"/>
    </i>
    <i r="1">
      <x v="12"/>
    </i>
    <i>
      <x v="2"/>
    </i>
    <i r="1">
      <x v="3"/>
    </i>
    <i r="1">
      <x v="6"/>
    </i>
    <i r="1">
      <x v="9"/>
    </i>
    <i r="1">
      <x v="12"/>
    </i>
    <i>
      <x v="3"/>
    </i>
    <i r="1">
      <x v="3"/>
    </i>
    <i r="1">
      <x v="6"/>
    </i>
    <i r="1">
      <x v="9"/>
    </i>
    <i r="1">
      <x v="12"/>
    </i>
    <i>
      <x v="4"/>
    </i>
    <i r="1">
      <x v="3"/>
    </i>
    <i r="1">
      <x v="6"/>
    </i>
    <i r="1">
      <x v="9"/>
    </i>
    <i r="1">
      <x v="12"/>
    </i>
    <i>
      <x v="5"/>
    </i>
    <i r="1">
      <x v="3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st" fld="10" baseField="0" baseItem="0"/>
    <dataField name="Sum of gains" fld="11" baseField="0" baseItem="0"/>
  </dataFields>
  <formats count="45">
    <format dxfId="135">
      <pivotArea outline="0" collapsedLevelsAreSubtotals="1" fieldPosition="0"/>
    </format>
    <format dxfId="125">
      <pivotArea collapsedLevelsAreSubtotals="1" fieldPosition="0">
        <references count="2">
          <reference field="0" count="2">
            <x v="9"/>
            <x v="12"/>
          </reference>
          <reference field="13" count="1" selected="0">
            <x v="1"/>
          </reference>
        </references>
      </pivotArea>
    </format>
    <format dxfId="124">
      <pivotArea collapsedLevelsAreSubtotals="1" fieldPosition="0">
        <references count="1">
          <reference field="13" count="1">
            <x v="2"/>
          </reference>
        </references>
      </pivotArea>
    </format>
    <format dxfId="123">
      <pivotArea collapsedLevelsAreSubtotals="1" fieldPosition="0">
        <references count="2">
          <reference field="0" count="4">
            <x v="3"/>
            <x v="6"/>
            <x v="9"/>
            <x v="12"/>
          </reference>
          <reference field="13" count="1" selected="0">
            <x v="2"/>
          </reference>
        </references>
      </pivotArea>
    </format>
    <format dxfId="122">
      <pivotArea collapsedLevelsAreSubtotals="1" fieldPosition="0">
        <references count="1">
          <reference field="13" count="1">
            <x v="3"/>
          </reference>
        </references>
      </pivotArea>
    </format>
    <format dxfId="121">
      <pivotArea collapsedLevelsAreSubtotals="1" fieldPosition="0">
        <references count="2">
          <reference field="0" count="4">
            <x v="3"/>
            <x v="6"/>
            <x v="9"/>
            <x v="12"/>
          </reference>
          <reference field="13" count="1" selected="0">
            <x v="3"/>
          </reference>
        </references>
      </pivotArea>
    </format>
    <format dxfId="120">
      <pivotArea collapsedLevelsAreSubtotals="1" fieldPosition="0">
        <references count="1">
          <reference field="13" count="1">
            <x v="4"/>
          </reference>
        </references>
      </pivotArea>
    </format>
    <format dxfId="119">
      <pivotArea collapsedLevelsAreSubtotals="1" fieldPosition="0">
        <references count="2">
          <reference field="0" count="4">
            <x v="3"/>
            <x v="6"/>
            <x v="9"/>
            <x v="12"/>
          </reference>
          <reference field="13" count="1" selected="0">
            <x v="4"/>
          </reference>
        </references>
      </pivotArea>
    </format>
    <format dxfId="118">
      <pivotArea collapsedLevelsAreSubtotals="1" fieldPosition="0">
        <references count="1">
          <reference field="13" count="1">
            <x v="5"/>
          </reference>
        </references>
      </pivotArea>
    </format>
    <format dxfId="117">
      <pivotArea collapsedLevelsAreSubtotals="1" fieldPosition="0">
        <references count="2">
          <reference field="0" count="2">
            <x v="3"/>
            <x v="6"/>
          </reference>
          <reference field="13" count="1" selected="0">
            <x v="5"/>
          </reference>
        </references>
      </pivotArea>
    </format>
    <format dxfId="116">
      <pivotArea grandRow="1" outline="0" collapsedLevelsAreSubtotals="1" fieldPosition="0"/>
    </format>
    <format dxfId="115">
      <pivotArea collapsedLevelsAreSubtotals="1" fieldPosition="0">
        <references count="2">
          <reference field="0" count="2">
            <x v="9"/>
            <x v="12"/>
          </reference>
          <reference field="13" count="1" selected="0">
            <x v="1"/>
          </reference>
        </references>
      </pivotArea>
    </format>
    <format dxfId="114">
      <pivotArea collapsedLevelsAreSubtotals="1" fieldPosition="0">
        <references count="1">
          <reference field="13" count="1">
            <x v="2"/>
          </reference>
        </references>
      </pivotArea>
    </format>
    <format dxfId="113">
      <pivotArea collapsedLevelsAreSubtotals="1" fieldPosition="0">
        <references count="2">
          <reference field="0" count="4">
            <x v="3"/>
            <x v="6"/>
            <x v="9"/>
            <x v="12"/>
          </reference>
          <reference field="13" count="1" selected="0">
            <x v="2"/>
          </reference>
        </references>
      </pivotArea>
    </format>
    <format dxfId="112">
      <pivotArea collapsedLevelsAreSubtotals="1" fieldPosition="0">
        <references count="1">
          <reference field="13" count="1">
            <x v="3"/>
          </reference>
        </references>
      </pivotArea>
    </format>
    <format dxfId="111">
      <pivotArea collapsedLevelsAreSubtotals="1" fieldPosition="0">
        <references count="2">
          <reference field="0" count="4">
            <x v="3"/>
            <x v="6"/>
            <x v="9"/>
            <x v="12"/>
          </reference>
          <reference field="13" count="1" selected="0">
            <x v="3"/>
          </reference>
        </references>
      </pivotArea>
    </format>
    <format dxfId="110">
      <pivotArea collapsedLevelsAreSubtotals="1" fieldPosition="0">
        <references count="1">
          <reference field="13" count="1">
            <x v="4"/>
          </reference>
        </references>
      </pivotArea>
    </format>
    <format dxfId="109">
      <pivotArea collapsedLevelsAreSubtotals="1" fieldPosition="0">
        <references count="2">
          <reference field="0" count="4">
            <x v="3"/>
            <x v="6"/>
            <x v="9"/>
            <x v="12"/>
          </reference>
          <reference field="13" count="1" selected="0">
            <x v="4"/>
          </reference>
        </references>
      </pivotArea>
    </format>
    <format dxfId="108">
      <pivotArea collapsedLevelsAreSubtotals="1" fieldPosition="0">
        <references count="1">
          <reference field="13" count="1">
            <x v="5"/>
          </reference>
        </references>
      </pivotArea>
    </format>
    <format dxfId="107">
      <pivotArea collapsedLevelsAreSubtotals="1" fieldPosition="0">
        <references count="2">
          <reference field="0" count="2">
            <x v="3"/>
            <x v="6"/>
          </reference>
          <reference field="13" count="1" selected="0">
            <x v="5"/>
          </reference>
        </references>
      </pivotArea>
    </format>
    <format dxfId="106">
      <pivotArea grandRow="1" outline="0" collapsedLevelsAreSubtotals="1" fieldPosition="0"/>
    </format>
    <format dxfId="105">
      <pivotArea collapsedLevelsAreSubtotals="1" fieldPosition="0">
        <references count="2">
          <reference field="0" count="2">
            <x v="9"/>
            <x v="12"/>
          </reference>
          <reference field="13" count="1" selected="0">
            <x v="1"/>
          </reference>
        </references>
      </pivotArea>
    </format>
    <format dxfId="104">
      <pivotArea collapsedLevelsAreSubtotals="1" fieldPosition="0">
        <references count="1">
          <reference field="13" count="1">
            <x v="2"/>
          </reference>
        </references>
      </pivotArea>
    </format>
    <format dxfId="103">
      <pivotArea collapsedLevelsAreSubtotals="1" fieldPosition="0">
        <references count="2">
          <reference field="0" count="4">
            <x v="3"/>
            <x v="6"/>
            <x v="9"/>
            <x v="12"/>
          </reference>
          <reference field="13" count="1" selected="0">
            <x v="2"/>
          </reference>
        </references>
      </pivotArea>
    </format>
    <format dxfId="102">
      <pivotArea collapsedLevelsAreSubtotals="1" fieldPosition="0">
        <references count="1">
          <reference field="13" count="1">
            <x v="3"/>
          </reference>
        </references>
      </pivotArea>
    </format>
    <format dxfId="101">
      <pivotArea collapsedLevelsAreSubtotals="1" fieldPosition="0">
        <references count="2">
          <reference field="0" count="4">
            <x v="3"/>
            <x v="6"/>
            <x v="9"/>
            <x v="12"/>
          </reference>
          <reference field="13" count="1" selected="0">
            <x v="3"/>
          </reference>
        </references>
      </pivotArea>
    </format>
    <format dxfId="100">
      <pivotArea collapsedLevelsAreSubtotals="1" fieldPosition="0">
        <references count="1">
          <reference field="13" count="1">
            <x v="4"/>
          </reference>
        </references>
      </pivotArea>
    </format>
    <format dxfId="99">
      <pivotArea collapsedLevelsAreSubtotals="1" fieldPosition="0">
        <references count="2">
          <reference field="0" count="4">
            <x v="3"/>
            <x v="6"/>
            <x v="9"/>
            <x v="12"/>
          </reference>
          <reference field="13" count="1" selected="0">
            <x v="4"/>
          </reference>
        </references>
      </pivotArea>
    </format>
    <format dxfId="98">
      <pivotArea collapsedLevelsAreSubtotals="1" fieldPosition="0">
        <references count="1">
          <reference field="13" count="1">
            <x v="5"/>
          </reference>
        </references>
      </pivotArea>
    </format>
    <format dxfId="97">
      <pivotArea collapsedLevelsAreSubtotals="1" fieldPosition="0">
        <references count="2">
          <reference field="0" count="2">
            <x v="3"/>
            <x v="6"/>
          </reference>
          <reference field="13" count="1" selected="0">
            <x v="5"/>
          </reference>
        </references>
      </pivotArea>
    </format>
    <format dxfId="96">
      <pivotArea grandRow="1" outline="0" collapsedLevelsAreSubtotals="1" fieldPosition="0"/>
    </format>
    <format dxfId="95">
      <pivotArea collapsedLevelsAreSubtotals="1" fieldPosition="0">
        <references count="2">
          <reference field="0" count="2">
            <x v="9"/>
            <x v="12"/>
          </reference>
          <reference field="13" count="1" selected="0">
            <x v="1"/>
          </reference>
        </references>
      </pivotArea>
    </format>
    <format dxfId="94">
      <pivotArea collapsedLevelsAreSubtotals="1" fieldPosition="0">
        <references count="1">
          <reference field="13" count="1">
            <x v="2"/>
          </reference>
        </references>
      </pivotArea>
    </format>
    <format dxfId="93">
      <pivotArea collapsedLevelsAreSubtotals="1" fieldPosition="0">
        <references count="2">
          <reference field="0" count="4">
            <x v="3"/>
            <x v="6"/>
            <x v="9"/>
            <x v="12"/>
          </reference>
          <reference field="13" count="1" selected="0">
            <x v="2"/>
          </reference>
        </references>
      </pivotArea>
    </format>
    <format dxfId="92">
      <pivotArea collapsedLevelsAreSubtotals="1" fieldPosition="0">
        <references count="1">
          <reference field="13" count="1">
            <x v="3"/>
          </reference>
        </references>
      </pivotArea>
    </format>
    <format dxfId="91">
      <pivotArea collapsedLevelsAreSubtotals="1" fieldPosition="0">
        <references count="2">
          <reference field="0" count="4">
            <x v="3"/>
            <x v="6"/>
            <x v="9"/>
            <x v="12"/>
          </reference>
          <reference field="13" count="1" selected="0">
            <x v="3"/>
          </reference>
        </references>
      </pivotArea>
    </format>
    <format dxfId="90">
      <pivotArea collapsedLevelsAreSubtotals="1" fieldPosition="0">
        <references count="1">
          <reference field="13" count="1">
            <x v="4"/>
          </reference>
        </references>
      </pivotArea>
    </format>
    <format dxfId="89">
      <pivotArea collapsedLevelsAreSubtotals="1" fieldPosition="0">
        <references count="2">
          <reference field="0" count="4">
            <x v="3"/>
            <x v="6"/>
            <x v="9"/>
            <x v="12"/>
          </reference>
          <reference field="13" count="1" selected="0">
            <x v="4"/>
          </reference>
        </references>
      </pivotArea>
    </format>
    <format dxfId="88">
      <pivotArea collapsedLevelsAreSubtotals="1" fieldPosition="0">
        <references count="1">
          <reference field="13" count="1">
            <x v="5"/>
          </reference>
        </references>
      </pivotArea>
    </format>
    <format dxfId="87">
      <pivotArea collapsedLevelsAreSubtotals="1" fieldPosition="0">
        <references count="2">
          <reference field="0" count="2">
            <x v="3"/>
            <x v="6"/>
          </reference>
          <reference field="13" count="1" selected="0">
            <x v="5"/>
          </reference>
        </references>
      </pivotArea>
    </format>
    <format dxfId="86">
      <pivotArea grandRow="1"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workbookViewId="0">
      <pane ySplit="1" topLeftCell="A2" activePane="bottomLeft" state="frozen"/>
      <selection pane="bottomLeft" activeCell="M31" sqref="M31"/>
    </sheetView>
  </sheetViews>
  <sheetFormatPr defaultRowHeight="15" x14ac:dyDescent="0.25"/>
  <cols>
    <col min="1" max="1" width="10.7109375" bestFit="1" customWidth="1"/>
    <col min="2" max="2" width="18.85546875" customWidth="1"/>
    <col min="4" max="5" width="19" bestFit="1" customWidth="1"/>
    <col min="6" max="6" width="15.28515625" bestFit="1" customWidth="1"/>
    <col min="7" max="7" width="14.28515625" bestFit="1" customWidth="1"/>
    <col min="8" max="8" width="12.140625" bestFit="1" customWidth="1"/>
    <col min="9" max="9" width="8" bestFit="1" customWidth="1"/>
    <col min="10" max="10" width="12.85546875" bestFit="1" customWidth="1"/>
    <col min="11" max="11" width="11.5703125" bestFit="1" customWidth="1"/>
    <col min="12" max="12" width="12.7109375" bestFit="1" customWidth="1"/>
    <col min="14" max="14" width="13.140625" bestFit="1" customWidth="1"/>
    <col min="15" max="15" width="11.5703125" customWidth="1"/>
    <col min="16" max="16" width="12.140625" customWidth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81</v>
      </c>
      <c r="K1" s="4" t="s">
        <v>82</v>
      </c>
      <c r="L1" s="4" t="s">
        <v>83</v>
      </c>
    </row>
    <row r="2" spans="1:17" x14ac:dyDescent="0.25">
      <c r="A2" s="1">
        <v>41547</v>
      </c>
      <c r="B2" t="s">
        <v>9</v>
      </c>
      <c r="C2" t="s">
        <v>10</v>
      </c>
      <c r="D2" s="2">
        <v>744269000</v>
      </c>
      <c r="E2" s="2">
        <v>53005000</v>
      </c>
      <c r="F2" s="3">
        <v>24652836</v>
      </c>
      <c r="G2" s="3">
        <v>8807</v>
      </c>
      <c r="H2" s="3">
        <v>30.189995179459299</v>
      </c>
      <c r="I2" s="3">
        <v>34.94</v>
      </c>
      <c r="J2" s="3">
        <f>I2-H2</f>
        <v>4.7500048205406991</v>
      </c>
      <c r="K2" s="2">
        <f>H2*100</f>
        <v>3018.9995179459297</v>
      </c>
      <c r="L2" s="2">
        <f>100*J2</f>
        <v>475.00048205406989</v>
      </c>
    </row>
    <row r="3" spans="1:17" x14ac:dyDescent="0.25">
      <c r="A3" s="1">
        <v>41547</v>
      </c>
      <c r="B3" t="s">
        <v>11</v>
      </c>
      <c r="C3" t="s">
        <v>12</v>
      </c>
      <c r="D3" s="2">
        <v>1789325000</v>
      </c>
      <c r="E3" s="2">
        <v>-19523000</v>
      </c>
      <c r="F3" s="3">
        <v>31446830</v>
      </c>
      <c r="G3" s="3">
        <v>16472924</v>
      </c>
      <c r="H3" s="3">
        <v>56.900011861290899</v>
      </c>
      <c r="I3" s="3">
        <v>63.37</v>
      </c>
      <c r="J3" s="3">
        <f t="shared" ref="J3:J66" si="0">I3-H3</f>
        <v>6.4699881387090983</v>
      </c>
      <c r="K3" s="2">
        <f t="shared" ref="K3:K66" si="1">H3*100</f>
        <v>5690.0011861290895</v>
      </c>
      <c r="L3" s="2">
        <f t="shared" ref="L3:L66" si="2">100*J3</f>
        <v>646.99881387090977</v>
      </c>
      <c r="N3" s="5" t="s">
        <v>84</v>
      </c>
      <c r="O3" t="s">
        <v>96</v>
      </c>
      <c r="P3" t="s">
        <v>95</v>
      </c>
    </row>
    <row r="4" spans="1:17" x14ac:dyDescent="0.25">
      <c r="A4" s="1">
        <v>41547</v>
      </c>
      <c r="B4" t="s">
        <v>13</v>
      </c>
      <c r="C4" t="s">
        <v>14</v>
      </c>
      <c r="D4" s="2">
        <v>644396000</v>
      </c>
      <c r="E4" s="2">
        <v>120375000</v>
      </c>
      <c r="F4" s="3">
        <v>18009957</v>
      </c>
      <c r="G4" s="3">
        <v>240500</v>
      </c>
      <c r="H4" s="3">
        <v>35.779985482475098</v>
      </c>
      <c r="I4" s="3">
        <v>35.049999999999997</v>
      </c>
      <c r="J4" s="3">
        <f t="shared" si="0"/>
        <v>-0.72998548247510087</v>
      </c>
      <c r="K4" s="2">
        <f t="shared" si="1"/>
        <v>3577.9985482475099</v>
      </c>
      <c r="L4" s="2">
        <f t="shared" si="2"/>
        <v>-72.998548247510087</v>
      </c>
      <c r="N4" s="6" t="s">
        <v>86</v>
      </c>
      <c r="O4" s="8">
        <v>59581.00903540432</v>
      </c>
      <c r="P4" s="8">
        <v>3189.99096459568</v>
      </c>
    </row>
    <row r="5" spans="1:17" x14ac:dyDescent="0.25">
      <c r="A5" s="1">
        <v>41547</v>
      </c>
      <c r="B5" t="s">
        <v>15</v>
      </c>
      <c r="C5" t="s">
        <v>16</v>
      </c>
      <c r="D5" s="2">
        <v>2894119000</v>
      </c>
      <c r="E5" s="2">
        <v>64394000</v>
      </c>
      <c r="F5" s="3">
        <v>79117501</v>
      </c>
      <c r="G5" s="3">
        <v>840200</v>
      </c>
      <c r="H5" s="3">
        <v>36.580010281164</v>
      </c>
      <c r="I5" s="3">
        <v>40.4</v>
      </c>
      <c r="J5" s="3">
        <f t="shared" si="0"/>
        <v>3.8199897188359984</v>
      </c>
      <c r="K5" s="2">
        <f t="shared" si="1"/>
        <v>3658.0010281164</v>
      </c>
      <c r="L5" s="2">
        <f t="shared" si="2"/>
        <v>381.99897188359984</v>
      </c>
      <c r="N5" s="7" t="s">
        <v>87</v>
      </c>
      <c r="O5" s="8">
        <v>21034.002535600619</v>
      </c>
      <c r="P5" s="8">
        <v>2319.9974643993792</v>
      </c>
    </row>
    <row r="6" spans="1:17" x14ac:dyDescent="0.25">
      <c r="A6" s="1">
        <v>41547</v>
      </c>
      <c r="B6" t="s">
        <v>17</v>
      </c>
      <c r="C6" t="s">
        <v>18</v>
      </c>
      <c r="D6" s="2">
        <v>557832000</v>
      </c>
      <c r="E6" s="2">
        <v>71153000</v>
      </c>
      <c r="F6" s="3">
        <v>10961520</v>
      </c>
      <c r="G6" s="3">
        <v>64100</v>
      </c>
      <c r="H6" s="3">
        <v>50.890022551616902</v>
      </c>
      <c r="I6" s="3">
        <v>59.78</v>
      </c>
      <c r="J6" s="3">
        <f t="shared" si="0"/>
        <v>8.8899774483830996</v>
      </c>
      <c r="K6" s="2">
        <f t="shared" si="1"/>
        <v>5089.0022551616903</v>
      </c>
      <c r="L6" s="2">
        <f t="shared" si="2"/>
        <v>888.99774483830993</v>
      </c>
      <c r="N6" s="7" t="s">
        <v>88</v>
      </c>
      <c r="O6" s="8">
        <v>38547.006499803698</v>
      </c>
      <c r="P6" s="8">
        <v>869.99350019630083</v>
      </c>
    </row>
    <row r="7" spans="1:17" x14ac:dyDescent="0.25">
      <c r="A7" s="1">
        <v>41639</v>
      </c>
      <c r="B7" t="s">
        <v>11</v>
      </c>
      <c r="C7" t="s">
        <v>12</v>
      </c>
      <c r="D7" s="2">
        <v>2310552000</v>
      </c>
      <c r="E7" s="2">
        <v>521227000</v>
      </c>
      <c r="F7" s="3">
        <v>36461294</v>
      </c>
      <c r="G7" s="3">
        <v>5014464</v>
      </c>
      <c r="H7" s="3">
        <v>63.369994493338602</v>
      </c>
      <c r="I7" s="3">
        <v>68.849999999999994</v>
      </c>
      <c r="J7" s="3">
        <f t="shared" si="0"/>
        <v>5.4800055066613922</v>
      </c>
      <c r="K7" s="2">
        <f t="shared" si="1"/>
        <v>6336.99944933386</v>
      </c>
      <c r="L7" s="2">
        <f t="shared" si="2"/>
        <v>548.00055066613925</v>
      </c>
      <c r="N7" s="6" t="s">
        <v>89</v>
      </c>
      <c r="O7" s="8">
        <v>233606.52911933709</v>
      </c>
      <c r="P7" s="8">
        <v>-4939.5291193370613</v>
      </c>
      <c r="Q7" s="8"/>
    </row>
    <row r="8" spans="1:17" x14ac:dyDescent="0.25">
      <c r="A8" s="1">
        <v>41639</v>
      </c>
      <c r="B8" t="s">
        <v>19</v>
      </c>
      <c r="C8" t="s">
        <v>20</v>
      </c>
      <c r="D8" s="2">
        <v>296712000</v>
      </c>
      <c r="E8" s="2">
        <v>282643000</v>
      </c>
      <c r="F8" s="3">
        <v>10585502</v>
      </c>
      <c r="G8" s="3">
        <v>9996602</v>
      </c>
      <c r="H8" s="3">
        <v>28.030035798018801</v>
      </c>
      <c r="I8" s="3">
        <v>25.89</v>
      </c>
      <c r="J8" s="3">
        <f t="shared" si="0"/>
        <v>-2.1400357980188005</v>
      </c>
      <c r="K8" s="2">
        <f t="shared" si="1"/>
        <v>2803.0035798018803</v>
      </c>
      <c r="L8" s="2">
        <f t="shared" si="2"/>
        <v>-214.00357980188005</v>
      </c>
      <c r="N8" s="7" t="s">
        <v>90</v>
      </c>
      <c r="O8" s="8">
        <v>55084.004103675601</v>
      </c>
      <c r="P8" s="8">
        <v>-2013.0041036756004</v>
      </c>
    </row>
    <row r="9" spans="1:17" x14ac:dyDescent="0.25">
      <c r="A9" s="1">
        <v>41639</v>
      </c>
      <c r="B9" t="s">
        <v>15</v>
      </c>
      <c r="C9" t="s">
        <v>16</v>
      </c>
      <c r="D9" s="2">
        <v>3204565000</v>
      </c>
      <c r="E9" s="2">
        <v>310446000</v>
      </c>
      <c r="F9" s="3">
        <v>79320901</v>
      </c>
      <c r="G9" s="3">
        <v>203400</v>
      </c>
      <c r="H9" s="3">
        <v>40.400007559167797</v>
      </c>
      <c r="I9" s="3">
        <v>42.86</v>
      </c>
      <c r="J9" s="3">
        <f t="shared" si="0"/>
        <v>2.4599924408322025</v>
      </c>
      <c r="K9" s="2">
        <f t="shared" si="1"/>
        <v>4040.0007559167798</v>
      </c>
      <c r="L9" s="2">
        <f t="shared" si="2"/>
        <v>245.99924408322025</v>
      </c>
      <c r="N9" s="7" t="s">
        <v>91</v>
      </c>
      <c r="O9" s="8">
        <v>61888.014879771319</v>
      </c>
      <c r="P9" s="8">
        <v>-1714.0148797713096</v>
      </c>
    </row>
    <row r="10" spans="1:17" x14ac:dyDescent="0.25">
      <c r="A10" s="1">
        <v>41639</v>
      </c>
      <c r="B10" t="s">
        <v>21</v>
      </c>
      <c r="C10" t="s">
        <v>22</v>
      </c>
      <c r="D10" s="2">
        <v>990184000</v>
      </c>
      <c r="E10" s="2">
        <v>502261000</v>
      </c>
      <c r="F10" s="3">
        <v>34890174</v>
      </c>
      <c r="G10" s="3">
        <v>17817982</v>
      </c>
      <c r="H10" s="3">
        <v>28.380024702657</v>
      </c>
      <c r="I10" s="3">
        <v>32.72</v>
      </c>
      <c r="J10" s="3">
        <f t="shared" si="0"/>
        <v>4.339975297342999</v>
      </c>
      <c r="K10" s="2">
        <f t="shared" si="1"/>
        <v>2838.0024702657001</v>
      </c>
      <c r="L10" s="2">
        <f t="shared" si="2"/>
        <v>433.99752973429992</v>
      </c>
      <c r="N10" s="7" t="s">
        <v>87</v>
      </c>
      <c r="O10" s="8">
        <v>58015.998232318438</v>
      </c>
      <c r="P10" s="8">
        <v>-1018.998232318432</v>
      </c>
    </row>
    <row r="11" spans="1:17" x14ac:dyDescent="0.25">
      <c r="A11" s="1">
        <v>41639</v>
      </c>
      <c r="B11" t="s">
        <v>23</v>
      </c>
      <c r="C11" t="s">
        <v>24</v>
      </c>
      <c r="D11" s="2">
        <v>21040998000</v>
      </c>
      <c r="E11" s="2">
        <v>1904400000</v>
      </c>
      <c r="F11" s="3">
        <v>463458123</v>
      </c>
      <c r="G11" s="3">
        <v>326500</v>
      </c>
      <c r="H11" s="3">
        <v>45.3999983079377</v>
      </c>
      <c r="I11" s="3">
        <v>49.74</v>
      </c>
      <c r="J11" s="3">
        <f t="shared" si="0"/>
        <v>4.3400016920623017</v>
      </c>
      <c r="K11" s="2">
        <f t="shared" si="1"/>
        <v>4539.9998307937703</v>
      </c>
      <c r="L11" s="2">
        <f t="shared" si="2"/>
        <v>434.00016920623017</v>
      </c>
      <c r="N11" s="7" t="s">
        <v>88</v>
      </c>
      <c r="O11" s="8">
        <v>58618.511903571722</v>
      </c>
      <c r="P11" s="8">
        <v>-193.51190357171851</v>
      </c>
    </row>
    <row r="12" spans="1:17" x14ac:dyDescent="0.25">
      <c r="A12" s="1">
        <v>41639</v>
      </c>
      <c r="B12" t="s">
        <v>25</v>
      </c>
      <c r="C12" t="s">
        <v>26</v>
      </c>
      <c r="D12" s="2">
        <v>3893875000</v>
      </c>
      <c r="E12" s="2">
        <v>251550000</v>
      </c>
      <c r="F12" s="3">
        <v>49483733</v>
      </c>
      <c r="G12" s="3">
        <v>236498</v>
      </c>
      <c r="H12" s="3">
        <v>78.690001015081094</v>
      </c>
      <c r="I12" s="3">
        <v>76.430000000000007</v>
      </c>
      <c r="J12" s="3">
        <f t="shared" si="0"/>
        <v>-2.2600010150810874</v>
      </c>
      <c r="K12" s="2">
        <f t="shared" si="1"/>
        <v>7869.0001015081098</v>
      </c>
      <c r="L12" s="2">
        <f t="shared" si="2"/>
        <v>-226.00010150810874</v>
      </c>
      <c r="N12" s="6" t="s">
        <v>92</v>
      </c>
      <c r="O12" s="8">
        <v>109858.0227654436</v>
      </c>
      <c r="P12" s="8">
        <v>-2741.0227654436017</v>
      </c>
    </row>
    <row r="13" spans="1:17" x14ac:dyDescent="0.25">
      <c r="A13" s="1">
        <v>41639</v>
      </c>
      <c r="B13" t="s">
        <v>27</v>
      </c>
      <c r="C13" t="s">
        <v>28</v>
      </c>
      <c r="D13" s="2">
        <v>4162320000</v>
      </c>
      <c r="E13" s="2">
        <v>713030000</v>
      </c>
      <c r="F13" s="3">
        <v>41129643</v>
      </c>
      <c r="G13" s="3">
        <v>1040272</v>
      </c>
      <c r="H13" s="3">
        <v>101.200003121836</v>
      </c>
      <c r="I13" s="3">
        <v>97.68</v>
      </c>
      <c r="J13" s="3">
        <f t="shared" si="0"/>
        <v>-3.5200031218359982</v>
      </c>
      <c r="K13" s="2">
        <f t="shared" si="1"/>
        <v>10120.0003121836</v>
      </c>
      <c r="L13" s="2">
        <f t="shared" si="2"/>
        <v>-352.00031218359982</v>
      </c>
      <c r="N13" s="7" t="s">
        <v>90</v>
      </c>
      <c r="O13" s="8">
        <v>52411.005281158948</v>
      </c>
      <c r="P13" s="8">
        <v>1549.9947188410497</v>
      </c>
    </row>
    <row r="14" spans="1:17" x14ac:dyDescent="0.25">
      <c r="A14" s="1">
        <v>41729</v>
      </c>
      <c r="B14" t="s">
        <v>11</v>
      </c>
      <c r="C14" t="s">
        <v>12</v>
      </c>
      <c r="D14" s="2">
        <v>2590216000</v>
      </c>
      <c r="E14" s="2">
        <v>279664000</v>
      </c>
      <c r="F14" s="3">
        <v>37621152</v>
      </c>
      <c r="G14" s="3">
        <v>1159858</v>
      </c>
      <c r="H14" s="3">
        <v>68.849991621734503</v>
      </c>
      <c r="I14" s="3">
        <v>72.319999999999993</v>
      </c>
      <c r="J14" s="3">
        <f t="shared" si="0"/>
        <v>3.47000837826549</v>
      </c>
      <c r="K14" s="2">
        <f t="shared" si="1"/>
        <v>6884.9991621734507</v>
      </c>
      <c r="L14" s="2">
        <f t="shared" si="2"/>
        <v>347.000837826549</v>
      </c>
      <c r="N14" s="7" t="s">
        <v>91</v>
      </c>
      <c r="O14" s="8">
        <v>4340.00064916464</v>
      </c>
      <c r="P14" s="8">
        <v>-239.00064916464032</v>
      </c>
    </row>
    <row r="15" spans="1:17" x14ac:dyDescent="0.25">
      <c r="A15" s="1">
        <v>41729</v>
      </c>
      <c r="B15" t="s">
        <v>29</v>
      </c>
      <c r="C15" t="s">
        <v>30</v>
      </c>
      <c r="D15" s="2">
        <v>13157670000</v>
      </c>
      <c r="E15" s="2">
        <v>380029000</v>
      </c>
      <c r="F15" s="3">
        <v>68355084</v>
      </c>
      <c r="G15" s="3">
        <v>233100</v>
      </c>
      <c r="H15" s="3">
        <v>192.48999825675</v>
      </c>
      <c r="I15" s="3">
        <v>181.27</v>
      </c>
      <c r="J15" s="3">
        <f t="shared" si="0"/>
        <v>-11.219998256749989</v>
      </c>
      <c r="K15" s="2">
        <f t="shared" si="1"/>
        <v>19248.999825675</v>
      </c>
      <c r="L15" s="2">
        <f t="shared" si="2"/>
        <v>-1121.9998256749989</v>
      </c>
      <c r="N15" s="7" t="s">
        <v>87</v>
      </c>
      <c r="O15" s="8">
        <v>33143.006347343871</v>
      </c>
      <c r="P15" s="8">
        <v>-2901.0063473438699</v>
      </c>
    </row>
    <row r="16" spans="1:17" x14ac:dyDescent="0.25">
      <c r="A16" s="1">
        <v>41729</v>
      </c>
      <c r="B16" t="s">
        <v>31</v>
      </c>
      <c r="C16" t="s">
        <v>32</v>
      </c>
      <c r="D16" s="2">
        <v>305634000</v>
      </c>
      <c r="E16" s="2">
        <v>43237000</v>
      </c>
      <c r="F16" s="3">
        <v>7346968</v>
      </c>
      <c r="G16" s="3">
        <v>4398683</v>
      </c>
      <c r="H16" s="3">
        <v>41.600017857706703</v>
      </c>
      <c r="I16" s="3">
        <v>36.450000000000003</v>
      </c>
      <c r="J16" s="3">
        <f t="shared" si="0"/>
        <v>-5.1500178577067004</v>
      </c>
      <c r="K16" s="2">
        <f t="shared" si="1"/>
        <v>4160.0017857706707</v>
      </c>
      <c r="L16" s="2">
        <f t="shared" si="2"/>
        <v>-515.00178577067004</v>
      </c>
      <c r="N16" s="7" t="s">
        <v>88</v>
      </c>
      <c r="O16" s="8">
        <v>19964.010487776141</v>
      </c>
      <c r="P16" s="8">
        <v>-1151.010487776141</v>
      </c>
    </row>
    <row r="17" spans="1:16" x14ac:dyDescent="0.25">
      <c r="A17" s="1">
        <v>41729</v>
      </c>
      <c r="B17" t="s">
        <v>33</v>
      </c>
      <c r="C17" t="s">
        <v>34</v>
      </c>
      <c r="D17" s="2">
        <v>302535000</v>
      </c>
      <c r="E17" s="2">
        <v>-35826000</v>
      </c>
      <c r="F17" s="3">
        <v>4050000</v>
      </c>
      <c r="G17" s="3">
        <v>3645000</v>
      </c>
      <c r="H17" s="3">
        <v>74.7</v>
      </c>
      <c r="I17" s="3">
        <v>73.47</v>
      </c>
      <c r="J17" s="3">
        <f t="shared" si="0"/>
        <v>-1.230000000000004</v>
      </c>
      <c r="K17" s="2">
        <f t="shared" si="1"/>
        <v>7470</v>
      </c>
      <c r="L17" s="2">
        <f t="shared" si="2"/>
        <v>-123.0000000000004</v>
      </c>
      <c r="N17" s="6" t="s">
        <v>93</v>
      </c>
      <c r="O17" s="8">
        <v>179384.02961039162</v>
      </c>
      <c r="P17" s="8">
        <v>1673.9703896083624</v>
      </c>
    </row>
    <row r="18" spans="1:16" x14ac:dyDescent="0.25">
      <c r="A18" s="1">
        <v>41729</v>
      </c>
      <c r="B18" t="s">
        <v>15</v>
      </c>
      <c r="C18" t="s">
        <v>16</v>
      </c>
      <c r="D18" s="2">
        <v>3429944000</v>
      </c>
      <c r="E18" s="2">
        <v>225379000</v>
      </c>
      <c r="F18" s="3">
        <v>80026697</v>
      </c>
      <c r="G18" s="3">
        <v>705796</v>
      </c>
      <c r="H18" s="3">
        <v>42.859997083223398</v>
      </c>
      <c r="I18" s="3">
        <v>43.32</v>
      </c>
      <c r="J18" s="3">
        <f t="shared" si="0"/>
        <v>0.46000291677660243</v>
      </c>
      <c r="K18" s="2">
        <f t="shared" si="1"/>
        <v>4285.9997083223398</v>
      </c>
      <c r="L18" s="2">
        <f t="shared" si="2"/>
        <v>46.000291677660243</v>
      </c>
      <c r="N18" s="7" t="s">
        <v>90</v>
      </c>
      <c r="O18" s="8">
        <v>50493.003527145651</v>
      </c>
      <c r="P18" s="8">
        <v>-3502.00352714566</v>
      </c>
    </row>
    <row r="19" spans="1:16" x14ac:dyDescent="0.25">
      <c r="A19" s="1">
        <v>41729</v>
      </c>
      <c r="B19" t="s">
        <v>17</v>
      </c>
      <c r="C19" t="s">
        <v>18</v>
      </c>
      <c r="D19" s="2">
        <v>629974000</v>
      </c>
      <c r="E19" s="2">
        <v>-25306000</v>
      </c>
      <c r="F19" s="3">
        <v>11685654</v>
      </c>
      <c r="G19" s="3">
        <v>724134</v>
      </c>
      <c r="H19" s="3">
        <v>53.910033618999798</v>
      </c>
      <c r="I19" s="3">
        <v>48.81</v>
      </c>
      <c r="J19" s="3">
        <f t="shared" si="0"/>
        <v>-5.1000336189997952</v>
      </c>
      <c r="K19" s="2">
        <f t="shared" si="1"/>
        <v>5391.0033618999796</v>
      </c>
      <c r="L19" s="2">
        <f t="shared" si="2"/>
        <v>-510.0033618999795</v>
      </c>
      <c r="N19" s="7" t="s">
        <v>91</v>
      </c>
      <c r="O19" s="8">
        <v>26875.004513711261</v>
      </c>
      <c r="P19" s="8">
        <v>1466.9954862887382</v>
      </c>
    </row>
    <row r="20" spans="1:16" x14ac:dyDescent="0.25">
      <c r="A20" s="1">
        <v>41729</v>
      </c>
      <c r="B20" t="s">
        <v>25</v>
      </c>
      <c r="C20" t="s">
        <v>26</v>
      </c>
      <c r="D20" s="2">
        <v>4436946000</v>
      </c>
      <c r="E20" s="2">
        <v>543071000</v>
      </c>
      <c r="F20" s="3">
        <v>58052412</v>
      </c>
      <c r="G20" s="3">
        <v>8568679</v>
      </c>
      <c r="H20" s="3">
        <v>76.430002598341602</v>
      </c>
      <c r="I20" s="3">
        <v>75.069999999999993</v>
      </c>
      <c r="J20" s="3">
        <f t="shared" si="0"/>
        <v>-1.3600025983416089</v>
      </c>
      <c r="K20" s="2">
        <f t="shared" si="1"/>
        <v>7643.0002598341598</v>
      </c>
      <c r="L20" s="2">
        <f t="shared" si="2"/>
        <v>-136.00025983416089</v>
      </c>
      <c r="N20" s="7" t="s">
        <v>87</v>
      </c>
      <c r="O20" s="8">
        <v>68820.021271064252</v>
      </c>
      <c r="P20" s="8">
        <v>1925.9787289357462</v>
      </c>
    </row>
    <row r="21" spans="1:16" x14ac:dyDescent="0.25">
      <c r="A21" s="1">
        <v>41820</v>
      </c>
      <c r="B21" t="s">
        <v>35</v>
      </c>
      <c r="C21" t="s">
        <v>36</v>
      </c>
      <c r="D21" s="2">
        <v>729816000</v>
      </c>
      <c r="E21" s="2">
        <v>-102532000</v>
      </c>
      <c r="F21" s="3">
        <v>10701110</v>
      </c>
      <c r="G21" s="3">
        <v>1150355</v>
      </c>
      <c r="H21" s="3">
        <v>68.200027847578397</v>
      </c>
      <c r="I21" s="3">
        <v>57.85</v>
      </c>
      <c r="J21" s="3">
        <f t="shared" si="0"/>
        <v>-10.350027847578396</v>
      </c>
      <c r="K21" s="2">
        <f t="shared" si="1"/>
        <v>6820.0027847578394</v>
      </c>
      <c r="L21" s="2">
        <f t="shared" si="2"/>
        <v>-1035.0027847578397</v>
      </c>
      <c r="N21" s="7" t="s">
        <v>88</v>
      </c>
      <c r="O21" s="8">
        <v>33196.000298470462</v>
      </c>
      <c r="P21" s="8">
        <v>1782.999701529538</v>
      </c>
    </row>
    <row r="22" spans="1:16" x14ac:dyDescent="0.25">
      <c r="A22" s="1">
        <v>41820</v>
      </c>
      <c r="B22" t="s">
        <v>37</v>
      </c>
      <c r="C22" t="s">
        <v>38</v>
      </c>
      <c r="D22" s="2">
        <v>1196451000</v>
      </c>
      <c r="E22" s="2">
        <v>163851000</v>
      </c>
      <c r="F22" s="3">
        <v>32960056</v>
      </c>
      <c r="G22" s="3">
        <v>2960056</v>
      </c>
      <c r="H22" s="3">
        <v>36.300029344610302</v>
      </c>
      <c r="I22" s="3">
        <v>31.94</v>
      </c>
      <c r="J22" s="3">
        <f t="shared" si="0"/>
        <v>-4.3600293446103002</v>
      </c>
      <c r="K22" s="2">
        <f t="shared" si="1"/>
        <v>3630.0029344610302</v>
      </c>
      <c r="L22" s="2">
        <f t="shared" si="2"/>
        <v>-436.00293446103001</v>
      </c>
      <c r="N22" s="6" t="s">
        <v>94</v>
      </c>
      <c r="O22" s="8">
        <v>68345.011796310879</v>
      </c>
      <c r="P22" s="8">
        <v>4610.9882036891149</v>
      </c>
    </row>
    <row r="23" spans="1:16" x14ac:dyDescent="0.25">
      <c r="A23" s="1">
        <v>41820</v>
      </c>
      <c r="B23" t="s">
        <v>29</v>
      </c>
      <c r="C23" t="s">
        <v>30</v>
      </c>
      <c r="D23" s="2">
        <v>12720437000</v>
      </c>
      <c r="E23" s="2">
        <v>-437233000</v>
      </c>
      <c r="F23" s="3">
        <v>70173978</v>
      </c>
      <c r="G23" s="3">
        <v>1818894</v>
      </c>
      <c r="H23" s="3">
        <v>181.27000011314701</v>
      </c>
      <c r="I23" s="3">
        <v>189.83</v>
      </c>
      <c r="J23" s="3">
        <f t="shared" si="0"/>
        <v>8.5599998868530065</v>
      </c>
      <c r="K23" s="2">
        <f t="shared" si="1"/>
        <v>18127.0000113147</v>
      </c>
      <c r="L23" s="2">
        <f t="shared" si="2"/>
        <v>855.99998868530065</v>
      </c>
      <c r="N23" s="7" t="s">
        <v>90</v>
      </c>
      <c r="O23" s="8">
        <v>36980.008682470565</v>
      </c>
      <c r="P23" s="8">
        <v>2684.9913175294346</v>
      </c>
    </row>
    <row r="24" spans="1:16" x14ac:dyDescent="0.25">
      <c r="A24" s="1">
        <v>41820</v>
      </c>
      <c r="B24" t="s">
        <v>31</v>
      </c>
      <c r="C24" t="s">
        <v>32</v>
      </c>
      <c r="D24" s="2">
        <v>436299000</v>
      </c>
      <c r="E24" s="2">
        <v>130665000</v>
      </c>
      <c r="F24" s="3">
        <v>9866546</v>
      </c>
      <c r="G24" s="3">
        <v>2519578</v>
      </c>
      <c r="H24" s="3">
        <v>44.2200340423082</v>
      </c>
      <c r="I24" s="3">
        <v>35.07</v>
      </c>
      <c r="J24" s="3">
        <f t="shared" si="0"/>
        <v>-9.1500340423081994</v>
      </c>
      <c r="K24" s="2">
        <f t="shared" si="1"/>
        <v>4422.0034042308198</v>
      </c>
      <c r="L24" s="2">
        <f t="shared" si="2"/>
        <v>-915.00340423081991</v>
      </c>
      <c r="N24" s="7" t="s">
        <v>91</v>
      </c>
      <c r="O24" s="8">
        <v>31365.003113840317</v>
      </c>
      <c r="P24" s="8">
        <v>1925.9968861596803</v>
      </c>
    </row>
    <row r="25" spans="1:16" x14ac:dyDescent="0.25">
      <c r="A25" s="1">
        <v>41820</v>
      </c>
      <c r="B25" t="s">
        <v>13</v>
      </c>
      <c r="C25" t="s">
        <v>14</v>
      </c>
      <c r="D25" s="2">
        <v>701619000</v>
      </c>
      <c r="E25" s="2">
        <v>247139000</v>
      </c>
      <c r="F25" s="3">
        <v>16458330</v>
      </c>
      <c r="G25" s="3">
        <v>3458330</v>
      </c>
      <c r="H25" s="3">
        <v>42.630023823802297</v>
      </c>
      <c r="I25" s="3">
        <v>36.15</v>
      </c>
      <c r="J25" s="3">
        <f t="shared" si="0"/>
        <v>-6.4800238238022985</v>
      </c>
      <c r="K25" s="2">
        <f t="shared" si="1"/>
        <v>4263.0023823802294</v>
      </c>
      <c r="L25" s="2">
        <f t="shared" si="2"/>
        <v>-648.00238238022985</v>
      </c>
      <c r="N25" s="6" t="s">
        <v>85</v>
      </c>
      <c r="O25" s="8">
        <v>650774.60232688754</v>
      </c>
      <c r="P25" s="8">
        <v>1794.3976731124953</v>
      </c>
    </row>
    <row r="26" spans="1:16" x14ac:dyDescent="0.25">
      <c r="A26" s="1">
        <v>41820</v>
      </c>
      <c r="B26" t="s">
        <v>15</v>
      </c>
      <c r="C26" t="s">
        <v>16</v>
      </c>
      <c r="D26" s="2">
        <v>3469692000</v>
      </c>
      <c r="E26" s="2">
        <v>39748000</v>
      </c>
      <c r="F26" s="3">
        <v>80094497</v>
      </c>
      <c r="G26" s="3">
        <v>67800</v>
      </c>
      <c r="H26" s="3">
        <v>43.319979898244398</v>
      </c>
      <c r="I26" s="3">
        <v>41.83</v>
      </c>
      <c r="J26" s="3">
        <f t="shared" si="0"/>
        <v>-1.4899798982443997</v>
      </c>
      <c r="K26" s="2">
        <f t="shared" si="1"/>
        <v>4331.9979898244401</v>
      </c>
      <c r="L26" s="2">
        <f t="shared" si="2"/>
        <v>-148.99798982443997</v>
      </c>
    </row>
    <row r="27" spans="1:16" x14ac:dyDescent="0.25">
      <c r="A27" s="1">
        <v>41820</v>
      </c>
      <c r="B27" t="s">
        <v>21</v>
      </c>
      <c r="C27" t="s">
        <v>22</v>
      </c>
      <c r="D27" s="2">
        <v>1175131000</v>
      </c>
      <c r="E27" s="2">
        <v>33524000</v>
      </c>
      <c r="F27" s="3">
        <v>39002016</v>
      </c>
      <c r="G27" s="3">
        <v>4111842</v>
      </c>
      <c r="H27" s="3">
        <v>30.130006612991501</v>
      </c>
      <c r="I27" s="3">
        <v>27.49</v>
      </c>
      <c r="J27" s="3">
        <f t="shared" si="0"/>
        <v>-2.6400066129915025</v>
      </c>
      <c r="K27" s="2">
        <f t="shared" si="1"/>
        <v>3013.0006612991501</v>
      </c>
      <c r="L27" s="2">
        <f t="shared" si="2"/>
        <v>-264.00066129915024</v>
      </c>
    </row>
    <row r="28" spans="1:16" x14ac:dyDescent="0.25">
      <c r="A28" s="1">
        <v>41820</v>
      </c>
      <c r="B28" t="s">
        <v>39</v>
      </c>
      <c r="C28" t="s">
        <v>40</v>
      </c>
      <c r="D28" s="2">
        <v>379225000</v>
      </c>
      <c r="E28" s="2">
        <v>43464000</v>
      </c>
      <c r="F28" s="3">
        <v>1799749</v>
      </c>
      <c r="G28" s="3">
        <v>244290</v>
      </c>
      <c r="H28" s="3">
        <v>210.70993788578301</v>
      </c>
      <c r="I28" s="3">
        <v>53.34</v>
      </c>
      <c r="J28" s="3">
        <v>0</v>
      </c>
      <c r="K28" s="2">
        <v>0</v>
      </c>
      <c r="L28" s="2">
        <v>0</v>
      </c>
    </row>
    <row r="29" spans="1:16" x14ac:dyDescent="0.25">
      <c r="A29" s="1">
        <v>41820</v>
      </c>
      <c r="B29" t="s">
        <v>17</v>
      </c>
      <c r="C29" t="s">
        <v>18</v>
      </c>
      <c r="D29" s="2">
        <v>633798000</v>
      </c>
      <c r="E29" s="2">
        <v>3824000</v>
      </c>
      <c r="F29" s="3">
        <v>12985000</v>
      </c>
      <c r="G29" s="3">
        <v>1299346</v>
      </c>
      <c r="H29" s="3">
        <v>48.810011551790502</v>
      </c>
      <c r="I29" s="3">
        <v>55.12</v>
      </c>
      <c r="J29" s="3">
        <f t="shared" si="0"/>
        <v>6.309988448209495</v>
      </c>
      <c r="K29" s="2">
        <f t="shared" si="1"/>
        <v>4881.0011551790503</v>
      </c>
      <c r="L29" s="2">
        <f t="shared" si="2"/>
        <v>630.99884482094944</v>
      </c>
    </row>
    <row r="30" spans="1:16" x14ac:dyDescent="0.25">
      <c r="A30" s="1">
        <v>41820</v>
      </c>
      <c r="B30" t="s">
        <v>41</v>
      </c>
      <c r="C30" t="s">
        <v>42</v>
      </c>
      <c r="D30" s="2">
        <v>733996000</v>
      </c>
      <c r="E30" s="2">
        <v>209644000</v>
      </c>
      <c r="F30" s="3">
        <v>15000928</v>
      </c>
      <c r="G30" s="3">
        <v>3978185</v>
      </c>
      <c r="H30" s="3">
        <v>48.930039528221201</v>
      </c>
      <c r="I30" s="3">
        <v>49.99</v>
      </c>
      <c r="J30" s="3">
        <f t="shared" si="0"/>
        <v>1.0599604717788011</v>
      </c>
      <c r="K30" s="2">
        <f t="shared" si="1"/>
        <v>4893.0039528221205</v>
      </c>
      <c r="L30" s="2">
        <f t="shared" si="2"/>
        <v>105.99604717788011</v>
      </c>
    </row>
    <row r="31" spans="1:16" x14ac:dyDescent="0.25">
      <c r="A31" s="1">
        <v>41820</v>
      </c>
      <c r="B31" t="s">
        <v>25</v>
      </c>
      <c r="C31" t="s">
        <v>26</v>
      </c>
      <c r="D31" s="2">
        <v>4413910000</v>
      </c>
      <c r="E31" s="2">
        <v>-23036000</v>
      </c>
      <c r="F31" s="3">
        <v>58797259</v>
      </c>
      <c r="G31" s="3">
        <v>744847</v>
      </c>
      <c r="H31" s="3">
        <v>75.069996035019301</v>
      </c>
      <c r="I31" s="3">
        <v>76.47</v>
      </c>
      <c r="J31" s="3">
        <f t="shared" si="0"/>
        <v>1.4000039649806979</v>
      </c>
      <c r="K31" s="2">
        <f t="shared" si="1"/>
        <v>7506.9996035019303</v>
      </c>
      <c r="L31" s="2">
        <f t="shared" si="2"/>
        <v>140.00039649806979</v>
      </c>
    </row>
    <row r="32" spans="1:16" x14ac:dyDescent="0.25">
      <c r="A32" s="1">
        <v>41912</v>
      </c>
      <c r="B32" t="s">
        <v>37</v>
      </c>
      <c r="C32" t="s">
        <v>38</v>
      </c>
      <c r="D32" s="2">
        <v>1277600000</v>
      </c>
      <c r="E32" s="2">
        <v>81149000</v>
      </c>
      <c r="F32" s="3">
        <v>40000000</v>
      </c>
      <c r="G32" s="3">
        <v>7039944</v>
      </c>
      <c r="H32" s="3">
        <v>31.94</v>
      </c>
      <c r="I32" s="3">
        <v>34.909999999999997</v>
      </c>
      <c r="J32" s="3">
        <f t="shared" si="0"/>
        <v>2.9699999999999953</v>
      </c>
      <c r="K32" s="2">
        <f t="shared" si="1"/>
        <v>3194</v>
      </c>
      <c r="L32" s="2">
        <f t="shared" si="2"/>
        <v>296.99999999999955</v>
      </c>
    </row>
    <row r="33" spans="1:12" x14ac:dyDescent="0.25">
      <c r="A33" s="1">
        <v>41912</v>
      </c>
      <c r="B33" t="s">
        <v>29</v>
      </c>
      <c r="C33" t="s">
        <v>30</v>
      </c>
      <c r="D33" s="2">
        <v>13378840000</v>
      </c>
      <c r="E33" s="2">
        <v>658403000</v>
      </c>
      <c r="F33" s="3">
        <v>70478012</v>
      </c>
      <c r="G33" s="3">
        <v>304034</v>
      </c>
      <c r="H33" s="3">
        <v>189.829985556346</v>
      </c>
      <c r="I33" s="3">
        <v>160.44</v>
      </c>
      <c r="J33" s="3">
        <f t="shared" si="0"/>
        <v>-29.389985556346005</v>
      </c>
      <c r="K33" s="2">
        <f t="shared" si="1"/>
        <v>18982.9985556346</v>
      </c>
      <c r="L33" s="2">
        <f t="shared" si="2"/>
        <v>-2938.9985556346005</v>
      </c>
    </row>
    <row r="34" spans="1:12" x14ac:dyDescent="0.25">
      <c r="A34" s="1">
        <v>41912</v>
      </c>
      <c r="B34" t="s">
        <v>43</v>
      </c>
      <c r="C34" t="s">
        <v>44</v>
      </c>
      <c r="D34" s="2">
        <v>749296000</v>
      </c>
      <c r="E34" s="2">
        <v>383595000</v>
      </c>
      <c r="F34" s="3">
        <v>4950096</v>
      </c>
      <c r="G34" s="3">
        <v>2641083</v>
      </c>
      <c r="H34" s="3">
        <v>151.36999363244701</v>
      </c>
      <c r="I34" s="3">
        <v>50.09</v>
      </c>
      <c r="J34" s="3">
        <v>0</v>
      </c>
      <c r="K34" s="2">
        <v>0</v>
      </c>
      <c r="L34" s="2">
        <f t="shared" si="2"/>
        <v>0</v>
      </c>
    </row>
    <row r="35" spans="1:12" x14ac:dyDescent="0.25">
      <c r="A35" s="1">
        <v>41912</v>
      </c>
      <c r="B35" t="s">
        <v>31</v>
      </c>
      <c r="C35" t="s">
        <v>32</v>
      </c>
      <c r="D35" s="2">
        <v>442459000</v>
      </c>
      <c r="E35" s="2">
        <v>6160000</v>
      </c>
      <c r="F35" s="3">
        <v>10401007</v>
      </c>
      <c r="G35" s="3">
        <v>534461</v>
      </c>
      <c r="H35" s="3">
        <v>42.540015596566803</v>
      </c>
      <c r="I35" s="3">
        <v>41.38</v>
      </c>
      <c r="J35" s="3">
        <f t="shared" si="0"/>
        <v>-1.1600155965668009</v>
      </c>
      <c r="K35" s="2">
        <f t="shared" si="1"/>
        <v>4254.00155965668</v>
      </c>
      <c r="L35" s="2">
        <f t="shared" si="2"/>
        <v>-116.00155965668009</v>
      </c>
    </row>
    <row r="36" spans="1:12" x14ac:dyDescent="0.25">
      <c r="A36" s="1">
        <v>41912</v>
      </c>
      <c r="B36" t="s">
        <v>33</v>
      </c>
      <c r="C36" t="s">
        <v>34</v>
      </c>
      <c r="D36" s="2">
        <v>348562000</v>
      </c>
      <c r="E36" s="2">
        <v>51008000</v>
      </c>
      <c r="F36" s="3">
        <v>4715400</v>
      </c>
      <c r="G36" s="3">
        <v>665400</v>
      </c>
      <c r="H36" s="3">
        <v>73.919921957840302</v>
      </c>
      <c r="I36" s="3">
        <v>86.16</v>
      </c>
      <c r="J36" s="3">
        <f t="shared" si="0"/>
        <v>12.240078042159695</v>
      </c>
      <c r="K36" s="2">
        <f t="shared" si="1"/>
        <v>7391.9921957840306</v>
      </c>
      <c r="L36" s="2">
        <f t="shared" si="2"/>
        <v>1224.0078042159694</v>
      </c>
    </row>
    <row r="37" spans="1:12" x14ac:dyDescent="0.25">
      <c r="A37" s="1">
        <v>41912</v>
      </c>
      <c r="B37" t="s">
        <v>45</v>
      </c>
      <c r="C37" t="s">
        <v>46</v>
      </c>
      <c r="D37" s="2">
        <v>493237000</v>
      </c>
      <c r="E37" s="2">
        <v>19578000</v>
      </c>
      <c r="F37" s="3">
        <v>2082222</v>
      </c>
      <c r="G37" s="3">
        <v>205600</v>
      </c>
      <c r="H37" s="3">
        <v>236.88012133192299</v>
      </c>
      <c r="I37" s="3">
        <v>13.53</v>
      </c>
      <c r="J37" s="3">
        <v>0</v>
      </c>
      <c r="K37" s="2">
        <v>0</v>
      </c>
      <c r="L37" s="2">
        <f t="shared" si="2"/>
        <v>0</v>
      </c>
    </row>
    <row r="38" spans="1:12" x14ac:dyDescent="0.25">
      <c r="A38" s="1">
        <v>41912</v>
      </c>
      <c r="B38" t="s">
        <v>47</v>
      </c>
      <c r="C38" t="s">
        <v>46</v>
      </c>
      <c r="D38" s="2">
        <v>2595600000</v>
      </c>
      <c r="E38" s="2">
        <v>600586000</v>
      </c>
      <c r="F38" s="3">
        <v>30000000</v>
      </c>
      <c r="G38" s="3">
        <v>6532005</v>
      </c>
      <c r="H38" s="3">
        <v>86.52</v>
      </c>
      <c r="I38" s="3">
        <v>13.53</v>
      </c>
      <c r="J38" s="3">
        <v>0</v>
      </c>
      <c r="K38" s="2">
        <v>0</v>
      </c>
      <c r="L38" s="2">
        <f t="shared" si="2"/>
        <v>0</v>
      </c>
    </row>
    <row r="39" spans="1:12" x14ac:dyDescent="0.25">
      <c r="A39" s="1">
        <v>41912</v>
      </c>
      <c r="B39" t="s">
        <v>13</v>
      </c>
      <c r="C39" t="s">
        <v>14</v>
      </c>
      <c r="D39" s="2">
        <v>667970000</v>
      </c>
      <c r="E39" s="2">
        <v>-33649000</v>
      </c>
      <c r="F39" s="3">
        <v>18477730</v>
      </c>
      <c r="G39" s="3">
        <v>2019400</v>
      </c>
      <c r="H39" s="3">
        <v>36.150003274211699</v>
      </c>
      <c r="I39" s="3">
        <v>31.78</v>
      </c>
      <c r="J39" s="3">
        <f t="shared" si="0"/>
        <v>-4.3700032742116974</v>
      </c>
      <c r="K39" s="2">
        <f t="shared" si="1"/>
        <v>3615.0003274211699</v>
      </c>
      <c r="L39" s="2">
        <f t="shared" si="2"/>
        <v>-437.00032742116974</v>
      </c>
    </row>
    <row r="40" spans="1:12" x14ac:dyDescent="0.25">
      <c r="A40" s="1">
        <v>41912</v>
      </c>
      <c r="B40" t="s">
        <v>48</v>
      </c>
      <c r="C40" t="s">
        <v>49</v>
      </c>
      <c r="D40" s="2">
        <v>332745000</v>
      </c>
      <c r="E40" s="2">
        <v>-14253000</v>
      </c>
      <c r="F40" s="3">
        <v>6353727</v>
      </c>
      <c r="G40" s="3">
        <v>2117909</v>
      </c>
      <c r="H40" s="3">
        <v>52.3700498935507</v>
      </c>
      <c r="I40" s="3">
        <v>54.17</v>
      </c>
      <c r="J40" s="3">
        <f t="shared" si="0"/>
        <v>1.7999501064493018</v>
      </c>
      <c r="K40" s="2">
        <f t="shared" si="1"/>
        <v>5237.0049893550704</v>
      </c>
      <c r="L40" s="2">
        <f t="shared" si="2"/>
        <v>179.99501064493018</v>
      </c>
    </row>
    <row r="41" spans="1:12" x14ac:dyDescent="0.25">
      <c r="A41" s="1">
        <v>41912</v>
      </c>
      <c r="B41" t="s">
        <v>39</v>
      </c>
      <c r="C41" t="s">
        <v>40</v>
      </c>
      <c r="D41" s="2">
        <v>457954000</v>
      </c>
      <c r="E41" s="2">
        <v>78729000</v>
      </c>
      <c r="F41" s="3">
        <v>2146290</v>
      </c>
      <c r="G41" s="3">
        <v>346541</v>
      </c>
      <c r="H41" s="3">
        <v>213.37004785001099</v>
      </c>
      <c r="I41" s="3">
        <v>65.55</v>
      </c>
      <c r="J41" s="3">
        <v>0</v>
      </c>
      <c r="K41" s="2">
        <v>0</v>
      </c>
      <c r="L41" s="2">
        <f t="shared" si="2"/>
        <v>0</v>
      </c>
    </row>
    <row r="42" spans="1:12" x14ac:dyDescent="0.25">
      <c r="A42" s="1">
        <v>41912</v>
      </c>
      <c r="B42" t="s">
        <v>50</v>
      </c>
      <c r="C42" t="s">
        <v>51</v>
      </c>
      <c r="D42" s="2">
        <v>593069000</v>
      </c>
      <c r="E42" s="2">
        <v>-66703000</v>
      </c>
      <c r="F42" s="3">
        <v>7708200</v>
      </c>
      <c r="G42" s="3">
        <v>101000</v>
      </c>
      <c r="H42" s="3">
        <v>76.940011935341602</v>
      </c>
      <c r="I42" s="3">
        <v>75.25</v>
      </c>
      <c r="J42" s="3">
        <f t="shared" si="0"/>
        <v>-1.6900119353416017</v>
      </c>
      <c r="K42" s="2">
        <f t="shared" si="1"/>
        <v>7694.0011935341599</v>
      </c>
      <c r="L42" s="2">
        <f t="shared" si="2"/>
        <v>-169.00119353416017</v>
      </c>
    </row>
    <row r="43" spans="1:12" x14ac:dyDescent="0.25">
      <c r="A43" s="1">
        <v>41912</v>
      </c>
      <c r="B43" t="s">
        <v>25</v>
      </c>
      <c r="C43" t="s">
        <v>26</v>
      </c>
      <c r="D43" s="2">
        <v>4617663000</v>
      </c>
      <c r="E43" s="2">
        <v>203753000</v>
      </c>
      <c r="F43" s="3">
        <v>60385293</v>
      </c>
      <c r="G43" s="3">
        <v>1588034</v>
      </c>
      <c r="H43" s="3">
        <v>76.469994109327203</v>
      </c>
      <c r="I43" s="3">
        <v>85.88</v>
      </c>
      <c r="J43" s="3">
        <f t="shared" si="0"/>
        <v>9.4100058906727924</v>
      </c>
      <c r="K43" s="2">
        <f t="shared" si="1"/>
        <v>7646.9994109327199</v>
      </c>
      <c r="L43" s="2">
        <f t="shared" si="2"/>
        <v>941.00058906727918</v>
      </c>
    </row>
    <row r="44" spans="1:12" x14ac:dyDescent="0.25">
      <c r="A44" s="1">
        <v>42004</v>
      </c>
      <c r="B44" t="s">
        <v>11</v>
      </c>
      <c r="C44" t="s">
        <v>12</v>
      </c>
      <c r="D44" s="2">
        <v>2920956000</v>
      </c>
      <c r="E44" s="2">
        <v>169345000</v>
      </c>
      <c r="F44" s="3">
        <v>38565570</v>
      </c>
      <c r="G44" s="3">
        <v>944418</v>
      </c>
      <c r="H44" s="3">
        <v>75.739992952262895</v>
      </c>
      <c r="I44" s="3">
        <v>81.28</v>
      </c>
      <c r="J44" s="3">
        <f t="shared" si="0"/>
        <v>5.5400070477371059</v>
      </c>
      <c r="K44" s="2">
        <f t="shared" si="1"/>
        <v>7573.9992952262892</v>
      </c>
      <c r="L44" s="2">
        <f t="shared" si="2"/>
        <v>554.00070477371059</v>
      </c>
    </row>
    <row r="45" spans="1:12" x14ac:dyDescent="0.25">
      <c r="A45" s="1">
        <v>42004</v>
      </c>
      <c r="B45" t="s">
        <v>37</v>
      </c>
      <c r="C45" t="s">
        <v>38</v>
      </c>
      <c r="D45" s="2">
        <v>1431311000</v>
      </c>
      <c r="E45" s="2">
        <v>153711000</v>
      </c>
      <c r="F45" s="3">
        <v>41000000</v>
      </c>
      <c r="G45" s="3">
        <v>1000000</v>
      </c>
      <c r="H45" s="3">
        <v>34.910024390243898</v>
      </c>
      <c r="I45" s="3">
        <v>37.5</v>
      </c>
      <c r="J45" s="3">
        <f t="shared" si="0"/>
        <v>2.5899756097561024</v>
      </c>
      <c r="K45" s="2">
        <f t="shared" si="1"/>
        <v>3491.0024390243898</v>
      </c>
      <c r="L45" s="2">
        <f t="shared" si="2"/>
        <v>258.99756097561021</v>
      </c>
    </row>
    <row r="46" spans="1:12" x14ac:dyDescent="0.25">
      <c r="A46" s="1">
        <v>42004</v>
      </c>
      <c r="B46" t="s">
        <v>29</v>
      </c>
      <c r="C46" t="s">
        <v>30</v>
      </c>
      <c r="D46" s="2">
        <v>12349358000</v>
      </c>
      <c r="E46" s="2">
        <v>-1029482000</v>
      </c>
      <c r="F46" s="3">
        <v>76971817</v>
      </c>
      <c r="G46" s="3">
        <v>6493805</v>
      </c>
      <c r="H46" s="3">
        <v>160.43999584938999</v>
      </c>
      <c r="I46" s="3">
        <v>160.5</v>
      </c>
      <c r="J46" s="3">
        <f t="shared" si="0"/>
        <v>6.000415061001263E-2</v>
      </c>
      <c r="K46" s="2">
        <f t="shared" si="1"/>
        <v>16043.999584938998</v>
      </c>
      <c r="L46" s="2">
        <f t="shared" si="2"/>
        <v>6.000415061001263</v>
      </c>
    </row>
    <row r="47" spans="1:12" x14ac:dyDescent="0.25">
      <c r="A47" s="1">
        <v>42004</v>
      </c>
      <c r="B47" t="s">
        <v>43</v>
      </c>
      <c r="C47" t="s">
        <v>44</v>
      </c>
      <c r="D47" s="2">
        <v>1032751000</v>
      </c>
      <c r="E47" s="2">
        <v>283455000</v>
      </c>
      <c r="F47" s="3">
        <v>6198237</v>
      </c>
      <c r="G47" s="3">
        <v>1248141</v>
      </c>
      <c r="H47" s="3">
        <v>166.62012117316601</v>
      </c>
      <c r="I47" s="3">
        <v>56.48</v>
      </c>
      <c r="J47" s="3">
        <v>0</v>
      </c>
      <c r="K47" s="2">
        <v>0</v>
      </c>
      <c r="L47" s="2">
        <f t="shared" si="2"/>
        <v>0</v>
      </c>
    </row>
    <row r="48" spans="1:12" x14ac:dyDescent="0.25">
      <c r="A48" s="1">
        <v>42004</v>
      </c>
      <c r="B48" t="s">
        <v>31</v>
      </c>
      <c r="C48" t="s">
        <v>32</v>
      </c>
      <c r="D48" s="2">
        <v>543034000</v>
      </c>
      <c r="E48" s="2">
        <v>100575000</v>
      </c>
      <c r="F48" s="3">
        <v>10816324</v>
      </c>
      <c r="G48" s="3">
        <v>415317</v>
      </c>
      <c r="H48" s="3">
        <v>50.205041934764502</v>
      </c>
      <c r="I48" s="3">
        <v>42.43</v>
      </c>
      <c r="J48" s="3">
        <f t="shared" si="0"/>
        <v>-7.7750419347645021</v>
      </c>
      <c r="K48" s="2">
        <f t="shared" si="1"/>
        <v>5020.5041934764504</v>
      </c>
      <c r="L48" s="2">
        <f t="shared" si="2"/>
        <v>-777.50419347645015</v>
      </c>
    </row>
    <row r="49" spans="1:12" x14ac:dyDescent="0.25">
      <c r="A49" s="1">
        <v>42004</v>
      </c>
      <c r="B49" t="s">
        <v>33</v>
      </c>
      <c r="C49" t="s">
        <v>34</v>
      </c>
      <c r="D49" s="2">
        <v>465243000</v>
      </c>
      <c r="E49" s="2">
        <v>116681000</v>
      </c>
      <c r="F49" s="3">
        <v>5399756</v>
      </c>
      <c r="G49" s="3">
        <v>684356</v>
      </c>
      <c r="H49" s="3">
        <v>86.160004266859502</v>
      </c>
      <c r="I49" s="3">
        <v>86.39</v>
      </c>
      <c r="J49" s="3">
        <f t="shared" si="0"/>
        <v>0.22999573314049826</v>
      </c>
      <c r="K49" s="2">
        <f t="shared" si="1"/>
        <v>8616.0004266859505</v>
      </c>
      <c r="L49" s="2">
        <f t="shared" si="2"/>
        <v>22.999573314049826</v>
      </c>
    </row>
    <row r="50" spans="1:12" x14ac:dyDescent="0.25">
      <c r="A50" s="1">
        <v>42004</v>
      </c>
      <c r="B50" t="s">
        <v>45</v>
      </c>
      <c r="C50" t="s">
        <v>46</v>
      </c>
      <c r="D50" s="2">
        <v>687396000</v>
      </c>
      <c r="E50" s="2">
        <v>194159000</v>
      </c>
      <c r="F50" s="3">
        <v>2853688</v>
      </c>
      <c r="G50" s="3">
        <v>771466</v>
      </c>
      <c r="H50" s="3">
        <v>240.87987194115101</v>
      </c>
      <c r="I50" s="3">
        <v>13.87</v>
      </c>
      <c r="J50" s="3">
        <v>0</v>
      </c>
      <c r="K50" s="2">
        <v>0</v>
      </c>
      <c r="L50" s="2">
        <f t="shared" si="2"/>
        <v>0</v>
      </c>
    </row>
    <row r="51" spans="1:12" x14ac:dyDescent="0.25">
      <c r="A51" s="1">
        <v>42004</v>
      </c>
      <c r="B51" t="s">
        <v>47</v>
      </c>
      <c r="C51" t="s">
        <v>46</v>
      </c>
      <c r="D51" s="2">
        <v>2718346000</v>
      </c>
      <c r="E51" s="2">
        <v>122746000</v>
      </c>
      <c r="F51" s="3">
        <v>31353468</v>
      </c>
      <c r="G51" s="3">
        <v>1353468</v>
      </c>
      <c r="H51" s="3">
        <v>86.700010346542797</v>
      </c>
      <c r="I51" s="3">
        <v>13.87</v>
      </c>
      <c r="J51" s="3">
        <v>0</v>
      </c>
      <c r="K51" s="2">
        <v>0</v>
      </c>
      <c r="L51" s="2">
        <f t="shared" si="2"/>
        <v>0</v>
      </c>
    </row>
    <row r="52" spans="1:12" x14ac:dyDescent="0.25">
      <c r="A52" s="1">
        <v>42004</v>
      </c>
      <c r="B52" t="s">
        <v>52</v>
      </c>
      <c r="C52" t="s">
        <v>53</v>
      </c>
      <c r="D52" s="2">
        <v>470897000</v>
      </c>
      <c r="E52" s="2">
        <v>-33420000</v>
      </c>
      <c r="F52" s="3">
        <v>6567600</v>
      </c>
      <c r="G52" s="3">
        <v>365200</v>
      </c>
      <c r="H52" s="3">
        <v>71.700012181009797</v>
      </c>
      <c r="I52" s="3">
        <v>78.599999999999994</v>
      </c>
      <c r="J52" s="3">
        <f t="shared" si="0"/>
        <v>6.8999878189901978</v>
      </c>
      <c r="K52" s="2">
        <f t="shared" si="1"/>
        <v>7170.0012181009797</v>
      </c>
      <c r="L52" s="2">
        <f t="shared" si="2"/>
        <v>689.99878189901983</v>
      </c>
    </row>
    <row r="53" spans="1:12" x14ac:dyDescent="0.25">
      <c r="A53" s="1">
        <v>42004</v>
      </c>
      <c r="B53" t="s">
        <v>13</v>
      </c>
      <c r="C53" t="s">
        <v>14</v>
      </c>
      <c r="D53" s="2">
        <v>710420000</v>
      </c>
      <c r="E53" s="2">
        <v>42450000</v>
      </c>
      <c r="F53" s="3">
        <v>22354294</v>
      </c>
      <c r="G53" s="3">
        <v>3876564</v>
      </c>
      <c r="H53" s="3">
        <v>31.780024007915401</v>
      </c>
      <c r="I53" s="3">
        <v>29.25</v>
      </c>
      <c r="J53" s="3">
        <f t="shared" si="0"/>
        <v>-2.5300240079154008</v>
      </c>
      <c r="K53" s="2">
        <f t="shared" si="1"/>
        <v>3178.0024007915399</v>
      </c>
      <c r="L53" s="2">
        <f t="shared" si="2"/>
        <v>-253.00240079154008</v>
      </c>
    </row>
    <row r="54" spans="1:12" x14ac:dyDescent="0.25">
      <c r="A54" s="1">
        <v>42004</v>
      </c>
      <c r="B54" t="s">
        <v>39</v>
      </c>
      <c r="C54" t="s">
        <v>40</v>
      </c>
      <c r="D54" s="2">
        <v>657936000</v>
      </c>
      <c r="E54" s="2">
        <v>199982000</v>
      </c>
      <c r="F54" s="3">
        <v>2509290</v>
      </c>
      <c r="G54" s="3">
        <v>363000</v>
      </c>
      <c r="H54" s="3">
        <v>262.20006456009497</v>
      </c>
      <c r="I54" s="3">
        <v>65.41</v>
      </c>
      <c r="J54" s="3">
        <v>0</v>
      </c>
      <c r="K54" s="2">
        <v>0</v>
      </c>
      <c r="L54" s="2">
        <f t="shared" si="2"/>
        <v>0</v>
      </c>
    </row>
    <row r="55" spans="1:12" x14ac:dyDescent="0.25">
      <c r="A55" s="1">
        <v>42004</v>
      </c>
      <c r="B55" t="s">
        <v>50</v>
      </c>
      <c r="C55" t="s">
        <v>51</v>
      </c>
      <c r="D55" s="2">
        <v>649723000</v>
      </c>
      <c r="E55" s="2">
        <v>56654000</v>
      </c>
      <c r="F55" s="3">
        <v>8634190</v>
      </c>
      <c r="G55" s="3">
        <v>925990</v>
      </c>
      <c r="H55" s="3">
        <v>75.250023453271197</v>
      </c>
      <c r="I55" s="3">
        <v>68.3</v>
      </c>
      <c r="J55" s="3">
        <f t="shared" si="0"/>
        <v>-6.9500234532712</v>
      </c>
      <c r="K55" s="2">
        <f t="shared" si="1"/>
        <v>7525.0023453271197</v>
      </c>
      <c r="L55" s="2">
        <f t="shared" si="2"/>
        <v>-695.00234532712</v>
      </c>
    </row>
    <row r="56" spans="1:12" x14ac:dyDescent="0.25">
      <c r="A56" s="1">
        <v>42094</v>
      </c>
      <c r="B56" t="s">
        <v>54</v>
      </c>
      <c r="C56" t="s">
        <v>55</v>
      </c>
      <c r="D56" s="2">
        <v>1517922000</v>
      </c>
      <c r="E56" s="2">
        <v>5360000</v>
      </c>
      <c r="F56" s="3">
        <v>17310090</v>
      </c>
      <c r="G56" s="3">
        <v>213204</v>
      </c>
      <c r="H56" s="3">
        <v>87.690012010336204</v>
      </c>
      <c r="I56" s="3">
        <v>97.05</v>
      </c>
      <c r="J56" s="3">
        <f t="shared" si="0"/>
        <v>9.359987989663793</v>
      </c>
      <c r="K56" s="2">
        <f t="shared" si="1"/>
        <v>8769.0012010336213</v>
      </c>
      <c r="L56" s="2">
        <f t="shared" si="2"/>
        <v>935.99879896637935</v>
      </c>
    </row>
    <row r="57" spans="1:12" x14ac:dyDescent="0.25">
      <c r="A57" s="1">
        <v>42094</v>
      </c>
      <c r="B57" t="s">
        <v>56</v>
      </c>
      <c r="C57" t="s">
        <v>57</v>
      </c>
      <c r="D57" s="2">
        <v>210759000</v>
      </c>
      <c r="E57" s="2">
        <v>28435000</v>
      </c>
      <c r="F57" s="3">
        <v>6228097</v>
      </c>
      <c r="G57" s="3">
        <v>1480700</v>
      </c>
      <c r="H57" s="3">
        <v>33.840031714342302</v>
      </c>
      <c r="I57" s="3">
        <v>32.549999999999997</v>
      </c>
      <c r="J57" s="3">
        <f t="shared" si="0"/>
        <v>-1.2900317143423052</v>
      </c>
      <c r="K57" s="2">
        <f t="shared" si="1"/>
        <v>3384.0031714342304</v>
      </c>
      <c r="L57" s="2">
        <f t="shared" si="2"/>
        <v>-129.00317143423052</v>
      </c>
    </row>
    <row r="58" spans="1:12" x14ac:dyDescent="0.25">
      <c r="A58" s="1">
        <v>42094</v>
      </c>
      <c r="B58" t="s">
        <v>29</v>
      </c>
      <c r="C58" t="s">
        <v>30</v>
      </c>
      <c r="D58" s="2">
        <v>12770201000</v>
      </c>
      <c r="E58" s="2">
        <v>420843000</v>
      </c>
      <c r="F58" s="3">
        <v>79565115</v>
      </c>
      <c r="G58" s="3">
        <v>2593298</v>
      </c>
      <c r="H58" s="3">
        <v>160.500000534154</v>
      </c>
      <c r="I58" s="3">
        <v>162.66</v>
      </c>
      <c r="J58" s="3">
        <f t="shared" si="0"/>
        <v>2.1599994658459991</v>
      </c>
      <c r="K58" s="2">
        <f t="shared" si="1"/>
        <v>16050.000053415401</v>
      </c>
      <c r="L58" s="2">
        <f t="shared" si="2"/>
        <v>215.99994658459991</v>
      </c>
    </row>
    <row r="59" spans="1:12" x14ac:dyDescent="0.25">
      <c r="A59" s="1">
        <v>42094</v>
      </c>
      <c r="B59" t="s">
        <v>45</v>
      </c>
      <c r="C59" t="s">
        <v>46</v>
      </c>
      <c r="D59" s="2">
        <v>882166000</v>
      </c>
      <c r="E59" s="2">
        <v>194770000</v>
      </c>
      <c r="F59" s="3">
        <v>4200792</v>
      </c>
      <c r="G59" s="3">
        <v>1347104</v>
      </c>
      <c r="H59" s="3">
        <v>209.999923823888</v>
      </c>
      <c r="I59" s="3">
        <v>13.53</v>
      </c>
      <c r="J59" s="3">
        <v>0</v>
      </c>
      <c r="K59" s="2">
        <v>0</v>
      </c>
      <c r="L59" s="2">
        <f t="shared" si="2"/>
        <v>0</v>
      </c>
    </row>
    <row r="60" spans="1:12" x14ac:dyDescent="0.25">
      <c r="A60" s="1">
        <v>42094</v>
      </c>
      <c r="B60" t="s">
        <v>52</v>
      </c>
      <c r="C60" t="s">
        <v>53</v>
      </c>
      <c r="D60" s="2">
        <v>589457000</v>
      </c>
      <c r="E60" s="2">
        <v>118560000</v>
      </c>
      <c r="F60" s="3">
        <v>7499450</v>
      </c>
      <c r="G60" s="3">
        <v>931850</v>
      </c>
      <c r="H60" s="3">
        <v>78.600030668915693</v>
      </c>
      <c r="I60" s="3">
        <v>80.56</v>
      </c>
      <c r="J60" s="3">
        <f t="shared" si="0"/>
        <v>1.9599693310843094</v>
      </c>
      <c r="K60" s="2">
        <f t="shared" si="1"/>
        <v>7860.0030668915697</v>
      </c>
      <c r="L60" s="2">
        <f t="shared" si="2"/>
        <v>195.99693310843094</v>
      </c>
    </row>
    <row r="61" spans="1:12" x14ac:dyDescent="0.25">
      <c r="A61" s="1">
        <v>42094</v>
      </c>
      <c r="B61" t="s">
        <v>15</v>
      </c>
      <c r="C61" t="s">
        <v>16</v>
      </c>
      <c r="D61" s="2">
        <v>3658385000</v>
      </c>
      <c r="E61" s="2">
        <v>58136000</v>
      </c>
      <c r="F61" s="3">
        <v>83773390</v>
      </c>
      <c r="G61" s="3">
        <v>3678893</v>
      </c>
      <c r="H61" s="3">
        <v>43.670012637664499</v>
      </c>
      <c r="I61" s="3">
        <v>43.4</v>
      </c>
      <c r="J61" s="3">
        <f t="shared" si="0"/>
        <v>-0.27001263766450023</v>
      </c>
      <c r="K61" s="2">
        <f t="shared" si="1"/>
        <v>4367.0012637664495</v>
      </c>
      <c r="L61" s="2">
        <f t="shared" si="2"/>
        <v>-27.001263766450023</v>
      </c>
    </row>
    <row r="62" spans="1:12" x14ac:dyDescent="0.25">
      <c r="A62" s="1">
        <v>42094</v>
      </c>
      <c r="B62" t="s">
        <v>39</v>
      </c>
      <c r="C62" t="s">
        <v>40</v>
      </c>
      <c r="D62" s="2">
        <v>646588000</v>
      </c>
      <c r="E62" s="2">
        <v>-11348000</v>
      </c>
      <c r="F62" s="3">
        <v>9885160</v>
      </c>
      <c r="G62" s="3">
        <v>7375870</v>
      </c>
      <c r="H62" s="3">
        <v>65.409968073354406</v>
      </c>
      <c r="I62" s="3">
        <v>67.150000000000006</v>
      </c>
      <c r="J62" s="3">
        <f t="shared" si="0"/>
        <v>1.7400319266455995</v>
      </c>
      <c r="K62" s="2">
        <f t="shared" si="1"/>
        <v>6540.9968073354403</v>
      </c>
      <c r="L62" s="2">
        <f t="shared" si="2"/>
        <v>174.00319266455995</v>
      </c>
    </row>
    <row r="63" spans="1:12" x14ac:dyDescent="0.25">
      <c r="A63" s="1">
        <v>42094</v>
      </c>
      <c r="B63" t="s">
        <v>23</v>
      </c>
      <c r="C63" t="s">
        <v>24</v>
      </c>
      <c r="D63" s="2">
        <v>25583903000</v>
      </c>
      <c r="E63" s="2">
        <v>177128000</v>
      </c>
      <c r="F63" s="3">
        <v>470292359</v>
      </c>
      <c r="G63" s="3">
        <v>6834236</v>
      </c>
      <c r="H63" s="3">
        <v>54.399997172822403</v>
      </c>
      <c r="I63" s="3">
        <v>56.24</v>
      </c>
      <c r="J63" s="3">
        <f t="shared" si="0"/>
        <v>1.8400028271775994</v>
      </c>
      <c r="K63" s="2">
        <f t="shared" si="1"/>
        <v>5439.9997172822405</v>
      </c>
      <c r="L63" s="2">
        <f t="shared" si="2"/>
        <v>184.00028271775994</v>
      </c>
    </row>
    <row r="64" spans="1:12" x14ac:dyDescent="0.25">
      <c r="A64" s="1">
        <v>42185</v>
      </c>
      <c r="B64" t="s">
        <v>43</v>
      </c>
      <c r="C64" t="s">
        <v>44</v>
      </c>
      <c r="D64" s="2">
        <v>1458139000</v>
      </c>
      <c r="E64" s="2">
        <v>303508000</v>
      </c>
      <c r="F64" s="3">
        <v>8514678</v>
      </c>
      <c r="G64" s="3">
        <v>2535542</v>
      </c>
      <c r="H64" s="3">
        <v>171.250046096869</v>
      </c>
      <c r="I64" s="3">
        <v>51.44</v>
      </c>
      <c r="J64" s="3">
        <v>0</v>
      </c>
      <c r="K64" s="2">
        <v>0</v>
      </c>
      <c r="L64" s="2">
        <f t="shared" si="2"/>
        <v>0</v>
      </c>
    </row>
    <row r="65" spans="1:12" x14ac:dyDescent="0.25">
      <c r="A65" s="1">
        <v>42185</v>
      </c>
      <c r="B65" t="s">
        <v>15</v>
      </c>
      <c r="C65" t="s">
        <v>16</v>
      </c>
      <c r="D65" s="2">
        <v>3691742000</v>
      </c>
      <c r="E65" s="2">
        <v>33357000</v>
      </c>
      <c r="F65" s="3">
        <v>85063167</v>
      </c>
      <c r="G65" s="3">
        <v>1289777</v>
      </c>
      <c r="H65" s="3">
        <v>43.400006491646401</v>
      </c>
      <c r="I65" s="3">
        <v>41.01</v>
      </c>
      <c r="J65" s="3">
        <f t="shared" si="0"/>
        <v>-2.3900064916464032</v>
      </c>
      <c r="K65" s="2">
        <f t="shared" si="1"/>
        <v>4340.00064916464</v>
      </c>
      <c r="L65" s="2">
        <f t="shared" si="2"/>
        <v>-239.00064916464032</v>
      </c>
    </row>
    <row r="66" spans="1:12" x14ac:dyDescent="0.25">
      <c r="A66" s="1">
        <v>42277</v>
      </c>
      <c r="B66" t="s">
        <v>58</v>
      </c>
      <c r="C66" t="s">
        <v>59</v>
      </c>
      <c r="D66" s="2">
        <v>587875000</v>
      </c>
      <c r="E66" s="2">
        <v>-73725000</v>
      </c>
      <c r="F66" s="3">
        <v>23199474</v>
      </c>
      <c r="G66" s="3">
        <v>3199474</v>
      </c>
      <c r="H66" s="3">
        <v>25.340014174459299</v>
      </c>
      <c r="I66" s="3">
        <v>26.65</v>
      </c>
      <c r="J66" s="3">
        <f t="shared" si="0"/>
        <v>1.3099858255407</v>
      </c>
      <c r="K66" s="2">
        <f t="shared" si="1"/>
        <v>2534.0014174459297</v>
      </c>
      <c r="L66" s="2">
        <f t="shared" si="2"/>
        <v>130.99858255407</v>
      </c>
    </row>
    <row r="67" spans="1:12" x14ac:dyDescent="0.25">
      <c r="A67" s="1">
        <v>42277</v>
      </c>
      <c r="B67" t="s">
        <v>56</v>
      </c>
      <c r="C67" t="s">
        <v>57</v>
      </c>
      <c r="D67" s="2">
        <v>241522000</v>
      </c>
      <c r="E67" s="2">
        <v>38829000</v>
      </c>
      <c r="F67" s="3">
        <v>8951869</v>
      </c>
      <c r="G67" s="3">
        <v>2723772</v>
      </c>
      <c r="H67" s="3">
        <v>26.9800641631373</v>
      </c>
      <c r="I67" s="3">
        <v>27.16</v>
      </c>
      <c r="J67" s="3">
        <f t="shared" ref="J67:J115" si="3">I67-H67</f>
        <v>0.17993583686270043</v>
      </c>
      <c r="K67" s="2">
        <f t="shared" ref="K67:K115" si="4">H67*100</f>
        <v>2698.0064163137299</v>
      </c>
      <c r="L67" s="2">
        <f t="shared" ref="L67:L115" si="5">100*J67</f>
        <v>17.993583686270043</v>
      </c>
    </row>
    <row r="68" spans="1:12" x14ac:dyDescent="0.25">
      <c r="A68" s="1">
        <v>42277</v>
      </c>
      <c r="B68" t="s">
        <v>37</v>
      </c>
      <c r="C68" t="s">
        <v>38</v>
      </c>
      <c r="D68" s="2">
        <v>1501000000</v>
      </c>
      <c r="E68" s="2">
        <v>134470000</v>
      </c>
      <c r="F68" s="3">
        <v>50000000</v>
      </c>
      <c r="G68" s="3">
        <v>9000000</v>
      </c>
      <c r="H68" s="3">
        <v>30.02</v>
      </c>
      <c r="I68" s="3">
        <v>34.01</v>
      </c>
      <c r="J68" s="3">
        <f t="shared" si="3"/>
        <v>3.9899999999999984</v>
      </c>
      <c r="K68" s="2">
        <f t="shared" si="4"/>
        <v>3002</v>
      </c>
      <c r="L68" s="2">
        <f t="shared" si="5"/>
        <v>398.99999999999983</v>
      </c>
    </row>
    <row r="69" spans="1:12" x14ac:dyDescent="0.25">
      <c r="A69" s="1">
        <v>42277</v>
      </c>
      <c r="B69" t="s">
        <v>29</v>
      </c>
      <c r="C69" t="s">
        <v>30</v>
      </c>
      <c r="D69" s="2">
        <v>11747419000</v>
      </c>
      <c r="E69" s="2">
        <v>-1194643000</v>
      </c>
      <c r="F69" s="3">
        <v>81033450</v>
      </c>
      <c r="G69" s="3">
        <v>1468335</v>
      </c>
      <c r="H69" s="3">
        <v>144.96999695804601</v>
      </c>
      <c r="I69" s="3">
        <v>137.62</v>
      </c>
      <c r="J69" s="3">
        <f t="shared" si="3"/>
        <v>-7.3499969580460061</v>
      </c>
      <c r="K69" s="2">
        <f t="shared" si="4"/>
        <v>14496.999695804601</v>
      </c>
      <c r="L69" s="2">
        <f t="shared" si="5"/>
        <v>-734.99969580460061</v>
      </c>
    </row>
    <row r="70" spans="1:12" x14ac:dyDescent="0.25">
      <c r="A70" s="1">
        <v>42277</v>
      </c>
      <c r="B70" t="s">
        <v>43</v>
      </c>
      <c r="C70" t="s">
        <v>44</v>
      </c>
      <c r="D70" s="2">
        <v>1808020000</v>
      </c>
      <c r="E70" s="2">
        <v>349881000</v>
      </c>
      <c r="F70" s="3">
        <v>10281603</v>
      </c>
      <c r="G70" s="3">
        <v>1766925</v>
      </c>
      <c r="H70" s="3">
        <v>175.85001093701101</v>
      </c>
      <c r="I70" s="3">
        <v>51.65</v>
      </c>
      <c r="J70" s="3">
        <v>0</v>
      </c>
      <c r="K70" s="2">
        <v>0</v>
      </c>
      <c r="L70" s="2">
        <f t="shared" si="5"/>
        <v>0</v>
      </c>
    </row>
    <row r="71" spans="1:12" x14ac:dyDescent="0.25">
      <c r="A71" s="1">
        <v>42277</v>
      </c>
      <c r="B71" t="s">
        <v>31</v>
      </c>
      <c r="C71" t="s">
        <v>32</v>
      </c>
      <c r="D71" s="2">
        <v>513446000</v>
      </c>
      <c r="E71" s="2">
        <v>-45788000</v>
      </c>
      <c r="F71" s="3">
        <v>11957285</v>
      </c>
      <c r="G71" s="3">
        <v>1614492</v>
      </c>
      <c r="H71" s="3">
        <v>42.9400152292096</v>
      </c>
      <c r="I71" s="3">
        <v>36.950000000000003</v>
      </c>
      <c r="J71" s="3">
        <f t="shared" si="3"/>
        <v>-5.9900152292095967</v>
      </c>
      <c r="K71" s="2">
        <f t="shared" si="4"/>
        <v>4294.0015229209603</v>
      </c>
      <c r="L71" s="2">
        <f t="shared" si="5"/>
        <v>-599.0015229209597</v>
      </c>
    </row>
    <row r="72" spans="1:12" x14ac:dyDescent="0.25">
      <c r="A72" s="1">
        <v>42277</v>
      </c>
      <c r="B72" t="s">
        <v>60</v>
      </c>
      <c r="C72" t="s">
        <v>46</v>
      </c>
      <c r="D72" s="2">
        <v>808827000</v>
      </c>
      <c r="E72" s="2">
        <v>377467000</v>
      </c>
      <c r="F72" s="3">
        <v>23186257</v>
      </c>
      <c r="G72" s="3">
        <v>11186257</v>
      </c>
      <c r="H72" s="3">
        <v>34.459972948586497</v>
      </c>
      <c r="I72" s="3">
        <v>14.23</v>
      </c>
      <c r="J72" s="3">
        <f t="shared" si="3"/>
        <v>-20.229972948586497</v>
      </c>
      <c r="K72" s="2">
        <f t="shared" si="4"/>
        <v>3445.9972948586496</v>
      </c>
      <c r="L72" s="2">
        <f t="shared" si="5"/>
        <v>-2022.9972948586496</v>
      </c>
    </row>
    <row r="73" spans="1:12" x14ac:dyDescent="0.25">
      <c r="A73" s="1">
        <v>42277</v>
      </c>
      <c r="B73" t="s">
        <v>13</v>
      </c>
      <c r="C73" t="s">
        <v>14</v>
      </c>
      <c r="D73" s="2">
        <v>801600000</v>
      </c>
      <c r="E73" s="2">
        <v>186409000</v>
      </c>
      <c r="F73" s="3">
        <v>30000000</v>
      </c>
      <c r="G73" s="3">
        <v>7645706</v>
      </c>
      <c r="H73" s="3">
        <v>26.72</v>
      </c>
      <c r="I73" s="3">
        <v>25.8</v>
      </c>
      <c r="J73" s="3">
        <f t="shared" si="3"/>
        <v>-0.91999999999999815</v>
      </c>
      <c r="K73" s="2">
        <f t="shared" si="4"/>
        <v>2672</v>
      </c>
      <c r="L73" s="2">
        <f t="shared" si="5"/>
        <v>-91.999999999999815</v>
      </c>
    </row>
    <row r="74" spans="1:12" x14ac:dyDescent="0.25">
      <c r="A74" s="1">
        <v>42369</v>
      </c>
      <c r="B74" t="s">
        <v>58</v>
      </c>
      <c r="C74" t="s">
        <v>59</v>
      </c>
      <c r="D74" s="2">
        <v>621585000</v>
      </c>
      <c r="E74" s="2">
        <v>33710000</v>
      </c>
      <c r="F74" s="3">
        <v>23324000</v>
      </c>
      <c r="G74" s="3">
        <v>124526</v>
      </c>
      <c r="H74" s="3">
        <v>26.650017149717002</v>
      </c>
      <c r="I74" s="3">
        <v>29.2</v>
      </c>
      <c r="J74" s="3">
        <f t="shared" si="3"/>
        <v>2.5499828502829978</v>
      </c>
      <c r="K74" s="2">
        <f t="shared" si="4"/>
        <v>2665.0017149717</v>
      </c>
      <c r="L74" s="2">
        <f t="shared" si="5"/>
        <v>254.99828502829979</v>
      </c>
    </row>
    <row r="75" spans="1:12" x14ac:dyDescent="0.25">
      <c r="A75" s="1">
        <v>42369</v>
      </c>
      <c r="B75" t="s">
        <v>54</v>
      </c>
      <c r="C75" t="s">
        <v>55</v>
      </c>
      <c r="D75" s="2">
        <v>1745375000</v>
      </c>
      <c r="E75" s="2">
        <v>483518000</v>
      </c>
      <c r="F75" s="3">
        <v>22884150</v>
      </c>
      <c r="G75" s="3">
        <v>5832040</v>
      </c>
      <c r="H75" s="3">
        <v>76.270038432714301</v>
      </c>
      <c r="I75" s="3">
        <v>76.989999999999995</v>
      </c>
      <c r="J75" s="3">
        <f t="shared" si="3"/>
        <v>0.7199615672856936</v>
      </c>
      <c r="K75" s="2">
        <f t="shared" si="4"/>
        <v>7627.00384327143</v>
      </c>
      <c r="L75" s="2">
        <f t="shared" si="5"/>
        <v>71.99615672856936</v>
      </c>
    </row>
    <row r="76" spans="1:12" x14ac:dyDescent="0.25">
      <c r="A76" s="1">
        <v>42369</v>
      </c>
      <c r="B76" t="s">
        <v>31</v>
      </c>
      <c r="C76" t="s">
        <v>32</v>
      </c>
      <c r="D76" s="2">
        <v>531377000</v>
      </c>
      <c r="E76" s="2">
        <v>17931000</v>
      </c>
      <c r="F76" s="3">
        <v>12544296</v>
      </c>
      <c r="G76" s="3">
        <v>587011</v>
      </c>
      <c r="H76" s="3">
        <v>42.360049539647299</v>
      </c>
      <c r="I76" s="3">
        <v>33.58</v>
      </c>
      <c r="J76" s="3">
        <f t="shared" si="3"/>
        <v>-8.7800495396473011</v>
      </c>
      <c r="K76" s="2">
        <f t="shared" si="4"/>
        <v>4236.0049539647298</v>
      </c>
      <c r="L76" s="2">
        <f t="shared" si="5"/>
        <v>-878.00495396473013</v>
      </c>
    </row>
    <row r="77" spans="1:12" x14ac:dyDescent="0.25">
      <c r="A77" s="1">
        <v>42369</v>
      </c>
      <c r="B77" t="s">
        <v>23</v>
      </c>
      <c r="C77" t="s">
        <v>24</v>
      </c>
      <c r="D77" s="2">
        <v>26076724000</v>
      </c>
      <c r="E77" s="2">
        <v>1927211000</v>
      </c>
      <c r="F77" s="3">
        <v>479704270</v>
      </c>
      <c r="G77" s="3">
        <v>9411911</v>
      </c>
      <c r="H77" s="3">
        <v>54.3599997556828</v>
      </c>
      <c r="I77" s="3">
        <v>48.36</v>
      </c>
      <c r="J77" s="3">
        <f t="shared" si="3"/>
        <v>-5.9999997556828006</v>
      </c>
      <c r="K77" s="2">
        <f t="shared" si="4"/>
        <v>5435.9999755682802</v>
      </c>
      <c r="L77" s="2">
        <f t="shared" si="5"/>
        <v>-599.99997556828009</v>
      </c>
    </row>
    <row r="78" spans="1:12" x14ac:dyDescent="0.25">
      <c r="A78" s="1">
        <v>42460</v>
      </c>
      <c r="B78" t="s">
        <v>9</v>
      </c>
      <c r="C78" t="s">
        <v>10</v>
      </c>
      <c r="D78" s="2">
        <v>767066000</v>
      </c>
      <c r="E78" s="2">
        <v>-61960000</v>
      </c>
      <c r="F78" s="3">
        <v>20827212</v>
      </c>
      <c r="G78" s="3">
        <v>715000</v>
      </c>
      <c r="H78" s="3">
        <v>36.829989534845097</v>
      </c>
      <c r="I78" s="3">
        <v>38.85</v>
      </c>
      <c r="J78" s="3">
        <f t="shared" si="3"/>
        <v>2.020010465154904</v>
      </c>
      <c r="K78" s="2">
        <f t="shared" si="4"/>
        <v>3682.9989534845099</v>
      </c>
      <c r="L78" s="2">
        <f t="shared" si="5"/>
        <v>202.0010465154904</v>
      </c>
    </row>
    <row r="79" spans="1:12" x14ac:dyDescent="0.25">
      <c r="A79" s="1">
        <v>42460</v>
      </c>
      <c r="B79" t="s">
        <v>54</v>
      </c>
      <c r="C79" t="s">
        <v>55</v>
      </c>
      <c r="D79" s="2">
        <v>1792404000</v>
      </c>
      <c r="E79" s="2">
        <v>47029000</v>
      </c>
      <c r="F79" s="3">
        <v>23280994</v>
      </c>
      <c r="G79" s="3">
        <v>396844</v>
      </c>
      <c r="H79" s="3">
        <v>76.990011680772696</v>
      </c>
      <c r="I79" s="3">
        <v>81.040000000000006</v>
      </c>
      <c r="J79" s="3">
        <f t="shared" si="3"/>
        <v>4.0499883192273103</v>
      </c>
      <c r="K79" s="2">
        <f t="shared" si="4"/>
        <v>7699.0011680772695</v>
      </c>
      <c r="L79" s="2">
        <f t="shared" si="5"/>
        <v>404.99883192273103</v>
      </c>
    </row>
    <row r="80" spans="1:12" x14ac:dyDescent="0.25">
      <c r="A80" s="1">
        <v>42460</v>
      </c>
      <c r="B80" t="s">
        <v>29</v>
      </c>
      <c r="C80" t="s">
        <v>30</v>
      </c>
      <c r="D80" s="2">
        <v>12302631000</v>
      </c>
      <c r="E80" s="2">
        <v>1150808000</v>
      </c>
      <c r="F80" s="3">
        <v>81232303</v>
      </c>
      <c r="G80" s="3">
        <v>198853</v>
      </c>
      <c r="H80" s="3">
        <v>151.44998412762001</v>
      </c>
      <c r="I80" s="3">
        <v>151.78</v>
      </c>
      <c r="J80" s="3">
        <f t="shared" si="3"/>
        <v>0.3300158723799882</v>
      </c>
      <c r="K80" s="2">
        <f t="shared" si="4"/>
        <v>15144.998412762001</v>
      </c>
      <c r="L80" s="2">
        <f t="shared" si="5"/>
        <v>33.00158723799882</v>
      </c>
    </row>
    <row r="81" spans="1:12" x14ac:dyDescent="0.25">
      <c r="A81" s="1">
        <v>42460</v>
      </c>
      <c r="B81" t="s">
        <v>43</v>
      </c>
      <c r="C81" t="s">
        <v>44</v>
      </c>
      <c r="D81" s="2">
        <v>2090455000</v>
      </c>
      <c r="E81" s="2">
        <v>207894000</v>
      </c>
      <c r="F81" s="3">
        <v>10326803</v>
      </c>
      <c r="G81" s="3">
        <v>45200</v>
      </c>
      <c r="H81" s="3">
        <v>202.430026020638</v>
      </c>
      <c r="I81" s="3">
        <v>59.4</v>
      </c>
      <c r="J81" s="3">
        <v>0</v>
      </c>
      <c r="K81" s="2">
        <v>0</v>
      </c>
      <c r="L81" s="2">
        <f t="shared" si="5"/>
        <v>0</v>
      </c>
    </row>
    <row r="82" spans="1:12" x14ac:dyDescent="0.25">
      <c r="A82" s="1">
        <v>42460</v>
      </c>
      <c r="B82" t="s">
        <v>31</v>
      </c>
      <c r="C82" t="s">
        <v>32</v>
      </c>
      <c r="D82" s="2">
        <v>599732000</v>
      </c>
      <c r="E82" s="2">
        <v>68355000</v>
      </c>
      <c r="F82" s="3">
        <v>15577436</v>
      </c>
      <c r="G82" s="3">
        <v>3033140</v>
      </c>
      <c r="H82" s="3">
        <v>38.5000458355278</v>
      </c>
      <c r="I82" s="3">
        <v>29.06</v>
      </c>
      <c r="J82" s="3">
        <f t="shared" si="3"/>
        <v>-9.4400458355278012</v>
      </c>
      <c r="K82" s="2">
        <f t="shared" si="4"/>
        <v>3850.0045835527799</v>
      </c>
      <c r="L82" s="2">
        <f t="shared" si="5"/>
        <v>-944.0045835527801</v>
      </c>
    </row>
    <row r="83" spans="1:12" x14ac:dyDescent="0.25">
      <c r="A83" s="1">
        <v>42460</v>
      </c>
      <c r="B83" t="s">
        <v>60</v>
      </c>
      <c r="C83" t="s">
        <v>46</v>
      </c>
      <c r="D83" s="2">
        <v>1148100000</v>
      </c>
      <c r="E83" s="2">
        <v>256041000</v>
      </c>
      <c r="F83" s="3">
        <v>30000000</v>
      </c>
      <c r="G83" s="3">
        <v>6813743</v>
      </c>
      <c r="H83" s="3">
        <v>38.090000000000003</v>
      </c>
      <c r="I83" s="3">
        <v>15.67</v>
      </c>
      <c r="J83" s="3">
        <f t="shared" si="3"/>
        <v>-22.42</v>
      </c>
      <c r="K83" s="2">
        <f t="shared" si="4"/>
        <v>3809.0000000000005</v>
      </c>
      <c r="L83" s="2">
        <f t="shared" si="5"/>
        <v>-2242</v>
      </c>
    </row>
    <row r="84" spans="1:12" x14ac:dyDescent="0.25">
      <c r="A84" s="1">
        <v>42460</v>
      </c>
      <c r="B84" t="s">
        <v>52</v>
      </c>
      <c r="C84" t="s">
        <v>53</v>
      </c>
      <c r="D84" s="2">
        <v>6541939000</v>
      </c>
      <c r="E84" s="2">
        <v>1512307000</v>
      </c>
      <c r="F84" s="3">
        <v>75550745</v>
      </c>
      <c r="G84" s="3">
        <v>14063819</v>
      </c>
      <c r="H84" s="3">
        <v>86.589999873594905</v>
      </c>
      <c r="I84" s="3">
        <v>79.34</v>
      </c>
      <c r="J84" s="3">
        <f t="shared" si="3"/>
        <v>-7.2499998735949021</v>
      </c>
      <c r="K84" s="2">
        <f t="shared" si="4"/>
        <v>8658.9999873594898</v>
      </c>
      <c r="L84" s="2">
        <f t="shared" si="5"/>
        <v>-724.99998735949021</v>
      </c>
    </row>
    <row r="85" spans="1:12" x14ac:dyDescent="0.25">
      <c r="A85" s="1">
        <v>42460</v>
      </c>
      <c r="B85" t="s">
        <v>39</v>
      </c>
      <c r="C85" t="s">
        <v>40</v>
      </c>
      <c r="D85" s="2">
        <v>783091000</v>
      </c>
      <c r="E85" s="2">
        <v>16497000</v>
      </c>
      <c r="F85" s="3">
        <v>10239160</v>
      </c>
      <c r="G85" s="3">
        <v>354000</v>
      </c>
      <c r="H85" s="3">
        <v>76.480004219096102</v>
      </c>
      <c r="I85" s="3">
        <v>74.17</v>
      </c>
      <c r="J85" s="3">
        <f t="shared" si="3"/>
        <v>-2.3100042190961005</v>
      </c>
      <c r="K85" s="2">
        <f t="shared" si="4"/>
        <v>7648.0004219096099</v>
      </c>
      <c r="L85" s="2">
        <f t="shared" si="5"/>
        <v>-231.00042190961005</v>
      </c>
    </row>
    <row r="86" spans="1:12" x14ac:dyDescent="0.25">
      <c r="A86" s="1">
        <v>42551</v>
      </c>
      <c r="B86" t="s">
        <v>61</v>
      </c>
      <c r="C86" t="s">
        <v>62</v>
      </c>
      <c r="D86" s="2">
        <v>1455768000</v>
      </c>
      <c r="E86" s="2">
        <v>386386000</v>
      </c>
      <c r="F86" s="3">
        <v>15227702</v>
      </c>
      <c r="G86" s="3">
        <v>5415955</v>
      </c>
      <c r="H86" s="3">
        <v>95.599979563561206</v>
      </c>
      <c r="I86" s="3">
        <v>113.05</v>
      </c>
      <c r="J86" s="3">
        <f t="shared" si="3"/>
        <v>17.450020436438791</v>
      </c>
      <c r="K86" s="2">
        <f t="shared" si="4"/>
        <v>9559.997956356121</v>
      </c>
      <c r="L86" s="2">
        <f t="shared" si="5"/>
        <v>1745.002043643879</v>
      </c>
    </row>
    <row r="87" spans="1:12" x14ac:dyDescent="0.25">
      <c r="A87" s="1">
        <v>42551</v>
      </c>
      <c r="B87" t="s">
        <v>31</v>
      </c>
      <c r="C87" t="s">
        <v>32</v>
      </c>
      <c r="D87" s="2">
        <v>562802000</v>
      </c>
      <c r="E87" s="2">
        <v>-36930000</v>
      </c>
      <c r="F87" s="3">
        <v>19366897</v>
      </c>
      <c r="G87" s="3">
        <v>3789461</v>
      </c>
      <c r="H87" s="3">
        <v>29.059998615162801</v>
      </c>
      <c r="I87" s="3">
        <v>34.18</v>
      </c>
      <c r="J87" s="3">
        <f t="shared" si="3"/>
        <v>5.1200013848371988</v>
      </c>
      <c r="K87" s="2">
        <f t="shared" si="4"/>
        <v>2905.9998615162799</v>
      </c>
      <c r="L87" s="2">
        <f t="shared" si="5"/>
        <v>512.00013848371987</v>
      </c>
    </row>
    <row r="88" spans="1:12" x14ac:dyDescent="0.25">
      <c r="A88" s="1">
        <v>42551</v>
      </c>
      <c r="B88" t="s">
        <v>31</v>
      </c>
      <c r="C88" t="s">
        <v>63</v>
      </c>
      <c r="D88" s="2">
        <v>87581000</v>
      </c>
      <c r="E88" s="2">
        <v>69450000</v>
      </c>
      <c r="F88" s="3">
        <v>2714854</v>
      </c>
      <c r="G88" s="3">
        <v>2197715</v>
      </c>
      <c r="H88" s="3">
        <v>32.259929999919002</v>
      </c>
      <c r="I88" s="3">
        <v>27.59</v>
      </c>
      <c r="J88" s="3">
        <f t="shared" si="3"/>
        <v>-4.6699299999190025</v>
      </c>
      <c r="K88" s="2">
        <f t="shared" si="4"/>
        <v>3225.9929999919004</v>
      </c>
      <c r="L88" s="2">
        <f t="shared" si="5"/>
        <v>-466.99299999190026</v>
      </c>
    </row>
    <row r="89" spans="1:12" x14ac:dyDescent="0.25">
      <c r="A89" s="1">
        <v>42551</v>
      </c>
      <c r="B89" t="s">
        <v>31</v>
      </c>
      <c r="C89" t="s">
        <v>64</v>
      </c>
      <c r="D89" s="2">
        <v>41718000</v>
      </c>
      <c r="E89" s="2">
        <v>27803000</v>
      </c>
      <c r="F89" s="3">
        <v>1284020</v>
      </c>
      <c r="G89" s="3">
        <v>916672</v>
      </c>
      <c r="H89" s="3">
        <v>32.490148128533797</v>
      </c>
      <c r="I89" s="3">
        <v>28.05</v>
      </c>
      <c r="J89" s="3">
        <f t="shared" si="3"/>
        <v>-4.4401481285337958</v>
      </c>
      <c r="K89" s="2">
        <f t="shared" si="4"/>
        <v>3249.0148128533797</v>
      </c>
      <c r="L89" s="2">
        <f t="shared" si="5"/>
        <v>-444.01481285337957</v>
      </c>
    </row>
    <row r="90" spans="1:12" x14ac:dyDescent="0.25">
      <c r="A90" s="1">
        <v>42551</v>
      </c>
      <c r="B90" t="s">
        <v>52</v>
      </c>
      <c r="C90" t="s">
        <v>53</v>
      </c>
      <c r="D90" s="2">
        <v>6250563000</v>
      </c>
      <c r="E90" s="2">
        <v>-291376000</v>
      </c>
      <c r="F90" s="3">
        <v>78782000</v>
      </c>
      <c r="G90" s="3">
        <v>3231255</v>
      </c>
      <c r="H90" s="3">
        <v>79.339988829935805</v>
      </c>
      <c r="I90" s="3">
        <v>80.55</v>
      </c>
      <c r="J90" s="3">
        <f t="shared" si="3"/>
        <v>1.2100111700641918</v>
      </c>
      <c r="K90" s="2">
        <f t="shared" si="4"/>
        <v>7933.998882993581</v>
      </c>
      <c r="L90" s="2">
        <f t="shared" si="5"/>
        <v>121.00111700641918</v>
      </c>
    </row>
    <row r="91" spans="1:12" x14ac:dyDescent="0.25">
      <c r="A91" s="1">
        <v>42643</v>
      </c>
      <c r="B91" t="s">
        <v>9</v>
      </c>
      <c r="C91" t="s">
        <v>10</v>
      </c>
      <c r="D91" s="2">
        <v>842932000</v>
      </c>
      <c r="E91" s="2">
        <v>33795000</v>
      </c>
      <c r="F91" s="3">
        <v>21136712</v>
      </c>
      <c r="G91" s="3">
        <v>309500</v>
      </c>
      <c r="H91" s="3">
        <v>39.879996472488202</v>
      </c>
      <c r="I91" s="3">
        <v>47.96</v>
      </c>
      <c r="J91" s="3">
        <f t="shared" si="3"/>
        <v>8.0800035275117992</v>
      </c>
      <c r="K91" s="2">
        <f t="shared" si="4"/>
        <v>3987.9996472488201</v>
      </c>
      <c r="L91" s="2">
        <f t="shared" si="5"/>
        <v>808.00035275117989</v>
      </c>
    </row>
    <row r="92" spans="1:12" x14ac:dyDescent="0.25">
      <c r="A92" s="1">
        <v>42643</v>
      </c>
      <c r="B92" t="s">
        <v>65</v>
      </c>
      <c r="C92" t="s">
        <v>66</v>
      </c>
      <c r="D92" s="2">
        <v>2549459000</v>
      </c>
      <c r="E92" s="2">
        <v>414535000</v>
      </c>
      <c r="F92" s="3">
        <v>9443491</v>
      </c>
      <c r="G92" s="3">
        <v>106000</v>
      </c>
      <c r="H92" s="3">
        <v>269.96997190975202</v>
      </c>
      <c r="I92" s="3">
        <v>285.77</v>
      </c>
      <c r="J92" s="3">
        <f t="shared" si="3"/>
        <v>15.800028090247963</v>
      </c>
      <c r="K92" s="2">
        <f t="shared" si="4"/>
        <v>26996.997190975202</v>
      </c>
      <c r="L92" s="2">
        <f t="shared" si="5"/>
        <v>1580.0028090247963</v>
      </c>
    </row>
    <row r="93" spans="1:12" x14ac:dyDescent="0.25">
      <c r="A93" s="1">
        <v>42643</v>
      </c>
      <c r="B93" t="s">
        <v>31</v>
      </c>
      <c r="C93" t="s">
        <v>32</v>
      </c>
      <c r="D93" s="2">
        <v>689783000</v>
      </c>
      <c r="E93" s="2">
        <v>126981000</v>
      </c>
      <c r="F93" s="3">
        <v>20180897</v>
      </c>
      <c r="G93" s="3">
        <v>814000</v>
      </c>
      <c r="H93" s="3">
        <v>34.179997053649302</v>
      </c>
      <c r="I93" s="3">
        <v>30.65</v>
      </c>
      <c r="J93" s="3">
        <f t="shared" si="3"/>
        <v>-3.5299970536493035</v>
      </c>
      <c r="K93" s="2">
        <f t="shared" si="4"/>
        <v>3417.9997053649304</v>
      </c>
      <c r="L93" s="2">
        <f t="shared" si="5"/>
        <v>-352.99970536493038</v>
      </c>
    </row>
    <row r="94" spans="1:12" x14ac:dyDescent="0.25">
      <c r="A94" s="1">
        <v>42643</v>
      </c>
      <c r="B94" t="s">
        <v>60</v>
      </c>
      <c r="C94" t="s">
        <v>67</v>
      </c>
      <c r="D94" s="2">
        <v>341799000</v>
      </c>
      <c r="E94" s="2">
        <v>28199000</v>
      </c>
      <c r="F94" s="3">
        <v>10058800</v>
      </c>
      <c r="G94" s="3">
        <v>58800</v>
      </c>
      <c r="H94" s="3">
        <v>33.980097029466698</v>
      </c>
      <c r="I94" s="3">
        <v>34.5</v>
      </c>
      <c r="J94" s="3">
        <f t="shared" si="3"/>
        <v>0.51990297053330181</v>
      </c>
      <c r="K94" s="2">
        <f t="shared" si="4"/>
        <v>3398.0097029466697</v>
      </c>
      <c r="L94" s="2">
        <f t="shared" si="5"/>
        <v>51.990297053330181</v>
      </c>
    </row>
    <row r="95" spans="1:12" x14ac:dyDescent="0.25">
      <c r="A95" s="1">
        <v>42643</v>
      </c>
      <c r="B95" t="s">
        <v>60</v>
      </c>
      <c r="C95" t="s">
        <v>68</v>
      </c>
      <c r="D95" s="2">
        <v>742909000</v>
      </c>
      <c r="E95" s="2">
        <v>125510000</v>
      </c>
      <c r="F95" s="3">
        <v>22236109</v>
      </c>
      <c r="G95" s="3">
        <v>2236109</v>
      </c>
      <c r="H95" s="3">
        <v>33.410026907135602</v>
      </c>
      <c r="I95" s="3">
        <v>34.1</v>
      </c>
      <c r="J95" s="3">
        <f t="shared" si="3"/>
        <v>0.68997309286439901</v>
      </c>
      <c r="K95" s="2">
        <f t="shared" si="4"/>
        <v>3341.0026907135602</v>
      </c>
      <c r="L95" s="2">
        <f t="shared" si="5"/>
        <v>68.997309286439901</v>
      </c>
    </row>
    <row r="96" spans="1:12" x14ac:dyDescent="0.25">
      <c r="A96" s="1">
        <v>42643</v>
      </c>
      <c r="B96" t="s">
        <v>52</v>
      </c>
      <c r="C96" t="s">
        <v>53</v>
      </c>
      <c r="D96" s="2">
        <v>6499571000</v>
      </c>
      <c r="E96" s="2">
        <v>249008000</v>
      </c>
      <c r="F96" s="3">
        <v>80689892</v>
      </c>
      <c r="G96" s="3">
        <v>1907892</v>
      </c>
      <c r="H96" s="3">
        <v>80.550002471189302</v>
      </c>
      <c r="I96" s="3">
        <v>86.79</v>
      </c>
      <c r="J96" s="3">
        <f t="shared" si="3"/>
        <v>6.2399975288107044</v>
      </c>
      <c r="K96" s="2">
        <f t="shared" si="4"/>
        <v>8055.00024711893</v>
      </c>
      <c r="L96" s="2">
        <f t="shared" si="5"/>
        <v>623.99975288107044</v>
      </c>
    </row>
    <row r="97" spans="1:12" x14ac:dyDescent="0.25">
      <c r="A97" s="1">
        <v>42643</v>
      </c>
      <c r="B97" t="s">
        <v>39</v>
      </c>
      <c r="C97" t="s">
        <v>40</v>
      </c>
      <c r="D97" s="2">
        <v>873516000</v>
      </c>
      <c r="E97" s="2">
        <v>114078000</v>
      </c>
      <c r="F97" s="3">
        <v>10562460</v>
      </c>
      <c r="G97" s="3">
        <v>323300</v>
      </c>
      <c r="H97" s="3">
        <v>82.700052828602395</v>
      </c>
      <c r="I97" s="3">
        <v>79.5</v>
      </c>
      <c r="J97" s="3">
        <f t="shared" si="3"/>
        <v>-3.200052828602395</v>
      </c>
      <c r="K97" s="2">
        <f t="shared" si="4"/>
        <v>8270.0052828602402</v>
      </c>
      <c r="L97" s="2">
        <f t="shared" si="5"/>
        <v>-320.0052828602395</v>
      </c>
    </row>
    <row r="98" spans="1:12" x14ac:dyDescent="0.25">
      <c r="A98" s="1">
        <v>42643</v>
      </c>
      <c r="B98" t="s">
        <v>69</v>
      </c>
      <c r="C98" t="s">
        <v>70</v>
      </c>
      <c r="D98" s="2">
        <v>382414000</v>
      </c>
      <c r="E98" s="2">
        <v>85994000</v>
      </c>
      <c r="F98" s="3">
        <v>3368394</v>
      </c>
      <c r="G98" s="3">
        <v>131300</v>
      </c>
      <c r="H98" s="3">
        <v>113.530068038359</v>
      </c>
      <c r="I98" s="3">
        <v>108.19</v>
      </c>
      <c r="J98" s="3">
        <f t="shared" si="3"/>
        <v>-5.3400680383590071</v>
      </c>
      <c r="K98" s="2">
        <f t="shared" si="4"/>
        <v>11353.0068038359</v>
      </c>
      <c r="L98" s="2">
        <f t="shared" si="5"/>
        <v>-534.00680383590066</v>
      </c>
    </row>
    <row r="99" spans="1:12" x14ac:dyDescent="0.25">
      <c r="A99" s="1">
        <v>42735</v>
      </c>
      <c r="B99" t="s">
        <v>71</v>
      </c>
      <c r="C99" t="s">
        <v>72</v>
      </c>
      <c r="D99" s="2">
        <v>2126489000</v>
      </c>
      <c r="E99" s="2">
        <v>1329469000</v>
      </c>
      <c r="F99" s="3">
        <v>45544854</v>
      </c>
      <c r="G99" s="3">
        <v>23774299</v>
      </c>
      <c r="H99" s="3">
        <v>46.689994878455401</v>
      </c>
      <c r="I99" s="3">
        <v>42.3</v>
      </c>
      <c r="J99" s="3">
        <f t="shared" si="3"/>
        <v>-4.3899948784554041</v>
      </c>
      <c r="K99" s="2">
        <f t="shared" si="4"/>
        <v>4668.99948784554</v>
      </c>
      <c r="L99" s="2">
        <f t="shared" si="5"/>
        <v>-438.99948784554044</v>
      </c>
    </row>
    <row r="100" spans="1:12" x14ac:dyDescent="0.25">
      <c r="A100" s="1">
        <v>42735</v>
      </c>
      <c r="B100" t="s">
        <v>61</v>
      </c>
      <c r="C100" t="s">
        <v>62</v>
      </c>
      <c r="D100" s="2">
        <v>6643394000</v>
      </c>
      <c r="E100" s="2">
        <v>4921902000</v>
      </c>
      <c r="F100" s="3">
        <v>57359652</v>
      </c>
      <c r="G100" s="3">
        <v>42131950</v>
      </c>
      <c r="H100" s="3">
        <v>115.819984402974</v>
      </c>
      <c r="I100" s="3">
        <v>143.66</v>
      </c>
      <c r="J100" s="3">
        <f t="shared" si="3"/>
        <v>27.840015597025996</v>
      </c>
      <c r="K100" s="2">
        <f t="shared" si="4"/>
        <v>11581.998440297401</v>
      </c>
      <c r="L100" s="2">
        <f t="shared" si="5"/>
        <v>2784.0015597025995</v>
      </c>
    </row>
    <row r="101" spans="1:12" x14ac:dyDescent="0.25">
      <c r="A101" s="1">
        <v>42735</v>
      </c>
      <c r="B101" t="s">
        <v>9</v>
      </c>
      <c r="C101" t="s">
        <v>10</v>
      </c>
      <c r="D101" s="2">
        <v>1026818000</v>
      </c>
      <c r="E101" s="2">
        <v>183886000</v>
      </c>
      <c r="F101" s="3">
        <v>21671969</v>
      </c>
      <c r="G101" s="3">
        <v>535257</v>
      </c>
      <c r="H101" s="3">
        <v>47.380005019386999</v>
      </c>
      <c r="I101" s="3">
        <v>47.23</v>
      </c>
      <c r="J101" s="3">
        <f t="shared" si="3"/>
        <v>-0.15000501938700239</v>
      </c>
      <c r="K101" s="2">
        <f t="shared" si="4"/>
        <v>4738.0005019386999</v>
      </c>
      <c r="L101" s="2">
        <f t="shared" si="5"/>
        <v>-15.000501938700239</v>
      </c>
    </row>
    <row r="102" spans="1:12" x14ac:dyDescent="0.25">
      <c r="A102" s="1">
        <v>42735</v>
      </c>
      <c r="B102" t="s">
        <v>73</v>
      </c>
      <c r="C102" t="s">
        <v>74</v>
      </c>
      <c r="D102" s="2">
        <v>2952679000</v>
      </c>
      <c r="E102" s="2">
        <v>2703376000</v>
      </c>
      <c r="F102" s="3">
        <v>60025995</v>
      </c>
      <c r="G102" s="3">
        <v>53692072</v>
      </c>
      <c r="H102" s="3">
        <v>49.190005096958402</v>
      </c>
      <c r="I102" s="3">
        <v>45.96</v>
      </c>
      <c r="J102" s="3">
        <f t="shared" si="3"/>
        <v>-3.2300050969584007</v>
      </c>
      <c r="K102" s="2">
        <f t="shared" si="4"/>
        <v>4919.0005096958403</v>
      </c>
      <c r="L102" s="2">
        <f t="shared" si="5"/>
        <v>-323.00050969584004</v>
      </c>
    </row>
    <row r="103" spans="1:12" x14ac:dyDescent="0.25">
      <c r="A103" s="1">
        <v>42735</v>
      </c>
      <c r="B103" t="s">
        <v>75</v>
      </c>
      <c r="C103" t="s">
        <v>76</v>
      </c>
      <c r="D103" s="2">
        <v>2109975000</v>
      </c>
      <c r="E103" s="2">
        <v>1872128000</v>
      </c>
      <c r="F103" s="3">
        <v>28951353</v>
      </c>
      <c r="G103" s="3">
        <v>24418340</v>
      </c>
      <c r="H103" s="3">
        <v>72.880013586929806</v>
      </c>
      <c r="I103" s="3">
        <v>70.64</v>
      </c>
      <c r="J103" s="3">
        <f t="shared" si="3"/>
        <v>-2.2400135869298055</v>
      </c>
      <c r="K103" s="2">
        <f t="shared" si="4"/>
        <v>7288.0013586929808</v>
      </c>
      <c r="L103" s="2">
        <f t="shared" si="5"/>
        <v>-224.00135869298055</v>
      </c>
    </row>
    <row r="104" spans="1:12" x14ac:dyDescent="0.25">
      <c r="A104" s="1">
        <v>42825</v>
      </c>
      <c r="B104" t="s">
        <v>71</v>
      </c>
      <c r="C104" t="s">
        <v>72</v>
      </c>
      <c r="D104" s="2">
        <v>2084496000</v>
      </c>
      <c r="E104" s="2">
        <v>-41993000</v>
      </c>
      <c r="F104" s="3">
        <v>49278854</v>
      </c>
      <c r="G104" s="3">
        <v>3734000</v>
      </c>
      <c r="H104" s="3">
        <v>42.300009655257</v>
      </c>
      <c r="I104" s="3">
        <v>50.32</v>
      </c>
      <c r="J104" s="3">
        <f t="shared" si="3"/>
        <v>8.0199903447430003</v>
      </c>
      <c r="K104" s="2">
        <f t="shared" si="4"/>
        <v>4230.0009655256999</v>
      </c>
      <c r="L104" s="2">
        <f t="shared" si="5"/>
        <v>801.99903447430006</v>
      </c>
    </row>
    <row r="105" spans="1:12" x14ac:dyDescent="0.25">
      <c r="A105" s="1">
        <v>42825</v>
      </c>
      <c r="B105" t="s">
        <v>61</v>
      </c>
      <c r="C105" t="s">
        <v>62</v>
      </c>
      <c r="D105" s="2">
        <v>18583441000</v>
      </c>
      <c r="E105" s="2">
        <v>11940047000</v>
      </c>
      <c r="F105" s="3">
        <v>129357106</v>
      </c>
      <c r="G105" s="3">
        <v>71997454</v>
      </c>
      <c r="H105" s="3">
        <v>143.65999344481301</v>
      </c>
      <c r="I105" s="3">
        <v>144.02000000000001</v>
      </c>
      <c r="J105" s="3">
        <f t="shared" si="3"/>
        <v>0.36000655518699887</v>
      </c>
      <c r="K105" s="2">
        <f t="shared" si="4"/>
        <v>14365.999344481301</v>
      </c>
      <c r="L105" s="2">
        <f t="shared" si="5"/>
        <v>36.000655518699887</v>
      </c>
    </row>
    <row r="106" spans="1:12" x14ac:dyDescent="0.25">
      <c r="A106" s="1">
        <v>42825</v>
      </c>
      <c r="B106" t="s">
        <v>9</v>
      </c>
      <c r="C106" t="s">
        <v>10</v>
      </c>
      <c r="D106" s="2">
        <v>1559160000</v>
      </c>
      <c r="E106" s="2">
        <v>532342000</v>
      </c>
      <c r="F106" s="3">
        <v>33012059</v>
      </c>
      <c r="G106" s="3">
        <v>11340090</v>
      </c>
      <c r="H106" s="3">
        <v>47.230013735283798</v>
      </c>
      <c r="I106" s="3">
        <v>51.02</v>
      </c>
      <c r="J106" s="3">
        <f t="shared" si="3"/>
        <v>3.7899862647162053</v>
      </c>
      <c r="K106" s="2">
        <f t="shared" si="4"/>
        <v>4723.0013735283801</v>
      </c>
      <c r="L106" s="2">
        <f t="shared" si="5"/>
        <v>378.99862647162053</v>
      </c>
    </row>
    <row r="107" spans="1:12" x14ac:dyDescent="0.25">
      <c r="A107" s="1">
        <v>42825</v>
      </c>
      <c r="B107" t="s">
        <v>60</v>
      </c>
      <c r="C107" t="s">
        <v>67</v>
      </c>
      <c r="D107" s="2">
        <v>398845000</v>
      </c>
      <c r="E107" s="2">
        <v>51615000</v>
      </c>
      <c r="F107" s="3">
        <v>10247800</v>
      </c>
      <c r="G107" s="3">
        <v>189000</v>
      </c>
      <c r="H107" s="3">
        <v>38.920060891118098</v>
      </c>
      <c r="I107" s="3">
        <v>41.98</v>
      </c>
      <c r="J107" s="3">
        <f t="shared" si="3"/>
        <v>3.059939108881899</v>
      </c>
      <c r="K107" s="2">
        <f t="shared" si="4"/>
        <v>3892.0060891118096</v>
      </c>
      <c r="L107" s="2">
        <f t="shared" si="5"/>
        <v>305.99391088818993</v>
      </c>
    </row>
    <row r="108" spans="1:12" x14ac:dyDescent="0.25">
      <c r="A108" s="1">
        <v>42825</v>
      </c>
      <c r="B108" t="s">
        <v>60</v>
      </c>
      <c r="C108" t="s">
        <v>68</v>
      </c>
      <c r="D108" s="2">
        <v>865070000</v>
      </c>
      <c r="E108" s="2">
        <v>110821000</v>
      </c>
      <c r="F108" s="3">
        <v>22307109</v>
      </c>
      <c r="G108" s="3">
        <v>71000</v>
      </c>
      <c r="H108" s="3">
        <v>38.780014030504802</v>
      </c>
      <c r="I108" s="3">
        <v>41.7</v>
      </c>
      <c r="J108" s="3">
        <f t="shared" si="3"/>
        <v>2.9199859694952011</v>
      </c>
      <c r="K108" s="2">
        <f t="shared" si="4"/>
        <v>3878.0014030504803</v>
      </c>
      <c r="L108" s="2">
        <f t="shared" si="5"/>
        <v>291.99859694952011</v>
      </c>
    </row>
    <row r="109" spans="1:12" x14ac:dyDescent="0.25">
      <c r="A109" s="1">
        <v>42825</v>
      </c>
      <c r="B109" t="s">
        <v>77</v>
      </c>
      <c r="C109" t="s">
        <v>78</v>
      </c>
      <c r="D109" s="2">
        <v>2562172000</v>
      </c>
      <c r="E109" s="2">
        <v>408896000</v>
      </c>
      <c r="F109" s="3">
        <v>47659456</v>
      </c>
      <c r="G109" s="3">
        <v>4455681</v>
      </c>
      <c r="H109" s="3">
        <v>53.759992560552902</v>
      </c>
      <c r="I109" s="3">
        <v>62.14</v>
      </c>
      <c r="J109" s="3">
        <f t="shared" si="3"/>
        <v>8.3800074394470982</v>
      </c>
      <c r="K109" s="2">
        <f t="shared" si="4"/>
        <v>5375.9992560552901</v>
      </c>
      <c r="L109" s="2">
        <f t="shared" si="5"/>
        <v>838.00074394470982</v>
      </c>
    </row>
    <row r="110" spans="1:12" x14ac:dyDescent="0.25">
      <c r="A110" s="1">
        <v>42825</v>
      </c>
      <c r="B110" t="s">
        <v>79</v>
      </c>
      <c r="C110" t="s">
        <v>80</v>
      </c>
      <c r="D110" s="2">
        <v>887476000</v>
      </c>
      <c r="E110" s="2">
        <v>145929000</v>
      </c>
      <c r="F110" s="3">
        <v>172325353</v>
      </c>
      <c r="G110" s="3">
        <v>5685412</v>
      </c>
      <c r="H110" s="3">
        <v>5.15000250717606</v>
      </c>
      <c r="I110" s="3">
        <v>5.47</v>
      </c>
      <c r="J110" s="3">
        <f t="shared" si="3"/>
        <v>0.31999749282393974</v>
      </c>
      <c r="K110" s="2">
        <f t="shared" si="4"/>
        <v>515.00025071760604</v>
      </c>
      <c r="L110" s="2">
        <f t="shared" si="5"/>
        <v>31.999749282393974</v>
      </c>
    </row>
    <row r="111" spans="1:12" x14ac:dyDescent="0.25">
      <c r="A111" s="1">
        <v>42916</v>
      </c>
      <c r="B111" t="s">
        <v>61</v>
      </c>
      <c r="C111" t="s">
        <v>62</v>
      </c>
      <c r="D111" s="2">
        <v>18750246000</v>
      </c>
      <c r="E111" s="2">
        <v>166805000</v>
      </c>
      <c r="F111" s="3">
        <v>130191960</v>
      </c>
      <c r="G111" s="3">
        <v>834854</v>
      </c>
      <c r="H111" s="3">
        <v>144.01999939166799</v>
      </c>
      <c r="I111" s="3">
        <v>153.81</v>
      </c>
      <c r="J111" s="3">
        <f t="shared" si="3"/>
        <v>9.7900006083320079</v>
      </c>
      <c r="K111" s="2">
        <f t="shared" si="4"/>
        <v>14401.999939166799</v>
      </c>
      <c r="L111" s="2">
        <f t="shared" si="5"/>
        <v>979.00006083320079</v>
      </c>
    </row>
    <row r="112" spans="1:12" x14ac:dyDescent="0.25">
      <c r="A112" s="1">
        <v>42916</v>
      </c>
      <c r="B112" t="s">
        <v>9</v>
      </c>
      <c r="C112" t="s">
        <v>10</v>
      </c>
      <c r="D112" s="2">
        <v>2562715000</v>
      </c>
      <c r="E112" s="2">
        <v>1003555000</v>
      </c>
      <c r="F112" s="3">
        <v>50229588</v>
      </c>
      <c r="G112" s="3">
        <v>17217529</v>
      </c>
      <c r="H112" s="3">
        <v>51.020028274968098</v>
      </c>
      <c r="I112" s="3">
        <v>53.65</v>
      </c>
      <c r="J112" s="3">
        <f t="shared" si="3"/>
        <v>2.6299717250319006</v>
      </c>
      <c r="K112" s="2">
        <f t="shared" si="4"/>
        <v>5102.0028274968099</v>
      </c>
      <c r="L112" s="2">
        <f t="shared" si="5"/>
        <v>262.99717250319009</v>
      </c>
    </row>
    <row r="113" spans="1:12" x14ac:dyDescent="0.25">
      <c r="A113" s="1">
        <v>42916</v>
      </c>
      <c r="B113" t="s">
        <v>37</v>
      </c>
      <c r="C113" t="s">
        <v>38</v>
      </c>
      <c r="D113" s="2">
        <v>2095800000</v>
      </c>
      <c r="E113" s="2">
        <v>327799000</v>
      </c>
      <c r="F113" s="3">
        <v>60000000</v>
      </c>
      <c r="G113" s="3">
        <v>10000000</v>
      </c>
      <c r="H113" s="3">
        <v>34.93</v>
      </c>
      <c r="I113" s="3">
        <v>42.15</v>
      </c>
      <c r="J113" s="3">
        <f t="shared" si="3"/>
        <v>7.2199999999999989</v>
      </c>
      <c r="K113" s="2">
        <f t="shared" si="4"/>
        <v>3493</v>
      </c>
      <c r="L113" s="2">
        <f t="shared" si="5"/>
        <v>721.99999999999989</v>
      </c>
    </row>
    <row r="114" spans="1:12" x14ac:dyDescent="0.25">
      <c r="A114" s="1">
        <v>42916</v>
      </c>
      <c r="B114" t="s">
        <v>60</v>
      </c>
      <c r="C114" t="s">
        <v>67</v>
      </c>
      <c r="D114" s="2">
        <v>623838000</v>
      </c>
      <c r="E114" s="2">
        <v>224993000</v>
      </c>
      <c r="F114" s="3">
        <v>14860360</v>
      </c>
      <c r="G114" s="3">
        <v>4612560</v>
      </c>
      <c r="H114" s="3">
        <v>41.980005867960102</v>
      </c>
      <c r="I114" s="3">
        <v>41.64</v>
      </c>
      <c r="J114" s="3">
        <f t="shared" si="3"/>
        <v>-0.34000586796010168</v>
      </c>
      <c r="K114" s="2">
        <f t="shared" si="4"/>
        <v>4198.0005867960099</v>
      </c>
      <c r="L114" s="2">
        <f t="shared" si="5"/>
        <v>-34.000586796010168</v>
      </c>
    </row>
    <row r="115" spans="1:12" x14ac:dyDescent="0.25">
      <c r="A115" s="1">
        <v>42916</v>
      </c>
      <c r="B115" t="s">
        <v>60</v>
      </c>
      <c r="C115" t="s">
        <v>68</v>
      </c>
      <c r="D115" s="2">
        <v>1296494000</v>
      </c>
      <c r="E115" s="2">
        <v>431424000</v>
      </c>
      <c r="F115" s="3">
        <v>31090985</v>
      </c>
      <c r="G115" s="3">
        <v>8783876</v>
      </c>
      <c r="H115" s="3">
        <v>41.699997603806999</v>
      </c>
      <c r="I115" s="3">
        <v>41.66</v>
      </c>
      <c r="J115" s="3">
        <f t="shared" si="3"/>
        <v>-3.9997603807002235E-2</v>
      </c>
      <c r="K115" s="2">
        <f t="shared" si="4"/>
        <v>4169.9997603806996</v>
      </c>
      <c r="L115" s="2">
        <f t="shared" si="5"/>
        <v>-3.9997603807002235</v>
      </c>
    </row>
  </sheetData>
  <autoFilter ref="A1:L1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Stanchie, Angela</dc:creator>
  <cp:lastModifiedBy>Angela Stanchie</cp:lastModifiedBy>
  <dcterms:created xsi:type="dcterms:W3CDTF">2017-12-15T16:53:49Z</dcterms:created>
  <dcterms:modified xsi:type="dcterms:W3CDTF">2017-12-15T16:53:49Z</dcterms:modified>
</cp:coreProperties>
</file>