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emf" ContentType="image/x-emf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5.xml" ContentType="application/vnd.openxmlformats-officedocument.drawingml.chart+xml"/>
  <Override PartName="/xl/chartsheets/sheet3.xml" ContentType="application/vnd.openxmlformats-officedocument.spreadsheetml.chartsheet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hartsheets/sheet8.xml" ContentType="application/vnd.openxmlformats-officedocument.spreadsheetml.chartsheet+xml"/>
  <Override PartName="/xl/drawings/drawing1.xml" ContentType="application/vnd.openxmlformats-officedocument.drawing+xml"/>
  <Override PartName="/xl/charts/chart2.xml" ContentType="application/vnd.openxmlformats-officedocument.drawingml.chart+xml"/>
  <Override PartName="/xl/charts/chart7.xml" ContentType="application/vnd.openxmlformats-officedocument.drawingml.chart+xml"/>
  <Override PartName="/xl/drawings/drawing6.xml" ContentType="application/vnd.openxmlformats-officedocument.drawing+xml"/>
  <Override PartName="/xl/chartsheets/sheet5.xml" ContentType="application/vnd.openxmlformats-officedocument.spreadsheetml.chartsheet+xml"/>
  <Override PartName="/xl/charts/chart4.xml" ContentType="application/vnd.openxmlformats-officedocument.drawingml.chart+xml"/>
  <Override PartName="/xl/chartsheets/sheet2.xml" ContentType="application/vnd.openxmlformats-officedocument.spreadsheetml.chartsheet+xml"/>
  <Override PartName="/xl/drawings/drawing3.xml" ContentType="application/vnd.openxmlformats-officedocument.drawing+xml"/>
  <Override PartName="/xl/theme/theme1.xml" ContentType="application/vnd.openxmlformats-officedocument.theme+xml"/>
  <Override PartName="/xl/drawings/drawing8.xml" ContentType="application/vnd.openxmlformats-officedocument.drawing+xml"/>
  <Override PartName="/xl/chartsheets/sheet7.xml" ContentType="application/vnd.openxmlformats-officedocument.spreadsheetml.chartsheet+xml"/>
  <Override PartName="/xl/charts/chart1.xml" ContentType="application/vnd.openxmlformats-officedocument.drawingml.chart+xml"/>
  <Override PartName="/xl/charts/chart6.xml" ContentType="application/vnd.openxmlformats-officedocument.drawingml.chart+xml"/>
  <Override PartName="/xl/chartsheets/sheet4.xml" ContentType="application/vnd.openxmlformats-officedocument.spreadsheetml.chartsheet+xml"/>
  <Override PartName="/xl/drawings/drawing5.xml" ContentType="application/vnd.openxmlformats-officedocument.drawing+xml"/>
  <Override PartName="/xl/chartsheets/sheet9.xml" ContentType="application/vnd.openxmlformats-officedocument.spreadsheetml.chartsheet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workbook.xml" ContentType="application/vnd.openxmlformats-officedocument.spreadsheetml.sheet.main+xml"/>
  <Override PartName="/xl/charts/chart8.xml" ContentType="application/vnd.openxmlformats-officedocument.drawingml.chart+xml"/>
  <Override PartName="/xl/drawings/drawing7.xml" ContentType="application/vnd.openxmlformats-officedocument.drawing+xml"/>
  <Override PartName="/xl/chartsheets/sheet6.xml" ContentType="application/vnd.openxmlformats-officedocument.spreadsheetml.chart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7329"/>
  <workbookPr codeName="ThisWorkbook"/>
  <bookViews>
    <workbookView xWindow="0" yWindow="0" windowWidth="22260" windowHeight="12645" activeTab="2"/>
  </bookViews>
  <sheets>
    <sheet name="Data" sheetId="1" r:id="rId1"/>
    <sheet name="Berth Active vs AMS Energy Acc" sheetId="3" r:id="rId2"/>
    <sheet name="PoN vs Combo vs AMS kwH" sheetId="4" r:id="rId3"/>
    <sheet name="Berth Activity vs AMS kWh" sheetId="5" r:id="rId4"/>
    <sheet name="PoN vs AMS Cost" sheetId="6" r:id="rId5"/>
    <sheet name="AMS vs PoN kWh" sheetId="7" r:id="rId6"/>
    <sheet name="AMS vs PoN Cost" sheetId="10" r:id="rId7"/>
    <sheet name="PoN vs AMS Energy Cost %" sheetId="12" r:id="rId8"/>
    <sheet name="PoN vs AMS Usage %" sheetId="13" r:id="rId9"/>
  </sheets>
  <calcPr calcId="114210"/>
</workbook>
</file>

<file path=xl/sharedStrings.xml><?xml version="1.0" encoding="utf-8"?>
<sst xmlns="http://schemas.openxmlformats.org/spreadsheetml/2006/main" count="24" uniqueCount="24">
  <si>
    <t>Month</t>
  </si>
  <si>
    <t>January-2017</t>
  </si>
  <si>
    <t>February-2017</t>
  </si>
  <si>
    <t>March-2017</t>
  </si>
  <si>
    <t>Combo Usage (kWh)</t>
  </si>
  <si>
    <t>Combo Cost (Rands)</t>
  </si>
  <si>
    <t>TPT Monthly Energy Usage (kWh)</t>
  </si>
  <si>
    <t>TPT Monthly Cost (Rands)</t>
  </si>
  <si>
    <t>AMS Monthly Energy Usage (kWh)</t>
  </si>
  <si>
    <t>AMS Monthly Cost (Rands)</t>
  </si>
  <si>
    <t>Maximum Demand Charge (Rands)</t>
  </si>
  <si>
    <t>Berth Active Time (Hours)</t>
  </si>
  <si>
    <t>PoN Monthly Cost (Rands)</t>
  </si>
  <si>
    <t>PoN Monthly Energy Usage (kWh)</t>
  </si>
  <si>
    <t>ACCUMULATIVE</t>
  </si>
  <si>
    <t>Combo Total kWh</t>
  </si>
  <si>
    <t>PoN Total kWh</t>
  </si>
  <si>
    <t>AMS Total kWh</t>
  </si>
  <si>
    <t>Combo Total Cost (Rands)</t>
  </si>
  <si>
    <t>PoN Total Cost (Rands)</t>
  </si>
  <si>
    <t>AMS Total Cost (Rands)</t>
  </si>
  <si>
    <t>PoN Energy Usage %</t>
  </si>
  <si>
    <t>AMS Energy Usage %</t>
  </si>
  <si>
    <t>PoN Energy Cost %</t>
  </si>
  <si>
    <t>AMS Energy Cost %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</si>
</sst>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22">
    <font>
      <sz val="11.0"/>
      <color indexed="64"/>
      <name val="Calibri"/>
    </font>
    <font>
      <b/>
      <sz val="10.0"/>
      <color indexed="64"/>
      <name val="Arial"/>
    </font>
    <font>
      <i/>
      <sz val="10.0"/>
      <color indexed="64"/>
      <name val="Arial"/>
    </font>
    <font>
      <b/>
      <i/>
      <sz val="10.0"/>
      <color indexed="64"/>
      <name val="Arial"/>
    </font>
    <font>
      <b/>
      <sz val="10.0"/>
      <color indexed="64"/>
      <name val="Arial"/>
    </font>
    <font>
      <sz val="11.0"/>
      <color theme="1"/>
      <name val="Calibri"/>
      <family val="2"/>
      <scheme val="minor"/>
    </font>
    <font>
      <b/>
      <u/>
      <sz val="10.0"/>
      <color theme="1"/>
      <name val="Times New Roman"/>
      <family val="1"/>
    </font>
    <font>
      <sz val="10.0"/>
      <color theme="1"/>
      <name val="Times New Roman"/>
      <family val="1"/>
    </font>
    <font>
      <b/>
      <u/>
      <sz val="10.0"/>
      <color indexed="64"/>
      <name val="Times New Roman"/>
      <family val="1"/>
    </font>
    <font>
      <sz val="10.0"/>
      <color indexed="64"/>
      <name val="Times New Roman"/>
      <family val="1"/>
    </font>
    <font>
      <b/>
      <sz val="11.0"/>
      <color theme="1"/>
      <name val="Calibri"/>
      <family val="2"/>
      <scheme val="minor"/>
    </font>
    <font>
      <b/>
      <u/>
      <sz val="10.0"/>
      <color theme="1"/>
      <name val="Calibri"/>
      <family val="2"/>
      <scheme val="minor"/>
    </font>
    <font>
      <sz val="11.0"/>
      <color indexed="64"/>
      <name val="Calibri"/>
    </font>
    <font>
      <sz val="14.0"/>
      <color rgb="00000000"/>
      <name val="+mn-cs"/>
    </font>
    <font>
      <b/>
      <sz val="10.0"/>
      <color rgb="00000000"/>
      <name val="+mn-cs"/>
    </font>
    <font>
      <sz val="9.0"/>
      <color rgb="00595959"/>
      <name val="+mn-cs"/>
    </font>
    <font>
      <sz val="10.0"/>
      <color rgb="00595959"/>
      <name val="+mn-cs"/>
    </font>
    <font>
      <b/>
      <sz val="14.0"/>
      <color rgb="00000000"/>
      <name val="+mn-cs"/>
    </font>
    <font>
      <sz val="9.0"/>
      <color rgb="00404040"/>
      <name val="+mn-cs"/>
    </font>
    <font>
      <b/>
      <sz val="10.0"/>
      <color rgb="00404040"/>
      <name val="+mn-cs"/>
    </font>
    <font>
      <b/>
      <sz val="16.0"/>
      <color rgb="00000000"/>
      <name val="+mn-cs"/>
    </font>
    <font>
      <sz val="9.0"/>
      <color rgb="0044546A"/>
      <name val="+mn-cs"/>
    </font>
  </fonts>
  <fills count="1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  <xf numFmtId="0" fontId="7" fillId="0" borderId="0" xfId="0" applyFont="1" applyFill="1" applyBorder="1"/>
    <xf numFmtId="0" fontId="6" fillId="0" borderId="1" xfId="0" applyFont="1" applyFill="1" applyBorder="1"/>
    <xf numFmtId="0" fontId="7" fillId="0" borderId="1" xfId="0" applyFont="1" applyFill="1" applyBorder="1"/>
    <xf numFmtId="0" fontId="8" fillId="0" borderId="1" xfId="0" applyFont="1" applyFill="1" applyBorder="1"/>
    <xf numFmtId="0" fontId="9" fillId="0" borderId="1" xfId="0" applyFont="1" applyFill="1" applyBorder="1"/>
    <xf numFmtId="0" fontId="6" fillId="0" borderId="0" xfId="0" applyFont="1" applyFill="1" applyBorder="1"/>
    <xf numFmtId="0" fontId="11" fillId="0" borderId="1" xfId="0" applyFont="1" applyFill="1" applyBorder="1"/>
    <xf numFmtId="0" fontId="10" fillId="0" borderId="1" xfId="0" applyFont="1" applyFill="1" applyBorder="1"/>
    <xf numFmtId="0" fontId="5" fillId="0" borderId="1" xfId="0" applyFont="1" applyFill="1" applyBorder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chartsheet" Target="chartsheets/sheet5.xml"/><Relationship Id="rId4" Type="http://schemas.openxmlformats.org/officeDocument/2006/relationships/chartsheet" Target="chartsheets/sheet4.xml"/><Relationship Id="rId3" Type="http://schemas.openxmlformats.org/officeDocument/2006/relationships/chartsheet" Target="chartsheets/sheet3.xml"/><Relationship Id="rId2" Type="http://schemas.openxmlformats.org/officeDocument/2006/relationships/chartsheet" Target="chartsheets/sheet2.xml"/><Relationship Id="rId1" Type="http://schemas.openxmlformats.org/officeDocument/2006/relationships/worksheet" Target="worksheets/sheet1.xml"/><Relationship Id="rId10" Type="http://schemas.openxmlformats.org/officeDocument/2006/relationships/theme" Target="theme/theme1.xml"/><Relationship Id="rId9" Type="http://schemas.openxmlformats.org/officeDocument/2006/relationships/chartsheet" Target="chartsheets/sheet9.xml"/><Relationship Id="rId8" Type="http://schemas.openxmlformats.org/officeDocument/2006/relationships/chartsheet" Target="chartsheets/sheet8.xml"/><Relationship Id="rId7" Type="http://schemas.openxmlformats.org/officeDocument/2006/relationships/chartsheet" Target="chartsheets/sheet7.xml"/><Relationship Id="rId6" Type="http://schemas.openxmlformats.org/officeDocument/2006/relationships/chartsheet" Target="chartsheets/sheet6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xmlns:c="http://schemas.openxmlformats.org/drawingml/2006/chart" val="2"/>
    </mc:Fallback>
  </mc:AlternateContent>
  <c:chart>
    <c:title>
      <c:tx>
        <c:rich>
          <a:bodyPr anchor="ctr"/>
          <a:lstStyle/>
          <a:p>
            <a:pPr algn="ctr">
              <a:defRPr sz="1400">
                <a:solidFill>
                  <a:srgbClr val="000000"/>
                </a:solidFill>
                <a:latin typeface="+mn-cs" charset="0"/>
                <a:ea typeface="+mn-cs" charset="0"/>
                <a:cs typeface="+mn-cs" charset="0"/>
              </a:defRPr>
            </a:pPr>
            <a:r>
              <a:t>Accumulative Activity vs Energy Consumption </a:t>
            </a:r>
          </a:p>
        </c:rich>
      </c:tx>
      <c:layout/>
      <c:overlay val="0"/>
      <c:spPr>
        <a:noFill/>
        <a:ln>
          <a:noFill/>
        </a:ln>
      </c:spPr>
      <c:txPr>
        <a:bodyPr anchor="ctr"/>
        <a:lstStyle/>
        <a:p>
          <a:pPr algn="ctr">
            <a:defRPr sz="1400">
              <a:solidFill>
                <a:srgbClr val="000000"/>
              </a:solidFill>
              <a:latin typeface="+mn-cs" charset="0"/>
              <a:ea typeface="+mn-cs" charset="0"/>
              <a:cs typeface="+mn-cs" charset="0"/>
            </a:defRPr>
          </a:pPr>
          <a:r>
            <a:t>Accumulative Activity vs Energy Consumption </a:t>
          </a:r>
        </a:p>
      </c:txPr>
    </c:title>
    <c:autoTitleDeleted val="0"/>
    <c:plotArea>
      <c:layout>
        <c:manualLayout>
          <c:layoutTarget val="inner"/>
          <c:xMode val="edge"/>
          <c:yMode val="edge"/>
          <c:x val="0.165541568044142"/>
          <c:y val="0.074929292929292896"/>
          <c:w val="0.78458068326509104"/>
          <c:h val="0.7891546965720190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Data!$A$21</c:f>
            </c:strRef>
          </c:tx>
          <c:spPr>
            <a:solidFill>
              <a:srgbClr val="5B9BD5">
                <a:alpha val="100000"/>
              </a:srgbClr>
            </a:solidFill>
            <a:ln>
              <a:noFill/>
            </a:ln>
          </c:spPr>
          <c:invertIfNegative val="0"/>
          <c:cat>
            <c:strRef>
              <c:f>Data!$B$1:$M$1</c:f>
            </c:strRef>
          </c:cat>
          <c:val>
            <c:numRef>
              <c:f>Data!$B$21:$M$21</c:f>
              <c:numCache/>
            </c:numRef>
          </c:val>
        </c:ser>
        <c:ser>
          <c:idx val="1"/>
          <c:order val="1"/>
          <c:tx>
            <c:strRef>
              <c:f>Data!$A$18</c:f>
            </c:strRef>
          </c:tx>
          <c:spPr>
            <a:solidFill>
              <a:srgbClr val="ED7D31">
                <a:alpha val="100000"/>
              </a:srgbClr>
            </a:solidFill>
            <a:ln>
              <a:noFill/>
            </a:ln>
          </c:spPr>
          <c:invertIfNegative val="0"/>
          <c:cat>
            <c:strRef>
              <c:f>Data!$B$1:$M$1</c:f>
            </c:strRef>
          </c:cat>
          <c:val>
            <c:numRef>
              <c:f>Data!$B$18:$M$18</c:f>
              <c:numCache/>
            </c:numRef>
          </c:val>
        </c:ser>
        <c:axId val="1971835225"/>
        <c:axId val="2115524985"/>
      </c:barChart>
      <c:catAx>
        <c:axId val="1971835225"/>
        <c:scaling>
          <c:orientation val="minMax"/>
        </c:scaling>
        <c:delete val="0"/>
        <c:axPos val="b"/>
        <c:title>
          <c:tx>
            <c:rich>
              <a:bodyPr anchor="ctr"/>
              <a:lstStyle/>
              <a:p>
                <a:pPr algn="ctr">
                  <a:defRPr b="1" sz="1000">
                    <a:solidFill>
                      <a:srgbClr val="000000"/>
                    </a:solidFill>
                    <a:latin typeface="+mn-cs" charset="0"/>
                    <a:ea typeface="+mn-cs" charset="0"/>
                    <a:cs typeface="+mn-cs" charset="0"/>
                  </a:defRPr>
                </a:pPr>
                <a:r>
                  <a:t>Time [Months]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  <c:txPr>
            <a:bodyPr anchor="ctr"/>
            <a:lstStyle/>
            <a:p>
              <a:pPr algn="ctr">
                <a:defRPr b="1" sz="1000">
                  <a:solidFill>
                    <a:srgbClr val="000000"/>
                  </a:solidFill>
                  <a:latin typeface="+mn-cs" charset="0"/>
                  <a:ea typeface="+mn-cs" charset="0"/>
                  <a:cs typeface="+mn-cs" charset="0"/>
                </a:defRPr>
              </a:pPr>
              <a:r>
                <a:t>Time [Months]</a:t>
              </a:r>
            </a:p>
          </c:txPr>
        </c:title>
        <c:minorTickMark val="none"/>
        <c:tickLblPos val="nextTo"/>
        <c:spPr>
          <a:ln w="9525">
            <a:solidFill>
              <a:srgbClr val="C0C0C0"/>
            </a:solidFill>
            <a:prstDash val="solid"/>
          </a:ln>
        </c:spPr>
        <c:txPr>
          <a:bodyPr anchor="ctr"/>
          <a:lstStyle/>
          <a:p>
            <a:pPr algn="ctr">
              <a:defRPr sz="900">
                <a:solidFill>
                  <a:srgbClr val="595959"/>
                </a:solidFill>
                <a:latin typeface="+mn-cs" charset="0"/>
                <a:ea typeface="+mn-cs" charset="0"/>
                <a:cs typeface="+mn-cs" charset="0"/>
              </a:defRPr>
            </a:pPr>
          </a:p>
        </c:txPr>
        <c:crossAx val="2115524985"/>
        <c:crosses val="autoZero"/>
        <c:auto val="1"/>
        <c:lblOffset val="100"/>
      </c:catAx>
      <c:valAx>
        <c:axId val="2115524985"/>
        <c:scaling>
          <c:orientation val="minMax"/>
        </c:scaling>
        <c:delete val="0"/>
        <c:axPos val="l"/>
        <c:majorGridlines>
          <c:spPr>
            <a:ln w="9525"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 rot="-5400000" vert="vert270" anchor="ctr"/>
              <a:lstStyle/>
              <a:p>
                <a:pPr algn="ctr">
                  <a:defRPr sz="1000">
                    <a:solidFill>
                      <a:srgbClr val="595959"/>
                    </a:solidFill>
                    <a:latin typeface="+mn-cs" charset="0"/>
                    <a:ea typeface="+mn-cs" charset="0"/>
                    <a:cs typeface="+mn-cs" charset="0"/>
                  </a:defRPr>
                </a:pPr>
                <a:r>
                  <a:t>Hours / kWh</a:t>
                </a:r>
              </a:p>
            </c:rich>
          </c:tx>
          <c:layout>
            <c:manualLayout>
              <c:xMode val="edge"/>
              <c:yMode val="edge"/>
              <c:x val="0.0553128985498374"/>
              <c:y val="0.52189676290463696"/>
            </c:manualLayout>
          </c:layout>
          <c:overlay val="0"/>
          <c:spPr>
            <a:noFill/>
            <a:ln>
              <a:noFill/>
            </a:ln>
          </c:spPr>
          <c:txPr>
            <a:bodyPr rot="-5400000" vert="vert270" anchor="ctr"/>
            <a:lstStyle/>
            <a:p>
              <a:pPr algn="ctr">
                <a:defRPr sz="1000">
                  <a:solidFill>
                    <a:srgbClr val="595959"/>
                  </a:solidFill>
                  <a:latin typeface="+mn-cs" charset="0"/>
                  <a:ea typeface="+mn-cs" charset="0"/>
                  <a:cs typeface="+mn-cs" charset="0"/>
                </a:defRPr>
              </a:pPr>
              <a:r>
                <a:t>Hours / kWh</a:t>
              </a:r>
            </a:p>
          </c:txPr>
        </c:title>
        <c:majorTickMark val="none"/>
        <c:minorTickMark val="none"/>
        <c:tickLblPos val="nextTo"/>
        <c:spPr>
          <a:ln>
            <a:noFill/>
          </a:ln>
        </c:spPr>
        <c:txPr>
          <a:bodyPr anchor="ctr"/>
          <a:lstStyle/>
          <a:p>
            <a:pPr algn="ctr">
              <a:defRPr sz="900">
                <a:solidFill>
                  <a:srgbClr val="595959"/>
                </a:solidFill>
                <a:latin typeface="+mn-cs" charset="0"/>
                <a:ea typeface="+mn-cs" charset="0"/>
                <a:cs typeface="+mn-cs" charset="0"/>
              </a:defRPr>
            </a:pPr>
          </a:p>
        </c:txPr>
        <c:crossAx val="1971835225"/>
        <c:crosses val="autoZero"/>
        <c:crossBetween val="between"/>
      </c:valAx>
      <c:spPr>
        <a:noFill/>
        <a:ln>
          <a:noFill/>
        </a:ln>
      </c:spPr>
    </c:plotArea>
    <c:legend>
      <c:legendPos val="b"/>
      <c:layout/>
      <c:overlay val="0"/>
      <c:spPr>
        <a:noFill/>
        <a:ln>
          <a:noFill/>
        </a:ln>
      </c:spPr>
      <c:txPr>
        <a:bodyPr anchor="ctr"/>
        <a:lstStyle/>
        <a:p>
          <a:pPr algn="l">
            <a:defRPr sz="900">
              <a:solidFill>
                <a:srgbClr val="595959"/>
              </a:solidFill>
              <a:latin typeface="+mn-cs" charset="0"/>
              <a:ea typeface="+mn-cs" charset="0"/>
              <a:cs typeface="+mn-cs" charset="0"/>
            </a:defRPr>
          </a:pPr>
        </a:p>
      </c:txPr>
    </c:legend>
    <c:plotVisOnly val="1"/>
    <c:dispBlanksAs val="zero"/>
    <c:showDLblsOverMax val="0"/>
  </c:chart>
  <c:spPr>
    <a:solidFill>
      <a:srgbClr val="FFFFFF">
        <a:alpha val="100000"/>
      </a:srgbClr>
    </a:solidFill>
    <a:ln w="9525">
      <a:solidFill>
        <a:srgbClr val="C0C0C0"/>
      </a:solidFill>
      <a:prstDash val="solid"/>
    </a:ln>
  </c:spPr>
  <c:txPr>
    <a:bodyPr anchor="ctr"/>
    <a:lstStyle/>
    <a:p>
      <a:pPr algn="ctr">
        <a:defRPr b="0" sz="1100">
          <a:solidFill>
            <a:srgbClr val="000000"/>
          </a:solidFill>
          <a:latin typeface="Calibri" charset="0"/>
          <a:ea typeface="Calibri" charset="0"/>
          <a:cs typeface="Calibri" charset="0"/>
        </a:defRPr>
      </a:pPr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xmlns:c="http://schemas.openxmlformats.org/drawingml/2006/chart" val="2"/>
    </mc:Fallback>
  </mc:AlternateContent>
  <c:chart>
    <c:title>
      <c:tx>
        <c:rich>
          <a:bodyPr anchor="ctr"/>
          <a:lstStyle/>
          <a:p>
            <a:pPr algn="ctr">
              <a:defRPr b="1" sz="1400">
                <a:solidFill>
                  <a:srgbClr val="000000"/>
                </a:solidFill>
                <a:latin typeface="+mn-cs" charset="0"/>
                <a:ea typeface="+mn-cs" charset="0"/>
                <a:cs typeface="+mn-cs" charset="0"/>
              </a:defRPr>
            </a:pPr>
            <a:r>
              <a:t>Energy Consumption Port of Ngqura vs AMS </a:t>
            </a:r>
          </a:p>
        </c:rich>
      </c:tx>
      <c:layout/>
      <c:overlay val="0"/>
      <c:spPr>
        <a:noFill/>
        <a:ln>
          <a:noFill/>
        </a:ln>
      </c:spPr>
      <c:txPr>
        <a:bodyPr anchor="ctr"/>
        <a:lstStyle/>
        <a:p>
          <a:pPr algn="ctr">
            <a:defRPr b="1" sz="1400">
              <a:solidFill>
                <a:srgbClr val="000000"/>
              </a:solidFill>
              <a:latin typeface="+mn-cs" charset="0"/>
              <a:ea typeface="+mn-cs" charset="0"/>
              <a:cs typeface="+mn-cs" charset="0"/>
            </a:defRPr>
          </a:pPr>
          <a:r>
            <a:t>Energy Consumption Port of Ngqura vs AMS </a:t>
          </a: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Data!$A$14</c:f>
            </c:strRef>
          </c:tx>
          <c:spPr>
            <a:solidFill>
              <a:srgbClr val="5B9BD5">
                <a:alpha val="100000"/>
              </a:srgbClr>
            </a:solidFill>
            <a:ln>
              <a:noFill/>
            </a:ln>
          </c:spPr>
          <c:invertIfNegative val="0"/>
          <c:cat>
            <c:strRef>
              <c:f>Data!$B$1:$M$1</c:f>
            </c:strRef>
          </c:cat>
          <c:val>
            <c:numRef>
              <c:f>Data!$B$14:$M$14</c:f>
              <c:numCache/>
            </c:numRef>
          </c:val>
        </c:ser>
        <c:ser>
          <c:idx val="1"/>
          <c:order val="1"/>
          <c:tx>
            <c:strRef>
              <c:f>Data!$A$23</c:f>
            </c:strRef>
          </c:tx>
          <c:spPr>
            <a:solidFill>
              <a:srgbClr val="ED7D31">
                <a:alpha val="100000"/>
              </a:srgbClr>
            </a:solidFill>
            <a:ln>
              <a:noFill/>
            </a:ln>
          </c:spPr>
          <c:invertIfNegative val="0"/>
          <c:cat>
            <c:strRef>
              <c:f>Data!$B$1:$M$1</c:f>
            </c:strRef>
          </c:cat>
          <c:val>
            <c:numRef>
              <c:f>Data!$B$23:$M$23</c:f>
              <c:numCache/>
            </c:numRef>
          </c:val>
        </c:ser>
        <c:ser>
          <c:idx val="2"/>
          <c:order val="2"/>
          <c:tx>
            <c:strRef>
              <c:f>Data!$A$18</c:f>
            </c:strRef>
          </c:tx>
          <c:spPr>
            <a:solidFill>
              <a:srgbClr val="A5A5A5">
                <a:alpha val="100000"/>
              </a:srgbClr>
            </a:solidFill>
            <a:ln>
              <a:noFill/>
            </a:ln>
          </c:spPr>
          <c:invertIfNegative val="0"/>
          <c:cat>
            <c:strRef>
              <c:f>Data!$B$1:$M$1</c:f>
            </c:strRef>
          </c:cat>
          <c:val>
            <c:numRef>
              <c:f>Data!$B$18:$M$18</c:f>
              <c:numCache/>
            </c:numRef>
          </c:val>
        </c:ser>
        <c:gapWidth val="425"/>
        <c:overlap val="-69"/>
        <c:axId val="742064963"/>
        <c:axId val="408374850"/>
      </c:barChart>
      <c:catAx>
        <c:axId val="742064963"/>
        <c:scaling>
          <c:orientation val="minMax"/>
        </c:scaling>
        <c:delete val="0"/>
        <c:axPos val="b"/>
        <c:title>
          <c:tx>
            <c:rich>
              <a:bodyPr anchor="ctr"/>
              <a:lstStyle/>
              <a:p>
                <a:pPr algn="ctr">
                  <a:defRPr b="1" sz="1000">
                    <a:solidFill>
                      <a:srgbClr val="000000"/>
                    </a:solidFill>
                    <a:latin typeface="+mn-cs" charset="0"/>
                    <a:ea typeface="+mn-cs" charset="0"/>
                    <a:cs typeface="+mn-cs" charset="0"/>
                  </a:defRPr>
                </a:pPr>
                <a:r>
                  <a:t>Time [Months]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  <c:txPr>
            <a:bodyPr anchor="ctr"/>
            <a:lstStyle/>
            <a:p>
              <a:pPr algn="ctr">
                <a:defRPr b="1" sz="1000">
                  <a:solidFill>
                    <a:srgbClr val="000000"/>
                  </a:solidFill>
                  <a:latin typeface="+mn-cs" charset="0"/>
                  <a:ea typeface="+mn-cs" charset="0"/>
                  <a:cs typeface="+mn-cs" charset="0"/>
                </a:defRPr>
              </a:pPr>
              <a:r>
                <a:t>Time [Months]</a:t>
              </a:r>
            </a:p>
          </c:txPr>
        </c:title>
        <c:minorTickMark val="none"/>
        <c:tickLblPos val="nextTo"/>
        <c:spPr>
          <a:ln w="9525">
            <a:solidFill>
              <a:srgbClr val="C0C0C0"/>
            </a:solidFill>
            <a:prstDash val="solid"/>
          </a:ln>
        </c:spPr>
        <c:txPr>
          <a:bodyPr anchor="ctr"/>
          <a:lstStyle/>
          <a:p>
            <a:pPr algn="ctr">
              <a:defRPr sz="900">
                <a:solidFill>
                  <a:srgbClr val="595959"/>
                </a:solidFill>
                <a:latin typeface="+mn-cs" charset="0"/>
                <a:ea typeface="+mn-cs" charset="0"/>
                <a:cs typeface="+mn-cs" charset="0"/>
              </a:defRPr>
            </a:pPr>
          </a:p>
        </c:txPr>
        <c:crossAx val="408374850"/>
        <c:crosses val="autoZero"/>
        <c:auto val="1"/>
        <c:lblOffset val="100"/>
        <c:tickLblSkip val="1"/>
        <c:tickMarkSkip val="1"/>
        <c:noMultiLvlLbl val="0"/>
      </c:catAx>
      <c:valAx>
        <c:axId val="408374850"/>
        <c:scaling>
          <c:orientation val="minMax"/>
        </c:scaling>
        <c:delete val="0"/>
        <c:axPos val="l"/>
        <c:majorGridlines>
          <c:spPr>
            <a:ln w="9525"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 rot="-5400000" vert="vert270" anchor="ctr"/>
              <a:lstStyle/>
              <a:p>
                <a:pPr algn="ctr">
                  <a:defRPr b="1" sz="1000">
                    <a:solidFill>
                      <a:srgbClr val="000000"/>
                    </a:solidFill>
                    <a:latin typeface="+mn-cs" charset="0"/>
                    <a:ea typeface="+mn-cs" charset="0"/>
                    <a:cs typeface="+mn-cs" charset="0"/>
                  </a:defRPr>
                </a:pPr>
                <a:r>
                  <a:t>Energy Consumption [kWh]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  <c:txPr>
            <a:bodyPr rot="-5400000" vert="vert270" anchor="ctr"/>
            <a:lstStyle/>
            <a:p>
              <a:pPr algn="ctr">
                <a:defRPr b="1" sz="1000">
                  <a:solidFill>
                    <a:srgbClr val="000000"/>
                  </a:solidFill>
                  <a:latin typeface="+mn-cs" charset="0"/>
                  <a:ea typeface="+mn-cs" charset="0"/>
                  <a:cs typeface="+mn-cs" charset="0"/>
                </a:defRPr>
              </a:pPr>
              <a:r>
                <a:t>Energy Consumption [kWh]</a:t>
              </a:r>
            </a:p>
          </c:txPr>
        </c:title>
        <c:majorTickMark val="none"/>
        <c:minorTickMark val="none"/>
        <c:tickLblPos val="nextTo"/>
        <c:spPr>
          <a:ln>
            <a:noFill/>
          </a:ln>
        </c:spPr>
        <c:txPr>
          <a:bodyPr anchor="ctr"/>
          <a:lstStyle/>
          <a:p>
            <a:pPr algn="ctr">
              <a:defRPr sz="900">
                <a:solidFill>
                  <a:srgbClr val="595959"/>
                </a:solidFill>
                <a:latin typeface="+mn-cs" charset="0"/>
                <a:ea typeface="+mn-cs" charset="0"/>
                <a:cs typeface="+mn-cs" charset="0"/>
              </a:defRPr>
            </a:pPr>
          </a:p>
        </c:txPr>
        <c:crossAx val="742064963"/>
        <c:crosses val="autoZero"/>
        <c:crossBetween val="between"/>
      </c:valAx>
      <c:spPr>
        <a:noFill/>
        <a:ln>
          <a:noFill/>
        </a:ln>
      </c:spPr>
    </c:plotArea>
    <c:legend>
      <c:legendPos val="b"/>
      <c:layout/>
      <c:overlay val="0"/>
      <c:spPr>
        <a:noFill/>
        <a:ln>
          <a:noFill/>
        </a:ln>
      </c:spPr>
      <c:txPr>
        <a:bodyPr anchor="ctr"/>
        <a:lstStyle/>
        <a:p>
          <a:pPr algn="l">
            <a:defRPr sz="900">
              <a:solidFill>
                <a:srgbClr val="595959"/>
              </a:solidFill>
              <a:latin typeface="+mn-cs" charset="0"/>
              <a:ea typeface="+mn-cs" charset="0"/>
              <a:cs typeface="+mn-cs" charset="0"/>
            </a:defRPr>
          </a:pPr>
        </a:p>
      </c:txPr>
    </c:legend>
    <c:plotVisOnly val="1"/>
    <c:dispBlanksAs val="gap"/>
    <c:showDLblsOverMax val="0"/>
  </c:chart>
  <c:spPr>
    <a:solidFill>
      <a:srgbClr val="FFFFFF">
        <a:alpha val="100000"/>
      </a:srgbClr>
    </a:solidFill>
    <a:ln w="9525">
      <a:solidFill>
        <a:srgbClr val="C0C0C0"/>
      </a:solidFill>
      <a:prstDash val="solid"/>
    </a:ln>
  </c:spPr>
  <c:txPr>
    <a:bodyPr anchor="ctr"/>
    <a:lstStyle/>
    <a:p>
      <a:pPr algn="ctr">
        <a:defRPr b="0" sz="1100">
          <a:solidFill>
            <a:srgbClr val="000000"/>
          </a:solidFill>
          <a:latin typeface="Calibri" charset="0"/>
          <a:ea typeface="Calibri" charset="0"/>
          <a:cs typeface="Calibri" charset="0"/>
        </a:defRPr>
      </a:pPr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xmlns:c="http://schemas.openxmlformats.org/drawingml/2006/chart" val="2"/>
    </mc:Fallback>
  </mc:AlternateContent>
  <c:chart>
    <c:title>
      <c:tx>
        <c:rich>
          <a:bodyPr anchor="ctr"/>
          <a:lstStyle/>
          <a:p>
            <a:pPr algn="ctr">
              <a:defRPr b="1" sz="1400">
                <a:solidFill>
                  <a:srgbClr val="000000"/>
                </a:solidFill>
                <a:latin typeface="+mn-cs" charset="0"/>
                <a:ea typeface="+mn-cs" charset="0"/>
                <a:cs typeface="+mn-cs" charset="0"/>
              </a:defRPr>
            </a:pPr>
            <a:r>
              <a:t>Monthly Activity vs Energy Consumption </a:t>
            </a:r>
          </a:p>
        </c:rich>
      </c:tx>
      <c:layout/>
      <c:overlay val="0"/>
      <c:spPr>
        <a:noFill/>
        <a:ln>
          <a:noFill/>
        </a:ln>
      </c:spPr>
      <c:txPr>
        <a:bodyPr anchor="ctr"/>
        <a:lstStyle/>
        <a:p>
          <a:pPr algn="ctr">
            <a:defRPr b="1" sz="1400">
              <a:solidFill>
                <a:srgbClr val="000000"/>
              </a:solidFill>
              <a:latin typeface="+mn-cs" charset="0"/>
              <a:ea typeface="+mn-cs" charset="0"/>
              <a:cs typeface="+mn-cs" charset="0"/>
            </a:defRPr>
          </a:pPr>
          <a:r>
            <a:t>Monthly Activity vs Energy Consumption </a:t>
          </a: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Data!$A$21</c:f>
            </c:strRef>
          </c:tx>
          <c:spPr>
            <a:solidFill>
              <a:srgbClr val="5B9BD5">
                <a:alpha val="100000"/>
              </a:srgbClr>
            </a:solidFill>
            <a:ln>
              <a:noFill/>
            </a:ln>
          </c:spPr>
          <c:invertIfNegative val="0"/>
          <c:cat>
            <c:strRef>
              <c:f>Data!$B$1:$M$1</c:f>
            </c:strRef>
          </c:cat>
          <c:val>
            <c:numRef>
              <c:f>Data!$B$21:$M$21</c:f>
              <c:numCache/>
            </c:numRef>
          </c:val>
        </c:ser>
        <c:ser>
          <c:idx val="1"/>
          <c:order val="1"/>
          <c:tx>
            <c:strRef>
              <c:f>Data!$A$18</c:f>
            </c:strRef>
          </c:tx>
          <c:spPr>
            <a:solidFill>
              <a:srgbClr val="ED7D31">
                <a:alpha val="100000"/>
              </a:srgbClr>
            </a:solidFill>
            <a:ln>
              <a:noFill/>
            </a:ln>
          </c:spPr>
          <c:invertIfNegative val="0"/>
          <c:cat>
            <c:strRef>
              <c:f>Data!$B$1:$M$1</c:f>
            </c:strRef>
          </c:cat>
          <c:val>
            <c:numRef>
              <c:f>Data!$B$18:$M$18</c:f>
              <c:numCache/>
            </c:numRef>
          </c:val>
        </c:ser>
        <c:gapWidth val="219"/>
        <c:axId val="1402030344"/>
        <c:axId val="1878917522"/>
      </c:barChart>
      <c:catAx>
        <c:axId val="1402030344"/>
        <c:scaling>
          <c:orientation val="minMax"/>
        </c:scaling>
        <c:delete val="0"/>
        <c:axPos val="b"/>
        <c:title>
          <c:tx>
            <c:rich>
              <a:bodyPr anchor="ctr"/>
              <a:lstStyle/>
              <a:p>
                <a:pPr algn="ctr">
                  <a:defRPr b="1" sz="1000">
                    <a:solidFill>
                      <a:srgbClr val="000000"/>
                    </a:solidFill>
                    <a:latin typeface="+mn-cs" charset="0"/>
                    <a:ea typeface="+mn-cs" charset="0"/>
                    <a:cs typeface="+mn-cs" charset="0"/>
                  </a:defRPr>
                </a:pPr>
                <a:r>
                  <a:t>Time [Months]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  <c:txPr>
            <a:bodyPr anchor="ctr"/>
            <a:lstStyle/>
            <a:p>
              <a:pPr algn="ctr">
                <a:defRPr b="1" sz="1000">
                  <a:solidFill>
                    <a:srgbClr val="000000"/>
                  </a:solidFill>
                  <a:latin typeface="+mn-cs" charset="0"/>
                  <a:ea typeface="+mn-cs" charset="0"/>
                  <a:cs typeface="+mn-cs" charset="0"/>
                </a:defRPr>
              </a:pPr>
              <a:r>
                <a:t>Time [Months]</a:t>
              </a:r>
            </a:p>
          </c:txPr>
        </c:title>
        <c:minorTickMark val="none"/>
        <c:tickLblPos val="nextTo"/>
        <c:spPr>
          <a:ln w="9525">
            <a:solidFill>
              <a:srgbClr val="C0C0C0"/>
            </a:solidFill>
            <a:prstDash val="solid"/>
          </a:ln>
        </c:spPr>
        <c:txPr>
          <a:bodyPr anchor="ctr"/>
          <a:lstStyle/>
          <a:p>
            <a:pPr algn="ctr">
              <a:defRPr sz="900">
                <a:solidFill>
                  <a:srgbClr val="595959"/>
                </a:solidFill>
                <a:latin typeface="+mn-cs" charset="0"/>
                <a:ea typeface="+mn-cs" charset="0"/>
                <a:cs typeface="+mn-cs" charset="0"/>
              </a:defRPr>
            </a:pPr>
          </a:p>
        </c:txPr>
        <c:crossAx val="1878917522"/>
        <c:crosses val="autoZero"/>
        <c:auto val="1"/>
        <c:lblOffset val="100"/>
        <c:tickLblSkip val="1"/>
        <c:tickMarkSkip val="1"/>
        <c:noMultiLvlLbl val="0"/>
      </c:catAx>
      <c:valAx>
        <c:axId val="1878917522"/>
        <c:scaling>
          <c:orientation val="minMax"/>
        </c:scaling>
        <c:delete val="0"/>
        <c:axPos val="l"/>
        <c:majorGridlines>
          <c:spPr>
            <a:ln w="9525"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 rot="-5400000" vert="vert270" anchor="ctr"/>
              <a:lstStyle/>
              <a:p>
                <a:pPr algn="ctr">
                  <a:defRPr b="1" sz="1000">
                    <a:solidFill>
                      <a:srgbClr val="000000"/>
                    </a:solidFill>
                    <a:latin typeface="+mn-cs" charset="0"/>
                    <a:ea typeface="+mn-cs" charset="0"/>
                    <a:cs typeface="+mn-cs" charset="0"/>
                  </a:defRPr>
                </a:pPr>
                <a:r>
                  <a:t>Hours / kWh
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  <c:txPr>
            <a:bodyPr rot="-5400000" vert="vert270" anchor="ctr"/>
            <a:lstStyle/>
            <a:p>
              <a:pPr algn="ctr">
                <a:defRPr b="1" sz="1000">
                  <a:solidFill>
                    <a:srgbClr val="000000"/>
                  </a:solidFill>
                  <a:latin typeface="+mn-cs" charset="0"/>
                  <a:ea typeface="+mn-cs" charset="0"/>
                  <a:cs typeface="+mn-cs" charset="0"/>
                </a:defRPr>
              </a:pPr>
              <a:r>
                <a:t>Hours / kWh
</a:t>
              </a:r>
            </a:p>
          </c:txPr>
        </c:title>
        <c:majorTickMark val="none"/>
        <c:minorTickMark val="none"/>
        <c:tickLblPos val="nextTo"/>
        <c:spPr>
          <a:ln>
            <a:noFill/>
          </a:ln>
        </c:spPr>
        <c:txPr>
          <a:bodyPr anchor="ctr"/>
          <a:lstStyle/>
          <a:p>
            <a:pPr algn="ctr">
              <a:defRPr sz="900">
                <a:solidFill>
                  <a:srgbClr val="595959"/>
                </a:solidFill>
                <a:latin typeface="+mn-cs" charset="0"/>
                <a:ea typeface="+mn-cs" charset="0"/>
                <a:cs typeface="+mn-cs" charset="0"/>
              </a:defRPr>
            </a:pPr>
          </a:p>
        </c:txPr>
        <c:crossAx val="1402030344"/>
        <c:crosses val="autoZero"/>
        <c:crossBetween val="between"/>
      </c:valAx>
      <c:spPr>
        <a:noFill/>
        <a:ln>
          <a:noFill/>
        </a:ln>
      </c:spPr>
    </c:plotArea>
    <c:legend>
      <c:legendPos val="b"/>
      <c:layout/>
      <c:overlay val="0"/>
      <c:spPr>
        <a:noFill/>
        <a:ln>
          <a:noFill/>
        </a:ln>
      </c:spPr>
      <c:txPr>
        <a:bodyPr anchor="ctr"/>
        <a:lstStyle/>
        <a:p>
          <a:pPr algn="l">
            <a:defRPr sz="900">
              <a:solidFill>
                <a:srgbClr val="595959"/>
              </a:solidFill>
              <a:latin typeface="+mn-cs" charset="0"/>
              <a:ea typeface="+mn-cs" charset="0"/>
              <a:cs typeface="+mn-cs" charset="0"/>
            </a:defRPr>
          </a:pPr>
        </a:p>
      </c:txPr>
    </c:legend>
    <c:plotVisOnly val="1"/>
    <c:dispBlanksAs val="gap"/>
    <c:showDLblsOverMax val="0"/>
  </c:chart>
  <c:spPr>
    <a:solidFill>
      <a:srgbClr val="FFFFFF">
        <a:alpha val="100000"/>
      </a:srgbClr>
    </a:solidFill>
    <a:ln w="9525">
      <a:solidFill>
        <a:srgbClr val="C0C0C0"/>
      </a:solidFill>
      <a:prstDash val="solid"/>
    </a:ln>
  </c:spPr>
  <c:txPr>
    <a:bodyPr anchor="ctr"/>
    <a:lstStyle/>
    <a:p>
      <a:pPr algn="ctr">
        <a:defRPr b="0" sz="1100">
          <a:solidFill>
            <a:srgbClr val="000000"/>
          </a:solidFill>
          <a:latin typeface="Calibri" charset="0"/>
          <a:ea typeface="Calibri" charset="0"/>
          <a:cs typeface="Calibri" charset="0"/>
        </a:defRPr>
      </a:pPr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xmlns:c="http://schemas.openxmlformats.org/drawingml/2006/chart" val="2"/>
    </mc:Fallback>
  </mc:AlternateContent>
  <c:chart>
    <c:title>
      <c:tx>
        <c:rich>
          <a:bodyPr anchor="ctr"/>
          <a:lstStyle/>
          <a:p>
            <a:pPr algn="ctr">
              <a:defRPr b="1" sz="1400">
                <a:solidFill>
                  <a:srgbClr val="000000"/>
                </a:solidFill>
                <a:latin typeface="+mn-cs" charset="0"/>
                <a:ea typeface="+mn-cs" charset="0"/>
                <a:cs typeface="+mn-cs" charset="0"/>
              </a:defRPr>
            </a:pPr>
            <a:r>
              <a:t>Energy Cost Port of Ngqura vs AMS </a:t>
            </a:r>
          </a:p>
        </c:rich>
      </c:tx>
      <c:layout/>
      <c:overlay val="0"/>
      <c:spPr>
        <a:noFill/>
        <a:ln>
          <a:noFill/>
        </a:ln>
      </c:spPr>
      <c:txPr>
        <a:bodyPr anchor="ctr"/>
        <a:lstStyle/>
        <a:p>
          <a:pPr algn="ctr">
            <a:defRPr b="1" sz="1400">
              <a:solidFill>
                <a:srgbClr val="000000"/>
              </a:solidFill>
              <a:latin typeface="+mn-cs" charset="0"/>
              <a:ea typeface="+mn-cs" charset="0"/>
              <a:cs typeface="+mn-cs" charset="0"/>
            </a:defRPr>
          </a:pPr>
          <a:r>
            <a:t>Energy Cost Port of Ngqura vs AMS </a:t>
          </a: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Data!$A$15</c:f>
            </c:strRef>
          </c:tx>
          <c:spPr>
            <a:solidFill>
              <a:srgbClr val="5B9BD5">
                <a:alpha val="100000"/>
              </a:srgbClr>
            </a:solidFill>
            <a:ln>
              <a:noFill/>
            </a:ln>
          </c:spPr>
          <c:invertIfNegative val="0"/>
          <c:cat>
            <c:strRef>
              <c:f>Data!$B$1:$M$1</c:f>
            </c:strRef>
          </c:cat>
          <c:val>
            <c:numRef>
              <c:f>Data!$B$15:$M$15</c:f>
              <c:numCache/>
            </c:numRef>
          </c:val>
        </c:ser>
        <c:ser>
          <c:idx val="1"/>
          <c:order val="1"/>
          <c:tx>
            <c:strRef>
              <c:f>Data!$A$22</c:f>
            </c:strRef>
          </c:tx>
          <c:spPr>
            <a:solidFill>
              <a:srgbClr val="ED7D31">
                <a:alpha val="100000"/>
              </a:srgbClr>
            </a:solidFill>
            <a:ln>
              <a:noFill/>
            </a:ln>
          </c:spPr>
          <c:invertIfNegative val="0"/>
          <c:cat>
            <c:strRef>
              <c:f>Data!$B$1:$M$1</c:f>
            </c:strRef>
          </c:cat>
          <c:val>
            <c:numRef>
              <c:f>Data!$B$22:$M$22</c:f>
              <c:numCache/>
            </c:numRef>
          </c:val>
        </c:ser>
        <c:ser>
          <c:idx val="2"/>
          <c:order val="2"/>
          <c:tx>
            <c:strRef>
              <c:f>Data!$A$19</c:f>
            </c:strRef>
          </c:tx>
          <c:spPr>
            <a:solidFill>
              <a:srgbClr val="A5A5A5">
                <a:alpha val="100000"/>
              </a:srgbClr>
            </a:solidFill>
            <a:ln>
              <a:noFill/>
            </a:ln>
          </c:spPr>
          <c:invertIfNegative val="0"/>
          <c:cat>
            <c:strRef>
              <c:f>Data!$B$1:$M$1</c:f>
            </c:strRef>
          </c:cat>
          <c:val>
            <c:numRef>
              <c:f>Data!$B$19:$M$19</c:f>
              <c:numCache/>
            </c:numRef>
          </c:val>
        </c:ser>
        <c:gapWidth val="425"/>
        <c:overlap val="-69"/>
        <c:axId val="455812661"/>
        <c:axId val="959209036"/>
      </c:barChart>
      <c:catAx>
        <c:axId val="455812661"/>
        <c:scaling>
          <c:orientation val="minMax"/>
        </c:scaling>
        <c:delete val="0"/>
        <c:axPos val="b"/>
        <c:title>
          <c:tx>
            <c:rich>
              <a:bodyPr anchor="ctr"/>
              <a:lstStyle/>
              <a:p>
                <a:pPr algn="ctr">
                  <a:defRPr b="1" sz="1000">
                    <a:solidFill>
                      <a:srgbClr val="000000"/>
                    </a:solidFill>
                    <a:latin typeface="+mn-cs" charset="0"/>
                    <a:ea typeface="+mn-cs" charset="0"/>
                    <a:cs typeface="+mn-cs" charset="0"/>
                  </a:defRPr>
                </a:pPr>
                <a:r>
                  <a:t>Time [Months]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  <c:txPr>
            <a:bodyPr anchor="ctr"/>
            <a:lstStyle/>
            <a:p>
              <a:pPr algn="ctr">
                <a:defRPr b="1" sz="1000">
                  <a:solidFill>
                    <a:srgbClr val="000000"/>
                  </a:solidFill>
                  <a:latin typeface="+mn-cs" charset="0"/>
                  <a:ea typeface="+mn-cs" charset="0"/>
                  <a:cs typeface="+mn-cs" charset="0"/>
                </a:defRPr>
              </a:pPr>
              <a:r>
                <a:t>Time [Months]</a:t>
              </a:r>
            </a:p>
          </c:txPr>
        </c:title>
        <c:minorTickMark val="none"/>
        <c:tickLblPos val="nextTo"/>
        <c:spPr>
          <a:ln w="9525">
            <a:solidFill>
              <a:srgbClr val="C0C0C0"/>
            </a:solidFill>
            <a:prstDash val="solid"/>
          </a:ln>
        </c:spPr>
        <c:txPr>
          <a:bodyPr anchor="ctr"/>
          <a:lstStyle/>
          <a:p>
            <a:pPr algn="ctr">
              <a:defRPr sz="900">
                <a:solidFill>
                  <a:srgbClr val="595959"/>
                </a:solidFill>
                <a:latin typeface="+mn-cs" charset="0"/>
                <a:ea typeface="+mn-cs" charset="0"/>
                <a:cs typeface="+mn-cs" charset="0"/>
              </a:defRPr>
            </a:pPr>
          </a:p>
        </c:txPr>
        <c:crossAx val="959209036"/>
        <c:crosses val="autoZero"/>
        <c:auto val="1"/>
        <c:lblOffset val="100"/>
        <c:tickLblSkip val="1"/>
        <c:tickMarkSkip val="1"/>
        <c:noMultiLvlLbl val="0"/>
      </c:catAx>
      <c:valAx>
        <c:axId val="959209036"/>
        <c:scaling>
          <c:orientation val="minMax"/>
        </c:scaling>
        <c:delete val="0"/>
        <c:axPos val="l"/>
        <c:majorGridlines>
          <c:spPr>
            <a:ln w="9525">
              <a:solidFill>
                <a:srgbClr val="C0C0C0"/>
              </a:solidFill>
              <a:prstDash val="solid"/>
            </a:ln>
          </c:spPr>
        </c:majorGridlines>
        <c:title>
          <c:tx>
            <c:rich>
              <a:bodyPr rot="-5400000" vert="vert270" anchor="ctr"/>
              <a:lstStyle/>
              <a:p>
                <a:pPr algn="ctr">
                  <a:defRPr b="1" sz="1000">
                    <a:solidFill>
                      <a:srgbClr val="000000"/>
                    </a:solidFill>
                    <a:latin typeface="+mn-cs" charset="0"/>
                    <a:ea typeface="+mn-cs" charset="0"/>
                    <a:cs typeface="+mn-cs" charset="0"/>
                  </a:defRPr>
                </a:pPr>
                <a:r>
                  <a:t>Energy Cost (Rands)</a:t>
                </a:r>
              </a:p>
            </c:rich>
          </c:tx>
          <c:layout/>
          <c:overlay val="0"/>
          <c:spPr>
            <a:noFill/>
            <a:ln>
              <a:noFill/>
            </a:ln>
          </c:spPr>
          <c:txPr>
            <a:bodyPr rot="-5400000" vert="vert270" anchor="ctr"/>
            <a:lstStyle/>
            <a:p>
              <a:pPr algn="ctr">
                <a:defRPr b="1" sz="1000">
                  <a:solidFill>
                    <a:srgbClr val="000000"/>
                  </a:solidFill>
                  <a:latin typeface="+mn-cs" charset="0"/>
                  <a:ea typeface="+mn-cs" charset="0"/>
                  <a:cs typeface="+mn-cs" charset="0"/>
                </a:defRPr>
              </a:pPr>
              <a:r>
                <a:t>Energy Cost (Rands)</a:t>
              </a:r>
            </a:p>
          </c:txPr>
        </c:title>
        <c:majorTickMark val="none"/>
        <c:minorTickMark val="none"/>
        <c:tickLblPos val="nextTo"/>
        <c:spPr>
          <a:ln>
            <a:noFill/>
          </a:ln>
        </c:spPr>
        <c:txPr>
          <a:bodyPr anchor="ctr"/>
          <a:lstStyle/>
          <a:p>
            <a:pPr algn="ctr">
              <a:defRPr sz="900">
                <a:solidFill>
                  <a:srgbClr val="595959"/>
                </a:solidFill>
                <a:latin typeface="+mn-cs" charset="0"/>
                <a:ea typeface="+mn-cs" charset="0"/>
                <a:cs typeface="+mn-cs" charset="0"/>
              </a:defRPr>
            </a:pPr>
          </a:p>
        </c:txPr>
        <c:crossAx val="455812661"/>
        <c:crosses val="autoZero"/>
        <c:crossBetween val="between"/>
      </c:valAx>
      <c:spPr>
        <a:noFill/>
        <a:ln>
          <a:noFill/>
        </a:ln>
      </c:spPr>
    </c:plotArea>
    <c:legend>
      <c:legendPos val="b"/>
      <c:layout/>
      <c:overlay val="0"/>
      <c:spPr>
        <a:noFill/>
        <a:ln>
          <a:noFill/>
        </a:ln>
      </c:spPr>
      <c:txPr>
        <a:bodyPr anchor="ctr"/>
        <a:lstStyle/>
        <a:p>
          <a:pPr algn="l">
            <a:defRPr sz="900">
              <a:solidFill>
                <a:srgbClr val="595959"/>
              </a:solidFill>
              <a:latin typeface="+mn-cs" charset="0"/>
              <a:ea typeface="+mn-cs" charset="0"/>
              <a:cs typeface="+mn-cs" charset="0"/>
            </a:defRPr>
          </a:pPr>
        </a:p>
      </c:txPr>
    </c:legend>
    <c:plotVisOnly val="1"/>
    <c:dispBlanksAs val="gap"/>
    <c:showDLblsOverMax val="0"/>
  </c:chart>
  <c:spPr>
    <a:solidFill>
      <a:srgbClr val="FFFFFF">
        <a:alpha val="100000"/>
      </a:srgbClr>
    </a:solidFill>
    <a:ln w="9525">
      <a:solidFill>
        <a:srgbClr val="C0C0C0"/>
      </a:solidFill>
      <a:prstDash val="solid"/>
    </a:ln>
  </c:spPr>
  <c:txPr>
    <a:bodyPr anchor="ctr"/>
    <a:lstStyle/>
    <a:p>
      <a:pPr algn="ctr">
        <a:defRPr b="0" sz="1100">
          <a:solidFill>
            <a:srgbClr val="000000"/>
          </a:solidFill>
          <a:latin typeface="Calibri" charset="0"/>
          <a:ea typeface="Calibri" charset="0"/>
          <a:cs typeface="Calibri" charset="0"/>
        </a:defRPr>
      </a:pPr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xmlns:c="http://schemas.openxmlformats.org/drawingml/2006/chart" val="2"/>
    </mc:Fallback>
  </mc:AlternateContent>
  <c:chart>
    <c:title>
      <c:tx>
        <c:rich>
          <a:bodyPr anchor="ctr"/>
          <a:lstStyle/>
          <a:p>
            <a:pPr algn="ctr">
              <a:defRPr b="1" sz="1400">
                <a:solidFill>
                  <a:srgbClr val="000000"/>
                </a:solidFill>
                <a:latin typeface="+mn-cs" charset="0"/>
                <a:ea typeface="+mn-cs" charset="0"/>
                <a:cs typeface="+mn-cs" charset="0"/>
              </a:defRPr>
            </a:pPr>
            <a:r>
              <a:t>AMS Energy Usage Against Total PoN Consumption</a:t>
            </a:r>
          </a:p>
        </c:rich>
      </c:tx>
      <c:layout>
        <c:manualLayout>
          <c:xMode val="edge"/>
          <c:yMode val="edge"/>
          <c:x val="0.158971955516332"/>
          <c:y val="0.0096618357487922704"/>
        </c:manualLayout>
      </c:layout>
      <c:overlay val="0"/>
      <c:spPr>
        <a:noFill/>
        <a:ln>
          <a:noFill/>
        </a:ln>
      </c:spPr>
      <c:txPr>
        <a:bodyPr anchor="ctr"/>
        <a:lstStyle/>
        <a:p>
          <a:pPr algn="ctr">
            <a:defRPr b="1" sz="1400">
              <a:solidFill>
                <a:srgbClr val="000000"/>
              </a:solidFill>
              <a:latin typeface="+mn-cs" charset="0"/>
              <a:ea typeface="+mn-cs" charset="0"/>
              <a:cs typeface="+mn-cs" charset="0"/>
            </a:defRPr>
          </a:pPr>
          <a:r>
            <a:t>AMS Energy Usage Against Total PoN Consumption</a:t>
          </a:r>
        </a:p>
      </c:txPr>
    </c:title>
    <c:autoTitleDeleted val="0"/>
    <c:view3D>
      <c:rotX val="30"/>
      <c:hPercent val="100"/>
      <c:rotY val="35"/>
      <c:depthPercent val="100"/>
      <c:perspective val="30"/>
    </c:view3D>
    <c:floor>
      <c:spPr>
        <a:noFill/>
        <a:ln>
          <a:noFill/>
        </a:ln>
      </c:spPr>
    </c:floor>
    <c:sideWall>
      <c:spPr>
        <a:noFill/>
        <a:ln>
          <a:noFill/>
        </a:ln>
      </c:spPr>
    </c:sideWall>
    <c:backWall>
      <c:spPr>
        <a:noFill/>
        <a:ln>
          <a:noFill/>
        </a:ln>
      </c:spPr>
    </c:backWall>
    <c:plotArea>
      <c:layout>
        <c:manualLayout>
          <c:layoutTarget val="inner"/>
          <c:xMode val="edge"/>
          <c:yMode val="edge"/>
          <c:x val="0"/>
          <c:y val="0.103466441694788"/>
          <c:w val="1"/>
          <c:h val="0.88521358743200608"/>
        </c:manualLayout>
      </c:layout>
      <c:pie3DChart>
        <c:varyColors val="1"/>
        <c:ser>
          <c:idx val="0"/>
          <c:order val="0"/>
          <c:tx>
            <c:v>Series1</c:v>
          </c:tx>
          <c:dPt>
            <c:idx val="0"/>
            <c:spPr>
              <a:solidFill>
                <a:srgbClr val="5B9BD5">
                  <a:alpha val="100000"/>
                </a:srgbClr>
              </a:solidFill>
              <a:ln w="25400">
                <a:solidFill>
                  <a:srgbClr val="FFFFFF"/>
                </a:solidFill>
                <a:prstDash val="solid"/>
              </a:ln>
            </c:spPr>
          </c:dPt>
          <c:dPt>
            <c:idx val="1"/>
            <c:spPr>
              <a:solidFill>
                <a:srgbClr val="ED7D31">
                  <a:alpha val="100000"/>
                </a:srgbClr>
              </a:solidFill>
              <a:ln w="25400">
                <a:solidFill>
                  <a:srgbClr val="FFFFFF"/>
                </a:solidFill>
                <a:prstDash val="solid"/>
              </a:ln>
            </c:spPr>
          </c:dPt>
          <c:dPt>
            <c:idx val="2"/>
            <c:spPr>
              <a:solidFill>
                <a:srgbClr val="A5A5A5">
                  <a:alpha val="100000"/>
                </a:srgbClr>
              </a:solidFill>
              <a:ln w="25400">
                <a:solidFill>
                  <a:srgbClr val="FFFFFF"/>
                </a:solidFill>
                <a:prstDash val="solid"/>
              </a:ln>
            </c:spPr>
          </c:dPt>
          <c:dLbls>
            <c:spPr>
              <a:noFill/>
              <a:ln>
                <a:noFill/>
              </a:ln>
            </c:spPr>
            <c:txPr>
              <a:bodyPr anchor="ctr"/>
              <a:lstStyle/>
              <a:p>
                <a:pPr algn="ctr">
                  <a:defRPr sz="900">
                    <a:solidFill>
                      <a:srgbClr val="404040"/>
                    </a:solidFill>
                    <a:latin typeface="+mn-cs" charset="0"/>
                    <a:ea typeface="+mn-cs" charset="0"/>
                    <a:cs typeface="+mn-cs" charset="0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rgbClr val="969696"/>
                  </a:solidFill>
                  <a:prstDash val="solid"/>
                </a:ln>
              </c:spPr>
            </c:leaderLines>
          </c:dLbls>
          <c:cat>
            <c:strRef>
              <c:f>Data!$A$25:$A$27</c:f>
            </c:strRef>
          </c:cat>
          <c:val>
            <c:numRef>
              <c:f>Data!$B$25:$B$27</c:f>
              <c:numCache/>
            </c:numRef>
          </c:val>
        </c:ser>
      </c:pie3DChart>
      <c:spPr>
        <a:noFill/>
        <a:ln>
          <a:noFill/>
        </a:ln>
      </c:spPr>
    </c:plotArea>
    <c:legend>
      <c:legendPos val="b"/>
      <c:layout/>
      <c:overlay val="0"/>
      <c:spPr>
        <a:noFill/>
        <a:ln>
          <a:noFill/>
        </a:ln>
      </c:spPr>
      <c:txPr>
        <a:bodyPr anchor="ctr"/>
        <a:lstStyle/>
        <a:p>
          <a:pPr algn="l">
            <a:defRPr sz="900">
              <a:solidFill>
                <a:srgbClr val="595959"/>
              </a:solidFill>
              <a:latin typeface="+mn-cs" charset="0"/>
              <a:ea typeface="+mn-cs" charset="0"/>
              <a:cs typeface="+mn-cs" charset="0"/>
            </a:defRPr>
          </a:pPr>
        </a:p>
      </c:txPr>
    </c:legend>
    <c:plotVisOnly val="1"/>
    <c:dispBlanksAs val="gap"/>
    <c:showDLblsOverMax val="0"/>
  </c:chart>
  <c:spPr>
    <a:solidFill>
      <a:srgbClr val="FFFFFF">
        <a:alpha val="100000"/>
      </a:srgbClr>
    </a:solidFill>
    <a:ln w="9525">
      <a:solidFill>
        <a:srgbClr val="C0C0C0"/>
      </a:solidFill>
      <a:prstDash val="solid"/>
    </a:ln>
  </c:spPr>
  <c:txPr>
    <a:bodyPr anchor="ctr"/>
    <a:lstStyle/>
    <a:p>
      <a:pPr algn="ctr">
        <a:defRPr b="0" sz="1100">
          <a:solidFill>
            <a:srgbClr val="000000"/>
          </a:solidFill>
          <a:latin typeface="Calibri" charset="0"/>
          <a:ea typeface="Calibri" charset="0"/>
          <a:cs typeface="Calibri" charset="0"/>
        </a:defRPr>
      </a:pPr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xmlns:c="http://schemas.openxmlformats.org/drawingml/2006/chart" val="2"/>
    </mc:Fallback>
  </mc:AlternateContent>
  <c:chart>
    <c:title>
      <c:tx>
        <c:rich>
          <a:bodyPr anchor="ctr"/>
          <a:lstStyle/>
          <a:p>
            <a:pPr algn="ctr">
              <a:defRPr sz="1400">
                <a:solidFill>
                  <a:srgbClr val="000000"/>
                </a:solidFill>
                <a:latin typeface="+mn-cs" charset="0"/>
                <a:ea typeface="+mn-cs" charset="0"/>
                <a:cs typeface="+mn-cs" charset="0"/>
              </a:defRPr>
            </a:pPr>
            <a:r>
              <a:t>AMS Energy Cost Against Total PoN Cost</a:t>
            </a:r>
          </a:p>
        </c:rich>
      </c:tx>
      <c:layout/>
      <c:overlay val="0"/>
      <c:spPr>
        <a:noFill/>
        <a:ln>
          <a:noFill/>
        </a:ln>
      </c:spPr>
      <c:txPr>
        <a:bodyPr anchor="ctr"/>
        <a:lstStyle/>
        <a:p>
          <a:pPr algn="ctr">
            <a:defRPr sz="1400">
              <a:solidFill>
                <a:srgbClr val="000000"/>
              </a:solidFill>
              <a:latin typeface="+mn-cs" charset="0"/>
              <a:ea typeface="+mn-cs" charset="0"/>
              <a:cs typeface="+mn-cs" charset="0"/>
            </a:defRPr>
          </a:pPr>
          <a:r>
            <a:t>AMS Energy Cost Against Total PoN Cost</a:t>
          </a:r>
        </a:p>
      </c:txPr>
    </c:title>
    <c:autoTitleDeleted val="0"/>
    <c:view3D>
      <c:rotX val="30"/>
      <c:hPercent val="100"/>
      <c:rotY val="35"/>
      <c:depthPercent val="100"/>
      <c:perspective val="30"/>
    </c:view3D>
    <c:floor>
      <c:spPr>
        <a:noFill/>
        <a:ln>
          <a:noFill/>
        </a:ln>
      </c:spPr>
    </c:floor>
    <c:sideWall>
      <c:spPr>
        <a:noFill/>
        <a:ln>
          <a:noFill/>
        </a:ln>
      </c:spPr>
    </c:sideWall>
    <c:backWall>
      <c:spPr>
        <a:noFill/>
        <a:ln>
          <a:noFill/>
        </a:ln>
      </c:spPr>
    </c:backWall>
    <c:plotArea>
      <c:layout>
        <c:manualLayout>
          <c:layoutTarget val="inner"/>
          <c:xMode val="edge"/>
          <c:yMode val="edge"/>
          <c:x val="0.00547117189951508"/>
          <c:y val="0.118729760229247"/>
          <c:w val="0.99452882810048496"/>
          <c:h val="0.87877236359947808"/>
        </c:manualLayout>
      </c:layout>
      <c:pie3DChart>
        <c:varyColors val="1"/>
        <c:ser>
          <c:idx val="0"/>
          <c:order val="0"/>
          <c:tx>
            <c:v>Series1</c:v>
          </c:tx>
          <c:explosion val="5"/>
          <c:dPt>
            <c:idx val="0"/>
            <c:spPr>
              <a:solidFill>
                <a:srgbClr val="5B9BD5">
                  <a:alpha val="100000"/>
                </a:srgbClr>
              </a:solidFill>
              <a:ln w="25400">
                <a:solidFill>
                  <a:srgbClr val="FFFFFF"/>
                </a:solidFill>
                <a:prstDash val="solid"/>
              </a:ln>
            </c:spPr>
          </c:dPt>
          <c:dPt>
            <c:idx val="1"/>
            <c:spPr>
              <a:solidFill>
                <a:srgbClr val="A5A5A5">
                  <a:alpha val="100000"/>
                </a:srgbClr>
              </a:solidFill>
              <a:ln w="25400">
                <a:solidFill>
                  <a:srgbClr val="FFFFFF"/>
                </a:solidFill>
                <a:prstDash val="solid"/>
              </a:ln>
            </c:spPr>
          </c:dPt>
          <c:dPt>
            <c:idx val="2"/>
            <c:spPr>
              <a:solidFill>
                <a:srgbClr val="4472C4">
                  <a:alpha val="100000"/>
                </a:srgbClr>
              </a:solidFill>
              <a:ln w="25400">
                <a:solidFill>
                  <a:srgbClr val="FFFFFF"/>
                </a:solidFill>
                <a:prstDash val="solid"/>
              </a:ln>
            </c:spPr>
          </c:dPt>
          <c:dLbls>
            <c:spPr>
              <a:noFill/>
              <a:ln>
                <a:noFill/>
              </a:ln>
            </c:spPr>
            <c:txPr>
              <a:bodyPr anchor="ctr"/>
              <a:lstStyle/>
              <a:p>
                <a:pPr algn="ctr">
                  <a:defRPr b="1" sz="1000">
                    <a:solidFill>
                      <a:srgbClr val="404040"/>
                    </a:solidFill>
                    <a:latin typeface="+mn-cs" charset="0"/>
                    <a:ea typeface="+mn-cs" charset="0"/>
                    <a:cs typeface="+mn-cs" charset="0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rgbClr val="969696"/>
                  </a:solidFill>
                  <a:prstDash val="solid"/>
                </a:ln>
              </c:spPr>
            </c:leaderLines>
          </c:dLbls>
          <c:cat>
            <c:strRef>
              <c:f>Data!$A$29:$A$31</c:f>
            </c:strRef>
          </c:cat>
          <c:val>
            <c:numRef>
              <c:f>Data!$B$29:$B$31</c:f>
              <c:numCache/>
            </c:numRef>
          </c:val>
        </c:ser>
      </c:pie3DChart>
      <c:spPr>
        <a:noFill/>
        <a:ln>
          <a:noFill/>
        </a:ln>
      </c:spPr>
    </c:plotArea>
    <c:legend>
      <c:legendPos val="b"/>
      <c:layout/>
      <c:overlay val="0"/>
      <c:spPr>
        <a:noFill/>
        <a:ln>
          <a:noFill/>
        </a:ln>
      </c:spPr>
      <c:txPr>
        <a:bodyPr anchor="ctr"/>
        <a:lstStyle/>
        <a:p>
          <a:pPr algn="l">
            <a:defRPr sz="900">
              <a:solidFill>
                <a:srgbClr val="595959"/>
              </a:solidFill>
              <a:latin typeface="+mn-cs" charset="0"/>
              <a:ea typeface="+mn-cs" charset="0"/>
              <a:cs typeface="+mn-cs" charset="0"/>
            </a:defRPr>
          </a:pPr>
        </a:p>
      </c:txPr>
    </c:legend>
    <c:plotVisOnly val="1"/>
    <c:dispBlanksAs val="gap"/>
    <c:showDLblsOverMax val="0"/>
  </c:chart>
  <c:spPr>
    <a:solidFill>
      <a:srgbClr val="FFFFFF">
        <a:alpha val="100000"/>
      </a:srgbClr>
    </a:solidFill>
    <a:ln w="9525">
      <a:solidFill>
        <a:srgbClr val="C0C0C0"/>
      </a:solidFill>
      <a:prstDash val="solid"/>
    </a:ln>
  </c:spPr>
  <c:txPr>
    <a:bodyPr anchor="ctr"/>
    <a:lstStyle/>
    <a:p>
      <a:pPr algn="ctr">
        <a:defRPr b="0" sz="1100">
          <a:solidFill>
            <a:srgbClr val="000000"/>
          </a:solidFill>
          <a:latin typeface="Calibri" charset="0"/>
          <a:ea typeface="Calibri" charset="0"/>
          <a:cs typeface="Calibri" charset="0"/>
        </a:defRPr>
      </a:pPr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xmlns:c="http://schemas.openxmlformats.org/drawingml/2006/chart" val="2"/>
    </mc:Fallback>
  </mc:AlternateContent>
  <c:chart>
    <c:title>
      <c:tx>
        <c:rich>
          <a:bodyPr anchor="ctr"/>
          <a:lstStyle/>
          <a:p>
            <a:pPr algn="ctr">
              <a:defRPr b="1" sz="1600">
                <a:solidFill>
                  <a:srgbClr val="000000"/>
                </a:solidFill>
                <a:latin typeface="+mn-cs" charset="0"/>
                <a:ea typeface="+mn-cs" charset="0"/>
                <a:cs typeface="+mn-cs" charset="0"/>
              </a:defRPr>
            </a:pPr>
            <a:r>
              <a:t>PoN - AMS/Other Energy Cost Split as %</a:t>
            </a:r>
          </a:p>
        </c:rich>
      </c:tx>
      <c:layout/>
      <c:overlay val="0"/>
      <c:spPr>
        <a:noFill/>
        <a:ln>
          <a:noFill/>
        </a:ln>
      </c:spPr>
      <c:txPr>
        <a:bodyPr anchor="ctr"/>
        <a:lstStyle/>
        <a:p>
          <a:pPr algn="ctr">
            <a:defRPr b="1" sz="1600">
              <a:solidFill>
                <a:srgbClr val="000000"/>
              </a:solidFill>
              <a:latin typeface="+mn-cs" charset="0"/>
              <a:ea typeface="+mn-cs" charset="0"/>
              <a:cs typeface="+mn-cs" charset="0"/>
            </a:defRPr>
          </a:pPr>
          <a:r>
            <a:t>PoN - AMS/Other Energy Cost Split as %</a:t>
          </a:r>
        </a:p>
      </c:txPr>
    </c:title>
    <c:autoTitleDeleted val="0"/>
    <c:view3D>
      <c:rotX val="30"/>
      <c:hPercent val="100"/>
      <c:rotY val="46"/>
      <c:depthPercent val="100"/>
      <c:perspective val="30"/>
    </c:view3D>
    <c:floor>
      <c:spPr>
        <a:noFill/>
        <a:ln>
          <a:noFill/>
        </a:ln>
      </c:spPr>
    </c:floor>
    <c:sideWall>
      <c:spPr>
        <a:noFill/>
        <a:ln>
          <a:noFill/>
        </a:ln>
      </c:spPr>
    </c:sideWall>
    <c:backWall>
      <c:spPr>
        <a:noFill/>
        <a:ln>
          <a:noFill/>
        </a:ln>
      </c:spPr>
    </c:backWall>
    <c:plotArea>
      <c:layout/>
      <c:pie3DChart>
        <c:varyColors val="1"/>
        <c:ser>
          <c:idx val="0"/>
          <c:order val="0"/>
          <c:tx>
            <c:v>Series1</c:v>
          </c:tx>
          <c:dPt>
            <c:idx val="0"/>
            <c:spPr>
              <a:gradFill xmlns:a="http://schemas.openxmlformats.org/drawingml/2006/main"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</c:spPr>
          </c:dPt>
          <c:dPt>
            <c:idx val="1"/>
            <c:spPr>
              <a:gradFill xmlns:a="http://schemas.openxmlformats.org/drawingml/2006/main"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</c:spPr>
          </c:dPt>
          <c:dLbls>
            <c:spPr>
              <a:noFill/>
              <a:ln>
                <a:noFill/>
              </a:ln>
            </c:spPr>
            <c:txPr>
              <a:bodyPr anchor="ctr"/>
              <a:lstStyle/>
              <a:p>
                <a:pPr algn="ctr">
                  <a:defRPr b="1" sz="1400">
                    <a:solidFill>
                      <a:srgbClr val="000000"/>
                    </a:solidFill>
                    <a:latin typeface="+mn-cs" charset="0"/>
                    <a:ea typeface="+mn-cs" charset="0"/>
                    <a:cs typeface="+mn-cs" charset="0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rgbClr val="C0C0C0"/>
                  </a:solidFill>
                  <a:prstDash val="solid"/>
                </a:ln>
              </c:spPr>
            </c:leaderLines>
          </c:dLbls>
          <c:cat>
            <c:strRef>
              <c:f>Data!$A$37:$A$38</c:f>
            </c:strRef>
          </c:cat>
          <c:val>
            <c:numRef>
              <c:f>Data!$B$37:$B$38</c:f>
              <c:numCache/>
            </c:numRef>
          </c:val>
        </c:ser>
      </c:pie3DChart>
      <c:spPr>
        <a:noFill/>
        <a:ln>
          <a:noFill/>
        </a:ln>
      </c:spPr>
    </c:plotArea>
    <c:legend>
      <c:legendPos val="b"/>
      <c:layout/>
      <c:overlay val="0"/>
      <c:spPr>
        <a:noFill/>
        <a:ln>
          <a:noFill/>
        </a:ln>
      </c:spPr>
      <c:txPr>
        <a:bodyPr anchor="ctr"/>
        <a:lstStyle/>
        <a:p>
          <a:pPr algn="l">
            <a:defRPr sz="900">
              <a:solidFill>
                <a:srgbClr val="44546A"/>
              </a:solidFill>
              <a:latin typeface="+mn-cs" charset="0"/>
              <a:ea typeface="+mn-cs" charset="0"/>
              <a:cs typeface="+mn-cs" charset="0"/>
            </a:defRPr>
          </a:pPr>
        </a:p>
      </c:txPr>
    </c:legend>
    <c:plotVisOnly val="1"/>
    <c:dispBlanksAs val="gap"/>
    <c:showDLblsOverMax val="0"/>
  </c:chart>
  <c:spPr>
    <a:solidFill>
      <a:srgbClr val="FFFFFF">
        <a:alpha val="100000"/>
      </a:srgbClr>
    </a:solidFill>
    <a:ln w="9525">
      <a:solidFill>
        <a:srgbClr val="CCCCFF"/>
      </a:solidFill>
      <a:prstDash val="solid"/>
    </a:ln>
  </c:spPr>
  <c:txPr>
    <a:bodyPr anchor="ctr"/>
    <a:lstStyle/>
    <a:p>
      <a:pPr algn="ctr">
        <a:defRPr b="0" sz="1100">
          <a:solidFill>
            <a:srgbClr val="000000"/>
          </a:solidFill>
          <a:latin typeface="Calibri" charset="0"/>
          <a:ea typeface="Calibri" charset="0"/>
          <a:cs typeface="Calibri" charset="0"/>
        </a:defRPr>
      </a:pPr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xmlns:c="http://schemas.openxmlformats.org/drawingml/2006/chart" val="2"/>
    </mc:Fallback>
  </mc:AlternateContent>
  <c:chart>
    <c:title>
      <c:tx>
        <c:rich>
          <a:bodyPr anchor="ctr"/>
          <a:lstStyle/>
          <a:p>
            <a:pPr algn="ctr">
              <a:defRPr b="1" sz="1600">
                <a:solidFill>
                  <a:srgbClr val="000000"/>
                </a:solidFill>
                <a:latin typeface="+mn-cs" charset="0"/>
                <a:ea typeface="+mn-cs" charset="0"/>
                <a:cs typeface="+mn-cs" charset="0"/>
              </a:defRPr>
            </a:pPr>
            <a:r>
              <a:rPr b="0" i="0" sz="1100">
                <a:solidFill>
                  <a:srgbClr val="000000"/>
                </a:solidFill>
                <a:latin typeface="Calibri" charset="0"/>
                <a:ea typeface="Calibri" charset="0"/>
                <a:cs typeface="Calibri" charset="0"/>
              </a:rPr>
              <a:t>PoN - AMS/Other Energy Consumption Split %</a:t>
            </a:r>
          </a:p>
        </c:rich>
      </c:tx>
      <c:layout>
        <c:manualLayout>
          <c:xMode val="edge"/>
          <c:yMode val="edge"/>
          <c:x val="0.214527057768359"/>
          <c:y val="0.046666666666666704"/>
        </c:manualLayout>
      </c:layout>
      <c:overlay val="0"/>
      <c:spPr>
        <a:noFill/>
        <a:ln>
          <a:noFill/>
        </a:ln>
      </c:spPr>
      <c:txPr>
        <a:bodyPr anchor="ctr"/>
        <a:lstStyle/>
        <a:p>
          <a:pPr algn="ctr">
            <a:defRPr b="1" sz="1600">
              <a:solidFill>
                <a:srgbClr val="000000"/>
              </a:solidFill>
              <a:latin typeface="+mn-cs" charset="0"/>
              <a:ea typeface="+mn-cs" charset="0"/>
              <a:cs typeface="+mn-cs" charset="0"/>
            </a:defRPr>
          </a:pPr>
          <a:r>
            <a:rPr b="0" i="0" sz="1100">
              <a:solidFill>
                <a:srgbClr val="000000"/>
              </a:solidFill>
              <a:latin typeface="Calibri" charset="0"/>
              <a:ea typeface="Calibri" charset="0"/>
              <a:cs typeface="Calibri" charset="0"/>
            </a:rPr>
            <a:t>PoN - AMS/Other Energy Consumption Split %</a:t>
          </a:r>
        </a:p>
      </c:txPr>
    </c:title>
    <c:autoTitleDeleted val="0"/>
    <c:view3D>
      <c:rotX val="30"/>
      <c:hPercent val="100"/>
      <c:rotY val="45"/>
      <c:depthPercent val="100"/>
      <c:perspective val="30"/>
    </c:view3D>
    <c:floor>
      <c:spPr>
        <a:noFill/>
        <a:ln>
          <a:noFill/>
        </a:ln>
      </c:spPr>
    </c:floor>
    <c:sideWall>
      <c:spPr>
        <a:noFill/>
        <a:ln>
          <a:noFill/>
        </a:ln>
      </c:spPr>
    </c:sideWall>
    <c:backWall>
      <c:spPr>
        <a:noFill/>
        <a:ln>
          <a:noFill/>
        </a:ln>
      </c:spPr>
    </c:backWall>
    <c:plotArea>
      <c:layout/>
      <c:pie3DChart>
        <c:varyColors val="1"/>
        <c:ser>
          <c:idx val="0"/>
          <c:order val="0"/>
          <c:tx>
            <c:v>Series1</c:v>
          </c:tx>
          <c:explosion val="13"/>
          <c:dLbls>
            <c:spPr>
              <a:noFill/>
              <a:ln>
                <a:noFill/>
              </a:ln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>
                  <a:solidFill>
                    <a:srgbClr val="000000"/>
                  </a:solidFill>
                  <a:prstDash val="solid"/>
                </a:ln>
              </c:spPr>
            </c:leaderLines>
          </c:dLbls>
          <c:cat>
            <c:strRef>
              <c:f>Data!$A$33:$A$34</c:f>
            </c:strRef>
          </c:cat>
          <c:val>
            <c:numRef>
              <c:f>Data!$B$33:$B$34</c:f>
              <c:numCache/>
            </c:numRef>
          </c:val>
        </c:ser>
      </c:pie3DChart>
      <c:spPr>
        <a:noFill/>
        <a:ln>
          <a:noFill/>
        </a:ln>
      </c:spPr>
    </c:plotArea>
    <c:legend>
      <c:legendPos val="r"/>
      <c:layout/>
      <c:overlay val="0"/>
    </c:legend>
    <c:plotVisOnly val="1"/>
    <c:dispBlanksAs val="gap"/>
    <c:showDLblsOverMax val="0"/>
  </c:chart>
  <c:txPr>
    <a:bodyPr anchor="ctr"/>
    <a:lstStyle/>
    <a:p>
      <a:pPr algn="ctr">
        <a:defRPr b="0" sz="1100">
          <a:solidFill>
            <a:srgbClr val="000000"/>
          </a:solidFill>
          <a:latin typeface="Calibri" charset="0"/>
          <a:ea typeface="Calibri" charset="0"/>
          <a:cs typeface="Calibri" charset="0"/>
        </a:defRPr>
      </a:pPr>
    </a:p>
  </c:txPr>
</c:chartSpace>
</file>

<file path=xl/chart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chart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2.xml" /></Relationships>
</file>

<file path=xl/chart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3.xml" /></Relationships>
</file>

<file path=xl/chart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4.xml" /></Relationships>
</file>

<file path=xl/chart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5.xml" /></Relationships>
</file>

<file path=xl/chart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6.xml" /></Relationships>
</file>

<file path=xl/chart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7.xml" /></Relationships>
</file>

<file path=xl/chart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8.xml" /></Relationships>
</file>

<file path=xl/chartsheets/sheet2.xml><?xml version="1.0" encoding="utf-8"?>
<chartsheet xmlns:r="http://schemas.openxmlformats.org/officeDocument/2006/relationships" xmlns="http://schemas.openxmlformats.org/spreadsheetml/2006/main">
  <sheetPr codeName="Sheet2"/>
  <sheetViews>
    <sheetView zoomScale="90" workbookViewId="0"/>
  </sheetViews>
  <sheetProtection/>
  <pageMargins left="0.7" right="0.7" top="0.75" bottom="0.75" header="0.3" footer="0.3"/>
  <pageSetup orientation="landscape"/>
  <drawing r:id="rId1"/>
</chartsheet>
</file>

<file path=xl/chartsheets/sheet3.xml><?xml version="1.0" encoding="utf-8"?>
<chartsheet xmlns:r="http://schemas.openxmlformats.org/officeDocument/2006/relationships" xmlns="http://schemas.openxmlformats.org/spreadsheetml/2006/main">
  <sheetPr codeName="Sheet3"/>
  <sheetViews>
    <sheetView zoomScale="90" workbookViewId="0"/>
  </sheetViews>
  <sheetProtection/>
  <pageMargins left="0.7" right="0.7" top="0.75" bottom="0.75" header="0.3" footer="0.3"/>
  <pageSetup orientation="landscape"/>
  <drawing r:id="rId1"/>
</chartsheet>
</file>

<file path=xl/chartsheets/sheet4.xml><?xml version="1.0" encoding="utf-8"?>
<chartsheet xmlns:r="http://schemas.openxmlformats.org/officeDocument/2006/relationships" xmlns="http://schemas.openxmlformats.org/spreadsheetml/2006/main">
  <sheetPr codeName="Sheet4"/>
  <sheetViews>
    <sheetView zoomScale="90" workbookViewId="0"/>
  </sheetViews>
  <sheetProtection/>
  <pageMargins left="0.7" right="0.7" top="0.75" bottom="0.75" header="0.3" footer="0.3"/>
  <pageSetup orientation="landscape"/>
  <drawing r:id="rId1"/>
</chartsheet>
</file>

<file path=xl/chartsheets/sheet5.xml><?xml version="1.0" encoding="utf-8"?>
<chartsheet xmlns:r="http://schemas.openxmlformats.org/officeDocument/2006/relationships" xmlns="http://schemas.openxmlformats.org/spreadsheetml/2006/main">
  <sheetPr codeName="Sheet5"/>
  <sheetViews>
    <sheetView zoomScale="90" workbookViewId="0"/>
  </sheetViews>
  <sheetProtection/>
  <pageMargins left="0.7" right="0.7" top="0.75" bottom="0.75" header="0.3" footer="0.3"/>
  <pageSetup orientation="landscape"/>
  <drawing r:id="rId1"/>
</chartsheet>
</file>

<file path=xl/chartsheets/sheet6.xml><?xml version="1.0" encoding="utf-8"?>
<chartsheet xmlns:r="http://schemas.openxmlformats.org/officeDocument/2006/relationships" xmlns="http://schemas.openxmlformats.org/spreadsheetml/2006/main">
  <sheetPr codeName="Sheet6"/>
  <sheetViews>
    <sheetView zoomScale="90" workbookViewId="0"/>
  </sheetViews>
  <sheetProtection/>
  <pageMargins left="0.7" right="0.7" top="0.75" bottom="0.75" header="0.3" footer="0.3"/>
  <pageSetup orientation="landscape"/>
  <drawing r:id="rId1"/>
</chartsheet>
</file>

<file path=xl/chartsheets/sheet7.xml><?xml version="1.0" encoding="utf-8"?>
<chartsheet xmlns:r="http://schemas.openxmlformats.org/officeDocument/2006/relationships" xmlns="http://schemas.openxmlformats.org/spreadsheetml/2006/main">
  <sheetPr codeName="Sheet7"/>
  <sheetViews>
    <sheetView zoomScale="90" workbookViewId="0"/>
  </sheetViews>
  <sheetProtection/>
  <pageMargins left="0.7" right="0.7" top="0.75" bottom="0.75" header="0.3" footer="0.3"/>
  <pageSetup orientation="landscape"/>
  <drawing r:id="rId1"/>
</chartsheet>
</file>

<file path=xl/chartsheets/sheet8.xml><?xml version="1.0" encoding="utf-8"?>
<chartsheet xmlns:r="http://schemas.openxmlformats.org/officeDocument/2006/relationships" xmlns="http://schemas.openxmlformats.org/spreadsheetml/2006/main">
  <sheetPr codeName="Sheet8"/>
  <sheetViews>
    <sheetView zoomScale="90" workbookViewId="0"/>
  </sheetViews>
  <sheetProtection/>
  <pageMargins left="0.7" right="0.7" top="0.75" bottom="0.75" header="0.3" footer="0.3"/>
  <pageSetup orientation="landscape"/>
  <drawing r:id="rId1"/>
</chartsheet>
</file>

<file path=xl/chartsheets/sheet9.xml><?xml version="1.0" encoding="utf-8"?>
<chartsheet xmlns:r="http://schemas.openxmlformats.org/officeDocument/2006/relationships" xmlns="http://schemas.openxmlformats.org/spreadsheetml/2006/main">
  <sheetPr codeName="Sheet9"/>
  <sheetViews>
    <sheetView zoomScale="90" workbookViewId="0"/>
  </sheetViews>
  <sheetProtection/>
  <pageMargins left="0.7" right="0.7" top="0.75" bottom="0.75" header="0.3" footer="0.3"/>
  <pageSetup orientation="landscape"/>
  <drawing r:id="rId1"/>
</chartsheet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/xl/charts/chart1.xml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/xl/charts/chart2.xml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/xl/charts/chart3.xml" 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/xl/charts/chart4.xml" 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/xl/charts/chart5.xml" 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/xl/charts/chart6.xml" 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/xl/charts/chart7.xml" 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/xl/charts/chart8.xml" 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70192" cy="629301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N39"/>
  <sheetViews>
    <sheetView topLeftCell="A1" workbookViewId="0">
      <selection activeCell="N12" sqref="N12"/>
    </sheetView>
  </sheetViews>
  <sheetFormatPr defaultColWidth="9.1484375" defaultRowHeight="12.75"/>
  <cols>
    <col min="1" max="1" width="29.140625" style="21" bestFit="1" customWidth="1"/>
    <col min="13" max="13" width="11.85546875" style="21" customWidth="1"/>
  </cols>
  <sheetData>
    <row r="1">
      <c r="A1" s="22" t="s">
        <v>0</v>
      </c>
      <c r="B1" s="23" t="s">
        <v>1</v>
      </c>
      <c r="C1" s="23" t="s">
        <v>2</v>
      </c>
      <c r="D1" s="23" t="s">
        <v>3</v>
      </c>
      <c r="E1" s="23"/>
      <c r="F1" s="23"/>
      <c r="G1" s="23"/>
      <c r="H1" s="23"/>
      <c r="I1" s="23"/>
      <c r="J1" s="23"/>
      <c r="K1" s="23"/>
      <c r="L1" s="23"/>
      <c r="M1" s="23"/>
    </row>
    <row r="2">
      <c r="A2" s="22" t="s">
        <v>4</v>
      </c>
      <c r="B2" s="23">
        <f>1000</f>
        <v/>
      </c>
      <c r="C2" s="23">
        <f>1000</f>
        <v/>
      </c>
      <c r="D2" s="23">
        <f>1000</f>
        <v/>
      </c>
      <c r="E2" s="23"/>
      <c r="F2" s="23"/>
      <c r="G2" s="23"/>
      <c r="H2" s="23"/>
      <c r="I2" s="23"/>
      <c r="J2" s="23"/>
      <c r="K2" s="23"/>
      <c r="L2" s="23"/>
      <c r="M2" s="23"/>
    </row>
    <row r="3">
      <c r="A3" s="22" t="s">
        <v>5</v>
      </c>
      <c r="B3" s="23">
        <f>1000</f>
        <v/>
      </c>
      <c r="C3" s="23">
        <f>1000</f>
        <v/>
      </c>
      <c r="D3" s="23">
        <f>742</f>
        <v/>
      </c>
      <c r="E3" s="23"/>
      <c r="F3" s="23"/>
      <c r="G3" s="23"/>
      <c r="H3" s="23"/>
      <c r="I3" s="23"/>
      <c r="J3" s="23"/>
      <c r="K3" s="23"/>
      <c r="L3" s="23"/>
      <c r="M3" s="23"/>
    </row>
    <row r="4">
      <c r="A4" s="24" t="s">
        <v>6</v>
      </c>
      <c r="B4" s="25">
        <f>100</f>
        <v/>
      </c>
      <c r="C4" s="25">
        <f>50</f>
        <v/>
      </c>
      <c r="D4" s="25">
        <f>100</f>
        <v/>
      </c>
      <c r="E4" s="23"/>
      <c r="F4" s="23"/>
      <c r="G4" s="23"/>
      <c r="H4" s="23"/>
      <c r="I4" s="23"/>
      <c r="J4" s="23"/>
      <c r="K4" s="23"/>
      <c r="L4" s="23"/>
      <c r="M4" s="23"/>
    </row>
    <row r="5">
      <c r="A5" s="24" t="s">
        <v>7</v>
      </c>
      <c r="B5" s="25">
        <f>74.2</f>
        <v/>
      </c>
      <c r="C5" s="25">
        <f>37.1</f>
        <v/>
      </c>
      <c r="D5" s="25">
        <f>74.2</f>
        <v/>
      </c>
      <c r="E5" s="23"/>
      <c r="F5" s="23"/>
      <c r="G5" s="23"/>
      <c r="H5" s="23"/>
      <c r="I5" s="23"/>
      <c r="J5" s="23"/>
      <c r="K5" s="23"/>
      <c r="L5" s="23"/>
      <c r="M5" s="23"/>
    </row>
    <row r="6">
      <c r="A6" s="24" t="s">
        <v>8</v>
      </c>
      <c r="B6" s="25">
        <f>100</f>
        <v/>
      </c>
      <c r="C6" s="25">
        <f>50</f>
        <v/>
      </c>
      <c r="D6" s="25">
        <f>100</f>
        <v/>
      </c>
      <c r="E6" s="23"/>
      <c r="F6" s="23"/>
      <c r="G6" s="23"/>
      <c r="H6" s="23"/>
      <c r="I6" s="23"/>
      <c r="J6" s="23"/>
      <c r="K6" s="23"/>
      <c r="L6" s="23"/>
      <c r="M6" s="23"/>
    </row>
    <row r="7">
      <c r="A7" s="24" t="s">
        <v>9</v>
      </c>
      <c r="B7" s="25">
        <f>74.2</f>
        <v/>
      </c>
      <c r="C7" s="25">
        <f>37.1</f>
        <v/>
      </c>
      <c r="D7" s="25">
        <f>74.2</f>
        <v/>
      </c>
      <c r="E7" s="23"/>
      <c r="F7" s="23"/>
      <c r="G7" s="23"/>
      <c r="H7" s="23"/>
      <c r="I7" s="23"/>
      <c r="J7" s="23"/>
      <c r="K7" s="23"/>
      <c r="L7" s="23"/>
      <c r="M7" s="23"/>
    </row>
    <row r="8">
      <c r="A8" s="24" t="s">
        <v>10</v>
      </c>
      <c r="B8" s="25">
        <f>258</f>
        <v/>
      </c>
      <c r="C8" s="25">
        <f>258</f>
        <v/>
      </c>
      <c r="D8" s="25">
        <f>0</f>
        <v/>
      </c>
      <c r="E8" s="23"/>
      <c r="F8" s="23"/>
      <c r="G8" s="23"/>
      <c r="H8" s="23"/>
      <c r="I8" s="23"/>
      <c r="J8" s="23"/>
      <c r="K8" s="23"/>
      <c r="L8" s="23"/>
      <c r="M8" s="23"/>
    </row>
    <row r="9">
      <c r="A9" s="24" t="s">
        <v>11</v>
      </c>
      <c r="B9" s="25">
        <f>396.023611111111</f>
        <v/>
      </c>
      <c r="C9" s="25">
        <f>276.460277777778</f>
        <v/>
      </c>
      <c r="D9" s="25">
        <f>62.7183333333333</f>
        <v/>
      </c>
      <c r="E9" s="23"/>
      <c r="F9" s="23"/>
      <c r="G9" s="23"/>
      <c r="H9" s="23"/>
      <c r="I9" s="23"/>
      <c r="J9" s="23"/>
      <c r="K9" s="23"/>
      <c r="L9" s="23"/>
      <c r="M9" s="23"/>
    </row>
    <row r="10">
      <c r="A10" s="24" t="s">
        <v>12</v>
      </c>
      <c r="B10" s="25">
        <f>851.6</f>
        <v/>
      </c>
      <c r="C10" s="25">
        <f>925.8</f>
        <v/>
      </c>
      <c r="D10" s="25">
        <f>593.6</f>
        <v/>
      </c>
      <c r="E10" s="23"/>
      <c r="F10" s="23"/>
      <c r="G10" s="23"/>
      <c r="H10" s="23"/>
      <c r="I10" s="23"/>
      <c r="J10" s="23"/>
      <c r="K10" s="23"/>
      <c r="L10" s="23"/>
      <c r="M10" s="23"/>
    </row>
    <row r="11">
      <c r="A11" s="22" t="s">
        <v>13</v>
      </c>
      <c r="B11" s="23">
        <f>1147.71</f>
        <v/>
      </c>
      <c r="C11" s="23">
        <f>1247.71</f>
        <v/>
      </c>
      <c r="D11" s="23">
        <f>800</f>
        <v/>
      </c>
      <c r="E11" s="23"/>
      <c r="F11" s="23"/>
      <c r="G11" s="23"/>
      <c r="H11" s="23"/>
      <c r="I11" s="23"/>
      <c r="J11" s="23"/>
      <c r="K11" s="23"/>
      <c r="L11" s="23"/>
      <c r="M11" s="23"/>
    </row>
    <row r="12">
      <c r="A12" s="26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</row>
    <row r="13">
      <c r="A13" s="26" t="s">
        <v>14</v>
      </c>
    </row>
    <row r="14">
      <c r="A14" s="22" t="s">
        <v>4</v>
      </c>
      <c r="B14" s="23">
        <f t="shared" ref="B14:B23" si="0">(IF(NOT(ISBLANK(B$1)),B2,""))</f>
        <v>100</v>
      </c>
      <c r="C14" s="23" t="str">
        <f t="shared" ref="C14:M14" si="1">(IF(NOT(ISBLANK(C$1)),C2+B14,""))</f>
        <v/>
      </c>
      <c r="D14" s="23" t="str">
        <f t="shared" si="1"/>
        <v/>
      </c>
      <c r="E14" s="23" t="str">
        <f t="shared" si="1"/>
        <v/>
      </c>
      <c r="F14" s="23" t="str">
        <f t="shared" si="1"/>
        <v/>
      </c>
      <c r="G14" s="23" t="str">
        <f t="shared" si="1"/>
        <v/>
      </c>
      <c r="H14" s="23" t="str">
        <f t="shared" si="1"/>
        <v/>
      </c>
      <c r="I14" s="23" t="str">
        <f t="shared" si="1"/>
        <v/>
      </c>
      <c r="J14" s="23" t="str">
        <f t="shared" si="1"/>
        <v/>
      </c>
      <c r="K14" s="23" t="str">
        <f t="shared" si="1"/>
        <v/>
      </c>
      <c r="L14" s="23" t="str">
        <f t="shared" si="1"/>
        <v/>
      </c>
      <c r="M14" s="23" t="str">
        <f t="shared" si="1"/>
        <v/>
      </c>
    </row>
    <row r="15">
      <c r="A15" s="22" t="s">
        <v>5</v>
      </c>
      <c r="B15" s="23">
        <f t="shared" si="0"/>
        <v>100</v>
      </c>
      <c r="C15" s="23" t="str">
        <f t="shared" ref="C15:M15" si="2">(IF(NOT(ISBLANK(C$1)),C3+B15,""))</f>
        <v/>
      </c>
      <c r="D15" s="23" t="str">
        <f t="shared" si="2"/>
        <v/>
      </c>
      <c r="E15" s="23" t="str">
        <f t="shared" si="2"/>
        <v/>
      </c>
      <c r="F15" s="23" t="str">
        <f t="shared" si="2"/>
        <v/>
      </c>
      <c r="G15" s="23" t="str">
        <f t="shared" si="2"/>
        <v/>
      </c>
      <c r="H15" s="23" t="str">
        <f t="shared" si="2"/>
        <v/>
      </c>
      <c r="I15" s="23" t="str">
        <f t="shared" si="2"/>
        <v/>
      </c>
      <c r="J15" s="23" t="str">
        <f t="shared" si="2"/>
        <v/>
      </c>
      <c r="K15" s="23" t="str">
        <f t="shared" si="2"/>
        <v/>
      </c>
      <c r="L15" s="23" t="str">
        <f t="shared" si="2"/>
        <v/>
      </c>
      <c r="M15" s="23" t="str">
        <f t="shared" si="2"/>
        <v/>
      </c>
    </row>
    <row r="16">
      <c r="A16" s="24" t="s">
        <v>6</v>
      </c>
      <c r="B16" s="23">
        <f t="shared" si="0"/>
        <v>0</v>
      </c>
      <c r="C16" s="23" t="str">
        <f t="shared" ref="C16:M16" si="3">(IF(NOT(ISBLANK(C$1)),C4+B16,""))</f>
        <v/>
      </c>
      <c r="D16" s="23" t="str">
        <f t="shared" si="3"/>
        <v/>
      </c>
      <c r="E16" s="23" t="str">
        <f t="shared" si="3"/>
        <v/>
      </c>
      <c r="F16" s="23" t="str">
        <f t="shared" si="3"/>
        <v/>
      </c>
      <c r="G16" s="23" t="str">
        <f t="shared" si="3"/>
        <v/>
      </c>
      <c r="H16" s="23" t="str">
        <f t="shared" si="3"/>
        <v/>
      </c>
      <c r="I16" s="23" t="str">
        <f t="shared" si="3"/>
        <v/>
      </c>
      <c r="J16" s="23" t="str">
        <f t="shared" si="3"/>
        <v/>
      </c>
      <c r="K16" s="23" t="str">
        <f t="shared" si="3"/>
        <v/>
      </c>
      <c r="L16" s="23" t="str">
        <f t="shared" si="3"/>
        <v/>
      </c>
      <c r="M16" s="23" t="str">
        <f t="shared" si="3"/>
        <v/>
      </c>
    </row>
    <row r="17">
      <c r="A17" s="24" t="s">
        <v>7</v>
      </c>
      <c r="B17" s="23">
        <f t="shared" si="0"/>
        <v>0</v>
      </c>
      <c r="C17" s="23" t="str">
        <f t="shared" ref="C17:M17" si="4">(IF(NOT(ISBLANK(C$1)),C5+B17,""))</f>
        <v/>
      </c>
      <c r="D17" s="23" t="str">
        <f t="shared" si="4"/>
        <v/>
      </c>
      <c r="E17" s="23" t="str">
        <f t="shared" si="4"/>
        <v/>
      </c>
      <c r="F17" s="23" t="str">
        <f t="shared" si="4"/>
        <v/>
      </c>
      <c r="G17" s="23" t="str">
        <f t="shared" si="4"/>
        <v/>
      </c>
      <c r="H17" s="23" t="str">
        <f t="shared" si="4"/>
        <v/>
      </c>
      <c r="I17" s="23" t="str">
        <f t="shared" si="4"/>
        <v/>
      </c>
      <c r="J17" s="23" t="str">
        <f t="shared" si="4"/>
        <v/>
      </c>
      <c r="K17" s="23" t="str">
        <f t="shared" si="4"/>
        <v/>
      </c>
      <c r="L17" s="23" t="str">
        <f t="shared" si="4"/>
        <v/>
      </c>
      <c r="M17" s="23" t="str">
        <f t="shared" si="4"/>
        <v/>
      </c>
    </row>
    <row r="18">
      <c r="A18" s="24" t="s">
        <v>8</v>
      </c>
      <c r="B18" s="23">
        <f t="shared" si="0"/>
        <v>15</v>
      </c>
      <c r="C18" s="23" t="str">
        <f t="shared" ref="C18:M18" si="5">(IF(NOT(ISBLANK(C$1)),C6+B18,""))</f>
        <v/>
      </c>
      <c r="D18" s="23" t="str">
        <f t="shared" si="5"/>
        <v/>
      </c>
      <c r="E18" s="23" t="str">
        <f t="shared" si="5"/>
        <v/>
      </c>
      <c r="F18" s="23" t="str">
        <f t="shared" si="5"/>
        <v/>
      </c>
      <c r="G18" s="23" t="str">
        <f t="shared" si="5"/>
        <v/>
      </c>
      <c r="H18" s="23" t="str">
        <f t="shared" si="5"/>
        <v/>
      </c>
      <c r="I18" s="23" t="str">
        <f t="shared" si="5"/>
        <v/>
      </c>
      <c r="J18" s="23" t="str">
        <f t="shared" si="5"/>
        <v/>
      </c>
      <c r="K18" s="23" t="str">
        <f t="shared" si="5"/>
        <v/>
      </c>
      <c r="L18" s="23" t="str">
        <f t="shared" si="5"/>
        <v/>
      </c>
      <c r="M18" s="23" t="str">
        <f t="shared" si="5"/>
        <v/>
      </c>
    </row>
    <row r="19">
      <c r="A19" s="24" t="s">
        <v>9</v>
      </c>
      <c r="B19" s="23">
        <f t="shared" si="0"/>
        <v>10</v>
      </c>
      <c r="C19" s="23" t="str">
        <f t="shared" ref="C19:M19" si="6">(IF(NOT(ISBLANK(C$1)),C7+B19,""))</f>
        <v/>
      </c>
      <c r="D19" s="23" t="str">
        <f t="shared" si="6"/>
        <v/>
      </c>
      <c r="E19" s="23" t="str">
        <f t="shared" si="6"/>
        <v/>
      </c>
      <c r="F19" s="23" t="str">
        <f t="shared" si="6"/>
        <v/>
      </c>
      <c r="G19" s="23" t="str">
        <f t="shared" si="6"/>
        <v/>
      </c>
      <c r="H19" s="23" t="str">
        <f t="shared" si="6"/>
        <v/>
      </c>
      <c r="I19" s="23" t="str">
        <f t="shared" si="6"/>
        <v/>
      </c>
      <c r="J19" s="23" t="str">
        <f t="shared" si="6"/>
        <v/>
      </c>
      <c r="K19" s="23" t="str">
        <f t="shared" si="6"/>
        <v/>
      </c>
      <c r="L19" s="23" t="str">
        <f t="shared" si="6"/>
        <v/>
      </c>
      <c r="M19" s="23" t="str">
        <f t="shared" si="6"/>
        <v/>
      </c>
    </row>
    <row r="20">
      <c r="A20" s="24" t="s">
        <v>10</v>
      </c>
      <c r="B20" s="23">
        <f t="shared" si="0"/>
        <v>0</v>
      </c>
      <c r="C20" s="23" t="str">
        <f t="shared" ref="C20:M20" si="7">(IF(NOT(ISBLANK(C$1)),C8+B20,""))</f>
        <v/>
      </c>
      <c r="D20" s="23" t="str">
        <f t="shared" si="7"/>
        <v/>
      </c>
      <c r="E20" s="23" t="str">
        <f t="shared" si="7"/>
        <v/>
      </c>
      <c r="F20" s="23" t="str">
        <f t="shared" si="7"/>
        <v/>
      </c>
      <c r="G20" s="23" t="str">
        <f t="shared" si="7"/>
        <v/>
      </c>
      <c r="H20" s="23" t="str">
        <f t="shared" si="7"/>
        <v/>
      </c>
      <c r="I20" s="23" t="str">
        <f t="shared" si="7"/>
        <v/>
      </c>
      <c r="J20" s="23" t="str">
        <f t="shared" si="7"/>
        <v/>
      </c>
      <c r="K20" s="23" t="str">
        <f t="shared" si="7"/>
        <v/>
      </c>
      <c r="L20" s="23" t="str">
        <f t="shared" si="7"/>
        <v/>
      </c>
      <c r="M20" s="23" t="str">
        <f t="shared" si="7"/>
        <v/>
      </c>
    </row>
    <row r="21">
      <c r="A21" s="24" t="s">
        <v>11</v>
      </c>
      <c r="B21" s="23">
        <f t="shared" si="0"/>
        <v>50</v>
      </c>
      <c r="C21" s="23" t="str">
        <f t="shared" ref="C21:M21" si="8">(IF(NOT(ISBLANK(C$1)),C9+B21,""))</f>
        <v/>
      </c>
      <c r="D21" s="23" t="str">
        <f t="shared" si="8"/>
        <v/>
      </c>
      <c r="E21" s="23" t="str">
        <f t="shared" si="8"/>
        <v/>
      </c>
      <c r="F21" s="23" t="str">
        <f t="shared" si="8"/>
        <v/>
      </c>
      <c r="G21" s="23" t="str">
        <f t="shared" si="8"/>
        <v/>
      </c>
      <c r="H21" s="23" t="str">
        <f t="shared" si="8"/>
        <v/>
      </c>
      <c r="I21" s="23" t="str">
        <f t="shared" si="8"/>
        <v/>
      </c>
      <c r="J21" s="23" t="str">
        <f t="shared" si="8"/>
        <v/>
      </c>
      <c r="K21" s="23" t="str">
        <f t="shared" si="8"/>
        <v/>
      </c>
      <c r="L21" s="23" t="str">
        <f t="shared" si="8"/>
        <v/>
      </c>
      <c r="M21" s="23" t="str">
        <f t="shared" si="8"/>
        <v/>
      </c>
    </row>
    <row r="22">
      <c r="A22" s="24" t="s">
        <v>12</v>
      </c>
      <c r="B22" s="23">
        <f t="shared" si="0"/>
        <v>70</v>
      </c>
      <c r="C22" s="23" t="str">
        <f t="shared" ref="C22:M22" si="9">(IF(NOT(ISBLANK(C$1)),C10+B22,""))</f>
        <v/>
      </c>
      <c r="D22" s="23" t="str">
        <f t="shared" si="9"/>
        <v/>
      </c>
      <c r="E22" s="23" t="str">
        <f t="shared" si="9"/>
        <v/>
      </c>
      <c r="F22" s="23" t="str">
        <f t="shared" si="9"/>
        <v/>
      </c>
      <c r="G22" s="23" t="str">
        <f t="shared" si="9"/>
        <v/>
      </c>
      <c r="H22" s="23" t="str">
        <f t="shared" si="9"/>
        <v/>
      </c>
      <c r="I22" s="23" t="str">
        <f t="shared" si="9"/>
        <v/>
      </c>
      <c r="J22" s="23" t="str">
        <f t="shared" si="9"/>
        <v/>
      </c>
      <c r="K22" s="23" t="str">
        <f t="shared" si="9"/>
        <v/>
      </c>
      <c r="L22" s="23" t="str">
        <f t="shared" si="9"/>
        <v/>
      </c>
      <c r="M22" s="23" t="str">
        <f t="shared" si="9"/>
        <v/>
      </c>
    </row>
    <row r="23">
      <c r="A23" s="22" t="s">
        <v>13</v>
      </c>
      <c r="B23" s="23">
        <f t="shared" si="0"/>
        <v>70</v>
      </c>
      <c r="C23" s="23" t="str">
        <f t="shared" ref="C23:M23" si="10">(IF(NOT(ISBLANK(C$1)),C11+B23,""))</f>
        <v/>
      </c>
      <c r="D23" s="23" t="str">
        <f t="shared" si="10"/>
        <v/>
      </c>
      <c r="E23" s="23" t="str">
        <f t="shared" si="10"/>
        <v/>
      </c>
      <c r="F23" s="23" t="str">
        <f t="shared" si="10"/>
        <v/>
      </c>
      <c r="G23" s="23" t="str">
        <f t="shared" si="10"/>
        <v/>
      </c>
      <c r="H23" s="23" t="str">
        <f t="shared" si="10"/>
        <v/>
      </c>
      <c r="I23" s="23" t="str">
        <f t="shared" si="10"/>
        <v/>
      </c>
      <c r="J23" s="23" t="str">
        <f t="shared" si="10"/>
        <v/>
      </c>
      <c r="K23" s="23" t="str">
        <f t="shared" si="10"/>
        <v/>
      </c>
      <c r="L23" s="23" t="str">
        <f t="shared" si="10"/>
        <v/>
      </c>
      <c r="M23" s="23" t="str">
        <f t="shared" si="10"/>
        <v/>
      </c>
    </row>
    <row r="25" ht="15.0" customHeight="1">
      <c r="A25" s="27" t="s">
        <v>15</v>
      </c>
      <c r="B25" s="28">
        <f>MAX(B14:M14)</f>
        <v>100</v>
      </c>
    </row>
    <row r="26" ht="15.0" customHeight="1">
      <c r="A26" s="27" t="s">
        <v>16</v>
      </c>
      <c r="B26" s="28">
        <f>MAX(B23:M23)</f>
        <v>70</v>
      </c>
    </row>
    <row r="27" ht="15.0" customHeight="1">
      <c r="A27" s="27" t="s">
        <v>17</v>
      </c>
      <c r="B27" s="28">
        <f>MAX(B18:M18)</f>
        <v>15</v>
      </c>
    </row>
    <row r="29">
      <c r="A29" s="27" t="s">
        <v>18</v>
      </c>
      <c r="B29" s="21">
        <f>MAX(B15:M15)</f>
        <v>100</v>
      </c>
    </row>
    <row r="30">
      <c r="A30" s="27" t="s">
        <v>19</v>
      </c>
      <c r="B30" s="21">
        <f>MAX(B22:M22)</f>
        <v>70</v>
      </c>
    </row>
    <row r="31">
      <c r="A31" s="27" t="s">
        <v>20</v>
      </c>
      <c r="B31" s="21">
        <f>MAX(B19:M19)</f>
        <v>10</v>
      </c>
    </row>
    <row r="33" ht="15.0" customHeight="1">
      <c r="A33" s="29" t="s">
        <v>21</v>
      </c>
      <c r="B33" s="21">
        <f>B26/B25*100</f>
        <v>70</v>
      </c>
    </row>
    <row r="34" ht="15.0" customHeight="1">
      <c r="A34" s="29" t="s">
        <v>22</v>
      </c>
      <c r="B34" s="21">
        <f>B27/B25*100</f>
        <v>15</v>
      </c>
    </row>
    <row r="35" ht="15.0" customHeight="1">
      <c r="A35" s="15"/>
    </row>
    <row r="36" ht="15.0" customHeight="1">
      <c r="A36" s="15"/>
    </row>
    <row r="37" ht="15.0" customHeight="1">
      <c r="A37" s="29" t="s">
        <v>23</v>
      </c>
      <c r="B37" s="21">
        <f>B30/B29*100</f>
        <v>70</v>
      </c>
    </row>
    <row r="38" ht="15.0" customHeight="1">
      <c r="A38" s="29" t="s">
        <v>24</v>
      </c>
      <c r="B38" s="21">
        <f>B31/B29*100</f>
        <v>10</v>
      </c>
    </row>
  </sheetData>
  <sheetProtection password="9000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xmlns:vt="http://schemas.openxmlformats.org/officeDocument/2006/docPropsVTypes" size="4" baseType="variant">
      <vt:variant xmlns:vt="http://schemas.openxmlformats.org/officeDocument/2006/docPropsVTypes">
        <vt:lpstr xmlns:vt="http://schemas.openxmlformats.org/officeDocument/2006/docPropsVTypes">Worksheets</vt:lpstr>
      </vt:variant>
      <vt:variant xmlns:vt="http://schemas.openxmlformats.org/officeDocument/2006/docPropsVTypes">
        <vt:i4 xmlns:vt="http://schemas.openxmlformats.org/officeDocument/2006/docPropsVTypes">1</vt:i4>
      </vt:variant>
      <vt:variant xmlns:vt="http://schemas.openxmlformats.org/officeDocument/2006/docPropsVTypes">
        <vt:lpstr xmlns:vt="http://schemas.openxmlformats.org/officeDocument/2006/docPropsVTypes">Charts</vt:lpstr>
      </vt:variant>
      <vt:variant xmlns:vt="http://schemas.openxmlformats.org/officeDocument/2006/docPropsVTypes">
        <vt:i4 xmlns:vt="http://schemas.openxmlformats.org/officeDocument/2006/docPropsVTypes">8</vt:i4>
      </vt:variant>
    </vt:vector>
  </HeadingPairs>
  <TitlesOfParts>
    <vt:vector xmlns:vt="http://schemas.openxmlformats.org/officeDocument/2006/docPropsVTypes" size="9" baseType="lpstr">
      <vt:lpstr xmlns:vt="http://schemas.openxmlformats.org/officeDocument/2006/docPropsVTypes">Data</vt:lpstr>
      <vt:lpstr xmlns:vt="http://schemas.openxmlformats.org/officeDocument/2006/docPropsVTypes">Berth Active vs AMS Energy Acc</vt:lpstr>
      <vt:lpstr xmlns:vt="http://schemas.openxmlformats.org/officeDocument/2006/docPropsVTypes">PoN vs Combo vs AMS kwH</vt:lpstr>
      <vt:lpstr xmlns:vt="http://schemas.openxmlformats.org/officeDocument/2006/docPropsVTypes">Berth Activity vs AMS kWh</vt:lpstr>
      <vt:lpstr xmlns:vt="http://schemas.openxmlformats.org/officeDocument/2006/docPropsVTypes">PoN vs AMS Cost</vt:lpstr>
      <vt:lpstr xmlns:vt="http://schemas.openxmlformats.org/officeDocument/2006/docPropsVTypes">AMS vs PoN kWh</vt:lpstr>
      <vt:lpstr xmlns:vt="http://schemas.openxmlformats.org/officeDocument/2006/docPropsVTypes">AMS vs PoN Cost</vt:lpstr>
      <vt:lpstr xmlns:vt="http://schemas.openxmlformats.org/officeDocument/2006/docPropsVTypes">PoN vs AMS Energy Cost %</vt:lpstr>
      <vt:lpstr xmlns:vt="http://schemas.openxmlformats.org/officeDocument/2006/docPropsVTypes">PoN vs AMS Usage %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2017-04-18T19:01:10Z</dcterms:modified>
  <cp:lastPrinted>2017-04-19T12:26:43Z</cp:lastPrinted>
</cp:coreProperties>
</file>