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zl/Documents/Papers/2013AutomatedVehicles/2016CAVEnergyModel/Data/"/>
    </mc:Choice>
  </mc:AlternateContent>
  <xr:revisionPtr revIDLastSave="0" documentId="13_ncr:1_{9576190F-C40B-B048-8109-B5D581FF1B83}" xr6:coauthVersionLast="45" xr6:coauthVersionMax="45" xr10:uidLastSave="{00000000-0000-0000-0000-000000000000}"/>
  <bookViews>
    <workbookView xWindow="1000" yWindow="460" windowWidth="27420" windowHeight="17040" activeTab="1" xr2:uid="{5C91C551-677D-664D-B1D3-58BA1354320C}"/>
  </bookViews>
  <sheets>
    <sheet name="WenzelEtAlEsts" sheetId="1" r:id="rId1"/>
    <sheet name="MultipleDeadheadEsts" sheetId="2" r:id="rId2"/>
    <sheet name="EVSufficiency" sheetId="3" r:id="rId3"/>
    <sheet name="VehicleReplacement" sheetId="4" r:id="rId4"/>
    <sheet name="ModalShif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10" i="1"/>
  <c r="D15" i="1"/>
  <c r="E15" i="1"/>
  <c r="E16" i="1"/>
  <c r="D16" i="1"/>
  <c r="D11" i="1" l="1"/>
  <c r="E7" i="1" l="1"/>
  <c r="E8" i="1"/>
  <c r="E11" i="1"/>
  <c r="E6" i="1"/>
  <c r="E9" i="1"/>
  <c r="E5" i="1"/>
  <c r="E10" i="1"/>
</calcChain>
</file>

<file path=xl/sharedStrings.xml><?xml version="1.0" encoding="utf-8"?>
<sst xmlns="http://schemas.openxmlformats.org/spreadsheetml/2006/main" count="81" uniqueCount="55">
  <si>
    <t>H</t>
  </si>
  <si>
    <t>A</t>
  </si>
  <si>
    <t>B</t>
  </si>
  <si>
    <t>C</t>
  </si>
  <si>
    <t>D</t>
  </si>
  <si>
    <t>Home</t>
  </si>
  <si>
    <t>Driver Log in</t>
  </si>
  <si>
    <t>Ride Request Point</t>
  </si>
  <si>
    <t>Passenger Pickup</t>
  </si>
  <si>
    <t>Passenger Dropoff</t>
  </si>
  <si>
    <t>Origin</t>
  </si>
  <si>
    <t>Destination</t>
  </si>
  <si>
    <t>Pooled VMT contraction</t>
  </si>
  <si>
    <t>Total Distance for pooled route divided by sum of two separate routes</t>
  </si>
  <si>
    <t>Fraction of Rides that are Pooled</t>
  </si>
  <si>
    <t>Route overlap fraction for Pooled Rides</t>
  </si>
  <si>
    <t>Net VMT reduction from pooling</t>
  </si>
  <si>
    <t>VMT as Fraction of Base OD distance (Passenger pickup to dropoff)</t>
  </si>
  <si>
    <t>Cruise</t>
  </si>
  <si>
    <t>Service</t>
  </si>
  <si>
    <t>Phase</t>
  </si>
  <si>
    <t>TNC_Estimates_from_Wenzel_et_al _2019.xlsx</t>
  </si>
  <si>
    <t>File:</t>
  </si>
  <si>
    <t>Start</t>
  </si>
  <si>
    <t>ToPickup</t>
  </si>
  <si>
    <t>CommuteToWork</t>
  </si>
  <si>
    <t>CommuteToHome</t>
  </si>
  <si>
    <t>Total</t>
  </si>
  <si>
    <t>FractionOfTotalVMT</t>
  </si>
  <si>
    <t>Henao &amp; Marshall 2018</t>
  </si>
  <si>
    <t>Komanduri et al 2018</t>
  </si>
  <si>
    <t>DH_Fraction_of_Total_TNC_Miles</t>
  </si>
  <si>
    <t>Study</t>
  </si>
  <si>
    <t>Comments</t>
  </si>
  <si>
    <t>Cramer &amp; Kreuger 2016</t>
  </si>
  <si>
    <t>From Uber data in 5 cities, empty miles</t>
  </si>
  <si>
    <t>36%-45%</t>
  </si>
  <si>
    <t>NYC Ridesourcing empty miles, from NYC Taxi Commission data</t>
  </si>
  <si>
    <t>Schaller 2017</t>
  </si>
  <si>
    <t>SF County Transp. Authority 2017</t>
  </si>
  <si>
    <t>Loeb et al 2018</t>
  </si>
  <si>
    <t>Wenzel et al. 2019</t>
  </si>
  <si>
    <t>Vehic</t>
  </si>
  <si>
    <t>Clewlow &amp; XX</t>
  </si>
  <si>
    <t>**Simulation** satisfying 40% of all trips under  50 miles in Austin</t>
  </si>
  <si>
    <t>Detail</t>
  </si>
  <si>
    <t>"Conservative" Uber/Lyft Denver</t>
  </si>
  <si>
    <t>RideAustin Dataset (incl. assumed 2 mile commute)</t>
  </si>
  <si>
    <t>Commute distance at beginning and end of each 1/2 hour "shift"). Straight line distance</t>
  </si>
  <si>
    <t>Attributes distance from ride-request to pickup as passenger miles.</t>
  </si>
  <si>
    <t>San Francisco city core, excl commuting, omits distance from request to pickup.</t>
  </si>
  <si>
    <t>RideAustin data, 26% for between-ride, 19% commuting.</t>
  </si>
  <si>
    <t>|</t>
  </si>
  <si>
    <t>--------------------</t>
  </si>
  <si>
    <t>------------------------------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</si>
</sst>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0" applyNumberFormat="1"/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quotePrefix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434A4-DF5A-9E4D-A97A-0BBB78D09373}">
  <dimension ref="A1:H16"/>
  <sheetViews>
    <sheetView topLeftCell="A4" zoomScale="222" zoomScaleNormal="222" workbookViewId="0">
      <selection activeCell="E7" sqref="E7"/>
    </sheetView>
  </sheetViews>
  <sheetFormatPr baseColWidth="10" defaultRowHeight="16" x14ac:dyDescent="0.2"/>
  <cols>
    <col min="1" max="1" width="17.6640625" customWidth="1"/>
  </cols>
  <sheetData>
    <row r="1" spans="1:8" x14ac:dyDescent="0.2">
      <c r="A1" t="s">
        <v>22</v>
      </c>
      <c r="B1" t="s">
        <v>21</v>
      </c>
    </row>
    <row r="4" spans="1:8" ht="119" x14ac:dyDescent="0.2">
      <c r="A4" s="6"/>
      <c r="B4" s="6" t="s">
        <v>10</v>
      </c>
      <c r="C4" s="6" t="s">
        <v>11</v>
      </c>
      <c r="D4" s="6" t="s">
        <v>17</v>
      </c>
      <c r="E4" s="6" t="s">
        <v>28</v>
      </c>
      <c r="F4" s="6"/>
      <c r="G4" s="6" t="s">
        <v>20</v>
      </c>
      <c r="H4" s="6"/>
    </row>
    <row r="5" spans="1:8" x14ac:dyDescent="0.2">
      <c r="A5" t="s">
        <v>5</v>
      </c>
      <c r="B5" t="s">
        <v>0</v>
      </c>
      <c r="C5" t="s">
        <v>1</v>
      </c>
      <c r="D5" s="4">
        <f>19%/2</f>
        <v>9.5000000000000001E-2</v>
      </c>
      <c r="E5" s="4">
        <f>D5/D$11</f>
        <v>5.459770114942529E-2</v>
      </c>
      <c r="G5" t="s">
        <v>25</v>
      </c>
    </row>
    <row r="6" spans="1:8" x14ac:dyDescent="0.2">
      <c r="A6" t="s">
        <v>6</v>
      </c>
      <c r="B6" t="s">
        <v>1</v>
      </c>
      <c r="C6" t="s">
        <v>2</v>
      </c>
      <c r="D6" s="1">
        <v>0</v>
      </c>
      <c r="E6" s="4">
        <f t="shared" ref="E6:E11" si="0">D6/D$11</f>
        <v>0</v>
      </c>
      <c r="G6" t="s">
        <v>23</v>
      </c>
    </row>
    <row r="7" spans="1:8" x14ac:dyDescent="0.2">
      <c r="A7" t="s">
        <v>7</v>
      </c>
      <c r="B7" t="s">
        <v>2</v>
      </c>
      <c r="C7" t="s">
        <v>3</v>
      </c>
      <c r="D7" s="1">
        <v>0.21</v>
      </c>
      <c r="E7" s="4">
        <f>D7/D$11</f>
        <v>0.12068965517241378</v>
      </c>
      <c r="G7" t="s">
        <v>24</v>
      </c>
    </row>
    <row r="8" spans="1:8" x14ac:dyDescent="0.2">
      <c r="A8" t="s">
        <v>8</v>
      </c>
      <c r="B8" t="s">
        <v>3</v>
      </c>
      <c r="C8" t="s">
        <v>4</v>
      </c>
      <c r="D8" s="1">
        <v>1</v>
      </c>
      <c r="E8" s="4">
        <f t="shared" si="0"/>
        <v>0.57471264367816088</v>
      </c>
      <c r="G8" t="s">
        <v>19</v>
      </c>
    </row>
    <row r="9" spans="1:8" x14ac:dyDescent="0.2">
      <c r="A9" t="s">
        <v>9</v>
      </c>
      <c r="B9" t="s">
        <v>4</v>
      </c>
      <c r="C9" t="s">
        <v>2</v>
      </c>
      <c r="D9" s="1">
        <v>0.34</v>
      </c>
      <c r="E9" s="4">
        <f t="shared" si="0"/>
        <v>0.19540229885057472</v>
      </c>
      <c r="G9" t="s">
        <v>18</v>
      </c>
    </row>
    <row r="10" spans="1:8" x14ac:dyDescent="0.2">
      <c r="A10" t="s">
        <v>5</v>
      </c>
      <c r="B10" t="s">
        <v>4</v>
      </c>
      <c r="C10" t="s">
        <v>0</v>
      </c>
      <c r="D10" s="4">
        <f>19%/2</f>
        <v>9.5000000000000001E-2</v>
      </c>
      <c r="E10" s="4">
        <f t="shared" si="0"/>
        <v>5.459770114942529E-2</v>
      </c>
      <c r="G10" t="s">
        <v>26</v>
      </c>
    </row>
    <row r="11" spans="1:8" x14ac:dyDescent="0.2">
      <c r="A11" t="s">
        <v>27</v>
      </c>
      <c r="D11" s="5">
        <f>SUM(D5:D10)</f>
        <v>1.74</v>
      </c>
      <c r="E11" s="4">
        <f t="shared" si="0"/>
        <v>1</v>
      </c>
    </row>
    <row r="13" spans="1:8" x14ac:dyDescent="0.2">
      <c r="A13" t="s">
        <v>14</v>
      </c>
      <c r="D13" s="2">
        <v>0.3</v>
      </c>
      <c r="E13" s="2">
        <v>0.15</v>
      </c>
    </row>
    <row r="14" spans="1:8" x14ac:dyDescent="0.2">
      <c r="A14" t="s">
        <v>15</v>
      </c>
      <c r="D14" s="2">
        <v>1</v>
      </c>
      <c r="E14" s="2">
        <v>0.5</v>
      </c>
    </row>
    <row r="15" spans="1:8" x14ac:dyDescent="0.2">
      <c r="A15" t="s">
        <v>12</v>
      </c>
      <c r="D15" s="2">
        <f>(2-D14)/2</f>
        <v>0.5</v>
      </c>
      <c r="E15" s="2">
        <f>(2-E14)/2</f>
        <v>0.75</v>
      </c>
      <c r="H15" t="s">
        <v>13</v>
      </c>
    </row>
    <row r="16" spans="1:8" x14ac:dyDescent="0.2">
      <c r="A16" t="s">
        <v>16</v>
      </c>
      <c r="D16" s="2">
        <f>D13*D14</f>
        <v>0.3</v>
      </c>
      <c r="E16" s="3">
        <f>E13*E14</f>
        <v>7.4999999999999997E-2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108AE-62D2-2848-8E61-9200A85D5AE8}">
  <dimension ref="A1:G9"/>
  <sheetViews>
    <sheetView tabSelected="1" zoomScale="171" zoomScaleNormal="167" workbookViewId="0">
      <selection activeCell="A14" sqref="A14"/>
    </sheetView>
  </sheetViews>
  <sheetFormatPr baseColWidth="10" defaultRowHeight="16" x14ac:dyDescent="0.2"/>
  <cols>
    <col min="1" max="1" width="21.83203125" customWidth="1"/>
    <col min="2" max="2" width="4.33203125" customWidth="1"/>
    <col min="3" max="3" width="14.6640625" customWidth="1"/>
    <col min="4" max="4" width="3.5" customWidth="1"/>
    <col min="5" max="6" width="19.6640625" customWidth="1"/>
  </cols>
  <sheetData>
    <row r="1" spans="1:7" x14ac:dyDescent="0.2">
      <c r="A1" t="s">
        <v>32</v>
      </c>
      <c r="B1" t="s">
        <v>52</v>
      </c>
      <c r="C1" t="s">
        <v>31</v>
      </c>
      <c r="D1" t="s">
        <v>52</v>
      </c>
      <c r="E1" t="s">
        <v>33</v>
      </c>
      <c r="G1" t="s">
        <v>45</v>
      </c>
    </row>
    <row r="2" spans="1:7" x14ac:dyDescent="0.2">
      <c r="A2" s="9" t="s">
        <v>53</v>
      </c>
      <c r="B2" t="s">
        <v>52</v>
      </c>
      <c r="C2" s="9" t="s">
        <v>53</v>
      </c>
      <c r="D2" t="s">
        <v>52</v>
      </c>
      <c r="E2" s="9" t="s">
        <v>54</v>
      </c>
    </row>
    <row r="3" spans="1:7" x14ac:dyDescent="0.2">
      <c r="A3" t="s">
        <v>29</v>
      </c>
      <c r="B3" t="s">
        <v>52</v>
      </c>
      <c r="C3" s="7">
        <v>0.41</v>
      </c>
      <c r="D3" t="s">
        <v>52</v>
      </c>
      <c r="E3" t="s">
        <v>46</v>
      </c>
    </row>
    <row r="4" spans="1:7" x14ac:dyDescent="0.2">
      <c r="A4" t="s">
        <v>30</v>
      </c>
      <c r="B4" t="s">
        <v>52</v>
      </c>
      <c r="C4" s="7">
        <v>0.37</v>
      </c>
      <c r="D4" t="s">
        <v>52</v>
      </c>
      <c r="E4" t="s">
        <v>47</v>
      </c>
      <c r="G4" t="s">
        <v>48</v>
      </c>
    </row>
    <row r="5" spans="1:7" x14ac:dyDescent="0.2">
      <c r="A5" t="s">
        <v>34</v>
      </c>
      <c r="B5" t="s">
        <v>52</v>
      </c>
      <c r="C5" s="8" t="s">
        <v>36</v>
      </c>
      <c r="D5" t="s">
        <v>52</v>
      </c>
      <c r="E5" t="s">
        <v>35</v>
      </c>
    </row>
    <row r="6" spans="1:7" x14ac:dyDescent="0.2">
      <c r="A6" t="s">
        <v>38</v>
      </c>
      <c r="B6" t="s">
        <v>52</v>
      </c>
      <c r="C6" s="7">
        <v>0.4</v>
      </c>
      <c r="D6" t="s">
        <v>52</v>
      </c>
      <c r="E6" t="s">
        <v>37</v>
      </c>
    </row>
    <row r="7" spans="1:7" x14ac:dyDescent="0.2">
      <c r="A7" t="s">
        <v>39</v>
      </c>
      <c r="B7" t="s">
        <v>52</v>
      </c>
      <c r="C7" s="7">
        <v>0.2</v>
      </c>
      <c r="D7" t="s">
        <v>52</v>
      </c>
      <c r="E7" t="s">
        <v>50</v>
      </c>
      <c r="G7" t="s">
        <v>49</v>
      </c>
    </row>
    <row r="8" spans="1:7" x14ac:dyDescent="0.2">
      <c r="A8" t="s">
        <v>41</v>
      </c>
      <c r="B8" t="s">
        <v>52</v>
      </c>
      <c r="C8" s="7">
        <v>0.45</v>
      </c>
      <c r="D8" t="s">
        <v>52</v>
      </c>
      <c r="E8" t="s">
        <v>51</v>
      </c>
    </row>
    <row r="9" spans="1:7" x14ac:dyDescent="0.2">
      <c r="A9" t="s">
        <v>40</v>
      </c>
      <c r="B9" t="s">
        <v>52</v>
      </c>
      <c r="C9" s="7">
        <v>0.2</v>
      </c>
      <c r="D9" t="s">
        <v>52</v>
      </c>
      <c r="E9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9DFAA-22F9-F64F-879C-CEB095D960B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9858-AE5E-B947-8F24-1D0DA756ABB7}">
  <dimension ref="A1"/>
  <sheetViews>
    <sheetView workbookViewId="0"/>
  </sheetViews>
  <sheetFormatPr baseColWidth="10" defaultRowHeight="16" x14ac:dyDescent="0.2"/>
  <sheetData>
    <row r="1" spans="1:1" x14ac:dyDescent="0.2">
      <c r="A1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9C94B-2CC8-5549-BC9D-699985506469}">
  <dimension ref="A3"/>
  <sheetViews>
    <sheetView workbookViewId="0">
      <selection activeCell="A5" sqref="A5"/>
    </sheetView>
  </sheetViews>
  <sheetFormatPr baseColWidth="10" defaultRowHeight="16" x14ac:dyDescent="0.2"/>
  <cols>
    <col min="1" max="1" width="22.5" customWidth="1"/>
  </cols>
  <sheetData>
    <row r="3" spans="1:1" x14ac:dyDescent="0.2">
      <c r="A3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WenzelEtAlEsts</vt:lpstr>
      <vt:lpstr>MultipleDeadheadEsts</vt:lpstr>
      <vt:lpstr>EVSufficiency</vt:lpstr>
      <vt:lpstr>VehicleReplacement</vt:lpstr>
      <vt:lpstr>ModalShift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2019-11-04T00:09:39Z</dcterms:created>
  <dcterms:modified xsi:type="dcterms:W3CDTF">2019-11-06T01:19:33Z</dcterms:modified>
</cp:coreProperties>
</file>