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3.xml" ContentType="application/vnd.openxmlformats-officedocument.themeOverrid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4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5.xml" ContentType="application/vnd.openxmlformats-officedocument.themeOverrid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6.xml" ContentType="application/vnd.openxmlformats-officedocument.themeOverrid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7.xml" ContentType="application/vnd.openxmlformats-officedocument.themeOverrid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8.xml" ContentType="application/vnd.openxmlformats-officedocument.themeOverrid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9.xml" ContentType="application/vnd.openxmlformats-officedocument.themeOverrid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10.xml" ContentType="application/vnd.openxmlformats-officedocument.themeOverrid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11.xml" ContentType="application/vnd.openxmlformats-officedocument.themeOverrid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heme/themeOverride12.xml" ContentType="application/vnd.openxmlformats-officedocument.themeOverrid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heme/themeOverride13.xml" ContentType="application/vnd.openxmlformats-officedocument.themeOverrid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heme/themeOverride14.xml" ContentType="application/vnd.openxmlformats-officedocument.themeOverrid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heme/themeOverride15.xml" ContentType="application/vnd.openxmlformats-officedocument.themeOverrid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05f90bb7cf89a/Desktop/GitHub/RBAIRD/RESULTS DATA/"/>
    </mc:Choice>
  </mc:AlternateContent>
  <xr:revisionPtr revIDLastSave="302" documentId="8_{94E6B44D-1998-4C2A-AAAB-319BEB1FCFDA}" xr6:coauthVersionLast="47" xr6:coauthVersionMax="47" xr10:uidLastSave="{A6E0D573-3FCD-4CB7-AEF5-87360B9DFE8D}"/>
  <bookViews>
    <workbookView xWindow="-108" yWindow="-108" windowWidth="23256" windowHeight="12456" tabRatio="751" activeTab="2" xr2:uid="{44241F09-9EC0-4292-9748-6BC845337E63}"/>
  </bookViews>
  <sheets>
    <sheet name="RESULTS" sheetId="1" r:id="rId1"/>
    <sheet name="initial_AIRD" sheetId="4" r:id="rId2"/>
    <sheet name="basic_RBAIRD" sheetId="2" r:id="rId3"/>
    <sheet name="big_batches" sheetId="3" r:id="rId4"/>
    <sheet name="many_batches" sheetId="5" r:id="rId5"/>
    <sheet name="evolution_sub_100_coef" sheetId="6" r:id="rId6"/>
    <sheet name="evolution_worst_10_samples" sheetId="7" r:id="rId7"/>
    <sheet name="evolution_worst_100_samples" sheetId="8" r:id="rId8"/>
    <sheet name="params_living_1" sheetId="9" r:id="rId9"/>
    <sheet name="params_sub_1_coef" sheetId="10" r:id="rId10"/>
    <sheet name="params_sub_100_coef" sheetId="11" r:id="rId11"/>
    <sheet name="params_worst_10_samples" sheetId="12" r:id="rId12"/>
    <sheet name="params_worst_100_samples" sheetId="13" r:id="rId13"/>
    <sheet name="adding_features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4" l="1" a="1"/>
  <c r="A5" i="14"/>
  <c r="A6" i="14" a="1"/>
  <c r="A6" i="14"/>
  <c r="A7" i="14" a="1"/>
  <c r="A7" i="14" s="1"/>
  <c r="A8" i="14" a="1"/>
  <c r="A8" i="14"/>
  <c r="A9" i="14" a="1"/>
  <c r="A9" i="14"/>
  <c r="A10" i="14" a="1"/>
  <c r="A10" i="14" s="1"/>
  <c r="A11" i="14" a="1"/>
  <c r="A11" i="14"/>
  <c r="A12" i="14" a="1"/>
  <c r="A12" i="14" s="1"/>
  <c r="A13" i="14" a="1"/>
  <c r="A13" i="14" s="1"/>
  <c r="A14" i="14" a="1"/>
  <c r="A14" i="14"/>
  <c r="A5" i="13" a="1"/>
  <c r="A5" i="13"/>
  <c r="A6" i="13" a="1"/>
  <c r="A6" i="13" s="1"/>
  <c r="A7" i="13" a="1"/>
  <c r="A7" i="13" s="1"/>
  <c r="A8" i="13" a="1"/>
  <c r="A8" i="13"/>
  <c r="A9" i="13" a="1"/>
  <c r="A9" i="13"/>
  <c r="A10" i="13" a="1"/>
  <c r="A10" i="13"/>
  <c r="A11" i="13" a="1"/>
  <c r="A11" i="13"/>
  <c r="A12" i="13" a="1"/>
  <c r="A12" i="13" s="1"/>
  <c r="A13" i="13" a="1"/>
  <c r="A13" i="13" s="1"/>
  <c r="A14" i="13" a="1"/>
  <c r="A14" i="13"/>
  <c r="A15" i="13" a="1"/>
  <c r="A15" i="13"/>
  <c r="A16" i="13" a="1"/>
  <c r="A16" i="13"/>
  <c r="A17" i="13" a="1"/>
  <c r="A17" i="13"/>
  <c r="A18" i="13" a="1"/>
  <c r="A18" i="13" s="1"/>
  <c r="A19" i="13" a="1"/>
  <c r="A19" i="13" s="1"/>
  <c r="A5" i="12" a="1"/>
  <c r="A5" i="12"/>
  <c r="A6" i="12" a="1"/>
  <c r="A6" i="12" s="1"/>
  <c r="A7" i="12" a="1"/>
  <c r="A7" i="12"/>
  <c r="A8" i="12" a="1"/>
  <c r="A8" i="12" s="1"/>
  <c r="A9" i="12" a="1"/>
  <c r="A9" i="12"/>
  <c r="A10" i="12" a="1"/>
  <c r="A10" i="12"/>
  <c r="A11" i="12" a="1"/>
  <c r="A11" i="12"/>
  <c r="A12" i="12" a="1"/>
  <c r="A12" i="12" s="1"/>
  <c r="A13" i="12" a="1"/>
  <c r="A13" i="12"/>
  <c r="A14" i="12" a="1"/>
  <c r="A14" i="12"/>
  <c r="A15" i="12" a="1"/>
  <c r="A15" i="12"/>
  <c r="A16" i="12" a="1"/>
  <c r="A16" i="12"/>
  <c r="A17" i="12" a="1"/>
  <c r="A17" i="12"/>
  <c r="A18" i="12" a="1"/>
  <c r="A18" i="12" s="1"/>
  <c r="A19" i="12" a="1"/>
  <c r="A19" i="12"/>
  <c r="A5" i="11" a="1"/>
  <c r="A5" i="11"/>
  <c r="A6" i="11" a="1"/>
  <c r="A6" i="11"/>
  <c r="A7" i="11" a="1"/>
  <c r="A7" i="11"/>
  <c r="A8" i="11" a="1"/>
  <c r="A8" i="11"/>
  <c r="A9" i="11" a="1"/>
  <c r="A9" i="11"/>
  <c r="A10" i="11" a="1"/>
  <c r="A10" i="11"/>
  <c r="A11" i="11" a="1"/>
  <c r="A11" i="11"/>
  <c r="A12" i="11" a="1"/>
  <c r="A12" i="11"/>
  <c r="A13" i="11" a="1"/>
  <c r="A13" i="11"/>
  <c r="A14" i="11" a="1"/>
  <c r="A14" i="11"/>
  <c r="A15" i="11" a="1"/>
  <c r="A15" i="11"/>
  <c r="A16" i="11" a="1"/>
  <c r="A16" i="11"/>
  <c r="A17" i="11" a="1"/>
  <c r="A17" i="11"/>
  <c r="A18" i="11" a="1"/>
  <c r="A18" i="11"/>
  <c r="A19" i="11" a="1"/>
  <c r="A19" i="11"/>
  <c r="A5" i="10" a="1"/>
  <c r="A5" i="10"/>
  <c r="A6" i="10" a="1"/>
  <c r="A6" i="10" s="1"/>
  <c r="A7" i="10" a="1"/>
  <c r="A7" i="10"/>
  <c r="A8" i="10" a="1"/>
  <c r="A8" i="10"/>
  <c r="A9" i="10" a="1"/>
  <c r="A9" i="10"/>
  <c r="A10" i="10" a="1"/>
  <c r="A10" i="10"/>
  <c r="A11" i="10" a="1"/>
  <c r="A11" i="10"/>
  <c r="A12" i="10" a="1"/>
  <c r="A12" i="10" s="1"/>
  <c r="A13" i="10" a="1"/>
  <c r="A13" i="10" s="1"/>
  <c r="A14" i="10" a="1"/>
  <c r="A14" i="10" s="1"/>
  <c r="A15" i="10" a="1"/>
  <c r="A15" i="10" s="1"/>
  <c r="A16" i="10" a="1"/>
  <c r="A16" i="10"/>
  <c r="A17" i="10" a="1"/>
  <c r="A17" i="10"/>
  <c r="A18" i="10" a="1"/>
  <c r="A18" i="10" s="1"/>
  <c r="A19" i="10" a="1"/>
  <c r="A19" i="10"/>
  <c r="A5" i="9" a="1"/>
  <c r="A5" i="9" s="1"/>
  <c r="A6" i="9" a="1"/>
  <c r="A6" i="9"/>
  <c r="A7" i="9" a="1"/>
  <c r="A7" i="9"/>
  <c r="A8" i="9" a="1"/>
  <c r="A8" i="9"/>
  <c r="A9" i="9" a="1"/>
  <c r="A9" i="9"/>
  <c r="A10" i="9" a="1"/>
  <c r="A10" i="9" s="1"/>
  <c r="A11" i="9" a="1"/>
  <c r="A11" i="9" s="1"/>
  <c r="A12" i="9" a="1"/>
  <c r="A12" i="9" s="1"/>
  <c r="A13" i="9" a="1"/>
  <c r="A13" i="9"/>
  <c r="A14" i="9" a="1"/>
  <c r="A14" i="9"/>
  <c r="A15" i="9" a="1"/>
  <c r="A15" i="9"/>
  <c r="A16" i="9" a="1"/>
  <c r="A16" i="9" s="1"/>
  <c r="A17" i="9" a="1"/>
  <c r="A17" i="9" s="1"/>
  <c r="A18" i="9" a="1"/>
  <c r="A18" i="9" s="1"/>
  <c r="A19" i="9" a="1"/>
  <c r="A19" i="9"/>
  <c r="A5" i="8" a="1"/>
  <c r="A5" i="8"/>
  <c r="A6" i="8" a="1"/>
  <c r="A6" i="8"/>
  <c r="A7" i="8" a="1"/>
  <c r="A7" i="8"/>
  <c r="A8" i="8" a="1"/>
  <c r="A8" i="8"/>
  <c r="A9" i="8" a="1"/>
  <c r="A9" i="8"/>
  <c r="A10" i="8" a="1"/>
  <c r="A10" i="8"/>
  <c r="A11" i="8" a="1"/>
  <c r="A11" i="8"/>
  <c r="A12" i="8" a="1"/>
  <c r="A12" i="8"/>
  <c r="A13" i="8" a="1"/>
  <c r="A13" i="8"/>
  <c r="A14" i="8" a="1"/>
  <c r="A14" i="8"/>
  <c r="A15" i="8" a="1"/>
  <c r="A15" i="8"/>
  <c r="A16" i="8" a="1"/>
  <c r="A16" i="8"/>
  <c r="A5" i="7" a="1"/>
  <c r="A5" i="7"/>
  <c r="A6" i="7" a="1"/>
  <c r="A6" i="7"/>
  <c r="A7" i="7" a="1"/>
  <c r="A7" i="7"/>
  <c r="A8" i="7" a="1"/>
  <c r="A8" i="7"/>
  <c r="A9" i="7" a="1"/>
  <c r="A9" i="7"/>
  <c r="A10" i="7" a="1"/>
  <c r="A10" i="7"/>
  <c r="A11" i="7" a="1"/>
  <c r="A11" i="7"/>
  <c r="A12" i="7" a="1"/>
  <c r="A12" i="7"/>
  <c r="A13" i="7" a="1"/>
  <c r="A13" i="7"/>
  <c r="A14" i="7" a="1"/>
  <c r="A14" i="7"/>
  <c r="A15" i="7" a="1"/>
  <c r="A15" i="7"/>
  <c r="A16" i="7" a="1"/>
  <c r="A16" i="7"/>
  <c r="A5" i="6" a="1"/>
  <c r="A5" i="6"/>
  <c r="A6" i="6" a="1"/>
  <c r="A6" i="6"/>
  <c r="A7" i="6" a="1"/>
  <c r="A7" i="6"/>
  <c r="A8" i="6" a="1"/>
  <c r="A8" i="6"/>
  <c r="A9" i="6" a="1"/>
  <c r="A9" i="6"/>
  <c r="A10" i="6" a="1"/>
  <c r="A10" i="6"/>
  <c r="A11" i="6" a="1"/>
  <c r="A11" i="6"/>
  <c r="A12" i="6" a="1"/>
  <c r="A12" i="6"/>
  <c r="A13" i="6" a="1"/>
  <c r="A13" i="6"/>
  <c r="A14" i="6" a="1"/>
  <c r="A14" i="6"/>
  <c r="A15" i="6" a="1"/>
  <c r="A15" i="6"/>
  <c r="A16" i="6" a="1"/>
  <c r="A16" i="6"/>
  <c r="A5" i="5" a="1"/>
  <c r="A5" i="5"/>
  <c r="A6" i="5" a="1"/>
  <c r="A6" i="5"/>
  <c r="A7" i="5" a="1"/>
  <c r="A7" i="5"/>
  <c r="A8" i="5" a="1"/>
  <c r="A8" i="5"/>
  <c r="A9" i="5" a="1"/>
  <c r="A9" i="5" s="1"/>
  <c r="A10" i="5" a="1"/>
  <c r="A10" i="5"/>
  <c r="A11" i="5" a="1"/>
  <c r="A11" i="5"/>
  <c r="A12" i="5" a="1"/>
  <c r="A12" i="5"/>
  <c r="A13" i="5" a="1"/>
  <c r="A13" i="5" s="1"/>
  <c r="A14" i="5" a="1"/>
  <c r="A14" i="5"/>
  <c r="A5" i="3" a="1"/>
  <c r="A5" i="3"/>
  <c r="A6" i="3" a="1"/>
  <c r="A6" i="3"/>
  <c r="A7" i="3" a="1"/>
  <c r="A7" i="3"/>
  <c r="A8" i="3" a="1"/>
  <c r="A8" i="3"/>
  <c r="A9" i="3" a="1"/>
  <c r="A9" i="3"/>
  <c r="A10" i="3" a="1"/>
  <c r="A10" i="3"/>
  <c r="A11" i="3" a="1"/>
  <c r="A11" i="3"/>
  <c r="A12" i="3" a="1"/>
  <c r="A12" i="3"/>
  <c r="A13" i="3" a="1"/>
  <c r="A13" i="3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" i="2" a="1"/>
  <c r="A5" i="2" s="1"/>
  <c r="A6" i="2" a="1"/>
  <c r="A6" i="2" s="1"/>
  <c r="A7" i="2" a="1"/>
  <c r="A7" i="2" s="1"/>
  <c r="A8" i="2" a="1"/>
  <c r="A8" i="2" s="1"/>
  <c r="A9" i="2" a="1"/>
  <c r="A9" i="2" s="1"/>
  <c r="A10" i="2" a="1"/>
  <c r="A10" i="2" s="1"/>
  <c r="A11" i="2" a="1"/>
  <c r="A11" i="2" s="1"/>
  <c r="A12" i="2" a="1"/>
  <c r="A12" i="2" s="1"/>
  <c r="A13" i="2" a="1"/>
  <c r="A13" i="2" s="1"/>
  <c r="A14" i="2" a="1"/>
  <c r="A14" i="2" s="1"/>
  <c r="A15" i="2" a="1"/>
  <c r="A15" i="2" s="1"/>
  <c r="A16" i="2" a="1"/>
  <c r="A16" i="2" s="1"/>
  <c r="A17" i="2" a="1"/>
  <c r="A17" i="2" s="1"/>
  <c r="A18" i="2" a="1"/>
  <c r="A18" i="2" s="1"/>
  <c r="A19" i="2" a="1"/>
  <c r="A1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<sst xmlns="http://schemas.openxmlformats.org/spreadsheetml/2006/main" count="340" uniqueCount="28">
  <si>
    <t>num_batch</t>
  </si>
  <si>
    <t>num_iter</t>
  </si>
  <si>
    <t>batch_size</t>
  </si>
  <si>
    <t>living_reward</t>
  </si>
  <si>
    <t>var_type</t>
  </si>
  <si>
    <t>var_coef</t>
  </si>
  <si>
    <t>sample_size</t>
  </si>
  <si>
    <t>sub</t>
  </si>
  <si>
    <t>batch</t>
  </si>
  <si>
    <t>iteration</t>
  </si>
  <si>
    <t>true_entropy</t>
  </si>
  <si>
    <t>test_regret</t>
  </si>
  <si>
    <t>test_variance</t>
  </si>
  <si>
    <t>risk_regret</t>
  </si>
  <si>
    <t>risk_variance</t>
  </si>
  <si>
    <t>norm post_avg-true</t>
  </si>
  <si>
    <t>post_regret</t>
  </si>
  <si>
    <t>perf_measure</t>
  </si>
  <si>
    <t>std_proxy</t>
  </si>
  <si>
    <t>mean_proxy</t>
  </si>
  <si>
    <t>std_goal</t>
  </si>
  <si>
    <t>mean_goal</t>
  </si>
  <si>
    <t>cum_test_regret</t>
  </si>
  <si>
    <t>cum_post_regret</t>
  </si>
  <si>
    <t>time</t>
  </si>
  <si>
    <t>time_query_chooser</t>
  </si>
  <si>
    <t>worst</t>
  </si>
  <si>
    <t>Total Inferences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</si>
</sst>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2"/>
  </cellXfs>
  <cellStyles count="3">
    <cellStyle name="Normal" xfId="0" builtinId="0"/>
    <cellStyle name="Normal 2" xfId="2" xr:uid="{7E387B33-E394-4C33-A984-8341F89DB924}"/>
    <cellStyle name="Κανονικό 2" xfId="1" xr:uid="{0CACBC4A-6CF9-47D5-92A9-7D0E2107740E}"/>
  </cellStyles>
  <dxfs count="121">
    <dxf>
      <numFmt numFmtId="0" formatCode="General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3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4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5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regret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basic RBAIRD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basic_RBAIRD!$A$5:$A$19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basic_RBAIRD!$D$5:$D$19</c:f>
              <c:numCache>
                <c:formatCode>General</c:formatCode>
                <c:ptCount val="15"/>
                <c:pt idx="0">
                  <c:v>8.8624960000000002</c:v>
                </c:pt>
                <c:pt idx="1">
                  <c:v>5.0563773999999997</c:v>
                </c:pt>
                <c:pt idx="2">
                  <c:v>3.4332063000000002</c:v>
                </c:pt>
                <c:pt idx="3">
                  <c:v>2.58467</c:v>
                </c:pt>
                <c:pt idx="4">
                  <c:v>2.7971127</c:v>
                </c:pt>
                <c:pt idx="5">
                  <c:v>0.49604802999999997</c:v>
                </c:pt>
                <c:pt idx="6">
                  <c:v>5.8465577999999997E-2</c:v>
                </c:pt>
                <c:pt idx="7">
                  <c:v>2.8753793000000001E-4</c:v>
                </c:pt>
                <c:pt idx="8">
                  <c:v>1.0254065E-4</c:v>
                </c:pt>
                <c:pt idx="9">
                  <c:v>1.00576806E-4</c:v>
                </c:pt>
                <c:pt idx="10">
                  <c:v>1.0042805E-4</c:v>
                </c:pt>
                <c:pt idx="11">
                  <c:v>1.0035844999999999E-4</c:v>
                </c:pt>
                <c:pt idx="12">
                  <c:v>1.0002172999999999E-4</c:v>
                </c:pt>
                <c:pt idx="13">
                  <c:v>1.00028694E-4</c:v>
                </c:pt>
                <c:pt idx="14">
                  <c:v>1.000244E-4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8D-4F5C-9C4C-F928E295FC72}"/>
            </c:ext>
          </c:extLst>
        </c:ser>
        <c:ser>
          <c:idx val="0"/>
          <c:order val="1"/>
          <c:tx>
            <c:v>big batches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big_batches!$A$5:$A$13</c:f>
              <c:numCache>
                <c:formatCode>General</c:formatCode>
                <c:ptCount val="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</c:numCache>
            </c:numRef>
          </c:xVal>
          <c:yVal>
            <c:numRef>
              <c:f>big_batches!$E$5:$E$13</c:f>
              <c:numCache>
                <c:formatCode>General</c:formatCode>
                <c:ptCount val="9"/>
                <c:pt idx="0">
                  <c:v>17.45271</c:v>
                </c:pt>
                <c:pt idx="1">
                  <c:v>5.2642823E-5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8D-4F5C-9C4C-F928E295FC72}"/>
            </c:ext>
          </c:extLst>
        </c:ser>
        <c:ser>
          <c:idx val="2"/>
          <c:order val="2"/>
          <c:tx>
            <c:v>many batches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many_batches!$A$5:$A$14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</c:numCache>
            </c:numRef>
          </c:xVal>
          <c:yVal>
            <c:numRef>
              <c:f>many_batches!$E$5:$E$14</c:f>
              <c:numCache>
                <c:formatCode>General</c:formatCode>
                <c:ptCount val="10"/>
                <c:pt idx="0">
                  <c:v>1.0831329999999999</c:v>
                </c:pt>
                <c:pt idx="1">
                  <c:v>15.249216000000001</c:v>
                </c:pt>
                <c:pt idx="2">
                  <c:v>2.2557664000000002</c:v>
                </c:pt>
                <c:pt idx="3">
                  <c:v>9.1217039999999996E-3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8D-4F5C-9C4C-F928E295F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09552"/>
        <c:axId val="1721852432"/>
      </c:scatterChart>
      <c:valAx>
        <c:axId val="1581409552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52432"/>
        <c:crosses val="autoZero"/>
        <c:crossBetween val="midCat"/>
      </c:valAx>
      <c:valAx>
        <c:axId val="17218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0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Initial AIRD test regret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Initial AIRD test regret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initial_AIRD!$A$5:$A$54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initial_AIRD!$D$5:$D$54</c:f>
              <c:numCache>
                <c:formatCode>General</c:formatCode>
                <c:ptCount val="50"/>
                <c:pt idx="0">
                  <c:v>116.049110031128</c:v>
                </c:pt>
                <c:pt idx="1">
                  <c:v>93.731010055542001</c:v>
                </c:pt>
                <c:pt idx="2">
                  <c:v>134.69391078948999</c:v>
                </c:pt>
                <c:pt idx="3">
                  <c:v>98.203744316101094</c:v>
                </c:pt>
                <c:pt idx="4">
                  <c:v>134.784611320496</c:v>
                </c:pt>
                <c:pt idx="5">
                  <c:v>131.485321617126</c:v>
                </c:pt>
                <c:pt idx="6">
                  <c:v>131.485321617126</c:v>
                </c:pt>
                <c:pt idx="7">
                  <c:v>128.02780971527099</c:v>
                </c:pt>
                <c:pt idx="8">
                  <c:v>128.02780971527099</c:v>
                </c:pt>
                <c:pt idx="9">
                  <c:v>172.25532741546601</c:v>
                </c:pt>
                <c:pt idx="10">
                  <c:v>173.90350856781001</c:v>
                </c:pt>
                <c:pt idx="11">
                  <c:v>171.462933921814</c:v>
                </c:pt>
                <c:pt idx="12">
                  <c:v>167.898930931091</c:v>
                </c:pt>
                <c:pt idx="13">
                  <c:v>140.02038249969499</c:v>
                </c:pt>
                <c:pt idx="14">
                  <c:v>100.43037490844701</c:v>
                </c:pt>
                <c:pt idx="15">
                  <c:v>98.634932708740195</c:v>
                </c:pt>
                <c:pt idx="16">
                  <c:v>97.651559448242196</c:v>
                </c:pt>
                <c:pt idx="17">
                  <c:v>57.937649536132803</c:v>
                </c:pt>
                <c:pt idx="18">
                  <c:v>57.937649536132803</c:v>
                </c:pt>
                <c:pt idx="19">
                  <c:v>58.000367736816401</c:v>
                </c:pt>
                <c:pt idx="20">
                  <c:v>76.994072723388697</c:v>
                </c:pt>
                <c:pt idx="21">
                  <c:v>93.360430908203099</c:v>
                </c:pt>
                <c:pt idx="22">
                  <c:v>72.848339843749997</c:v>
                </c:pt>
                <c:pt idx="23">
                  <c:v>61.512525177001997</c:v>
                </c:pt>
                <c:pt idx="24">
                  <c:v>45.275303268432602</c:v>
                </c:pt>
                <c:pt idx="25">
                  <c:v>39.9001560211182</c:v>
                </c:pt>
                <c:pt idx="26">
                  <c:v>39.9001560211182</c:v>
                </c:pt>
                <c:pt idx="27">
                  <c:v>39.185501480102502</c:v>
                </c:pt>
                <c:pt idx="28">
                  <c:v>45.8087245941162</c:v>
                </c:pt>
                <c:pt idx="29">
                  <c:v>46.0231212615967</c:v>
                </c:pt>
                <c:pt idx="30">
                  <c:v>45.021729660034197</c:v>
                </c:pt>
                <c:pt idx="31">
                  <c:v>45.003568649291999</c:v>
                </c:pt>
                <c:pt idx="32">
                  <c:v>45.003568649291999</c:v>
                </c:pt>
                <c:pt idx="33">
                  <c:v>45.003568649291999</c:v>
                </c:pt>
                <c:pt idx="34">
                  <c:v>22.688917160034201</c:v>
                </c:pt>
                <c:pt idx="35">
                  <c:v>43.541747665405303</c:v>
                </c:pt>
                <c:pt idx="36">
                  <c:v>40.051724624633799</c:v>
                </c:pt>
                <c:pt idx="37">
                  <c:v>39.192801284790001</c:v>
                </c:pt>
                <c:pt idx="38">
                  <c:v>15.477433395385701</c:v>
                </c:pt>
                <c:pt idx="39">
                  <c:v>9.7629135131835891</c:v>
                </c:pt>
                <c:pt idx="40">
                  <c:v>10.7670387268066</c:v>
                </c:pt>
                <c:pt idx="41">
                  <c:v>10.026195526123001</c:v>
                </c:pt>
                <c:pt idx="42">
                  <c:v>28.4009918212891</c:v>
                </c:pt>
                <c:pt idx="43">
                  <c:v>28.211267089843801</c:v>
                </c:pt>
                <c:pt idx="44">
                  <c:v>15.3101570129395</c:v>
                </c:pt>
                <c:pt idx="45">
                  <c:v>20.0991729736328</c:v>
                </c:pt>
                <c:pt idx="46">
                  <c:v>16.419863891601601</c:v>
                </c:pt>
                <c:pt idx="47">
                  <c:v>12.098691940307599</c:v>
                </c:pt>
                <c:pt idx="48">
                  <c:v>12.666897964477499</c:v>
                </c:pt>
                <c:pt idx="49">
                  <c:v>12.2304080963135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A5-425E-8974-9D1415845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8582928"/>
        <c:axId val="1707075648"/>
      </c:scatterChart>
      <c:valAx>
        <c:axId val="171858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075648"/>
        <c:crosses val="autoZero"/>
        <c:crossBetween val="midCat"/>
      </c:valAx>
      <c:valAx>
        <c:axId val="170707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582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Risk-averse regret by subtracting</a:t>
            </a:r>
            <a:r>
              <a:rPr lang="en-US" baseline="0"/>
              <a:t> variance</a:t>
            </a:r>
            <a:endParaRPr lang="en-US"/>
          </a:p>
        </c:rich>
      </c:tx>
      <c:layout>
        <c:manualLayout>
          <c:xMode val="edge"/>
          <c:yMode val="edge"/>
          <c:x val="0.17517344706911636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basic RBAIRD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basic_RBAIRD!$A$5:$A$19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basic_RBAIRD!$G$5:$G$19</c:f>
              <c:numCache>
                <c:formatCode>General</c:formatCode>
                <c:ptCount val="15"/>
                <c:pt idx="0">
                  <c:v>59.992226000000002</c:v>
                </c:pt>
                <c:pt idx="1">
                  <c:v>60.112793000000003</c:v>
                </c:pt>
                <c:pt idx="2">
                  <c:v>60.112793000000003</c:v>
                </c:pt>
                <c:pt idx="3">
                  <c:v>60.112793000000003</c:v>
                </c:pt>
                <c:pt idx="4">
                  <c:v>60.112793000000003</c:v>
                </c:pt>
                <c:pt idx="5">
                  <c:v>62.831665000000001</c:v>
                </c:pt>
                <c:pt idx="6">
                  <c:v>45.836081999999998</c:v>
                </c:pt>
                <c:pt idx="7">
                  <c:v>-0.55272449999999995</c:v>
                </c:pt>
                <c:pt idx="8">
                  <c:v>-0.55272449999999995</c:v>
                </c:pt>
                <c:pt idx="9">
                  <c:v>-0.55272449999999995</c:v>
                </c:pt>
                <c:pt idx="10">
                  <c:v>-0.55272449999999995</c:v>
                </c:pt>
                <c:pt idx="11">
                  <c:v>-0.55272449999999995</c:v>
                </c:pt>
                <c:pt idx="12">
                  <c:v>-0.55272449999999995</c:v>
                </c:pt>
                <c:pt idx="13">
                  <c:v>-0.55272449999999995</c:v>
                </c:pt>
                <c:pt idx="14">
                  <c:v>-0.55272449999999995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8D-4F5C-9C4C-F928E295FC72}"/>
            </c:ext>
          </c:extLst>
        </c:ser>
        <c:ser>
          <c:idx val="0"/>
          <c:order val="1"/>
          <c:tx>
            <c:v>big batches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big_batches!$A$5:$A$13</c:f>
              <c:numCache>
                <c:formatCode>General</c:formatCode>
                <c:ptCount val="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</c:numCache>
            </c:numRef>
          </c:xVal>
          <c:yVal>
            <c:numRef>
              <c:f>big_batches!$G$5:$G$13</c:f>
              <c:numCache>
                <c:formatCode>General</c:formatCode>
                <c:ptCount val="9"/>
                <c:pt idx="0">
                  <c:v>88.329539999999994</c:v>
                </c:pt>
                <c:pt idx="1">
                  <c:v>7.5513560000000002</c:v>
                </c:pt>
                <c:pt idx="2">
                  <c:v>6.4510855999999999</c:v>
                </c:pt>
                <c:pt idx="3">
                  <c:v>12.944675999999999</c:v>
                </c:pt>
                <c:pt idx="4">
                  <c:v>6.4510855999999999</c:v>
                </c:pt>
                <c:pt idx="5">
                  <c:v>6.4510855999999999</c:v>
                </c:pt>
                <c:pt idx="6">
                  <c:v>6.4510855999999999</c:v>
                </c:pt>
                <c:pt idx="7">
                  <c:v>6.4510855999999999</c:v>
                </c:pt>
                <c:pt idx="8">
                  <c:v>6.4510855999999999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8BA-4F29-B7C5-D24BAE9B7E2C}"/>
            </c:ext>
          </c:extLst>
        </c:ser>
        <c:ser>
          <c:idx val="2"/>
          <c:order val="2"/>
          <c:tx>
            <c:v>many batches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many_batches!$A$5:$A$14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</c:numCache>
            </c:numRef>
          </c:xVal>
          <c:yVal>
            <c:numRef>
              <c:f>many_batches!$G$5:$G$14</c:f>
              <c:numCache>
                <c:formatCode>General</c:formatCode>
                <c:ptCount val="10"/>
                <c:pt idx="0">
                  <c:v>135.78308000000001</c:v>
                </c:pt>
                <c:pt idx="1">
                  <c:v>103.86156</c:v>
                </c:pt>
                <c:pt idx="2">
                  <c:v>158.23604</c:v>
                </c:pt>
                <c:pt idx="3">
                  <c:v>111.85996</c:v>
                </c:pt>
                <c:pt idx="4">
                  <c:v>12.140397999999999</c:v>
                </c:pt>
                <c:pt idx="5">
                  <c:v>12.140397999999999</c:v>
                </c:pt>
                <c:pt idx="6">
                  <c:v>12.140397999999999</c:v>
                </c:pt>
                <c:pt idx="7">
                  <c:v>12.140397999999999</c:v>
                </c:pt>
                <c:pt idx="8">
                  <c:v>12.140397999999999</c:v>
                </c:pt>
                <c:pt idx="9">
                  <c:v>12.140397999999999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8BA-4F29-B7C5-D24BAE9B7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09552"/>
        <c:axId val="1721852432"/>
      </c:scatterChart>
      <c:valAx>
        <c:axId val="1581409552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52432"/>
        <c:crosses val="autoZero"/>
        <c:crossBetween val="midCat"/>
      </c:valAx>
      <c:valAx>
        <c:axId val="17218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0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Risk-averse regret with various methods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subtracting with low coefficient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params_sub_1_coef!$A$5:$A$19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params_sub_1_coef!$G$5:$G$19</c:f>
              <c:numCache>
                <c:formatCode>General</c:formatCode>
                <c:ptCount val="15"/>
                <c:pt idx="0">
                  <c:v>60.112793000000003</c:v>
                </c:pt>
                <c:pt idx="1">
                  <c:v>54.512560000000001</c:v>
                </c:pt>
                <c:pt idx="2">
                  <c:v>54.512560000000001</c:v>
                </c:pt>
                <c:pt idx="3">
                  <c:v>60.112793000000003</c:v>
                </c:pt>
                <c:pt idx="4">
                  <c:v>60.112793000000003</c:v>
                </c:pt>
                <c:pt idx="5">
                  <c:v>9.4553360000000009</c:v>
                </c:pt>
                <c:pt idx="6">
                  <c:v>-0.55272449999999995</c:v>
                </c:pt>
                <c:pt idx="7">
                  <c:v>-0.55272449999999995</c:v>
                </c:pt>
                <c:pt idx="8">
                  <c:v>-0.55272449999999995</c:v>
                </c:pt>
                <c:pt idx="9">
                  <c:v>-0.55272449999999995</c:v>
                </c:pt>
                <c:pt idx="10">
                  <c:v>-0.55272449999999995</c:v>
                </c:pt>
                <c:pt idx="11">
                  <c:v>-0.55272449999999995</c:v>
                </c:pt>
                <c:pt idx="12">
                  <c:v>-0.55272449999999995</c:v>
                </c:pt>
                <c:pt idx="13">
                  <c:v>-0.55272449999999995</c:v>
                </c:pt>
                <c:pt idx="14">
                  <c:v>-0.55272449999999995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8D-4F5C-9C4C-F928E295FC72}"/>
            </c:ext>
          </c:extLst>
        </c:ser>
        <c:ser>
          <c:idx val="0"/>
          <c:order val="1"/>
          <c:tx>
            <c:v>subtracting with high coefficient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params_sub_100_coef!$A$5:$A$19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params_sub_100_coef!$G$5:$G$19</c:f>
              <c:numCache>
                <c:formatCode>General</c:formatCode>
                <c:ptCount val="15"/>
                <c:pt idx="0">
                  <c:v>59.992226000000002</c:v>
                </c:pt>
                <c:pt idx="1">
                  <c:v>60.112793000000003</c:v>
                </c:pt>
                <c:pt idx="2">
                  <c:v>60.112793000000003</c:v>
                </c:pt>
                <c:pt idx="3">
                  <c:v>60.112793000000003</c:v>
                </c:pt>
                <c:pt idx="4">
                  <c:v>60.112793000000003</c:v>
                </c:pt>
                <c:pt idx="5">
                  <c:v>62.831665000000001</c:v>
                </c:pt>
                <c:pt idx="6">
                  <c:v>45.836081999999998</c:v>
                </c:pt>
                <c:pt idx="7">
                  <c:v>-0.55272449999999995</c:v>
                </c:pt>
                <c:pt idx="8">
                  <c:v>-0.55272449999999995</c:v>
                </c:pt>
                <c:pt idx="9">
                  <c:v>-0.55272449999999995</c:v>
                </c:pt>
                <c:pt idx="10">
                  <c:v>-0.55272449999999995</c:v>
                </c:pt>
                <c:pt idx="11">
                  <c:v>-0.55272449999999995</c:v>
                </c:pt>
                <c:pt idx="12">
                  <c:v>-0.55272449999999995</c:v>
                </c:pt>
                <c:pt idx="13">
                  <c:v>-0.55272449999999995</c:v>
                </c:pt>
                <c:pt idx="14">
                  <c:v>-0.55272449999999995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74D-4145-A89B-83F65BF43396}"/>
            </c:ext>
          </c:extLst>
        </c:ser>
        <c:ser>
          <c:idx val="2"/>
          <c:order val="2"/>
          <c:tx>
            <c:v>worst-case with 10 samples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params_worst_10_samples!$A$5:$A$19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params_worst_10_samples!$G$5:$G$19</c:f>
              <c:numCache>
                <c:formatCode>General</c:formatCode>
                <c:ptCount val="15"/>
                <c:pt idx="0">
                  <c:v>41.498449999999998</c:v>
                </c:pt>
                <c:pt idx="1">
                  <c:v>60.112793000000003</c:v>
                </c:pt>
                <c:pt idx="2">
                  <c:v>54.672829999999998</c:v>
                </c:pt>
                <c:pt idx="3">
                  <c:v>59.514690000000002</c:v>
                </c:pt>
                <c:pt idx="4">
                  <c:v>59.992226000000002</c:v>
                </c:pt>
                <c:pt idx="5">
                  <c:v>9.5593570000000003</c:v>
                </c:pt>
                <c:pt idx="6">
                  <c:v>-0.55272449999999995</c:v>
                </c:pt>
                <c:pt idx="7">
                  <c:v>-0.55272449999999995</c:v>
                </c:pt>
                <c:pt idx="8">
                  <c:v>-0.55272449999999995</c:v>
                </c:pt>
                <c:pt idx="9">
                  <c:v>-0.55272449999999995</c:v>
                </c:pt>
                <c:pt idx="10">
                  <c:v>-0.55272449999999995</c:v>
                </c:pt>
                <c:pt idx="11">
                  <c:v>-0.55272449999999995</c:v>
                </c:pt>
                <c:pt idx="12">
                  <c:v>-0.55272449999999995</c:v>
                </c:pt>
                <c:pt idx="13">
                  <c:v>-0.55272449999999995</c:v>
                </c:pt>
                <c:pt idx="14">
                  <c:v>-0.55272449999999995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74D-4145-A89B-83F65BF43396}"/>
            </c:ext>
          </c:extLst>
        </c:ser>
        <c:ser>
          <c:idx val="3"/>
          <c:order val="3"/>
          <c:tx>
            <c:v>worst-case with 100 samples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params_worst_100_samples!$A$5:$A$19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params_worst_100_samples!$G$5:$G$19</c:f>
              <c:numCache>
                <c:formatCode>General</c:formatCode>
                <c:ptCount val="15"/>
                <c:pt idx="0">
                  <c:v>59.992226000000002</c:v>
                </c:pt>
                <c:pt idx="1">
                  <c:v>60.112793000000003</c:v>
                </c:pt>
                <c:pt idx="2">
                  <c:v>59.992226000000002</c:v>
                </c:pt>
                <c:pt idx="3">
                  <c:v>59.992226000000002</c:v>
                </c:pt>
                <c:pt idx="4">
                  <c:v>59.992226000000002</c:v>
                </c:pt>
                <c:pt idx="5">
                  <c:v>22.467274</c:v>
                </c:pt>
                <c:pt idx="6">
                  <c:v>22.003955999999999</c:v>
                </c:pt>
                <c:pt idx="7">
                  <c:v>-0.55272449999999995</c:v>
                </c:pt>
                <c:pt idx="8">
                  <c:v>-0.55272449999999995</c:v>
                </c:pt>
                <c:pt idx="9">
                  <c:v>-0.55272449999999995</c:v>
                </c:pt>
                <c:pt idx="10">
                  <c:v>-0.55272449999999995</c:v>
                </c:pt>
                <c:pt idx="11">
                  <c:v>-0.55272449999999995</c:v>
                </c:pt>
                <c:pt idx="12">
                  <c:v>-0.55272449999999995</c:v>
                </c:pt>
                <c:pt idx="13">
                  <c:v>-0.55272449999999995</c:v>
                </c:pt>
                <c:pt idx="14">
                  <c:v>-0.55272449999999995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74D-4145-A89B-83F65BF43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09552"/>
        <c:axId val="1721852432"/>
      </c:scatterChart>
      <c:valAx>
        <c:axId val="1581409552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52432"/>
        <c:crosses val="autoZero"/>
        <c:crossBetween val="midCat"/>
      </c:valAx>
      <c:valAx>
        <c:axId val="17218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0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variance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basic RBAIRD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basic_RBAIRD!$A$5:$A$19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basic_RBAIRD!$F$5:$F$19</c:f>
              <c:numCache>
                <c:formatCode>General</c:formatCode>
                <c:ptCount val="15"/>
                <c:pt idx="0">
                  <c:v>110.63955</c:v>
                </c:pt>
                <c:pt idx="1">
                  <c:v>71.798519999999996</c:v>
                </c:pt>
                <c:pt idx="2">
                  <c:v>61.107329999999997</c:v>
                </c:pt>
                <c:pt idx="3">
                  <c:v>57.915430000000001</c:v>
                </c:pt>
                <c:pt idx="4">
                  <c:v>85.486559999999997</c:v>
                </c:pt>
                <c:pt idx="5">
                  <c:v>20.345783000000001</c:v>
                </c:pt>
                <c:pt idx="6">
                  <c:v>10.821342</c:v>
                </c:pt>
                <c:pt idx="7">
                  <c:v>8.3923340000000006E-6</c:v>
                </c:pt>
                <c:pt idx="8">
                  <c:v>8.3923340000000006E-6</c:v>
                </c:pt>
                <c:pt idx="9">
                  <c:v>8.3923340000000006E-6</c:v>
                </c:pt>
                <c:pt idx="10">
                  <c:v>8.3923340000000006E-6</c:v>
                </c:pt>
                <c:pt idx="11">
                  <c:v>8.3923340000000006E-6</c:v>
                </c:pt>
                <c:pt idx="12">
                  <c:v>8.3923340000000006E-6</c:v>
                </c:pt>
                <c:pt idx="13">
                  <c:v>8.3923340000000006E-6</c:v>
                </c:pt>
                <c:pt idx="14">
                  <c:v>8.3923340000000006E-6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C4-4DE5-8E6B-FAF2C314ECFC}"/>
            </c:ext>
          </c:extLst>
        </c:ser>
        <c:ser>
          <c:idx val="0"/>
          <c:order val="1"/>
          <c:tx>
            <c:v>big batches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big_batches!$A$5:$A$13</c:f>
              <c:numCache>
                <c:formatCode>General</c:formatCode>
                <c:ptCount val="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</c:numCache>
            </c:numRef>
          </c:xVal>
          <c:yVal>
            <c:numRef>
              <c:f>big_batches!$F$5:$F$13</c:f>
              <c:numCache>
                <c:formatCode>General</c:formatCode>
                <c:ptCount val="9"/>
                <c:pt idx="0">
                  <c:v>107.0386</c:v>
                </c:pt>
                <c:pt idx="1">
                  <c:v>1.650552</c:v>
                </c:pt>
                <c:pt idx="2">
                  <c:v>9.2005870000000008E-6</c:v>
                </c:pt>
                <c:pt idx="3">
                  <c:v>9.2005870000000008E-6</c:v>
                </c:pt>
                <c:pt idx="4">
                  <c:v>9.2005870000000008E-6</c:v>
                </c:pt>
                <c:pt idx="5">
                  <c:v>9.2005870000000008E-6</c:v>
                </c:pt>
                <c:pt idx="6">
                  <c:v>9.2005870000000008E-6</c:v>
                </c:pt>
                <c:pt idx="7">
                  <c:v>9.2005870000000008E-6</c:v>
                </c:pt>
                <c:pt idx="8">
                  <c:v>9.2005870000000008E-6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C4-4DE5-8E6B-FAF2C314ECFC}"/>
            </c:ext>
          </c:extLst>
        </c:ser>
        <c:ser>
          <c:idx val="2"/>
          <c:order val="2"/>
          <c:tx>
            <c:v>many batches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many_batches!$A$5:$A$14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</c:numCache>
            </c:numRef>
          </c:xVal>
          <c:yVal>
            <c:numRef>
              <c:f>many_batches!$F$5:$F$14</c:f>
              <c:numCache>
                <c:formatCode>General</c:formatCode>
                <c:ptCount val="10"/>
                <c:pt idx="0">
                  <c:v>119.17312</c:v>
                </c:pt>
                <c:pt idx="1">
                  <c:v>83.871660000000006</c:v>
                </c:pt>
                <c:pt idx="2">
                  <c:v>52.066450000000003</c:v>
                </c:pt>
                <c:pt idx="3">
                  <c:v>12.907595000000001</c:v>
                </c:pt>
                <c:pt idx="4">
                  <c:v>1.8310548000000002E-5</c:v>
                </c:pt>
                <c:pt idx="5">
                  <c:v>1.8310548000000002E-5</c:v>
                </c:pt>
                <c:pt idx="6">
                  <c:v>1.8310548000000002E-5</c:v>
                </c:pt>
                <c:pt idx="7">
                  <c:v>1.8310548000000002E-5</c:v>
                </c:pt>
                <c:pt idx="8">
                  <c:v>1.8310548000000002E-5</c:v>
                </c:pt>
                <c:pt idx="9">
                  <c:v>1.8310548000000002E-5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C4-4DE5-8E6B-FAF2C314EC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09552"/>
        <c:axId val="1721852432"/>
      </c:scatterChart>
      <c:valAx>
        <c:axId val="1581409552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52432"/>
        <c:crosses val="autoZero"/>
        <c:crossBetween val="midCat"/>
      </c:valAx>
      <c:valAx>
        <c:axId val="17218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0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Risk-averse variance by subtracting</a:t>
            </a:r>
            <a:r>
              <a:rPr lang="en-US" baseline="0"/>
              <a:t> it</a:t>
            </a:r>
            <a:endParaRPr lang="en-US"/>
          </a:p>
        </c:rich>
      </c:tx>
      <c:layout>
        <c:manualLayout>
          <c:xMode val="edge"/>
          <c:yMode val="edge"/>
          <c:x val="0.18072900262467195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basic RBAIRD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basic_RBAIRD!$A$5:$A$19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basic_RBAIRD!$H$5:$H$19</c:f>
              <c:numCache>
                <c:formatCode>General</c:formatCode>
                <c:ptCount val="15"/>
                <c:pt idx="0">
                  <c:v>84.663409999999999</c:v>
                </c:pt>
                <c:pt idx="1">
                  <c:v>56.124316999999998</c:v>
                </c:pt>
                <c:pt idx="2">
                  <c:v>53.175243000000002</c:v>
                </c:pt>
                <c:pt idx="3">
                  <c:v>47.448234999999997</c:v>
                </c:pt>
                <c:pt idx="4">
                  <c:v>59.276344000000002</c:v>
                </c:pt>
                <c:pt idx="5">
                  <c:v>18.649554999999999</c:v>
                </c:pt>
                <c:pt idx="6">
                  <c:v>7.5472655</c:v>
                </c:pt>
                <c:pt idx="7">
                  <c:v>3.8146973E-6</c:v>
                </c:pt>
                <c:pt idx="8">
                  <c:v>3.8146973E-6</c:v>
                </c:pt>
                <c:pt idx="9">
                  <c:v>3.8146973E-6</c:v>
                </c:pt>
                <c:pt idx="10">
                  <c:v>3.8146973E-6</c:v>
                </c:pt>
                <c:pt idx="11">
                  <c:v>3.8146973E-6</c:v>
                </c:pt>
                <c:pt idx="12">
                  <c:v>3.8146973E-6</c:v>
                </c:pt>
                <c:pt idx="13">
                  <c:v>3.8146973E-6</c:v>
                </c:pt>
                <c:pt idx="14">
                  <c:v>3.8146973E-6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B4-41C1-83D8-67C4CE053D93}"/>
            </c:ext>
          </c:extLst>
        </c:ser>
        <c:ser>
          <c:idx val="0"/>
          <c:order val="1"/>
          <c:tx>
            <c:v>big batches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big_batches!$A$5:$A$13</c:f>
              <c:numCache>
                <c:formatCode>General</c:formatCode>
                <c:ptCount val="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</c:numCache>
            </c:numRef>
          </c:xVal>
          <c:yVal>
            <c:numRef>
              <c:f>big_batches!$H$5:$H$13</c:f>
              <c:numCache>
                <c:formatCode>General</c:formatCode>
                <c:ptCount val="9"/>
                <c:pt idx="0">
                  <c:v>107.95044</c:v>
                </c:pt>
                <c:pt idx="1">
                  <c:v>1.5570108</c:v>
                </c:pt>
                <c:pt idx="2">
                  <c:v>9.4409809999999996E-6</c:v>
                </c:pt>
                <c:pt idx="3">
                  <c:v>8.167917E-6</c:v>
                </c:pt>
                <c:pt idx="4">
                  <c:v>9.4409809999999996E-6</c:v>
                </c:pt>
                <c:pt idx="5">
                  <c:v>9.4409809999999996E-6</c:v>
                </c:pt>
                <c:pt idx="6">
                  <c:v>9.4409809999999996E-6</c:v>
                </c:pt>
                <c:pt idx="7">
                  <c:v>9.4409809999999996E-6</c:v>
                </c:pt>
                <c:pt idx="8">
                  <c:v>9.4409809999999996E-6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B4-41C1-83D8-67C4CE053D93}"/>
            </c:ext>
          </c:extLst>
        </c:ser>
        <c:ser>
          <c:idx val="2"/>
          <c:order val="2"/>
          <c:tx>
            <c:v>many batches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many_batches!$A$5:$A$14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</c:numCache>
            </c:numRef>
          </c:xVal>
          <c:yVal>
            <c:numRef>
              <c:f>many_batches!$H$5:$H$14</c:f>
              <c:numCache>
                <c:formatCode>General</c:formatCode>
                <c:ptCount val="10"/>
                <c:pt idx="0">
                  <c:v>80.620909999999995</c:v>
                </c:pt>
                <c:pt idx="1">
                  <c:v>47.318195000000003</c:v>
                </c:pt>
                <c:pt idx="2">
                  <c:v>23.938889</c:v>
                </c:pt>
                <c:pt idx="3">
                  <c:v>8.097194</c:v>
                </c:pt>
                <c:pt idx="4">
                  <c:v>1.5258789E-5</c:v>
                </c:pt>
                <c:pt idx="5">
                  <c:v>1.5258789E-5</c:v>
                </c:pt>
                <c:pt idx="6">
                  <c:v>1.5258789E-5</c:v>
                </c:pt>
                <c:pt idx="7">
                  <c:v>1.5258789E-5</c:v>
                </c:pt>
                <c:pt idx="8">
                  <c:v>1.5258789E-5</c:v>
                </c:pt>
                <c:pt idx="9">
                  <c:v>1.5258789E-5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B4-41C1-83D8-67C4CE053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09552"/>
        <c:axId val="1721852432"/>
      </c:scatterChart>
      <c:valAx>
        <c:axId val="1581409552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52432"/>
        <c:crosses val="autoZero"/>
        <c:crossBetween val="midCat"/>
      </c:valAx>
      <c:valAx>
        <c:axId val="17218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0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Risk-averse variance with various methods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subtracting with low coefficient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params_sub_1_coef!$A$5:$A$19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params_sub_1_coef!$H$5:$H$19</c:f>
              <c:numCache>
                <c:formatCode>General</c:formatCode>
                <c:ptCount val="15"/>
                <c:pt idx="0">
                  <c:v>84.576170000000005</c:v>
                </c:pt>
                <c:pt idx="1">
                  <c:v>47.81147</c:v>
                </c:pt>
                <c:pt idx="2">
                  <c:v>42.946503</c:v>
                </c:pt>
                <c:pt idx="3">
                  <c:v>47.448234999999997</c:v>
                </c:pt>
                <c:pt idx="4">
                  <c:v>59.276344000000002</c:v>
                </c:pt>
                <c:pt idx="5">
                  <c:v>18.609134999999998</c:v>
                </c:pt>
                <c:pt idx="6">
                  <c:v>11.138076999999999</c:v>
                </c:pt>
                <c:pt idx="7">
                  <c:v>3.8146973E-6</c:v>
                </c:pt>
                <c:pt idx="8">
                  <c:v>3.8146973E-6</c:v>
                </c:pt>
                <c:pt idx="9">
                  <c:v>3.8146973E-6</c:v>
                </c:pt>
                <c:pt idx="10">
                  <c:v>3.8146973E-6</c:v>
                </c:pt>
                <c:pt idx="11">
                  <c:v>3.8146973E-6</c:v>
                </c:pt>
                <c:pt idx="12">
                  <c:v>3.8146973E-6</c:v>
                </c:pt>
                <c:pt idx="13">
                  <c:v>3.8146973E-6</c:v>
                </c:pt>
                <c:pt idx="14">
                  <c:v>3.8146973E-6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93-4924-8ADF-24DA25989AAD}"/>
            </c:ext>
          </c:extLst>
        </c:ser>
        <c:ser>
          <c:idx val="0"/>
          <c:order val="1"/>
          <c:tx>
            <c:v>subtracting with high coefficient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params_sub_100_coef!$A$5:$A$19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params_sub_100_coef!$H$5:$H$19</c:f>
              <c:numCache>
                <c:formatCode>General</c:formatCode>
                <c:ptCount val="15"/>
                <c:pt idx="0">
                  <c:v>84.663409999999999</c:v>
                </c:pt>
                <c:pt idx="1">
                  <c:v>56.124316999999998</c:v>
                </c:pt>
                <c:pt idx="2">
                  <c:v>53.175243000000002</c:v>
                </c:pt>
                <c:pt idx="3">
                  <c:v>47.448234999999997</c:v>
                </c:pt>
                <c:pt idx="4">
                  <c:v>59.276344000000002</c:v>
                </c:pt>
                <c:pt idx="5">
                  <c:v>18.649554999999999</c:v>
                </c:pt>
                <c:pt idx="6">
                  <c:v>7.5472655</c:v>
                </c:pt>
                <c:pt idx="7">
                  <c:v>3.8146973E-6</c:v>
                </c:pt>
                <c:pt idx="8">
                  <c:v>3.8146973E-6</c:v>
                </c:pt>
                <c:pt idx="9">
                  <c:v>3.8146973E-6</c:v>
                </c:pt>
                <c:pt idx="10">
                  <c:v>3.8146973E-6</c:v>
                </c:pt>
                <c:pt idx="11">
                  <c:v>3.8146973E-6</c:v>
                </c:pt>
                <c:pt idx="12">
                  <c:v>3.8146973E-6</c:v>
                </c:pt>
                <c:pt idx="13">
                  <c:v>3.8146973E-6</c:v>
                </c:pt>
                <c:pt idx="14">
                  <c:v>3.8146973E-6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93-4924-8ADF-24DA25989AAD}"/>
            </c:ext>
          </c:extLst>
        </c:ser>
        <c:ser>
          <c:idx val="2"/>
          <c:order val="2"/>
          <c:tx>
            <c:v>worst-case with 10 samples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params_worst_10_samples!$A$5:$A$19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params_worst_10_samples!$H$5:$H$19</c:f>
              <c:numCache>
                <c:formatCode>General</c:formatCode>
                <c:ptCount val="15"/>
                <c:pt idx="0">
                  <c:v>105.46702000000001</c:v>
                </c:pt>
                <c:pt idx="1">
                  <c:v>56.124316999999998</c:v>
                </c:pt>
                <c:pt idx="2">
                  <c:v>42.942616000000001</c:v>
                </c:pt>
                <c:pt idx="3">
                  <c:v>52.050353999999999</c:v>
                </c:pt>
                <c:pt idx="4">
                  <c:v>59.384590000000003</c:v>
                </c:pt>
                <c:pt idx="5">
                  <c:v>18.086646999999999</c:v>
                </c:pt>
                <c:pt idx="6">
                  <c:v>11.138076999999999</c:v>
                </c:pt>
                <c:pt idx="7">
                  <c:v>3.8146973E-6</c:v>
                </c:pt>
                <c:pt idx="8">
                  <c:v>3.8146973E-6</c:v>
                </c:pt>
                <c:pt idx="9">
                  <c:v>3.8146973E-6</c:v>
                </c:pt>
                <c:pt idx="10">
                  <c:v>3.8146973E-6</c:v>
                </c:pt>
                <c:pt idx="11">
                  <c:v>3.8146973E-6</c:v>
                </c:pt>
                <c:pt idx="12">
                  <c:v>3.8146973E-6</c:v>
                </c:pt>
                <c:pt idx="13">
                  <c:v>3.8146973E-6</c:v>
                </c:pt>
                <c:pt idx="14">
                  <c:v>3.8146973E-6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93-4924-8ADF-24DA25989AAD}"/>
            </c:ext>
          </c:extLst>
        </c:ser>
        <c:ser>
          <c:idx val="3"/>
          <c:order val="3"/>
          <c:tx>
            <c:v>worst-case with 100 samples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params_worst_100_samples!$A$5:$A$19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params_worst_100_samples!$H$5:$H$19</c:f>
              <c:numCache>
                <c:formatCode>General</c:formatCode>
                <c:ptCount val="15"/>
                <c:pt idx="0">
                  <c:v>84.663409999999999</c:v>
                </c:pt>
                <c:pt idx="1">
                  <c:v>56.124316999999998</c:v>
                </c:pt>
                <c:pt idx="2">
                  <c:v>53.418669999999999</c:v>
                </c:pt>
                <c:pt idx="3">
                  <c:v>47.603386</c:v>
                </c:pt>
                <c:pt idx="4">
                  <c:v>59.384590000000003</c:v>
                </c:pt>
                <c:pt idx="5">
                  <c:v>22.058088000000001</c:v>
                </c:pt>
                <c:pt idx="6">
                  <c:v>10.419019</c:v>
                </c:pt>
                <c:pt idx="7">
                  <c:v>3.8146973E-6</c:v>
                </c:pt>
                <c:pt idx="8">
                  <c:v>3.8146973E-6</c:v>
                </c:pt>
                <c:pt idx="9">
                  <c:v>3.8146973E-6</c:v>
                </c:pt>
                <c:pt idx="10">
                  <c:v>3.8146973E-6</c:v>
                </c:pt>
                <c:pt idx="11">
                  <c:v>3.8146973E-6</c:v>
                </c:pt>
                <c:pt idx="12">
                  <c:v>3.8146973E-6</c:v>
                </c:pt>
                <c:pt idx="13">
                  <c:v>3.8146973E-6</c:v>
                </c:pt>
                <c:pt idx="14">
                  <c:v>3.8146973E-6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D93-4924-8ADF-24DA25989A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09552"/>
        <c:axId val="1721852432"/>
      </c:scatterChart>
      <c:valAx>
        <c:axId val="1581409552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52432"/>
        <c:crosses val="autoZero"/>
        <c:crossBetween val="midCat"/>
      </c:valAx>
      <c:valAx>
        <c:axId val="17218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0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</a:t>
            </a:r>
            <a:r>
              <a:rPr lang="en-US" baseline="0"/>
              <a:t> regret vs Risk-averse regret</a:t>
            </a:r>
          </a:p>
          <a:p>
            <a:pPr>
              <a:defRPr/>
            </a:pPr>
            <a:r>
              <a:rPr lang="en-US" baseline="0"/>
              <a:t>in basic RBAIRD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test regret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basic_RBAIRD!$A$5:$A$19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basic_RBAIRD!$E$5:$E$19</c:f>
              <c:numCache>
                <c:formatCode>General</c:formatCode>
                <c:ptCount val="15"/>
                <c:pt idx="0">
                  <c:v>19.070250999999999</c:v>
                </c:pt>
                <c:pt idx="1">
                  <c:v>32.337670000000003</c:v>
                </c:pt>
                <c:pt idx="2">
                  <c:v>22.092001</c:v>
                </c:pt>
                <c:pt idx="3">
                  <c:v>18.713467000000001</c:v>
                </c:pt>
                <c:pt idx="4">
                  <c:v>10.838744999999999</c:v>
                </c:pt>
                <c:pt idx="5">
                  <c:v>16.842099999999999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8D-4F5C-9C4C-F928E295FC72}"/>
            </c:ext>
          </c:extLst>
        </c:ser>
        <c:ser>
          <c:idx val="0"/>
          <c:order val="1"/>
          <c:tx>
            <c:v>risk regret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basic_RBAIRD!$A$5:$A$19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basic_RBAIRD!$G$5:$G$19</c:f>
              <c:numCache>
                <c:formatCode>General</c:formatCode>
                <c:ptCount val="15"/>
                <c:pt idx="0">
                  <c:v>59.992226000000002</c:v>
                </c:pt>
                <c:pt idx="1">
                  <c:v>60.112793000000003</c:v>
                </c:pt>
                <c:pt idx="2">
                  <c:v>60.112793000000003</c:v>
                </c:pt>
                <c:pt idx="3">
                  <c:v>60.112793000000003</c:v>
                </c:pt>
                <c:pt idx="4">
                  <c:v>60.112793000000003</c:v>
                </c:pt>
                <c:pt idx="5">
                  <c:v>62.831665000000001</c:v>
                </c:pt>
                <c:pt idx="6">
                  <c:v>45.836081999999998</c:v>
                </c:pt>
                <c:pt idx="7">
                  <c:v>-0.55272449999999995</c:v>
                </c:pt>
                <c:pt idx="8">
                  <c:v>-0.55272449999999995</c:v>
                </c:pt>
                <c:pt idx="9">
                  <c:v>-0.55272449999999995</c:v>
                </c:pt>
                <c:pt idx="10">
                  <c:v>-0.55272449999999995</c:v>
                </c:pt>
                <c:pt idx="11">
                  <c:v>-0.55272449999999995</c:v>
                </c:pt>
                <c:pt idx="12">
                  <c:v>-0.55272449999999995</c:v>
                </c:pt>
                <c:pt idx="13">
                  <c:v>-0.55272449999999995</c:v>
                </c:pt>
                <c:pt idx="14">
                  <c:v>-0.55272449999999995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049-4C5B-BFCA-1B0E67B84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09552"/>
        <c:axId val="1721852432"/>
      </c:scatterChart>
      <c:valAx>
        <c:axId val="1581409552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52432"/>
        <c:crosses val="autoZero"/>
        <c:crossBetween val="midCat"/>
      </c:valAx>
      <c:valAx>
        <c:axId val="17218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0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</a:t>
            </a:r>
            <a:r>
              <a:rPr lang="en-US" baseline="0"/>
              <a:t> variance vs Risk-averse variance</a:t>
            </a:r>
          </a:p>
          <a:p>
            <a:pPr>
              <a:defRPr/>
            </a:pPr>
            <a:r>
              <a:rPr lang="en-US" baseline="0"/>
              <a:t>in basic RBAIRD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test variance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basic_RBAIRD!$A$5:$A$19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basic_RBAIRD!$F$5:$F$19</c:f>
              <c:numCache>
                <c:formatCode>General</c:formatCode>
                <c:ptCount val="15"/>
                <c:pt idx="0">
                  <c:v>110.63955</c:v>
                </c:pt>
                <c:pt idx="1">
                  <c:v>71.798519999999996</c:v>
                </c:pt>
                <c:pt idx="2">
                  <c:v>61.107329999999997</c:v>
                </c:pt>
                <c:pt idx="3">
                  <c:v>57.915430000000001</c:v>
                </c:pt>
                <c:pt idx="4">
                  <c:v>85.486559999999997</c:v>
                </c:pt>
                <c:pt idx="5">
                  <c:v>20.345783000000001</c:v>
                </c:pt>
                <c:pt idx="6">
                  <c:v>10.821342</c:v>
                </c:pt>
                <c:pt idx="7">
                  <c:v>8.3923340000000006E-6</c:v>
                </c:pt>
                <c:pt idx="8">
                  <c:v>8.3923340000000006E-6</c:v>
                </c:pt>
                <c:pt idx="9">
                  <c:v>8.3923340000000006E-6</c:v>
                </c:pt>
                <c:pt idx="10">
                  <c:v>8.3923340000000006E-6</c:v>
                </c:pt>
                <c:pt idx="11">
                  <c:v>8.3923340000000006E-6</c:v>
                </c:pt>
                <c:pt idx="12">
                  <c:v>8.3923340000000006E-6</c:v>
                </c:pt>
                <c:pt idx="13">
                  <c:v>8.3923340000000006E-6</c:v>
                </c:pt>
                <c:pt idx="14">
                  <c:v>8.3923340000000006E-6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06-451E-8D9F-626AA5EDE95E}"/>
            </c:ext>
          </c:extLst>
        </c:ser>
        <c:ser>
          <c:idx val="0"/>
          <c:order val="1"/>
          <c:tx>
            <c:v>risk variance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basic_RBAIRD!$A$5:$A$19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basic_RBAIRD!$H$5:$H$19</c:f>
              <c:numCache>
                <c:formatCode>General</c:formatCode>
                <c:ptCount val="15"/>
                <c:pt idx="0">
                  <c:v>84.663409999999999</c:v>
                </c:pt>
                <c:pt idx="1">
                  <c:v>56.124316999999998</c:v>
                </c:pt>
                <c:pt idx="2">
                  <c:v>53.175243000000002</c:v>
                </c:pt>
                <c:pt idx="3">
                  <c:v>47.448234999999997</c:v>
                </c:pt>
                <c:pt idx="4">
                  <c:v>59.276344000000002</c:v>
                </c:pt>
                <c:pt idx="5">
                  <c:v>18.649554999999999</c:v>
                </c:pt>
                <c:pt idx="6">
                  <c:v>7.5472655</c:v>
                </c:pt>
                <c:pt idx="7">
                  <c:v>3.8146973E-6</c:v>
                </c:pt>
                <c:pt idx="8">
                  <c:v>3.8146973E-6</c:v>
                </c:pt>
                <c:pt idx="9">
                  <c:v>3.8146973E-6</c:v>
                </c:pt>
                <c:pt idx="10">
                  <c:v>3.8146973E-6</c:v>
                </c:pt>
                <c:pt idx="11">
                  <c:v>3.8146973E-6</c:v>
                </c:pt>
                <c:pt idx="12">
                  <c:v>3.8146973E-6</c:v>
                </c:pt>
                <c:pt idx="13">
                  <c:v>3.8146973E-6</c:v>
                </c:pt>
                <c:pt idx="14">
                  <c:v>3.8146973E-6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06-451E-8D9F-626AA5EDE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09552"/>
        <c:axId val="1721852432"/>
      </c:scatterChart>
      <c:valAx>
        <c:axId val="1581409552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52432"/>
        <c:crosses val="autoZero"/>
        <c:crossBetween val="midCat"/>
      </c:valAx>
      <c:valAx>
        <c:axId val="17218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0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</a:t>
            </a:r>
            <a:r>
              <a:rPr lang="en-US" baseline="0"/>
              <a:t> variance vs Risk-averse variance</a:t>
            </a:r>
          </a:p>
          <a:p>
            <a:pPr>
              <a:defRPr/>
            </a:pPr>
            <a:r>
              <a:rPr lang="en-US" baseline="0"/>
              <a:t>with many batches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test variance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many_batches!$A$5:$A$14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</c:numCache>
            </c:numRef>
          </c:xVal>
          <c:yVal>
            <c:numRef>
              <c:f>many_batches!$F$5:$F$14</c:f>
              <c:numCache>
                <c:formatCode>General</c:formatCode>
                <c:ptCount val="10"/>
                <c:pt idx="0">
                  <c:v>119.17312</c:v>
                </c:pt>
                <c:pt idx="1">
                  <c:v>83.871660000000006</c:v>
                </c:pt>
                <c:pt idx="2">
                  <c:v>52.066450000000003</c:v>
                </c:pt>
                <c:pt idx="3">
                  <c:v>12.907595000000001</c:v>
                </c:pt>
                <c:pt idx="4">
                  <c:v>1.8310548000000002E-5</c:v>
                </c:pt>
                <c:pt idx="5">
                  <c:v>1.8310548000000002E-5</c:v>
                </c:pt>
                <c:pt idx="6">
                  <c:v>1.8310548000000002E-5</c:v>
                </c:pt>
                <c:pt idx="7">
                  <c:v>1.8310548000000002E-5</c:v>
                </c:pt>
                <c:pt idx="8">
                  <c:v>1.8310548000000002E-5</c:v>
                </c:pt>
                <c:pt idx="9">
                  <c:v>1.8310548000000002E-5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3C-4612-B495-8BEFFB0724D9}"/>
            </c:ext>
          </c:extLst>
        </c:ser>
        <c:ser>
          <c:idx val="0"/>
          <c:order val="1"/>
          <c:tx>
            <c:v>risk variance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many_batches!$A$5:$A$14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</c:numCache>
            </c:numRef>
          </c:xVal>
          <c:yVal>
            <c:numRef>
              <c:f>many_batches!$H$5:$H$14</c:f>
              <c:numCache>
                <c:formatCode>General</c:formatCode>
                <c:ptCount val="10"/>
                <c:pt idx="0">
                  <c:v>80.620909999999995</c:v>
                </c:pt>
                <c:pt idx="1">
                  <c:v>47.318195000000003</c:v>
                </c:pt>
                <c:pt idx="2">
                  <c:v>23.938889</c:v>
                </c:pt>
                <c:pt idx="3">
                  <c:v>8.097194</c:v>
                </c:pt>
                <c:pt idx="4">
                  <c:v>1.5258789E-5</c:v>
                </c:pt>
                <c:pt idx="5">
                  <c:v>1.5258789E-5</c:v>
                </c:pt>
                <c:pt idx="6">
                  <c:v>1.5258789E-5</c:v>
                </c:pt>
                <c:pt idx="7">
                  <c:v>1.5258789E-5</c:v>
                </c:pt>
                <c:pt idx="8">
                  <c:v>1.5258789E-5</c:v>
                </c:pt>
                <c:pt idx="9">
                  <c:v>1.5258789E-5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3C-4612-B495-8BEFFB072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09552"/>
        <c:axId val="1721852432"/>
      </c:scatterChart>
      <c:valAx>
        <c:axId val="1581409552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52432"/>
        <c:crosses val="autoZero"/>
        <c:crossBetween val="midCat"/>
      </c:valAx>
      <c:valAx>
        <c:axId val="17218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0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</a:t>
            </a:r>
            <a:r>
              <a:rPr lang="en-US" baseline="0"/>
              <a:t> regret vs Risk-averse regret</a:t>
            </a:r>
          </a:p>
          <a:p>
            <a:pPr>
              <a:defRPr/>
            </a:pPr>
            <a:r>
              <a:rPr lang="en-US" baseline="0"/>
              <a:t>with big batches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test regret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big_batches!$A$5:$A$13</c:f>
              <c:numCache>
                <c:formatCode>General</c:formatCode>
                <c:ptCount val="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</c:numCache>
            </c:numRef>
          </c:xVal>
          <c:yVal>
            <c:numRef>
              <c:f>big_batches!$E$5:$E$13</c:f>
              <c:numCache>
                <c:formatCode>General</c:formatCode>
                <c:ptCount val="9"/>
                <c:pt idx="0">
                  <c:v>17.45271</c:v>
                </c:pt>
                <c:pt idx="1">
                  <c:v>5.2642823E-5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AA-4010-98A4-C574929C45EF}"/>
            </c:ext>
          </c:extLst>
        </c:ser>
        <c:ser>
          <c:idx val="0"/>
          <c:order val="1"/>
          <c:tx>
            <c:v>risk regret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big_batches!$A$5:$A$13</c:f>
              <c:numCache>
                <c:formatCode>General</c:formatCode>
                <c:ptCount val="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</c:numCache>
            </c:numRef>
          </c:xVal>
          <c:yVal>
            <c:numRef>
              <c:f>big_batches!$G$5:$G$13</c:f>
              <c:numCache>
                <c:formatCode>General</c:formatCode>
                <c:ptCount val="9"/>
                <c:pt idx="0">
                  <c:v>88.329539999999994</c:v>
                </c:pt>
                <c:pt idx="1">
                  <c:v>7.5513560000000002</c:v>
                </c:pt>
                <c:pt idx="2">
                  <c:v>6.4510855999999999</c:v>
                </c:pt>
                <c:pt idx="3">
                  <c:v>12.944675999999999</c:v>
                </c:pt>
                <c:pt idx="4">
                  <c:v>6.4510855999999999</c:v>
                </c:pt>
                <c:pt idx="5">
                  <c:v>6.4510855999999999</c:v>
                </c:pt>
                <c:pt idx="6">
                  <c:v>6.4510855999999999</c:v>
                </c:pt>
                <c:pt idx="7">
                  <c:v>6.4510855999999999</c:v>
                </c:pt>
                <c:pt idx="8">
                  <c:v>6.4510855999999999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AA-4010-98A4-C574929C4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09552"/>
        <c:axId val="1721852432"/>
      </c:scatterChart>
      <c:valAx>
        <c:axId val="1581409552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52432"/>
        <c:crosses val="autoZero"/>
        <c:crossBetween val="midCat"/>
      </c:valAx>
      <c:valAx>
        <c:axId val="17218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0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</a:t>
            </a:r>
            <a:r>
              <a:rPr lang="en-US" baseline="0"/>
              <a:t> regret vs Risk-averse regret</a:t>
            </a:r>
          </a:p>
          <a:p>
            <a:pPr>
              <a:defRPr/>
            </a:pPr>
            <a:r>
              <a:rPr lang="en-US" baseline="0"/>
              <a:t>with many batches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test regret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many_batches!$A$5:$A$14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</c:numCache>
            </c:numRef>
          </c:xVal>
          <c:yVal>
            <c:numRef>
              <c:f>many_batches!$E$5:$E$14</c:f>
              <c:numCache>
                <c:formatCode>General</c:formatCode>
                <c:ptCount val="10"/>
                <c:pt idx="0">
                  <c:v>1.0831329999999999</c:v>
                </c:pt>
                <c:pt idx="1">
                  <c:v>15.249216000000001</c:v>
                </c:pt>
                <c:pt idx="2">
                  <c:v>2.2557664000000002</c:v>
                </c:pt>
                <c:pt idx="3">
                  <c:v>9.1217039999999996E-3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A3-4B30-B957-62C6D62CE47D}"/>
            </c:ext>
          </c:extLst>
        </c:ser>
        <c:ser>
          <c:idx val="0"/>
          <c:order val="1"/>
          <c:tx>
            <c:v>risk regret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many_batches!$A$5:$A$14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</c:numCache>
            </c:numRef>
          </c:xVal>
          <c:yVal>
            <c:numRef>
              <c:f>many_batches!$G$5:$G$14</c:f>
              <c:numCache>
                <c:formatCode>General</c:formatCode>
                <c:ptCount val="10"/>
                <c:pt idx="0">
                  <c:v>135.78308000000001</c:v>
                </c:pt>
                <c:pt idx="1">
                  <c:v>103.86156</c:v>
                </c:pt>
                <c:pt idx="2">
                  <c:v>158.23604</c:v>
                </c:pt>
                <c:pt idx="3">
                  <c:v>111.85996</c:v>
                </c:pt>
                <c:pt idx="4">
                  <c:v>12.140397999999999</c:v>
                </c:pt>
                <c:pt idx="5">
                  <c:v>12.140397999999999</c:v>
                </c:pt>
                <c:pt idx="6">
                  <c:v>12.140397999999999</c:v>
                </c:pt>
                <c:pt idx="7">
                  <c:v>12.140397999999999</c:v>
                </c:pt>
                <c:pt idx="8">
                  <c:v>12.140397999999999</c:v>
                </c:pt>
                <c:pt idx="9">
                  <c:v>12.140397999999999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A3-4B30-B957-62C6D62CE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09552"/>
        <c:axId val="1721852432"/>
      </c:scatterChart>
      <c:valAx>
        <c:axId val="1581409552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52432"/>
        <c:crosses val="autoZero"/>
        <c:crossBetween val="midCat"/>
      </c:valAx>
      <c:valAx>
        <c:axId val="17218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0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</a:t>
            </a:r>
            <a:r>
              <a:rPr lang="en-US" baseline="0"/>
              <a:t> regret vs Risk-averse regret</a:t>
            </a:r>
          </a:p>
          <a:p>
            <a:pPr>
              <a:defRPr/>
            </a:pPr>
            <a:r>
              <a:rPr lang="en-US" baseline="0"/>
              <a:t>(worst case 10 samples)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test regret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params_worst_10_samples!$A$5:$A$19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params_worst_10_samples!$E$5:$E$19</c:f>
              <c:numCache>
                <c:formatCode>General</c:formatCode>
                <c:ptCount val="15"/>
                <c:pt idx="0">
                  <c:v>19.070250999999999</c:v>
                </c:pt>
                <c:pt idx="1">
                  <c:v>32.337670000000003</c:v>
                </c:pt>
                <c:pt idx="2">
                  <c:v>22.092001</c:v>
                </c:pt>
                <c:pt idx="3">
                  <c:v>18.713467000000001</c:v>
                </c:pt>
                <c:pt idx="4">
                  <c:v>10.838744999999999</c:v>
                </c:pt>
                <c:pt idx="5">
                  <c:v>16.842099999999999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69-40F1-9D00-774B898E1D05}"/>
            </c:ext>
          </c:extLst>
        </c:ser>
        <c:ser>
          <c:idx val="0"/>
          <c:order val="1"/>
          <c:tx>
            <c:v>risk regret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params_worst_10_samples!$A$5:$A$19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params_worst_10_samples!$G$5:$G$19</c:f>
              <c:numCache>
                <c:formatCode>General</c:formatCode>
                <c:ptCount val="15"/>
                <c:pt idx="0">
                  <c:v>41.498449999999998</c:v>
                </c:pt>
                <c:pt idx="1">
                  <c:v>60.112793000000003</c:v>
                </c:pt>
                <c:pt idx="2">
                  <c:v>54.672829999999998</c:v>
                </c:pt>
                <c:pt idx="3">
                  <c:v>59.514690000000002</c:v>
                </c:pt>
                <c:pt idx="4">
                  <c:v>59.992226000000002</c:v>
                </c:pt>
                <c:pt idx="5">
                  <c:v>9.5593570000000003</c:v>
                </c:pt>
                <c:pt idx="6">
                  <c:v>-0.55272449999999995</c:v>
                </c:pt>
                <c:pt idx="7">
                  <c:v>-0.55272449999999995</c:v>
                </c:pt>
                <c:pt idx="8">
                  <c:v>-0.55272449999999995</c:v>
                </c:pt>
                <c:pt idx="9">
                  <c:v>-0.55272449999999995</c:v>
                </c:pt>
                <c:pt idx="10">
                  <c:v>-0.55272449999999995</c:v>
                </c:pt>
                <c:pt idx="11">
                  <c:v>-0.55272449999999995</c:v>
                </c:pt>
                <c:pt idx="12">
                  <c:v>-0.55272449999999995</c:v>
                </c:pt>
                <c:pt idx="13">
                  <c:v>-0.55272449999999995</c:v>
                </c:pt>
                <c:pt idx="14">
                  <c:v>-0.55272449999999995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69-40F1-9D00-774B898E1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09552"/>
        <c:axId val="1721852432"/>
      </c:scatterChart>
      <c:valAx>
        <c:axId val="1581409552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52432"/>
        <c:crosses val="autoZero"/>
        <c:crossBetween val="midCat"/>
      </c:valAx>
      <c:valAx>
        <c:axId val="17218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0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</a:t>
            </a:r>
            <a:r>
              <a:rPr lang="en-US" baseline="0"/>
              <a:t> variance vs Risk-averse variance</a:t>
            </a:r>
          </a:p>
          <a:p>
            <a:pPr>
              <a:defRPr/>
            </a:pPr>
            <a:r>
              <a:rPr lang="en-US" baseline="0"/>
              <a:t>(worst case 10 samples)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test variance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params_worst_10_samples!$A$5:$A$19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params_worst_10_samples!$F$5:$F$19</c:f>
              <c:numCache>
                <c:formatCode>General</c:formatCode>
                <c:ptCount val="15"/>
                <c:pt idx="0">
                  <c:v>110.63955</c:v>
                </c:pt>
                <c:pt idx="1">
                  <c:v>71.798519999999996</c:v>
                </c:pt>
                <c:pt idx="2">
                  <c:v>61.107329999999997</c:v>
                </c:pt>
                <c:pt idx="3">
                  <c:v>57.915430000000001</c:v>
                </c:pt>
                <c:pt idx="4">
                  <c:v>85.486559999999997</c:v>
                </c:pt>
                <c:pt idx="5">
                  <c:v>20.345783000000001</c:v>
                </c:pt>
                <c:pt idx="6">
                  <c:v>10.821342</c:v>
                </c:pt>
                <c:pt idx="7">
                  <c:v>8.3923340000000006E-6</c:v>
                </c:pt>
                <c:pt idx="8">
                  <c:v>8.3923340000000006E-6</c:v>
                </c:pt>
                <c:pt idx="9">
                  <c:v>8.3923340000000006E-6</c:v>
                </c:pt>
                <c:pt idx="10">
                  <c:v>8.3923340000000006E-6</c:v>
                </c:pt>
                <c:pt idx="11">
                  <c:v>8.3923340000000006E-6</c:v>
                </c:pt>
                <c:pt idx="12">
                  <c:v>8.3923340000000006E-6</c:v>
                </c:pt>
                <c:pt idx="13">
                  <c:v>8.3923340000000006E-6</c:v>
                </c:pt>
                <c:pt idx="14">
                  <c:v>8.3923340000000006E-6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22-4B56-B754-AE1022CC1399}"/>
            </c:ext>
          </c:extLst>
        </c:ser>
        <c:ser>
          <c:idx val="0"/>
          <c:order val="1"/>
          <c:tx>
            <c:v>risk variance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params_worst_10_samples!$A$5:$A$19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params_worst_10_samples!$H$5:$H$19</c:f>
              <c:numCache>
                <c:formatCode>General</c:formatCode>
                <c:ptCount val="15"/>
                <c:pt idx="0">
                  <c:v>105.46702000000001</c:v>
                </c:pt>
                <c:pt idx="1">
                  <c:v>56.124316999999998</c:v>
                </c:pt>
                <c:pt idx="2">
                  <c:v>42.942616000000001</c:v>
                </c:pt>
                <c:pt idx="3">
                  <c:v>52.050353999999999</c:v>
                </c:pt>
                <c:pt idx="4">
                  <c:v>59.384590000000003</c:v>
                </c:pt>
                <c:pt idx="5">
                  <c:v>18.086646999999999</c:v>
                </c:pt>
                <c:pt idx="6">
                  <c:v>11.138076999999999</c:v>
                </c:pt>
                <c:pt idx="7">
                  <c:v>3.8146973E-6</c:v>
                </c:pt>
                <c:pt idx="8">
                  <c:v>3.8146973E-6</c:v>
                </c:pt>
                <c:pt idx="9">
                  <c:v>3.8146973E-6</c:v>
                </c:pt>
                <c:pt idx="10">
                  <c:v>3.8146973E-6</c:v>
                </c:pt>
                <c:pt idx="11">
                  <c:v>3.8146973E-6</c:v>
                </c:pt>
                <c:pt idx="12">
                  <c:v>3.8146973E-6</c:v>
                </c:pt>
                <c:pt idx="13">
                  <c:v>3.8146973E-6</c:v>
                </c:pt>
                <c:pt idx="14">
                  <c:v>3.8146973E-6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22-4B56-B754-AE1022CC1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09552"/>
        <c:axId val="1721852432"/>
      </c:scatterChart>
      <c:valAx>
        <c:axId val="1581409552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52432"/>
        <c:crosses val="autoZero"/>
        <c:crossBetween val="midCat"/>
      </c:valAx>
      <c:valAx>
        <c:axId val="17218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0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</a:t>
            </a:r>
            <a:r>
              <a:rPr lang="en-US" baseline="0"/>
              <a:t> regret vs Risk-averse regret</a:t>
            </a:r>
          </a:p>
          <a:p>
            <a:pPr>
              <a:defRPr/>
            </a:pPr>
            <a:r>
              <a:rPr lang="en-US" baseline="0"/>
              <a:t>(subtracting with coefficient 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test regret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params_sub_1_coef!$A$5:$A$19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params_sub_1_coef!$E$5:$E$19</c:f>
              <c:numCache>
                <c:formatCode>General</c:formatCode>
                <c:ptCount val="15"/>
                <c:pt idx="0">
                  <c:v>19.070250999999999</c:v>
                </c:pt>
                <c:pt idx="1">
                  <c:v>32.337670000000003</c:v>
                </c:pt>
                <c:pt idx="2">
                  <c:v>22.092001</c:v>
                </c:pt>
                <c:pt idx="3">
                  <c:v>18.713467000000001</c:v>
                </c:pt>
                <c:pt idx="4">
                  <c:v>10.838744999999999</c:v>
                </c:pt>
                <c:pt idx="5">
                  <c:v>16.842099999999999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C4-46B2-81C0-2827DBF8171C}"/>
            </c:ext>
          </c:extLst>
        </c:ser>
        <c:ser>
          <c:idx val="0"/>
          <c:order val="1"/>
          <c:tx>
            <c:v>risk regret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params_sub_1_coef!$A$5:$A$19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params_sub_1_coef!$G$5:$G$19</c:f>
              <c:numCache>
                <c:formatCode>General</c:formatCode>
                <c:ptCount val="15"/>
                <c:pt idx="0">
                  <c:v>60.112793000000003</c:v>
                </c:pt>
                <c:pt idx="1">
                  <c:v>54.512560000000001</c:v>
                </c:pt>
                <c:pt idx="2">
                  <c:v>54.512560000000001</c:v>
                </c:pt>
                <c:pt idx="3">
                  <c:v>60.112793000000003</c:v>
                </c:pt>
                <c:pt idx="4">
                  <c:v>60.112793000000003</c:v>
                </c:pt>
                <c:pt idx="5">
                  <c:v>9.4553360000000009</c:v>
                </c:pt>
                <c:pt idx="6">
                  <c:v>-0.55272449999999995</c:v>
                </c:pt>
                <c:pt idx="7">
                  <c:v>-0.55272449999999995</c:v>
                </c:pt>
                <c:pt idx="8">
                  <c:v>-0.55272449999999995</c:v>
                </c:pt>
                <c:pt idx="9">
                  <c:v>-0.55272449999999995</c:v>
                </c:pt>
                <c:pt idx="10">
                  <c:v>-0.55272449999999995</c:v>
                </c:pt>
                <c:pt idx="11">
                  <c:v>-0.55272449999999995</c:v>
                </c:pt>
                <c:pt idx="12">
                  <c:v>-0.55272449999999995</c:v>
                </c:pt>
                <c:pt idx="13">
                  <c:v>-0.55272449999999995</c:v>
                </c:pt>
                <c:pt idx="14">
                  <c:v>-0.55272449999999995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C4-46B2-81C0-2827DBF81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09552"/>
        <c:axId val="1721852432"/>
      </c:scatterChart>
      <c:valAx>
        <c:axId val="1581409552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52432"/>
        <c:crosses val="autoZero"/>
        <c:crossBetween val="midCat"/>
      </c:valAx>
      <c:valAx>
        <c:axId val="17218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0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</a:t>
            </a:r>
            <a:r>
              <a:rPr lang="en-US" baseline="0"/>
              <a:t> variance vs Risk-averse variance</a:t>
            </a:r>
          </a:p>
          <a:p>
            <a:pPr>
              <a:defRPr/>
            </a:pPr>
            <a:r>
              <a:rPr lang="en-US" baseline="0"/>
              <a:t>(subtracting with coefficient 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test variance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params_sub_1_coef!$A$5:$A$19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params_sub_1_coef!$F$5:$F$19</c:f>
              <c:numCache>
                <c:formatCode>General</c:formatCode>
                <c:ptCount val="15"/>
                <c:pt idx="0">
                  <c:v>110.63955</c:v>
                </c:pt>
                <c:pt idx="1">
                  <c:v>71.798519999999996</c:v>
                </c:pt>
                <c:pt idx="2">
                  <c:v>61.107329999999997</c:v>
                </c:pt>
                <c:pt idx="3">
                  <c:v>57.915430000000001</c:v>
                </c:pt>
                <c:pt idx="4">
                  <c:v>85.486559999999997</c:v>
                </c:pt>
                <c:pt idx="5">
                  <c:v>20.345783000000001</c:v>
                </c:pt>
                <c:pt idx="6">
                  <c:v>10.821342</c:v>
                </c:pt>
                <c:pt idx="7">
                  <c:v>8.3923340000000006E-6</c:v>
                </c:pt>
                <c:pt idx="8">
                  <c:v>8.3923340000000006E-6</c:v>
                </c:pt>
                <c:pt idx="9">
                  <c:v>8.3923340000000006E-6</c:v>
                </c:pt>
                <c:pt idx="10">
                  <c:v>8.3923340000000006E-6</c:v>
                </c:pt>
                <c:pt idx="11">
                  <c:v>8.3923340000000006E-6</c:v>
                </c:pt>
                <c:pt idx="12">
                  <c:v>8.3923340000000006E-6</c:v>
                </c:pt>
                <c:pt idx="13">
                  <c:v>8.3923340000000006E-6</c:v>
                </c:pt>
                <c:pt idx="14">
                  <c:v>8.3923340000000006E-6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D5-41BB-84A1-C6090CFFE01D}"/>
            </c:ext>
          </c:extLst>
        </c:ser>
        <c:ser>
          <c:idx val="0"/>
          <c:order val="1"/>
          <c:tx>
            <c:v>risk variance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params_sub_1_coef!$A$5:$A$19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params_sub_1_coef!$H$5:$H$19</c:f>
              <c:numCache>
                <c:formatCode>General</c:formatCode>
                <c:ptCount val="15"/>
                <c:pt idx="0">
                  <c:v>84.576170000000005</c:v>
                </c:pt>
                <c:pt idx="1">
                  <c:v>47.81147</c:v>
                </c:pt>
                <c:pt idx="2">
                  <c:v>42.946503</c:v>
                </c:pt>
                <c:pt idx="3">
                  <c:v>47.448234999999997</c:v>
                </c:pt>
                <c:pt idx="4">
                  <c:v>59.276344000000002</c:v>
                </c:pt>
                <c:pt idx="5">
                  <c:v>18.609134999999998</c:v>
                </c:pt>
                <c:pt idx="6">
                  <c:v>11.138076999999999</c:v>
                </c:pt>
                <c:pt idx="7">
                  <c:v>3.8146973E-6</c:v>
                </c:pt>
                <c:pt idx="8">
                  <c:v>3.8146973E-6</c:v>
                </c:pt>
                <c:pt idx="9">
                  <c:v>3.8146973E-6</c:v>
                </c:pt>
                <c:pt idx="10">
                  <c:v>3.8146973E-6</c:v>
                </c:pt>
                <c:pt idx="11">
                  <c:v>3.8146973E-6</c:v>
                </c:pt>
                <c:pt idx="12">
                  <c:v>3.8146973E-6</c:v>
                </c:pt>
                <c:pt idx="13">
                  <c:v>3.8146973E-6</c:v>
                </c:pt>
                <c:pt idx="14">
                  <c:v>3.8146973E-6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D5-41BB-84A1-C6090CFFE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09552"/>
        <c:axId val="1721852432"/>
      </c:scatterChart>
      <c:valAx>
        <c:axId val="1581409552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52432"/>
        <c:crosses val="autoZero"/>
        <c:crossBetween val="midCat"/>
      </c:valAx>
      <c:valAx>
        <c:axId val="17218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0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</a:t>
            </a:r>
            <a:r>
              <a:rPr lang="en-US" baseline="0"/>
              <a:t> regret vs Risk-averse regret</a:t>
            </a:r>
          </a:p>
          <a:p>
            <a:pPr>
              <a:defRPr/>
            </a:pPr>
            <a:r>
              <a:rPr lang="en-US" baseline="0"/>
              <a:t>(adding new features in each batch)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test regret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adding_features!$A$5:$A$14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</c:numCache>
            </c:numRef>
          </c:xVal>
          <c:yVal>
            <c:numRef>
              <c:f>adding_features!$E$5:$E$14</c:f>
              <c:numCache>
                <c:formatCode>General</c:formatCode>
                <c:ptCount val="10"/>
                <c:pt idx="0">
                  <c:v>22.386158000000002</c:v>
                </c:pt>
                <c:pt idx="1">
                  <c:v>50.331429999999997</c:v>
                </c:pt>
                <c:pt idx="2">
                  <c:v>20.601680000000002</c:v>
                </c:pt>
                <c:pt idx="3">
                  <c:v>20.329467999999999</c:v>
                </c:pt>
                <c:pt idx="4">
                  <c:v>14.639687</c:v>
                </c:pt>
                <c:pt idx="5">
                  <c:v>15.365807</c:v>
                </c:pt>
                <c:pt idx="6">
                  <c:v>16.7438</c:v>
                </c:pt>
                <c:pt idx="7">
                  <c:v>12.633614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DC-4793-9D65-DD923F4AEC3D}"/>
            </c:ext>
          </c:extLst>
        </c:ser>
        <c:ser>
          <c:idx val="0"/>
          <c:order val="1"/>
          <c:tx>
            <c:v>risk regret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adding_features!$A$5:$A$14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</c:numCache>
            </c:numRef>
          </c:xVal>
          <c:yVal>
            <c:numRef>
              <c:f>adding_features!$G$5:$G$14</c:f>
              <c:numCache>
                <c:formatCode>General</c:formatCode>
                <c:ptCount val="10"/>
                <c:pt idx="0">
                  <c:v>95.963036000000002</c:v>
                </c:pt>
                <c:pt idx="1">
                  <c:v>87.394319999999993</c:v>
                </c:pt>
                <c:pt idx="2">
                  <c:v>87.394319999999993</c:v>
                </c:pt>
                <c:pt idx="3">
                  <c:v>92.187100000000001</c:v>
                </c:pt>
                <c:pt idx="4">
                  <c:v>92.187100000000001</c:v>
                </c:pt>
                <c:pt idx="5">
                  <c:v>100.40629</c:v>
                </c:pt>
                <c:pt idx="6">
                  <c:v>49.595905000000002</c:v>
                </c:pt>
                <c:pt idx="7">
                  <c:v>2.9590869999999998</c:v>
                </c:pt>
                <c:pt idx="8">
                  <c:v>2.3223680999999998</c:v>
                </c:pt>
                <c:pt idx="9">
                  <c:v>2.3223680999999998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DC-4793-9D65-DD923F4AE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09552"/>
        <c:axId val="1721852432"/>
      </c:scatterChart>
      <c:valAx>
        <c:axId val="1581409552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52432"/>
        <c:crosses val="autoZero"/>
        <c:crossBetween val="midCat"/>
      </c:valAx>
      <c:valAx>
        <c:axId val="17218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0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</a:t>
            </a:r>
            <a:r>
              <a:rPr lang="en-US" baseline="0"/>
              <a:t> variance vs Risk-averse variance</a:t>
            </a:r>
          </a:p>
          <a:p>
            <a:pPr>
              <a:defRPr/>
            </a:pPr>
            <a:r>
              <a:rPr lang="en-US" baseline="0"/>
              <a:t>(adding new features in each batch)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test variance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adding_features!$A$5:$A$14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</c:numCache>
            </c:numRef>
          </c:xVal>
          <c:yVal>
            <c:numRef>
              <c:f>adding_features!$F$5:$F$14</c:f>
              <c:numCache>
                <c:formatCode>General</c:formatCode>
                <c:ptCount val="10"/>
                <c:pt idx="0">
                  <c:v>255.88252</c:v>
                </c:pt>
                <c:pt idx="1">
                  <c:v>248.50827000000001</c:v>
                </c:pt>
                <c:pt idx="2">
                  <c:v>215.57503</c:v>
                </c:pt>
                <c:pt idx="3">
                  <c:v>215.01558</c:v>
                </c:pt>
                <c:pt idx="4">
                  <c:v>146.82311999999999</c:v>
                </c:pt>
                <c:pt idx="5">
                  <c:v>147.93532999999999</c:v>
                </c:pt>
                <c:pt idx="6">
                  <c:v>153.39267000000001</c:v>
                </c:pt>
                <c:pt idx="7">
                  <c:v>116.24387</c:v>
                </c:pt>
                <c:pt idx="8">
                  <c:v>3.2959550000000002</c:v>
                </c:pt>
                <c:pt idx="9">
                  <c:v>6.2942503999999997E-6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EC-4D8B-863C-B85D60EFC956}"/>
            </c:ext>
          </c:extLst>
        </c:ser>
        <c:ser>
          <c:idx val="0"/>
          <c:order val="1"/>
          <c:tx>
            <c:v>risk variance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adding_features!$A$5:$A$14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</c:numCache>
            </c:numRef>
          </c:xVal>
          <c:yVal>
            <c:numRef>
              <c:f>adding_features!$H$5:$H$14</c:f>
              <c:numCache>
                <c:formatCode>General</c:formatCode>
                <c:ptCount val="10"/>
                <c:pt idx="0">
                  <c:v>143.1825</c:v>
                </c:pt>
                <c:pt idx="1">
                  <c:v>137.57199</c:v>
                </c:pt>
                <c:pt idx="2">
                  <c:v>124.53499600000001</c:v>
                </c:pt>
                <c:pt idx="3">
                  <c:v>140.62161</c:v>
                </c:pt>
                <c:pt idx="4">
                  <c:v>120.27659</c:v>
                </c:pt>
                <c:pt idx="5">
                  <c:v>113.767456</c:v>
                </c:pt>
                <c:pt idx="6">
                  <c:v>96.992059999999995</c:v>
                </c:pt>
                <c:pt idx="7">
                  <c:v>82.9131</c:v>
                </c:pt>
                <c:pt idx="8">
                  <c:v>3.3915107</c:v>
                </c:pt>
                <c:pt idx="9">
                  <c:v>6.4849855000000001E-6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EC-4D8B-863C-B85D60EFC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09552"/>
        <c:axId val="1721852432"/>
      </c:scatterChart>
      <c:valAx>
        <c:axId val="1581409552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52432"/>
        <c:crosses val="autoZero"/>
        <c:crossBetween val="midCat"/>
      </c:valAx>
      <c:valAx>
        <c:axId val="17218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0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594360</xdr:colOff>
      <xdr:row>0</xdr:row>
      <xdr:rowOff>30480</xdr:rowOff>
    </xdr:from>
    <xdr:to>
      <xdr:col>16</xdr:col>
      <xdr:colOff>289560</xdr:colOff>
      <xdr:row>15</xdr:row>
      <xdr:rowOff>30480</xdr:rowOff>
    </xdr:to>
    <xdr:graphicFrame macro="">
      <xdr:nvGraphicFramePr>
        <xdr:cNvPr id="4" name="Γράφημα 3">
          <a:extLst>
            <a:ext uri="{FF2B5EF4-FFF2-40B4-BE49-F238E27FC236}">
              <a16:creationId xmlns:a16="http://schemas.microsoft.com/office/drawing/2014/main" id="{6281284E-502F-4526-A0D9-C75CA563D2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53340</xdr:colOff>
      <xdr:row>0</xdr:row>
      <xdr:rowOff>34290</xdr:rowOff>
    </xdr:from>
    <xdr:to>
      <xdr:col>8</xdr:col>
      <xdr:colOff>358140</xdr:colOff>
      <xdr:row>15</xdr:row>
      <xdr:rowOff>34290</xdr:rowOff>
    </xdr:to>
    <xdr:graphicFrame macro="">
      <xdr:nvGraphicFramePr>
        <xdr:cNvPr id="6" name="Γράφημα 5">
          <a:extLst>
            <a:ext uri="{FF2B5EF4-FFF2-40B4-BE49-F238E27FC236}">
              <a16:creationId xmlns:a16="http://schemas.microsoft.com/office/drawing/2014/main" id="{3129DD04-8C9B-9BB4-60F7-C8E53DDCB3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15240</xdr:colOff>
      <xdr:row>16</xdr:row>
      <xdr:rowOff>133350</xdr:rowOff>
    </xdr:from>
    <xdr:to>
      <xdr:col>8</xdr:col>
      <xdr:colOff>320040</xdr:colOff>
      <xdr:row>31</xdr:row>
      <xdr:rowOff>133350</xdr:rowOff>
    </xdr:to>
    <xdr:graphicFrame macro="">
      <xdr:nvGraphicFramePr>
        <xdr:cNvPr id="7" name="Γράφημα 6">
          <a:extLst>
            <a:ext uri="{FF2B5EF4-FFF2-40B4-BE49-F238E27FC236}">
              <a16:creationId xmlns:a16="http://schemas.microsoft.com/office/drawing/2014/main" id="{B48A5EDF-A25A-4C8F-B8EE-8282C6B4DA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22860</xdr:colOff>
      <xdr:row>16</xdr:row>
      <xdr:rowOff>171450</xdr:rowOff>
    </xdr:from>
    <xdr:to>
      <xdr:col>16</xdr:col>
      <xdr:colOff>327660</xdr:colOff>
      <xdr:row>31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BA6E5C-D5A7-0602-DF2A-E0E9F17FB8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388620</xdr:colOff>
      <xdr:row>0</xdr:row>
      <xdr:rowOff>60960</xdr:rowOff>
    </xdr:from>
    <xdr:to>
      <xdr:col>24</xdr:col>
      <xdr:colOff>83820</xdr:colOff>
      <xdr:row>15</xdr:row>
      <xdr:rowOff>60960</xdr:rowOff>
    </xdr:to>
    <xdr:graphicFrame macro="">
      <xdr:nvGraphicFramePr>
        <xdr:cNvPr id="5" name="Γράφημα 3">
          <a:extLst>
            <a:ext uri="{FF2B5EF4-FFF2-40B4-BE49-F238E27FC236}">
              <a16:creationId xmlns:a16="http://schemas.microsoft.com/office/drawing/2014/main" id="{1AEA0548-A0D9-4EE5-9392-EC7C7A5B4F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38100</xdr:colOff>
      <xdr:row>32</xdr:row>
      <xdr:rowOff>76200</xdr:rowOff>
    </xdr:from>
    <xdr:to>
      <xdr:col>8</xdr:col>
      <xdr:colOff>342900</xdr:colOff>
      <xdr:row>47</xdr:row>
      <xdr:rowOff>76200</xdr:rowOff>
    </xdr:to>
    <xdr:graphicFrame macro="">
      <xdr:nvGraphicFramePr>
        <xdr:cNvPr id="8" name="Γράφημα 6">
          <a:extLst>
            <a:ext uri="{FF2B5EF4-FFF2-40B4-BE49-F238E27FC236}">
              <a16:creationId xmlns:a16="http://schemas.microsoft.com/office/drawing/2014/main" id="{8E280C7E-0C9B-4028-A8F5-5BA5338E2C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45720</xdr:colOff>
      <xdr:row>32</xdr:row>
      <xdr:rowOff>83820</xdr:rowOff>
    </xdr:from>
    <xdr:to>
      <xdr:col>16</xdr:col>
      <xdr:colOff>350520</xdr:colOff>
      <xdr:row>47</xdr:row>
      <xdr:rowOff>83820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487D27B-3F70-446D-9DF9-B1D5296360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419100</xdr:colOff>
      <xdr:row>17</xdr:row>
      <xdr:rowOff>19050</xdr:rowOff>
    </xdr:from>
    <xdr:to>
      <xdr:col>24</xdr:col>
      <xdr:colOff>114300</xdr:colOff>
      <xdr:row>32</xdr:row>
      <xdr:rowOff>19050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C78B4CE-812C-2182-5799-B34E87FE19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464820</xdr:colOff>
      <xdr:row>32</xdr:row>
      <xdr:rowOff>83820</xdr:rowOff>
    </xdr:from>
    <xdr:to>
      <xdr:col>24</xdr:col>
      <xdr:colOff>160020</xdr:colOff>
      <xdr:row>47</xdr:row>
      <xdr:rowOff>83820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A664A91-93E3-4AA9-9984-F6C34E1A53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22860</xdr:colOff>
      <xdr:row>47</xdr:row>
      <xdr:rowOff>106680</xdr:rowOff>
    </xdr:from>
    <xdr:to>
      <xdr:col>8</xdr:col>
      <xdr:colOff>327660</xdr:colOff>
      <xdr:row>62</xdr:row>
      <xdr:rowOff>106680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E6DF502-A633-407B-B153-2CFAF53D2B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22860</xdr:colOff>
      <xdr:row>47</xdr:row>
      <xdr:rowOff>129540</xdr:rowOff>
    </xdr:from>
    <xdr:to>
      <xdr:col>16</xdr:col>
      <xdr:colOff>327660</xdr:colOff>
      <xdr:row>62</xdr:row>
      <xdr:rowOff>129540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F5CF148-A86F-4EDE-9F2E-33290FA963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464820</xdr:colOff>
      <xdr:row>47</xdr:row>
      <xdr:rowOff>121920</xdr:rowOff>
    </xdr:from>
    <xdr:to>
      <xdr:col>24</xdr:col>
      <xdr:colOff>160020</xdr:colOff>
      <xdr:row>62</xdr:row>
      <xdr:rowOff>121920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9B1E82C-9C30-42D8-9F89-4D9FCF397D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30480</xdr:colOff>
      <xdr:row>62</xdr:row>
      <xdr:rowOff>175260</xdr:rowOff>
    </xdr:from>
    <xdr:to>
      <xdr:col>8</xdr:col>
      <xdr:colOff>335280</xdr:colOff>
      <xdr:row>77</xdr:row>
      <xdr:rowOff>175260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C0C0114-3353-4D3F-AD9A-3278983568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</xdr:col>
      <xdr:colOff>45720</xdr:colOff>
      <xdr:row>63</xdr:row>
      <xdr:rowOff>15240</xdr:rowOff>
    </xdr:from>
    <xdr:to>
      <xdr:col>16</xdr:col>
      <xdr:colOff>350520</xdr:colOff>
      <xdr:row>78</xdr:row>
      <xdr:rowOff>15240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D1E2CCF2-F0C6-4447-B5E9-D053A6FE70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23326</xdr:colOff>
      <xdr:row>78</xdr:row>
      <xdr:rowOff>93306</xdr:rowOff>
    </xdr:from>
    <xdr:to>
      <xdr:col>8</xdr:col>
      <xdr:colOff>328126</xdr:colOff>
      <xdr:row>93</xdr:row>
      <xdr:rowOff>93306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6439B1-F303-4F14-9E9B-4134B60B49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9</xdr:col>
      <xdr:colOff>46341</xdr:colOff>
      <xdr:row>78</xdr:row>
      <xdr:rowOff>119899</xdr:rowOff>
    </xdr:from>
    <xdr:to>
      <xdr:col>16</xdr:col>
      <xdr:colOff>351141</xdr:colOff>
      <xdr:row>93</xdr:row>
      <xdr:rowOff>119899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F6204F18-5C2A-4453-9ECC-4F5B6B7E97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16</xdr:col>
      <xdr:colOff>469019</xdr:colOff>
      <xdr:row>63</xdr:row>
      <xdr:rowOff>6065</xdr:rowOff>
    </xdr:from>
    <xdr:to>
      <xdr:col>24</xdr:col>
      <xdr:colOff>167329</xdr:colOff>
      <xdr:row>78</xdr:row>
      <xdr:rowOff>6065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2D15BBE0-4461-461C-B671-B6D7CF0FE2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16</xdr:col>
      <xdr:colOff>523136</xdr:colOff>
      <xdr:row>78</xdr:row>
      <xdr:rowOff>157065</xdr:rowOff>
    </xdr:from>
    <xdr:to>
      <xdr:col>24</xdr:col>
      <xdr:colOff>221447</xdr:colOff>
      <xdr:row>93</xdr:row>
      <xdr:rowOff>157065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B05A3DB6-9004-4587-AAD8-4261E3A5EB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D99735-7B9D-4767-A6F0-3531BBE5F66D}" name="Πίνακας16" displayName="Πίνακας16" ref="A4:O54" totalsRowShown="0">
  <autoFilter ref="A4:O54" xr:uid="{459BC557-B604-4D47-9C25-5E89D2C66678}"/>
  <tableColumns count="15">
    <tableColumn id="15" xr3:uid="{12C45A3D-83EE-477F-A5AE-7F8CA948415F}" name="Total Inferences" dataDxfId="120" dataCellStyle="Κανονικό 2">
      <calculatedColumnFormula>Πίνακας16[[#This Row],[iteration]]</calculatedColumnFormula>
    </tableColumn>
    <tableColumn id="1" xr3:uid="{A4FB9532-C7BD-4C71-B013-A54D8DD47E20}" name="iteration"/>
    <tableColumn id="2" xr3:uid="{E7E5B9F1-8719-46BC-880D-222B74B2DFE4}" name="true_entropy"/>
    <tableColumn id="3" xr3:uid="{7A110AAE-9001-46E5-98B6-52BC2E922030}" name="test_regret"/>
    <tableColumn id="4" xr3:uid="{08BB13F7-258D-4546-B600-D40BE18096E5}" name="norm post_avg-true"/>
    <tableColumn id="5" xr3:uid="{0CD824BA-572C-4806-BE48-61AEE9033117}" name="post_regret"/>
    <tableColumn id="6" xr3:uid="{A38D6E85-C053-4728-9F99-14EA9FEEC0A0}" name="perf_measure"/>
    <tableColumn id="7" xr3:uid="{DC6DCA72-4034-4779-B7F0-A72DC24B7E34}" name="std_proxy"/>
    <tableColumn id="8" xr3:uid="{64A41D52-7308-42DF-8A27-E52B99759443}" name="mean_proxy"/>
    <tableColumn id="9" xr3:uid="{007706E7-0A25-4A06-86BB-F27F720DD5C2}" name="std_goal"/>
    <tableColumn id="10" xr3:uid="{5AD7F675-64ED-4D93-94E1-FCD65662870B}" name="mean_goal"/>
    <tableColumn id="11" xr3:uid="{AAAEFA71-2CC6-4887-9CAB-0E95B57E102D}" name="cum_test_regret"/>
    <tableColumn id="12" xr3:uid="{FBFBDFD8-02AA-4F69-AE36-FE78719DA8E1}" name="cum_post_regret"/>
    <tableColumn id="13" xr3:uid="{F4923BD1-9EEC-4E78-92A0-C12FC6888032}" name="time"/>
    <tableColumn id="14" xr3:uid="{29B857F8-1D9F-4CD0-A4FC-E14F8CA9137D}" name="time_query_choose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A05C6F-2BE5-4518-902B-AA1C2F4C26F8}" name="Πίνακας27" displayName="Πίνακας27" ref="A1:A2" totalsRowShown="0">
  <autoFilter ref="A1:A2" xr:uid="{93EF02EE-098F-41EA-9CC8-7918875E5985}"/>
  <tableColumns count="1">
    <tableColumn id="1" xr3:uid="{7CC906BD-9CE6-4F1C-A4D6-1128E6E4A892}" name="num_it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296846-8F17-4396-8A6D-B90EF0C3A0A3}" name="Πίνακας2" displayName="Πίνακας2" ref="A4:S19" totalsRowShown="0">
  <autoFilter ref="A4:S19" xr:uid="{F3E3EFFB-3FA5-47E9-9172-A4E9EA317FAA}"/>
  <tableColumns count="19">
    <tableColumn id="19" xr3:uid="{4DCF55FD-0FF0-4B5C-846E-B5FF32A9842C}" name="Total Inferences" dataDxfId="119" dataCellStyle="Κανονικό 2">
      <calculatedColumnFormula array="1">Πίνακας3[batch_size]*(Πίνακας2[[#This Row],[batch]]*Πίνακας3[num_iter]+Πίνακας2[[#This Row],[iteration]])</calculatedColumnFormula>
    </tableColumn>
    <tableColumn id="1" xr3:uid="{E75AA1CD-33E6-4167-82D1-2AB0DFC31ED9}" name="batch"/>
    <tableColumn id="2" xr3:uid="{58306824-E1D9-46F7-8E23-BC60A2ABEB97}" name="iteration"/>
    <tableColumn id="3" xr3:uid="{21CAF3D2-8E32-42C4-B588-349EB700F4A7}" name="true_entropy"/>
    <tableColumn id="4" xr3:uid="{10F3B2A2-CA77-46E2-A32D-388F9A3717F1}" name="test_regret"/>
    <tableColumn id="5" xr3:uid="{702AB417-B9B3-4146-A712-AE50A911D682}" name="test_variance"/>
    <tableColumn id="6" xr3:uid="{57F19B96-E2E0-4412-B7DF-9B95A3F2F2D2}" name="risk_regret"/>
    <tableColumn id="7" xr3:uid="{A723FA44-E1BA-403C-9868-9E8C83AD4962}" name="risk_variance"/>
    <tableColumn id="8" xr3:uid="{D67D53A5-E596-4C48-A548-D1CFF3B99E48}" name="norm post_avg-true"/>
    <tableColumn id="9" xr3:uid="{CA3CDA76-4E08-420F-B553-BC31CA5F5718}" name="post_regret"/>
    <tableColumn id="10" xr3:uid="{3BC83DF4-F163-45D2-867C-86DC6998458C}" name="perf_measure"/>
    <tableColumn id="11" xr3:uid="{D621894A-312C-4A77-95CA-B4B9D1EB3EC8}" name="std_proxy"/>
    <tableColumn id="12" xr3:uid="{E0909D94-EABF-443A-B800-366896A5EB62}" name="mean_proxy"/>
    <tableColumn id="13" xr3:uid="{B88576E6-F026-4C30-A550-F771ED79C05F}" name="std_goal"/>
    <tableColumn id="14" xr3:uid="{8D0D2E58-DE22-461F-AFD9-C8849E58AEEA}" name="mean_goal"/>
    <tableColumn id="15" xr3:uid="{B31C89A4-3B71-45C5-967B-5B97F0A10608}" name="cum_test_regret"/>
    <tableColumn id="16" xr3:uid="{165646CB-151E-4068-BB61-38752AE7F328}" name="cum_post_regret"/>
    <tableColumn id="17" xr3:uid="{B298D517-CD01-4ED5-8EEF-285D03BE6DD2}" name="time"/>
    <tableColumn id="18" xr3:uid="{73B29894-9911-4BD9-905D-EA1D649605D8}" name="time_query_choose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D49DAD-34DF-4B99-A31F-0E9DA96CA5D5}" name="Πίνακας3" displayName="Πίνακας3" ref="A1:G2" totalsRowShown="0" headerRowDxfId="118" dataDxfId="117">
  <autoFilter ref="A1:G2" xr:uid="{0B7774F1-356D-4E26-9B2A-A6CE338FEA9A}"/>
  <tableColumns count="7">
    <tableColumn id="2" xr3:uid="{048F31DB-89CB-407A-975E-0FF285C626C8}" name="num_batch" dataDxfId="116"/>
    <tableColumn id="3" xr3:uid="{7AA9C934-9DB9-4BDA-93A3-3C766ED0B7D2}" name="num_iter" dataDxfId="115"/>
    <tableColumn id="1" xr3:uid="{19E39206-48B6-499D-AB6B-A01678FCA0A5}" name="batch_size" dataDxfId="114"/>
    <tableColumn id="4" xr3:uid="{35D9F092-7429-42BA-A19D-35D4A1D867A8}" name="living_reward" dataDxfId="113"/>
    <tableColumn id="5" xr3:uid="{D86456B1-F29D-47A4-8A28-E1614DE4493A}" name="var_type" dataDxfId="112"/>
    <tableColumn id="6" xr3:uid="{BB23F880-5D5D-4C16-B048-5C2F5099BC65}" name="var_coef" dataDxfId="111"/>
    <tableColumn id="7" xr3:uid="{BDF86FBB-5D97-436B-BA5E-5B8BB4A7F8BF}" name="sample_size" dataDxfId="11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4FB4C1-5B26-431E-B2C9-91CC6961987E}" name="Πίνακας1" displayName="Πίνακας1" ref="A4:S13" totalsRowShown="0">
  <autoFilter ref="A4:S13" xr:uid="{76FA0829-3B65-4D15-93E2-8BAFCC89500F}"/>
  <tableColumns count="19">
    <tableColumn id="19" xr3:uid="{6E07C2D0-EAC9-48ED-A57B-9D9798D3BEE6}" name="Total Inferences" dataDxfId="109" dataCellStyle="Κανονικό 2">
      <calculatedColumnFormula array="1">Πίνακας35[batch_size]*(Πίνακας1[[#This Row],[batch]]*Πίνακας35[num_iter]+Πίνακας1[[#This Row],[iteration]])</calculatedColumnFormula>
    </tableColumn>
    <tableColumn id="1" xr3:uid="{EEC8A9E0-5B57-4E3D-AE1C-1DFCF46BAF4E}" name="batch"/>
    <tableColumn id="2" xr3:uid="{195E25BD-39AE-4D2A-92F4-D1E3A4C7DE2B}" name="iteration"/>
    <tableColumn id="3" xr3:uid="{092B4CCB-CD65-4B59-8BD8-B97A4CB76939}" name="true_entropy"/>
    <tableColumn id="4" xr3:uid="{734DF446-4C2A-46CE-87BA-DB126C098DEC}" name="test_regret"/>
    <tableColumn id="5" xr3:uid="{F29D03E6-8AF3-4935-B6EF-FB6809C05474}" name="test_variance"/>
    <tableColumn id="6" xr3:uid="{9DD89C49-5E6D-46E7-9BD9-6D1A5A04BAF7}" name="risk_regret"/>
    <tableColumn id="7" xr3:uid="{49B117D3-FB73-4C92-A4B8-5CE0F5D6285D}" name="risk_variance"/>
    <tableColumn id="8" xr3:uid="{FD36631F-BA7C-463D-A6F9-832557FC8730}" name="norm post_avg-true"/>
    <tableColumn id="9" xr3:uid="{98F8D94F-F75D-4C8E-94C9-00BF743CC11E}" name="post_regret"/>
    <tableColumn id="10" xr3:uid="{20076514-4A0F-490E-BF39-AA9791349A5E}" name="perf_measure"/>
    <tableColumn id="11" xr3:uid="{3EA6F6B2-DC68-440C-A4A7-E83B096704FB}" name="std_proxy"/>
    <tableColumn id="12" xr3:uid="{8F4D7A15-5A36-468B-9E98-C0C9C21E3831}" name="mean_proxy"/>
    <tableColumn id="13" xr3:uid="{8B8F5613-FDE6-4D1F-925A-7E2E9AAB40F0}" name="std_goal"/>
    <tableColumn id="14" xr3:uid="{11B86BD1-FA20-4F5A-8A23-A799F7A9BCC7}" name="mean_goal"/>
    <tableColumn id="15" xr3:uid="{23EF65EB-5D1D-45CD-A4BF-AE8320825E14}" name="cum_test_regret"/>
    <tableColumn id="16" xr3:uid="{00ACE5C3-371B-48CE-8DDC-0EF2A281A91C}" name="cum_post_regret"/>
    <tableColumn id="17" xr3:uid="{54E0F153-0FF5-45CB-AEDB-32529DED3B89}" name="time"/>
    <tableColumn id="18" xr3:uid="{F001C740-4A19-4DCB-9F22-35CF44BFAC9D}" name="time_query_choose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A41F54-D2DB-40A9-B441-925D05B286D1}" name="Πίνακας35" displayName="Πίνακας35" ref="A1:G2" totalsRowShown="0" headerRowDxfId="108" dataDxfId="107">
  <autoFilter ref="A1:G2" xr:uid="{8384105B-9995-4ABF-8088-6FBF495E1244}"/>
  <tableColumns count="7">
    <tableColumn id="2" xr3:uid="{D59E0AB7-5D3F-4B33-BAD9-D06F764795FB}" name="num_batch" dataDxfId="106"/>
    <tableColumn id="3" xr3:uid="{6B2F74EC-C542-4B76-90D6-CD04E48A334C}" name="num_iter" dataDxfId="105"/>
    <tableColumn id="1" xr3:uid="{92CBF9DC-C425-466C-A124-A8B8A00BBD11}" name="batch_size" dataDxfId="104"/>
    <tableColumn id="4" xr3:uid="{83C18E44-9DC1-43C4-8B8D-5804A59ACF88}" name="living_reward" dataDxfId="103"/>
    <tableColumn id="5" xr3:uid="{87C6C73E-91DB-4B07-A458-81874DD4BA72}" name="var_type" dataDxfId="102"/>
    <tableColumn id="6" xr3:uid="{67F76A14-C22A-40CE-9907-02EB4EC542EA}" name="var_coef" dataDxfId="101"/>
    <tableColumn id="7" xr3:uid="{3E8BC85B-5B7A-423A-8EBC-E70F7DBEC0D0}" name="sample_size" dataDxfId="100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52B4D9-40FA-4187-AF5D-12EE90A96BFE}" name="Πίνακας18" displayName="Πίνακας18" ref="A4:S14" totalsRowShown="0">
  <autoFilter ref="A4:S14" xr:uid="{4707B9AA-B5AB-4047-B130-0E19128FD56D}"/>
  <tableColumns count="19">
    <tableColumn id="19" xr3:uid="{C6BE6EED-0A2A-42DE-828E-6111C4A1B80B}" name="Total Inferences" dataDxfId="99" dataCellStyle="Κανονικό 2">
      <calculatedColumnFormula array="1">Πίνακας39[batch_size]*(Πίνακας18[[#This Row],[batch]]*Πίνακας39[num_iter]+Πίνακας18[[#This Row],[iteration]])</calculatedColumnFormula>
    </tableColumn>
    <tableColumn id="1" xr3:uid="{D51AB61C-1AA2-4F2D-9D31-D2E5AF52B2AA}" name="batch"/>
    <tableColumn id="2" xr3:uid="{25ADFBD7-9BCC-49CA-92A4-59F55F1C77C1}" name="iteration"/>
    <tableColumn id="3" xr3:uid="{1301032E-A36A-4EBC-BF7C-7BE4204B7063}" name="true_entropy"/>
    <tableColumn id="4" xr3:uid="{86967076-70C7-4335-AA94-7BB2DA8D5CD9}" name="test_regret"/>
    <tableColumn id="5" xr3:uid="{9148707C-8452-429C-BC3B-6D7C6CF78D59}" name="test_variance"/>
    <tableColumn id="6" xr3:uid="{76521397-F937-4602-885B-B9691105979A}" name="risk_regret"/>
    <tableColumn id="7" xr3:uid="{DF8D5183-8AB6-478D-A01D-8EB057DAD051}" name="risk_variance"/>
    <tableColumn id="8" xr3:uid="{0BDB2C73-474C-47F6-BB23-7A38C7C55970}" name="norm post_avg-true"/>
    <tableColumn id="9" xr3:uid="{F8721E2B-267F-4086-A270-E56BE831E1F5}" name="post_regret"/>
    <tableColumn id="10" xr3:uid="{7963F2BF-2345-430F-907D-BA74A9CFE9F6}" name="perf_measure"/>
    <tableColumn id="11" xr3:uid="{1483CBE8-E0B4-4A93-B405-5FE2845FE8D1}" name="std_proxy"/>
    <tableColumn id="12" xr3:uid="{C211D9F5-7BD3-4780-854C-19D7C50B85A4}" name="mean_proxy"/>
    <tableColumn id="13" xr3:uid="{982C5E5B-8AEB-4C0B-8217-9A52B6D37874}" name="std_goal"/>
    <tableColumn id="14" xr3:uid="{96C85AF9-8D7B-427B-9D32-9D40149C81E6}" name="mean_goal"/>
    <tableColumn id="15" xr3:uid="{19A6F2AD-46CE-4D7A-98D3-DAB569A14558}" name="cum_test_regret"/>
    <tableColumn id="16" xr3:uid="{0A62F4D9-81CF-4154-A649-B2636E9E78F0}" name="cum_post_regret"/>
    <tableColumn id="17" xr3:uid="{E2EC3B5A-DA3C-42D6-897F-DBBFEBFFD901}" name="time"/>
    <tableColumn id="18" xr3:uid="{25277C84-6D92-434E-AF62-738347E53321}" name="time_query_chooser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A422A41-C619-41FF-BB36-DE436E05B542}" name="Πίνακας39" displayName="Πίνακας39" ref="A1:G2" totalsRowShown="0" headerRowDxfId="98" dataDxfId="97">
  <autoFilter ref="A1:G2" xr:uid="{40207DBD-D795-4843-BE2A-ABECF3420A99}"/>
  <tableColumns count="7">
    <tableColumn id="2" xr3:uid="{15230B33-B669-457F-A962-4D2B6A652E77}" name="num_batch" dataDxfId="96"/>
    <tableColumn id="3" xr3:uid="{43786232-318F-485E-91ED-7356697EFF4A}" name="num_iter" dataDxfId="95"/>
    <tableColumn id="1" xr3:uid="{D1BDC6B1-C61B-4AC3-9A49-8068D1CAD1EA}" name="batch_size" dataDxfId="94"/>
    <tableColumn id="4" xr3:uid="{C509F6A0-8F03-478F-BC6C-2B5312287E78}" name="living_reward" dataDxfId="93"/>
    <tableColumn id="5" xr3:uid="{C5E63E5A-EC8B-4965-BE5B-5167969538D1}" name="var_type" dataDxfId="92"/>
    <tableColumn id="6" xr3:uid="{D88C0A3B-B403-48CD-A76B-21040EC9F5B5}" name="var_coef" dataDxfId="91"/>
    <tableColumn id="7" xr3:uid="{DC7F5EF3-8BAF-46A8-B519-C49F582D2F06}" name="sample_size" dataDxfId="90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280FFF-FBAA-4974-BC7C-4A514A127337}" name="Πίνακας310" displayName="Πίνακας310" ref="A1:G2" totalsRowShown="0" headerRowDxfId="89" dataDxfId="88">
  <autoFilter ref="A1:G2" xr:uid="{0C9F6CB4-AB23-4170-AF79-B017BDBD310E}"/>
  <tableColumns count="7">
    <tableColumn id="2" xr3:uid="{52E42B3E-DA63-47CD-857F-179F8AFF916B}" name="num_batch" dataDxfId="87"/>
    <tableColumn id="3" xr3:uid="{5683CBFE-2541-4E0C-836C-2E1D3009605A}" name="num_iter" dataDxfId="86"/>
    <tableColumn id="1" xr3:uid="{6BBB20FB-2795-46F0-B12B-0D0B40690105}" name="batch_size" dataDxfId="85"/>
    <tableColumn id="4" xr3:uid="{694DB146-DA66-4E97-84FE-12B8CF478251}" name="living_reward" dataDxfId="84"/>
    <tableColumn id="5" xr3:uid="{85BEFFF4-8881-49F4-8824-74330BC25D4E}" name="var_type" dataDxfId="83"/>
    <tableColumn id="6" xr3:uid="{9AEC4A4A-B189-47CD-998C-663C4C022022}" name="var_coef" dataDxfId="82"/>
    <tableColumn id="7" xr3:uid="{857481A4-754D-4A8F-903A-002968699CF1}" name="sample_size" dataDxfId="81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FBCCA11-CCE9-4D70-9D5C-38EB37F0ECC5}" name="Πίνακας211" displayName="Πίνακας211" ref="A4:S16" totalsRowShown="0">
  <autoFilter ref="A4:S16" xr:uid="{FFBCCA11-CCE9-4D70-9D5C-38EB37F0ECC5}"/>
  <tableColumns count="19">
    <tableColumn id="19" xr3:uid="{86908E2F-A250-4BF5-84A6-BEEC4F10994F}" name="Total Inferences" dataDxfId="80" dataCellStyle="Κανονικό 2">
      <calculatedColumnFormula array="1">Πίνακας310[batch_size]*(Πίνακας211[[#This Row],[batch]]*Πίνακας310[num_iter]+Πίνακας211[[#This Row],[iteration]])</calculatedColumnFormula>
    </tableColumn>
    <tableColumn id="1" xr3:uid="{D1C86E06-676A-4914-A0E7-5CDAD1CF8FF5}" name="batch"/>
    <tableColumn id="2" xr3:uid="{21E922C3-29B5-4ABD-8B9F-34E4F084BBCE}" name="iteration"/>
    <tableColumn id="3" xr3:uid="{3B22E448-7F30-49AF-B554-6F8D1225C4BB}" name="true_entropy"/>
    <tableColumn id="4" xr3:uid="{9D57D94E-CB73-4116-8C4F-32EC9AF941A3}" name="test_regret"/>
    <tableColumn id="5" xr3:uid="{46D15295-C8C1-4344-AFD6-34B70C53A0DB}" name="test_variance"/>
    <tableColumn id="6" xr3:uid="{437B9330-CF86-4E37-8A79-C40913E0DC98}" name="risk_regret"/>
    <tableColumn id="7" xr3:uid="{88B507F4-C8A9-425C-9C33-8A0C9AD5C3BC}" name="risk_variance"/>
    <tableColumn id="8" xr3:uid="{9C034BF8-552E-4AEB-AB33-973AA4623553}" name="norm post_avg-true"/>
    <tableColumn id="9" xr3:uid="{0930ECEA-C050-4AD9-BF8C-1A3C2DD344EE}" name="post_regret"/>
    <tableColumn id="10" xr3:uid="{242CF13D-469D-47B8-9E0C-AE04F7A78A21}" name="perf_measure"/>
    <tableColumn id="11" xr3:uid="{9448D1B0-D878-4C08-AF4E-D0D80E21B059}" name="std_proxy"/>
    <tableColumn id="12" xr3:uid="{4AE574ED-E935-40A2-8121-5E4594BD3270}" name="mean_proxy"/>
    <tableColumn id="13" xr3:uid="{51536D82-2298-4BE0-B9D9-9DD6B2B7D819}" name="std_goal"/>
    <tableColumn id="14" xr3:uid="{C1F614EC-7814-4C4B-AD15-8D72D9DC0839}" name="mean_goal"/>
    <tableColumn id="15" xr3:uid="{D0A625C5-63F1-4BD6-8EEE-83749B9211B1}" name="cum_test_regret"/>
    <tableColumn id="16" xr3:uid="{6B03E8C9-77B6-4A37-9A5D-7E8D461F2A55}" name="cum_post_regret"/>
    <tableColumn id="17" xr3:uid="{96B73B2E-11B1-40FC-A704-1FD6920A7CD3}" name="time"/>
    <tableColumn id="18" xr3:uid="{29489880-F3E2-4C44-977B-C4F7DD5AADF2}" name="time_query_chooser"/>
  </tableColumns>
  <tableStyleInfo name="TableStyleLight1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E2BC992-9923-4705-AF35-44CF1867B8FA}" name="Πίνακας112" displayName="Πίνακας112" ref="A4:S16" totalsRowShown="0">
  <autoFilter ref="A4:S16" xr:uid="{53B21490-4942-450F-8C7D-986503E1CC0C}"/>
  <tableColumns count="19">
    <tableColumn id="19" xr3:uid="{1178AE2C-A1F1-48E5-97F5-A123F236BC1C}" name="Total Inferences" dataDxfId="79" dataCellStyle="Κανονικό 2">
      <calculatedColumnFormula array="1">Πίνακας313[batch_size]*(Πίνακας112[[#This Row],[batch]]*Πίνακας313[num_iter]+Πίνακας112[[#This Row],[iteration]])</calculatedColumnFormula>
    </tableColumn>
    <tableColumn id="1" xr3:uid="{21305C75-CBCF-47A8-9019-5D94063677A6}" name="batch"/>
    <tableColumn id="2" xr3:uid="{9636B744-303B-4602-8B53-890123DE7D3A}" name="iteration"/>
    <tableColumn id="3" xr3:uid="{731621DB-5307-4AAE-8DCF-9694CC079452}" name="true_entropy"/>
    <tableColumn id="4" xr3:uid="{7571246E-CA02-4209-8B21-AED1F6499A64}" name="test_regret"/>
    <tableColumn id="5" xr3:uid="{5E22F620-7134-4537-BF7F-6204A7449D13}" name="test_variance"/>
    <tableColumn id="6" xr3:uid="{CA22F87D-C9ED-40F5-BB01-1184ED20C82D}" name="risk_regret"/>
    <tableColumn id="7" xr3:uid="{F66D0DA3-5F26-4563-BE18-95F68328B741}" name="risk_variance"/>
    <tableColumn id="8" xr3:uid="{CCE0BF94-2412-4E0D-A531-43817EDCBC00}" name="norm post_avg-true"/>
    <tableColumn id="9" xr3:uid="{7E3AB435-4846-448A-8A3B-25D1D806E59F}" name="post_regret"/>
    <tableColumn id="10" xr3:uid="{3AB842E8-DC81-49B7-8646-56A24C23204A}" name="perf_measure"/>
    <tableColumn id="11" xr3:uid="{61DD1213-2D0A-4753-BC72-22F542B482FD}" name="std_proxy"/>
    <tableColumn id="12" xr3:uid="{6B7C1B9B-6A0E-4269-9871-A626006D122A}" name="mean_proxy"/>
    <tableColumn id="13" xr3:uid="{AD4A2F38-5BA6-4BA4-9E51-5EDE154635E8}" name="std_goal"/>
    <tableColumn id="14" xr3:uid="{EB6ED01E-6A56-4A59-A84C-CCE5485B1D03}" name="mean_goal"/>
    <tableColumn id="15" xr3:uid="{22551A87-10F0-4013-9FEB-32D1F20CC267}" name="cum_test_regret"/>
    <tableColumn id="16" xr3:uid="{DC43EBE7-256D-4019-BC49-E2EE2D334FD2}" name="cum_post_regret"/>
    <tableColumn id="17" xr3:uid="{7244728A-4043-47C3-8C23-671A026B273B}" name="time"/>
    <tableColumn id="18" xr3:uid="{071D0994-8594-41CA-B553-EAB73352CF63}" name="time_query_chooser"/>
  </tableColumns>
  <tableStyleInfo name="TableStyleLight1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F3909AD-6507-4177-84F9-0CB77947FE55}" name="Πίνακας313" displayName="Πίνακας313" ref="A1:G2" totalsRowShown="0" headerRowDxfId="78" dataDxfId="77">
  <autoFilter ref="A1:G2" xr:uid="{E4C8482B-157B-42DD-8B6B-0BBB069B440E}"/>
  <tableColumns count="7">
    <tableColumn id="2" xr3:uid="{698ABF0D-56BD-4469-96BC-04A179901CFC}" name="num_batch" dataDxfId="76"/>
    <tableColumn id="3" xr3:uid="{50ED988A-E7AC-4676-BDE7-CF122637AA34}" name="num_iter" dataDxfId="75"/>
    <tableColumn id="1" xr3:uid="{40715218-29B3-4B91-A40C-1E7C8802DB60}" name="batch_size" dataDxfId="74"/>
    <tableColumn id="4" xr3:uid="{757FB836-CEAA-4AAB-862E-284E197606C6}" name="living_reward" dataDxfId="73"/>
    <tableColumn id="5" xr3:uid="{8ED59A8D-3402-42F3-9B31-D725CB0ABDFF}" name="var_type" dataDxfId="72"/>
    <tableColumn id="6" xr3:uid="{7D65F00C-C45F-46D9-8136-768B2BE16761}" name="var_coef" dataDxfId="71"/>
    <tableColumn id="7" xr3:uid="{B6C1C89D-5B5C-411D-8277-8C22B0EE9E92}" name="sample_size" dataDxfId="70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B420819-E3BA-40D9-98D3-9FBE411882BF}" name="Πίνακας114" displayName="Πίνακας114" ref="A4:S16" totalsRowShown="0">
  <autoFilter ref="A4:S16" xr:uid="{29B34152-4D0F-4656-85E5-F936CDDD18F2}"/>
  <tableColumns count="19">
    <tableColumn id="19" xr3:uid="{B858BA57-3CEA-40A2-8533-D9CAB0324EEE}" name="Total Inferences" dataDxfId="69" dataCellStyle="Κανονικό 2">
      <calculatedColumnFormula array="1">Πίνακας315[batch_size]*(Πίνακας114[[#This Row],[batch]]*Πίνακας315[num_iter]+Πίνακας114[[#This Row],[iteration]])</calculatedColumnFormula>
    </tableColumn>
    <tableColumn id="1" xr3:uid="{A45E40F4-52EE-4BEA-8E4B-6E7EDED911AB}" name="batch"/>
    <tableColumn id="2" xr3:uid="{90CE57BB-445B-4B39-83BE-A1FEA53DCE79}" name="iteration"/>
    <tableColumn id="3" xr3:uid="{E17F4BD3-7972-4327-B616-9F04590FF6E6}" name="true_entropy"/>
    <tableColumn id="4" xr3:uid="{1C202DA6-0CFE-469D-812E-1418856BC21F}" name="test_regret"/>
    <tableColumn id="5" xr3:uid="{A5A5D24F-F318-4175-BE05-1B9F66C369EC}" name="test_variance"/>
    <tableColumn id="6" xr3:uid="{E33CE43C-01EE-4641-AA4D-A01D89FF6F0D}" name="risk_regret"/>
    <tableColumn id="7" xr3:uid="{56502A3A-C826-4E77-8F03-204D25C3825F}" name="risk_variance"/>
    <tableColumn id="8" xr3:uid="{080A6D0A-F06A-4E3B-AE9D-C0E1A6EE80E8}" name="norm post_avg-true"/>
    <tableColumn id="9" xr3:uid="{97544C24-A978-41BE-869F-7C005B50242D}" name="post_regret"/>
    <tableColumn id="10" xr3:uid="{CA134973-7137-46C8-AD8D-694A580DE5C1}" name="perf_measure"/>
    <tableColumn id="11" xr3:uid="{C31D40F3-B620-49D9-A0F4-47589F049BE9}" name="std_proxy"/>
    <tableColumn id="12" xr3:uid="{EFF3D2A3-A91C-4826-82ED-A2CBB77ACE1A}" name="mean_proxy"/>
    <tableColumn id="13" xr3:uid="{51BE1791-7A70-4EB0-9734-EDAFB6ED1776}" name="std_goal"/>
    <tableColumn id="14" xr3:uid="{53CAA5B4-9979-4AFB-BC88-530DA5242523}" name="mean_goal"/>
    <tableColumn id="15" xr3:uid="{1F939512-308C-4F60-A42E-600F9AC28DDE}" name="cum_test_regret"/>
    <tableColumn id="16" xr3:uid="{9785D198-D3EB-4014-B113-875C713DDD73}" name="cum_post_regret"/>
    <tableColumn id="17" xr3:uid="{C7EA21C7-D1E6-4A81-9E35-D9B0D8FBB568}" name="time"/>
    <tableColumn id="18" xr3:uid="{42F033FA-3645-488E-8592-1260EE8C71CE}" name="time_query_chooser"/>
  </tableColumns>
  <tableStyleInfo name="TableStyleLight1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661BAF2-E691-4BAF-AD1A-9C910318768A}" name="Πίνακας315" displayName="Πίνακας315" ref="A1:G2" totalsRowShown="0" headerRowDxfId="68" dataDxfId="67">
  <autoFilter ref="A1:G2" xr:uid="{400AFF35-A132-4E1C-AB38-76ECE673C19D}"/>
  <tableColumns count="7">
    <tableColumn id="2" xr3:uid="{6BF1A411-BAEC-48D0-A363-83EE97A240C7}" name="num_batch" dataDxfId="66"/>
    <tableColumn id="3" xr3:uid="{A46D3F18-5B9F-46CA-A9A9-D55CFB475605}" name="num_iter" dataDxfId="65"/>
    <tableColumn id="1" xr3:uid="{E1835A37-CA26-40F3-AAE1-91CE0B1EF1FF}" name="batch_size" dataDxfId="64"/>
    <tableColumn id="4" xr3:uid="{A23CB786-D533-495C-B7A6-C3AFBA7A703F}" name="living_reward" dataDxfId="63"/>
    <tableColumn id="5" xr3:uid="{ABF4BDB9-EFD4-4380-9F45-E47E47CFB426}" name="var_type" dataDxfId="62"/>
    <tableColumn id="6" xr3:uid="{0B99DAE3-954B-4EFA-A9FD-ABAF801EC77D}" name="var_coef" dataDxfId="61"/>
    <tableColumn id="7" xr3:uid="{40697444-00F1-42B9-AFC8-877D5ADEDC52}" name="sample_size" dataDxfId="60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7BF0C78-30D0-4C22-B349-DBE6B3825DCF}" name="Πίνακας116" displayName="Πίνακας116" ref="A4:S19" totalsRowShown="0">
  <autoFilter ref="A4:S19" xr:uid="{631627DA-4E1B-468F-822C-A66002A92151}"/>
  <tableColumns count="19">
    <tableColumn id="19" xr3:uid="{1C35F101-6829-4676-872C-463520CD45E0}" name="Total Inferences" dataDxfId="59" dataCellStyle="Κανονικό 2">
      <calculatedColumnFormula array="1">Πίνακας317[batch_size]*(Πίνακας116[[#This Row],[batch]]*Πίνακας317[num_iter]+Πίνακας116[[#This Row],[iteration]])</calculatedColumnFormula>
    </tableColumn>
    <tableColumn id="1" xr3:uid="{88A0AD0D-E1E7-4E8A-BFC2-45F98E324949}" name="batch"/>
    <tableColumn id="2" xr3:uid="{FDE51D3D-9EFA-4838-AA12-A0CA54A190F0}" name="iteration"/>
    <tableColumn id="3" xr3:uid="{743FA42E-6515-4E47-A63A-48C015699514}" name="true_entropy"/>
    <tableColumn id="4" xr3:uid="{1430CAB0-782E-47B4-8988-0951E481AA3F}" name="test_regret"/>
    <tableColumn id="5" xr3:uid="{E534F78E-5F06-4DA4-BECE-BA95456FA9E6}" name="test_variance"/>
    <tableColumn id="6" xr3:uid="{71DEF56A-16E2-487D-A655-983A2ADF4242}" name="risk_regret"/>
    <tableColumn id="7" xr3:uid="{6BC16B0D-D1BA-46F1-8D7D-A46F87BB7DD2}" name="risk_variance"/>
    <tableColumn id="8" xr3:uid="{FDC54328-1BD2-479C-BCA0-E42149E20803}" name="norm post_avg-true"/>
    <tableColumn id="9" xr3:uid="{030327E2-518F-4FA3-B3F1-4ACE188EC0C6}" name="post_regret"/>
    <tableColumn id="10" xr3:uid="{339970C3-8ECD-488F-8DDF-A256CDA4DD0E}" name="perf_measure"/>
    <tableColumn id="11" xr3:uid="{4E9525D7-DB80-4354-B817-C5E78BD9506C}" name="std_proxy"/>
    <tableColumn id="12" xr3:uid="{015F5926-13FC-4F33-B330-D785BDD6A135}" name="mean_proxy"/>
    <tableColumn id="13" xr3:uid="{4A107C8D-7FB1-4B10-B141-DACA0CD0FC50}" name="std_goal"/>
    <tableColumn id="14" xr3:uid="{9C2A5A43-9A48-47FB-8FA9-CF3349B9D646}" name="mean_goal"/>
    <tableColumn id="15" xr3:uid="{5E143C1B-6D11-4043-B7A9-F5BACFA4CDAF}" name="cum_test_regret"/>
    <tableColumn id="16" xr3:uid="{26809C96-EEE2-4E91-9A9B-B24AC86A94B6}" name="cum_post_regret"/>
    <tableColumn id="17" xr3:uid="{7C64A5B8-7E43-48D0-908F-F76AECA391B9}" name="time"/>
    <tableColumn id="18" xr3:uid="{6981BEC4-746D-4022-B2FC-49872B6DC65D}" name="time_query_chooser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E6C587B-BC09-4828-92B4-FA0C77FA2CDC}" name="Πίνακας317" displayName="Πίνακας317" ref="A1:G2" totalsRowShown="0" headerRowDxfId="58" dataDxfId="57">
  <autoFilter ref="A1:G2" xr:uid="{182471A3-DD5D-4A92-ACB2-2F83A753AF9F}"/>
  <tableColumns count="7">
    <tableColumn id="2" xr3:uid="{AD8168A8-C7B2-45DE-8185-7297E3D7E9E7}" name="num_batch" dataDxfId="56"/>
    <tableColumn id="3" xr3:uid="{C945076B-C8E9-4D48-AC58-A2023B9521AC}" name="num_iter" dataDxfId="55"/>
    <tableColumn id="1" xr3:uid="{A0B0FFEA-9E68-4EDC-BFD1-EBD2ED09EB4F}" name="batch_size" dataDxfId="54"/>
    <tableColumn id="4" xr3:uid="{260AAF73-4747-4FB3-AA09-DEA4282A011F}" name="living_reward" dataDxfId="53"/>
    <tableColumn id="5" xr3:uid="{44FF71D5-5245-489F-8A27-C774174C7856}" name="var_type" dataDxfId="52"/>
    <tableColumn id="6" xr3:uid="{79989089-5B7E-464D-B296-12C6A024CFEA}" name="var_coef" dataDxfId="51"/>
    <tableColumn id="7" xr3:uid="{2375894C-BF2E-442D-959B-AC76205CFA91}" name="sample_size" dataDxfId="50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12FB478-A859-442C-9729-5ABF6AAC994C}" name="Πίνακας318" displayName="Πίνακας318" ref="A1:G2" totalsRowShown="0" headerRowDxfId="49" dataDxfId="48">
  <autoFilter ref="A1:G2" xr:uid="{6C1AF28B-1952-4E64-A144-855CA2ED2994}"/>
  <tableColumns count="7">
    <tableColumn id="2" xr3:uid="{98049A34-451D-47EA-A566-2EF9286E8C8A}" name="num_batch" dataDxfId="47"/>
    <tableColumn id="3" xr3:uid="{CE82E612-5BA4-4858-9559-621A5C4EA65D}" name="num_iter" dataDxfId="46"/>
    <tableColumn id="1" xr3:uid="{2E5F3A89-E375-4961-8DC6-C1D29544B1A9}" name="batch_size" dataDxfId="45"/>
    <tableColumn id="4" xr3:uid="{B4AE19FF-D9E6-49F1-AF7D-18C928ED6E7C}" name="living_reward" dataDxfId="44"/>
    <tableColumn id="5" xr3:uid="{7A111167-F3A8-4698-8072-A652D4BC2B0D}" name="var_type" dataDxfId="43"/>
    <tableColumn id="6" xr3:uid="{011DF1E5-93D0-451E-9AC8-D71B003EBE3E}" name="var_coef" dataDxfId="42"/>
    <tableColumn id="7" xr3:uid="{88161FB9-4EDE-448C-90FA-41B896F2B0C5}" name="sample_size" dataDxfId="41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2BD8720-A2D4-4EA6-BB75-8D44D40AC708}" name="Πίνακας219" displayName="Πίνακας219" ref="A4:S19" totalsRowShown="0">
  <autoFilter ref="A4:S19" xr:uid="{81BBD46B-B7DD-4FED-B8BA-F447098E8740}"/>
  <tableColumns count="19">
    <tableColumn id="19" xr3:uid="{38A2BF93-1143-412F-819C-8F7C3D3C22E2}" name="Total Inferences" dataDxfId="40" dataCellStyle="Κανονικό 2">
      <calculatedColumnFormula array="1">Πίνακας318[batch_size]*(Πίνακας219[[#This Row],[batch]]*Πίνακας318[num_iter]+Πίνακας219[[#This Row],[iteration]])</calculatedColumnFormula>
    </tableColumn>
    <tableColumn id="1" xr3:uid="{78B1D663-7F1B-4E6A-B175-B285AEE2EDBB}" name="batch"/>
    <tableColumn id="2" xr3:uid="{93127197-A502-44FC-BB9F-81892491072E}" name="iteration"/>
    <tableColumn id="3" xr3:uid="{3CD303CF-4753-4786-B10D-8CBFB4635850}" name="true_entropy"/>
    <tableColumn id="4" xr3:uid="{7CC56ABA-95CA-4A53-B333-184817989861}" name="test_regret"/>
    <tableColumn id="5" xr3:uid="{18633FCF-B845-457D-97EE-820CFE1AE6C3}" name="test_variance"/>
    <tableColumn id="6" xr3:uid="{31C357E4-2BF3-4679-8D73-10F10EED2AB5}" name="risk_regret"/>
    <tableColumn id="7" xr3:uid="{4C80CFFB-F5A7-4667-BA3F-CE0CE7E4FC74}" name="risk_variance"/>
    <tableColumn id="8" xr3:uid="{E00A278A-34EA-4723-A090-F291FA04357F}" name="norm post_avg-true"/>
    <tableColumn id="9" xr3:uid="{48F9B8B9-98C6-4466-9EE0-2EFE597133A6}" name="post_regret"/>
    <tableColumn id="10" xr3:uid="{8BF9B225-3941-4B73-ABB3-272730E5DA36}" name="perf_measure"/>
    <tableColumn id="11" xr3:uid="{3E764FD5-F678-49F5-AB20-E0AE667C997B}" name="std_proxy"/>
    <tableColumn id="12" xr3:uid="{216FC45E-399C-4EFB-8B3F-D5A9147343E9}" name="mean_proxy"/>
    <tableColumn id="13" xr3:uid="{DC2B469D-CCC9-442D-8DDF-6F49DE23422B}" name="std_goal"/>
    <tableColumn id="14" xr3:uid="{95D2B1FF-9FAC-43FD-A836-9A7996B67B80}" name="mean_goal"/>
    <tableColumn id="15" xr3:uid="{530FABAC-9C6C-498B-82B8-A1F32A03A392}" name="cum_test_regret"/>
    <tableColumn id="16" xr3:uid="{0B56CFFF-BF67-4048-BD16-1E79E88B79D3}" name="cum_post_regret"/>
    <tableColumn id="17" xr3:uid="{5DA0AE70-3A94-4DE8-8CA7-EA172557A9E0}" name="time"/>
    <tableColumn id="18" xr3:uid="{4E1D5E09-9385-47F8-B617-BF55D0D9E4D1}" name="time_query_chooser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E173A42-759A-4883-A1C7-0E776952F663}" name="Πίνακας320" displayName="Πίνακας320" ref="A1:G2" totalsRowShown="0" headerRowDxfId="39" dataDxfId="38">
  <autoFilter ref="A1:G2" xr:uid="{DB126763-7BE1-4F99-A8D3-5661EF786A84}"/>
  <tableColumns count="7">
    <tableColumn id="2" xr3:uid="{F0D0AE01-7672-4E72-A31E-A69D259BC370}" name="num_batch" dataDxfId="37"/>
    <tableColumn id="3" xr3:uid="{28698F0A-07FB-44CC-BF51-D41D17D8305A}" name="num_iter" dataDxfId="36"/>
    <tableColumn id="1" xr3:uid="{49E2F993-CF7E-430A-8627-5914CCBC4CE2}" name="batch_size" dataDxfId="35"/>
    <tableColumn id="4" xr3:uid="{81DF8D53-6D69-498A-8291-065A602B444E}" name="living_reward" dataDxfId="34"/>
    <tableColumn id="5" xr3:uid="{AE6D4386-1792-4297-A677-4D1F3F6ADD62}" name="var_type" dataDxfId="33"/>
    <tableColumn id="6" xr3:uid="{723C0352-5853-40DE-8341-31A7418AB7FC}" name="var_coef" dataDxfId="32"/>
    <tableColumn id="7" xr3:uid="{BE4B0465-DB77-49AD-9940-20C2C718A6C4}" name="sample_size" dataDxfId="31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766FD1C-298A-4848-B749-2AF71F107FDD}" name="Πίνακας221" displayName="Πίνακας221" ref="A4:S19" totalsRowShown="0">
  <autoFilter ref="A4:S19" xr:uid="{2A156358-B967-4149-94A5-056DF90FCC9F}"/>
  <tableColumns count="19">
    <tableColumn id="19" xr3:uid="{D7F656F7-DB02-4579-9370-D3A669F3ACF6}" name="Total Inferences" dataDxfId="30" dataCellStyle="Κανονικό 2">
      <calculatedColumnFormula array="1">Πίνακας320[batch_size]*(Πίνακας221[[#This Row],[batch]]*Πίνακας320[num_iter]+Πίνακας221[[#This Row],[iteration]])</calculatedColumnFormula>
    </tableColumn>
    <tableColumn id="1" xr3:uid="{5268D03D-A43B-4172-9D93-D07BC2A25324}" name="batch"/>
    <tableColumn id="2" xr3:uid="{A619DA57-8C2D-436A-9C7C-D93C12FCC801}" name="iteration"/>
    <tableColumn id="3" xr3:uid="{FD4B5EF8-FCD4-4C12-9BDF-3053B0F7D7DC}" name="true_entropy"/>
    <tableColumn id="4" xr3:uid="{9173793F-17AA-4302-BA90-9FA1927C6759}" name="test_regret"/>
    <tableColumn id="5" xr3:uid="{A5B6323C-E164-46C0-B381-E0283FAA6E62}" name="test_variance"/>
    <tableColumn id="6" xr3:uid="{C723E156-EC3C-49E6-8991-E7BA19209B52}" name="risk_regret"/>
    <tableColumn id="7" xr3:uid="{427C7B0B-1C73-41F7-A3B4-E17BBDB48249}" name="risk_variance"/>
    <tableColumn id="8" xr3:uid="{D22D8D4D-8769-490E-916C-38BC52FAD45B}" name="norm post_avg-true"/>
    <tableColumn id="9" xr3:uid="{1A30B7D1-0C5A-4CC0-B90A-A1C99EC89A1B}" name="post_regret"/>
    <tableColumn id="10" xr3:uid="{C739B44E-E9F0-4561-BF58-E4F332446E06}" name="perf_measure"/>
    <tableColumn id="11" xr3:uid="{A7258890-3F31-4D8E-A654-A706605AEA24}" name="std_proxy"/>
    <tableColumn id="12" xr3:uid="{B0F4801E-7C64-4CA5-997A-1AECD074E840}" name="mean_proxy"/>
    <tableColumn id="13" xr3:uid="{B38672BC-C5BA-421D-8D50-9ADD42D0B0BB}" name="std_goal"/>
    <tableColumn id="14" xr3:uid="{01979EF4-923E-4ABB-91BD-642A14928891}" name="mean_goal"/>
    <tableColumn id="15" xr3:uid="{668BBF2B-2D1C-4E7B-A42E-DA58FE3573AD}" name="cum_test_regret"/>
    <tableColumn id="16" xr3:uid="{8549D435-ED6A-496F-91AF-87354F11BBF2}" name="cum_post_regret"/>
    <tableColumn id="17" xr3:uid="{38CBBFD2-31F9-46B1-94F2-05948EC6319D}" name="time"/>
    <tableColumn id="18" xr3:uid="{E505B50F-134A-4679-BD50-40012F9F52D4}" name="time_query_chooser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539B0EB-BA65-4A4D-ABFB-67D14E6495E4}" name="Πίνακας122" displayName="Πίνακας122" ref="A4:S19" totalsRowShown="0">
  <autoFilter ref="A4:S19" xr:uid="{C836E08D-A7C9-4957-BAB1-52D06B5E6F3F}"/>
  <tableColumns count="19">
    <tableColumn id="19" xr3:uid="{97075904-9CFA-4620-A602-3E3233FF366B}" name="Total Inferences" dataDxfId="29" dataCellStyle="Κανονικό 2">
      <calculatedColumnFormula array="1">Πίνακας323[batch_size]*(Πίνακας122[[#This Row],[batch]]*Πίνακας323[num_iter]+Πίνακας122[[#This Row],[iteration]])</calculatedColumnFormula>
    </tableColumn>
    <tableColumn id="1" xr3:uid="{BAD668E3-9161-4060-8E30-D4BD88C9C048}" name="batch"/>
    <tableColumn id="2" xr3:uid="{00193252-A788-4C37-B75F-BD7B88A11B91}" name="iteration"/>
    <tableColumn id="3" xr3:uid="{F3FA2E01-55CA-45E9-8F33-74571DCF40A3}" name="true_entropy"/>
    <tableColumn id="4" xr3:uid="{E43D5129-B3C8-4243-A545-DE7C38FA032F}" name="test_regret"/>
    <tableColumn id="5" xr3:uid="{4EBE086B-201C-4482-B944-3EE442C7F749}" name="test_variance"/>
    <tableColumn id="6" xr3:uid="{D495C657-CA65-403E-9A2A-2AFC7CEEBDFA}" name="risk_regret"/>
    <tableColumn id="7" xr3:uid="{D834D972-F0DD-427E-B44C-016E6C42AFB7}" name="risk_variance"/>
    <tableColumn id="8" xr3:uid="{4D13C692-F090-4EC4-835C-8270EE0F62DA}" name="norm post_avg-true"/>
    <tableColumn id="9" xr3:uid="{5C1958E4-5CFD-4D6E-ABD9-4DC23BCEFCB2}" name="post_regret"/>
    <tableColumn id="10" xr3:uid="{1063B769-E78E-4FB4-B7DC-FAE92294655B}" name="perf_measure"/>
    <tableColumn id="11" xr3:uid="{86D16381-86C2-45DD-8D51-1868C07BD9AD}" name="std_proxy"/>
    <tableColumn id="12" xr3:uid="{F0670EF0-DBFC-410B-B79E-932DDB2A8B5B}" name="mean_proxy"/>
    <tableColumn id="13" xr3:uid="{2B6697A3-BA51-49BB-A747-A9BF9EED1596}" name="std_goal"/>
    <tableColumn id="14" xr3:uid="{9166A08E-9DDF-4739-8719-220DB783C1FB}" name="mean_goal"/>
    <tableColumn id="15" xr3:uid="{66FE6CD5-ECCF-4FE0-9149-8103A06690DA}" name="cum_test_regret"/>
    <tableColumn id="16" xr3:uid="{321DB0AE-BBF8-45EB-8D33-6FEE05F015FB}" name="cum_post_regret"/>
    <tableColumn id="17" xr3:uid="{7DE16401-CB14-4F45-8846-55F6BEA06E51}" name="time"/>
    <tableColumn id="18" xr3:uid="{17B1B3A0-CAC5-4FF8-B909-C7BC2C13A6D2}" name="time_query_chooser"/>
  </tableColumns>
  <tableStyleInfo name="TableStyleLight13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4E69DA5-B507-4FF3-A0D8-52CBFB4CEEFD}" name="Πίνακας323" displayName="Πίνακας323" ref="A1:G2" totalsRowShown="0" headerRowDxfId="28" dataDxfId="27">
  <autoFilter ref="A1:G2" xr:uid="{461C72BE-AA76-407D-AFAE-8965D7C30B60}"/>
  <tableColumns count="7">
    <tableColumn id="2" xr3:uid="{B37EF7D1-6BED-4C5F-932D-017E7CDA416C}" name="num_batch" dataDxfId="26"/>
    <tableColumn id="3" xr3:uid="{463F1823-8098-4F5F-B2B1-FD3D44CA4FCC}" name="num_iter" dataDxfId="25"/>
    <tableColumn id="1" xr3:uid="{93EE52F6-A96B-47C0-A27D-7AF3035BF0E1}" name="batch_size" dataDxfId="24"/>
    <tableColumn id="4" xr3:uid="{7BAD3AB1-6382-41A7-9990-DFDA97BA4B8E}" name="living_reward" dataDxfId="23"/>
    <tableColumn id="5" xr3:uid="{94684DD3-655A-4FBE-B7E7-6697D56908CF}" name="var_type" dataDxfId="22"/>
    <tableColumn id="6" xr3:uid="{7E721519-76BD-4947-AD3B-FC4919D66F01}" name="var_coef" dataDxfId="21"/>
    <tableColumn id="7" xr3:uid="{55EA00B4-ECFB-498D-AC56-8A120DF98037}" name="sample_size" dataDxfId="20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17BB2B4-59FD-47A8-908E-B3AA79EB47EC}" name="Πίνακας124" displayName="Πίνακας124" ref="A4:S19" totalsRowShown="0">
  <autoFilter ref="A4:S19" xr:uid="{0B20F9F7-B58B-4951-85EB-1AC0DF965E01}"/>
  <tableColumns count="19">
    <tableColumn id="19" xr3:uid="{C45B914A-B8E7-4941-AA09-D36262E67FD9}" name="Total Inferences" dataDxfId="19" dataCellStyle="Κανονικό 2">
      <calculatedColumnFormula array="1">Πίνακας325[batch_size]*(Πίνακας124[[#This Row],[batch]]*Πίνακας325[num_iter]+Πίνακας124[[#This Row],[iteration]])</calculatedColumnFormula>
    </tableColumn>
    <tableColumn id="1" xr3:uid="{93CDB47E-9AC1-435C-B52F-CAF97C46621E}" name="batch"/>
    <tableColumn id="2" xr3:uid="{99C6E353-012D-4A10-A553-29D6E3EDE3EE}" name="iteration"/>
    <tableColumn id="3" xr3:uid="{4F38AD98-CB22-4F6B-9404-45F19993C1D5}" name="true_entropy"/>
    <tableColumn id="4" xr3:uid="{360C284A-E6B5-48D7-845A-8E59D31E0822}" name="test_regret"/>
    <tableColumn id="5" xr3:uid="{81B324B1-B6AF-4638-A420-48F73A447BC6}" name="test_variance"/>
    <tableColumn id="6" xr3:uid="{5BD4F665-D7D1-4863-8F74-59AB5D5B58C3}" name="risk_regret"/>
    <tableColumn id="7" xr3:uid="{E30A8EEA-2AAC-4405-A607-8B267AD0353D}" name="risk_variance"/>
    <tableColumn id="8" xr3:uid="{BCF5AFD9-00DF-478B-871F-955A19F4D2C3}" name="norm post_avg-true"/>
    <tableColumn id="9" xr3:uid="{43158D6D-B9E6-4CB2-B226-0346E188EA8F}" name="post_regret"/>
    <tableColumn id="10" xr3:uid="{2C8F83C2-CD2E-4FF6-B67D-68431622BC2D}" name="perf_measure"/>
    <tableColumn id="11" xr3:uid="{76FA1B73-6E27-4147-B844-FA78053CD663}" name="std_proxy"/>
    <tableColumn id="12" xr3:uid="{88BA578F-39D8-470B-A299-6DAE7E783FB9}" name="mean_proxy"/>
    <tableColumn id="13" xr3:uid="{803B56D5-C6F4-4CAC-96A9-E2B71FB410F8}" name="std_goal"/>
    <tableColumn id="14" xr3:uid="{A6E1FE86-60C4-4514-B469-50F02D22BC4D}" name="mean_goal"/>
    <tableColumn id="15" xr3:uid="{5CA42AA0-D1F9-476E-9A2C-25BF30475E5A}" name="cum_test_regret"/>
    <tableColumn id="16" xr3:uid="{4477BF7B-53D2-4136-97C4-D1C53A315996}" name="cum_post_regret"/>
    <tableColumn id="17" xr3:uid="{BF7F39AD-9541-47FC-9805-CDFFA1F2DF4E}" name="time"/>
    <tableColumn id="18" xr3:uid="{8C14D9A0-1CE6-4AD7-B0EB-1C15ABC47EF8}" name="time_query_chooser"/>
  </tableColumns>
  <tableStyleInfo name="TableStyleLight13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BBA7D3D-1F64-4AB7-8ADE-BF8F4DCF3CEA}" name="Πίνακας325" displayName="Πίνακας325" ref="A1:G2" totalsRowShown="0" headerRowDxfId="18" dataDxfId="17">
  <autoFilter ref="A1:G2" xr:uid="{C659A999-7769-49EA-9376-48CE7E65080F}"/>
  <tableColumns count="7">
    <tableColumn id="2" xr3:uid="{B6A34987-BC7E-4AA1-B6DB-55127B63EFD9}" name="num_batch" dataDxfId="16"/>
    <tableColumn id="3" xr3:uid="{15B2B132-55A9-406B-BB18-4F704D851A3D}" name="num_iter" dataDxfId="15"/>
    <tableColumn id="1" xr3:uid="{13FA0B90-D094-42B7-BE60-6CD83AE5EA83}" name="batch_size" dataDxfId="14"/>
    <tableColumn id="4" xr3:uid="{4F78562F-F4AB-43E3-8227-D66F3DF1DB8F}" name="living_reward" dataDxfId="13"/>
    <tableColumn id="5" xr3:uid="{42328299-3FE6-4829-B427-A3C47EE5CFFD}" name="var_type" dataDxfId="12"/>
    <tableColumn id="6" xr3:uid="{3DBE4144-F4C6-4934-840D-D3B7EF7A05E6}" name="var_coef" dataDxfId="11"/>
    <tableColumn id="7" xr3:uid="{8DFD7694-9817-40F2-A6CE-A10E6AA8868A}" name="sample_size" dataDxfId="10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6DE9D87-5C94-45D9-82C1-3ED313CAFC29}" name="Πίνακας326" displayName="Πίνακας326" ref="A1:G2" totalsRowShown="0" headerRowDxfId="9" dataDxfId="8">
  <autoFilter ref="A1:G2" xr:uid="{8D4D9BBE-CD72-4A73-A536-09D9AAAA8E57}"/>
  <tableColumns count="7">
    <tableColumn id="2" xr3:uid="{9263F8EE-E865-4957-BFBE-BFEDDC70183A}" name="num_batch" dataDxfId="7"/>
    <tableColumn id="3" xr3:uid="{57FAE791-F1A5-4C55-94E9-5D976B06C49C}" name="num_iter" dataDxfId="6"/>
    <tableColumn id="1" xr3:uid="{436958E6-56DF-47D3-9E50-ED81F8EFB77B}" name="batch_size" dataDxfId="5"/>
    <tableColumn id="4" xr3:uid="{EE31D23C-FE2F-4484-BFCB-A4D98A97B0EF}" name="living_reward" dataDxfId="4"/>
    <tableColumn id="5" xr3:uid="{D41D2F12-0358-4B2C-8AFE-E4DE5478EC98}" name="var_type" dataDxfId="3"/>
    <tableColumn id="6" xr3:uid="{2F3EF998-3ABD-4EA2-83B7-8697E2691890}" name="var_coef" dataDxfId="2"/>
    <tableColumn id="7" xr3:uid="{66B3CBD7-BA67-4AE1-9CA4-43E32CFDCDE7}" name="sample_size" dataDxfId="1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35566C6-EC4B-4765-B65A-191C3F166296}" name="Table3" displayName="Table3" ref="A4:S14" totalsRowShown="0">
  <autoFilter ref="A4:S14" xr:uid="{FBB8A99E-0FD8-43C3-A505-F07B48A4A3CA}"/>
  <tableColumns count="19">
    <tableColumn id="19" xr3:uid="{979A8A74-9D71-470C-9671-9462ED20CAC8}" name="Total Inferences" dataDxfId="0" dataCellStyle="Normal 2">
      <calculatedColumnFormula array="1">Πίνακας326[batch_size]*(Table3[[#This Row],[batch]]*Πίνακας326[num_iter]+Table3[[#This Row],[iteration]])</calculatedColumnFormula>
    </tableColumn>
    <tableColumn id="1" xr3:uid="{76A1CDA4-FD21-4B8C-967B-BEE8622D198A}" name="batch"/>
    <tableColumn id="2" xr3:uid="{60873ADE-7599-452B-95B8-AF92894783E3}" name="iteration"/>
    <tableColumn id="3" xr3:uid="{3610D369-76C4-402F-8C01-5167C5FF3C17}" name="true_entropy"/>
    <tableColumn id="4" xr3:uid="{0CE43399-CBEE-4002-9213-48B9BA91F8B2}" name="test_regret"/>
    <tableColumn id="5" xr3:uid="{226B6A71-96E2-41F4-90ED-8FD8281BE13C}" name="test_variance"/>
    <tableColumn id="6" xr3:uid="{3488624E-6EF3-42DA-893C-A784C1F770AB}" name="risk_regret"/>
    <tableColumn id="7" xr3:uid="{9897B692-E661-484E-BCC5-FA6C2C746370}" name="risk_variance"/>
    <tableColumn id="8" xr3:uid="{E0209ABD-AC2D-4C78-9C85-84D5A5A68BE8}" name="norm post_avg-true"/>
    <tableColumn id="9" xr3:uid="{2BA34E19-4D7F-49BD-8E2F-1892FCCA8ADF}" name="post_regret"/>
    <tableColumn id="10" xr3:uid="{823ACF2C-45B0-4191-BBEB-AEC6EEA9AE4C}" name="perf_measure"/>
    <tableColumn id="11" xr3:uid="{5A971957-9ECE-4709-8038-6691EC5F9258}" name="std_proxy"/>
    <tableColumn id="12" xr3:uid="{BC8F9627-11F8-4ADA-B032-D989E10ADA92}" name="mean_proxy"/>
    <tableColumn id="13" xr3:uid="{7765213C-839A-4633-9072-B61B759D2368}" name="std_goal"/>
    <tableColumn id="14" xr3:uid="{A2CF3F0D-087A-4675-B160-4C7BC76B51A6}" name="mean_goal"/>
    <tableColumn id="15" xr3:uid="{A9D8D5CE-5931-410E-95EB-6AA907F36708}" name="cum_test_regret"/>
    <tableColumn id="16" xr3:uid="{80981432-F723-43AA-854B-85E0E663BDE6}" name="cum_post_regret"/>
    <tableColumn id="17" xr3:uid="{7E44BD0D-210D-40AB-9B13-4BF5813922A7}" name="time"/>
    <tableColumn id="18" xr3:uid="{091AB2D6-5F4B-4D25-929B-C057CC397B32}" name="time_query_choose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52696-7D6B-4044-A403-6E2214446A8B}">
  <sheetPr>
    <tabColor theme="9"/>
  </sheetPr>
  <dimension ref="A1"/>
  <sheetViews>
    <sheetView topLeftCell="E61" zoomScale="98" zoomScaleNormal="100" workbookViewId="0">
      <selection activeCell="AA79" sqref="AA79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C7FDA-D4D3-4C0F-9435-56B75A86F27A}">
  <sheetPr>
    <tabColor theme="4"/>
  </sheetPr>
  <dimension ref="A1:O54"/>
  <sheetViews>
    <sheetView zoomScaleNormal="100" workbookViewId="0">
      <selection activeCell="E2" sqref="E2"/>
    </sheetView>
  </sheetViews>
  <sheetFormatPr defaultColWidth="11.5546875" defaultRowHeight="13.2" x14ac:dyDescent="0.25"/>
  <cols>
    <col min="1" max="1" width="11.109375" style="1" customWidth="1"/>
    <col min="2" max="3" width="16.5546875" style="1" customWidth="1"/>
    <col min="4" max="4" width="18.44140625" style="1" customWidth="1"/>
    <col min="5" max="5" width="20.21875" style="1" customWidth="1"/>
    <col min="6" max="6" width="14.109375" style="1" customWidth="1"/>
    <col min="7" max="7" width="16.5546875" style="1" customWidth="1"/>
    <col min="8" max="8" width="12.77734375" style="1" customWidth="1"/>
    <col min="9" max="9" width="16.5546875" style="1" customWidth="1"/>
    <col min="10" max="10" width="11.6640625" style="1" customWidth="1"/>
    <col min="11" max="12" width="16.5546875" style="1" customWidth="1"/>
    <col min="13" max="13" width="20.33203125" style="1" customWidth="1"/>
    <col min="14" max="14" width="19.44140625" style="1" customWidth="1"/>
    <col min="15" max="16384" width="11.5546875" style="1"/>
  </cols>
  <sheetData>
    <row r="1" spans="1:15" x14ac:dyDescent="0.25">
      <c r="A1" s="1" t="s">
        <v>1</v>
      </c>
    </row>
    <row r="2" spans="1:15" x14ac:dyDescent="0.25">
      <c r="A2" s="1">
        <v>50</v>
      </c>
    </row>
    <row r="4" spans="1:15" x14ac:dyDescent="0.25">
      <c r="A4" s="1" t="s">
        <v>27</v>
      </c>
      <c r="B4" s="1" t="s">
        <v>9</v>
      </c>
      <c r="C4" s="1" t="s">
        <v>10</v>
      </c>
      <c r="D4" s="1" t="s">
        <v>11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</row>
    <row r="5" spans="1:15" x14ac:dyDescent="0.25">
      <c r="A5" s="1">
        <f>Πίνακας16[[#This Row],[iteration]]</f>
        <v>0</v>
      </c>
      <c r="B5" s="1">
        <v>0</v>
      </c>
      <c r="C5" s="1">
        <v>12.635611000000001</v>
      </c>
      <c r="D5" s="1">
        <v>116.049110031128</v>
      </c>
      <c r="E5" s="1">
        <v>1.1831815929393401</v>
      </c>
      <c r="F5" s="1">
        <v>3.4959889460309301</v>
      </c>
      <c r="G5" s="1">
        <v>12.448193</v>
      </c>
      <c r="H5" s="1">
        <v>5.3650360639606003</v>
      </c>
      <c r="I5" s="1">
        <v>-0.82482</v>
      </c>
      <c r="J5" s="1">
        <v>4.4504565446258999</v>
      </c>
      <c r="K5" s="1">
        <v>3.5153799999999999</v>
      </c>
      <c r="L5" s="1">
        <v>238.275903701782</v>
      </c>
      <c r="M5" s="1">
        <v>12.801844814033201</v>
      </c>
      <c r="N5" s="1">
        <v>9.0949661731720006</v>
      </c>
      <c r="O5" s="1">
        <v>8.3617973327636701</v>
      </c>
    </row>
    <row r="6" spans="1:15" x14ac:dyDescent="0.25">
      <c r="A6" s="1">
        <f>Πίνακας16[[#This Row],[iteration]]</f>
        <v>1</v>
      </c>
      <c r="B6" s="1">
        <v>1</v>
      </c>
      <c r="C6" s="1">
        <v>11.65291</v>
      </c>
      <c r="D6" s="1">
        <v>93.731010055542001</v>
      </c>
      <c r="E6" s="1">
        <v>1.1592879045917901</v>
      </c>
      <c r="F6" s="1">
        <v>3.5579768160697101</v>
      </c>
      <c r="G6" s="1">
        <v>11.585073</v>
      </c>
      <c r="H6" s="1">
        <v>4.8309794907450199</v>
      </c>
      <c r="I6" s="1">
        <v>-2.5346000000000002</v>
      </c>
      <c r="J6" s="1">
        <v>3.5136985414234099</v>
      </c>
      <c r="K6" s="1">
        <v>5.1984000000000004</v>
      </c>
      <c r="L6" s="1">
        <v>332.00691375732401</v>
      </c>
      <c r="M6" s="1">
        <v>16.3598216301029</v>
      </c>
      <c r="N6" s="1">
        <v>1.16491675376892</v>
      </c>
      <c r="O6" s="1">
        <v>1.0429387092590301</v>
      </c>
    </row>
    <row r="7" spans="1:15" x14ac:dyDescent="0.25">
      <c r="A7" s="1">
        <f>Πίνακας16[[#This Row],[iteration]]</f>
        <v>2</v>
      </c>
      <c r="B7" s="1">
        <v>2</v>
      </c>
      <c r="C7" s="1">
        <v>10.853164</v>
      </c>
      <c r="D7" s="1">
        <v>134.69391078948999</v>
      </c>
      <c r="E7" s="1">
        <v>1.2244455440336399</v>
      </c>
      <c r="F7" s="1">
        <v>-0.235500863917805</v>
      </c>
      <c r="G7" s="1">
        <v>11.00783</v>
      </c>
      <c r="H7" s="1">
        <v>4.98192408448823</v>
      </c>
      <c r="I7" s="1">
        <v>-1.93858</v>
      </c>
      <c r="J7" s="1">
        <v>3.4505338717360301</v>
      </c>
      <c r="K7" s="1">
        <v>5.2560000000000002</v>
      </c>
      <c r="L7" s="1">
        <v>466.70082454681398</v>
      </c>
      <c r="M7" s="1">
        <v>16.1243207661851</v>
      </c>
      <c r="N7" s="1">
        <v>1.15407419204712</v>
      </c>
      <c r="O7" s="1">
        <v>1.0341098308563199</v>
      </c>
    </row>
    <row r="8" spans="1:15" x14ac:dyDescent="0.25">
      <c r="A8" s="1">
        <f>Πίνακας16[[#This Row],[iteration]]</f>
        <v>3</v>
      </c>
      <c r="B8" s="1">
        <v>3</v>
      </c>
      <c r="C8" s="1">
        <v>9.6688229999999997</v>
      </c>
      <c r="D8" s="1">
        <v>98.203744316101094</v>
      </c>
      <c r="E8" s="1">
        <v>1.10881943578764</v>
      </c>
      <c r="F8" s="1">
        <v>-0.52993566367117895</v>
      </c>
      <c r="G8" s="1">
        <v>10.218362000000001</v>
      </c>
      <c r="H8" s="1">
        <v>4.2047509962401302</v>
      </c>
      <c r="I8" s="1">
        <v>-3.9818600000000002</v>
      </c>
      <c r="J8" s="1">
        <v>3.9450638638173898</v>
      </c>
      <c r="K8" s="1">
        <v>4.2215199999999999</v>
      </c>
      <c r="L8" s="1">
        <v>564.90456886291497</v>
      </c>
      <c r="M8" s="1">
        <v>15.5943851025139</v>
      </c>
      <c r="N8" s="1">
        <v>1.1688361167907699</v>
      </c>
      <c r="O8" s="1">
        <v>1.0402913093566899</v>
      </c>
    </row>
    <row r="9" spans="1:15" x14ac:dyDescent="0.25">
      <c r="A9" s="1">
        <f>Πίνακας16[[#This Row],[iteration]]</f>
        <v>4</v>
      </c>
      <c r="B9" s="1">
        <v>4</v>
      </c>
      <c r="C9" s="1">
        <v>9.1286100000000001</v>
      </c>
      <c r="D9" s="1">
        <v>134.784611320496</v>
      </c>
      <c r="E9" s="1">
        <v>1.13285059255758</v>
      </c>
      <c r="F9" s="1">
        <v>0.132499127228077</v>
      </c>
      <c r="G9" s="1">
        <v>9.2195269999999994</v>
      </c>
      <c r="H9" s="1">
        <v>4.0654072256537797</v>
      </c>
      <c r="I9" s="1">
        <v>-4.25664</v>
      </c>
      <c r="J9" s="1">
        <v>3.9129541721823702</v>
      </c>
      <c r="K9" s="1">
        <v>4.1790799999999999</v>
      </c>
      <c r="L9" s="1">
        <v>699.68918018341105</v>
      </c>
      <c r="M9" s="1">
        <v>15.726884229742</v>
      </c>
      <c r="N9" s="1">
        <v>1.1434137821197501</v>
      </c>
      <c r="O9" s="1">
        <v>1.0148718357086199</v>
      </c>
    </row>
    <row r="10" spans="1:15" x14ac:dyDescent="0.25">
      <c r="A10" s="1">
        <f>Πίνακας16[[#This Row],[iteration]]</f>
        <v>5</v>
      </c>
      <c r="B10" s="1">
        <v>5</v>
      </c>
      <c r="C10" s="1">
        <v>8.7114860000000007</v>
      </c>
      <c r="D10" s="1">
        <v>131.485321617126</v>
      </c>
      <c r="E10" s="1">
        <v>1.2036399609335</v>
      </c>
      <c r="F10" s="1">
        <v>-7.7452685416955699E-3</v>
      </c>
      <c r="G10" s="1">
        <v>8.3507400000000001</v>
      </c>
      <c r="H10" s="1">
        <v>3.7012197263063902</v>
      </c>
      <c r="I10" s="1">
        <v>-3.9237600000000001</v>
      </c>
      <c r="J10" s="1">
        <v>3.95368167616135</v>
      </c>
      <c r="K10" s="1">
        <v>4.3649399999999998</v>
      </c>
      <c r="L10" s="1">
        <v>831.17450180053697</v>
      </c>
      <c r="M10" s="1">
        <v>15.719138961200301</v>
      </c>
      <c r="N10" s="1">
        <v>1.15555763244629</v>
      </c>
      <c r="O10" s="1">
        <v>1.0277144908905</v>
      </c>
    </row>
    <row r="11" spans="1:15" x14ac:dyDescent="0.25">
      <c r="A11" s="1">
        <f>Πίνακας16[[#This Row],[iteration]]</f>
        <v>6</v>
      </c>
      <c r="B11" s="1">
        <v>6</v>
      </c>
      <c r="C11" s="1">
        <v>8.6937829999999998</v>
      </c>
      <c r="D11" s="1">
        <v>131.485321617126</v>
      </c>
      <c r="E11" s="1">
        <v>1.2034426574791799</v>
      </c>
      <c r="F11" s="1">
        <v>0.222816648149951</v>
      </c>
      <c r="G11" s="1">
        <v>8.6862659999999998</v>
      </c>
      <c r="H11" s="1">
        <v>3.6823961598941302</v>
      </c>
      <c r="I11" s="1">
        <v>-3.9690400000000001</v>
      </c>
      <c r="J11" s="1">
        <v>3.96554016315556</v>
      </c>
      <c r="K11" s="1">
        <v>4.3801199999999998</v>
      </c>
      <c r="L11" s="1">
        <v>962.65982341766403</v>
      </c>
      <c r="M11" s="1">
        <v>15.941955609350201</v>
      </c>
      <c r="N11" s="1">
        <v>1.1474802494049099</v>
      </c>
      <c r="O11" s="1">
        <v>1.0187737941741899</v>
      </c>
    </row>
    <row r="12" spans="1:15" x14ac:dyDescent="0.25">
      <c r="A12" s="1">
        <f>Πίνακας16[[#This Row],[iteration]]</f>
        <v>7</v>
      </c>
      <c r="B12" s="1">
        <v>7</v>
      </c>
      <c r="C12" s="1">
        <v>8.513674</v>
      </c>
      <c r="D12" s="1">
        <v>128.02780971527099</v>
      </c>
      <c r="E12" s="1">
        <v>1.2034786802788799</v>
      </c>
      <c r="F12" s="1">
        <v>-0.132318248304792</v>
      </c>
      <c r="G12" s="1">
        <v>8.4113454999999995</v>
      </c>
      <c r="H12" s="1">
        <v>3.6683511229979802</v>
      </c>
      <c r="I12" s="1">
        <v>-4.1412800000000001</v>
      </c>
      <c r="J12" s="1">
        <v>3.8715010486375099</v>
      </c>
      <c r="K12" s="1">
        <v>4.5154800000000002</v>
      </c>
      <c r="L12" s="1">
        <v>1090.6876331329299</v>
      </c>
      <c r="M12" s="1">
        <v>15.8096373610454</v>
      </c>
      <c r="N12" s="1">
        <v>1.1444680690765401</v>
      </c>
      <c r="O12" s="1">
        <v>1.0218360424041699</v>
      </c>
    </row>
    <row r="13" spans="1:15" x14ac:dyDescent="0.25">
      <c r="A13" s="1">
        <f>Πίνακας16[[#This Row],[iteration]]</f>
        <v>8</v>
      </c>
      <c r="B13" s="1">
        <v>8</v>
      </c>
      <c r="C13" s="1">
        <v>8.4434979999999999</v>
      </c>
      <c r="D13" s="1">
        <v>128.02780971527099</v>
      </c>
      <c r="E13" s="1">
        <v>1.20368931256846</v>
      </c>
      <c r="F13" s="1">
        <v>-3.2251743827724799E-3</v>
      </c>
      <c r="G13" s="1">
        <v>8.4406630000000007</v>
      </c>
      <c r="H13" s="1">
        <v>3.65163980036353</v>
      </c>
      <c r="I13" s="1">
        <v>-4.1882200000000003</v>
      </c>
      <c r="J13" s="1">
        <v>3.8011663914647702</v>
      </c>
      <c r="K13" s="1">
        <v>4.5923800000000004</v>
      </c>
      <c r="L13" s="1">
        <v>1218.7154428482099</v>
      </c>
      <c r="M13" s="1">
        <v>15.8064121866626</v>
      </c>
      <c r="N13" s="1">
        <v>1.1391062736511199</v>
      </c>
      <c r="O13" s="1">
        <v>1.00901007652283</v>
      </c>
    </row>
    <row r="14" spans="1:15" x14ac:dyDescent="0.25">
      <c r="A14" s="1">
        <f>Πίνακας16[[#This Row],[iteration]]</f>
        <v>9</v>
      </c>
      <c r="B14" s="1">
        <v>9</v>
      </c>
      <c r="C14" s="1">
        <v>8.0974550000000001</v>
      </c>
      <c r="D14" s="1">
        <v>172.25532741546601</v>
      </c>
      <c r="E14" s="1">
        <v>1.2102347602831001</v>
      </c>
      <c r="F14" s="1">
        <v>-0.30452188499698502</v>
      </c>
      <c r="G14" s="1">
        <v>7.8325760000000004</v>
      </c>
      <c r="H14" s="1">
        <v>3.5968003200623202</v>
      </c>
      <c r="I14" s="1">
        <v>-2.5052400000000001</v>
      </c>
      <c r="J14" s="1">
        <v>3.7119721593243402</v>
      </c>
      <c r="K14" s="1">
        <v>4.7312200000000004</v>
      </c>
      <c r="L14" s="1">
        <v>1390.9707702636699</v>
      </c>
      <c r="M14" s="1">
        <v>15.5018903016657</v>
      </c>
      <c r="N14" s="1">
        <v>1.12540006637573</v>
      </c>
      <c r="O14" s="1">
        <v>0.99766802787780795</v>
      </c>
    </row>
    <row r="15" spans="1:15" x14ac:dyDescent="0.25">
      <c r="A15" s="1">
        <f>Πίνακας16[[#This Row],[iteration]]</f>
        <v>10</v>
      </c>
      <c r="B15" s="1">
        <v>10</v>
      </c>
      <c r="C15" s="1">
        <v>7.9275909999999996</v>
      </c>
      <c r="D15" s="1">
        <v>173.90350856781001</v>
      </c>
      <c r="E15" s="1">
        <v>1.2114395325206699</v>
      </c>
      <c r="F15" s="1">
        <v>0.47958525469874103</v>
      </c>
      <c r="G15" s="1">
        <v>7.7580967000000003</v>
      </c>
      <c r="H15" s="1">
        <v>3.71226892123945</v>
      </c>
      <c r="I15" s="1">
        <v>-2.0424199999999999</v>
      </c>
      <c r="J15" s="1">
        <v>3.91624650087314</v>
      </c>
      <c r="K15" s="1">
        <v>4.3046199999999999</v>
      </c>
      <c r="L15" s="1">
        <v>1564.8742788314801</v>
      </c>
      <c r="M15" s="1">
        <v>15.9814755563644</v>
      </c>
      <c r="N15" s="1">
        <v>1.1147882938385001</v>
      </c>
      <c r="O15" s="1">
        <v>0.989815473556519</v>
      </c>
    </row>
    <row r="16" spans="1:15" x14ac:dyDescent="0.25">
      <c r="A16" s="1">
        <f>Πίνακας16[[#This Row],[iteration]]</f>
        <v>11</v>
      </c>
      <c r="B16" s="1">
        <v>11</v>
      </c>
      <c r="C16" s="1">
        <v>7.4539403999999996</v>
      </c>
      <c r="D16" s="1">
        <v>171.462933921814</v>
      </c>
      <c r="E16" s="1">
        <v>1.2024252991984601</v>
      </c>
      <c r="F16" s="1">
        <v>2.2991327595597898E-3</v>
      </c>
      <c r="G16" s="1">
        <v>7.6131659999999997</v>
      </c>
      <c r="H16" s="1">
        <v>3.4518953397227299</v>
      </c>
      <c r="I16" s="1">
        <v>-2.7880600000000002</v>
      </c>
      <c r="J16" s="1">
        <v>3.8714641236103802</v>
      </c>
      <c r="K16" s="1">
        <v>4.4658600000000002</v>
      </c>
      <c r="L16" s="1">
        <v>1736.3372127533</v>
      </c>
      <c r="M16" s="1">
        <v>15.983774689123999</v>
      </c>
      <c r="N16" s="1">
        <v>1.14017081260681</v>
      </c>
      <c r="O16" s="1">
        <v>1.0117282867431601</v>
      </c>
    </row>
    <row r="17" spans="1:15" x14ac:dyDescent="0.25">
      <c r="A17" s="1">
        <f>Πίνακας16[[#This Row],[iteration]]</f>
        <v>12</v>
      </c>
      <c r="B17" s="1">
        <v>12</v>
      </c>
      <c r="C17" s="1">
        <v>7.3147399999999996</v>
      </c>
      <c r="D17" s="1">
        <v>167.898930931091</v>
      </c>
      <c r="E17" s="1">
        <v>1.1877547305954801</v>
      </c>
      <c r="F17" s="1">
        <v>0.63264078382767297</v>
      </c>
      <c r="G17" s="1">
        <v>7.2158119999999997</v>
      </c>
      <c r="H17" s="1">
        <v>3.4442422116330502</v>
      </c>
      <c r="I17" s="1">
        <v>-3.07626</v>
      </c>
      <c r="J17" s="1">
        <v>3.9097241043839701</v>
      </c>
      <c r="K17" s="1">
        <v>4.4067400000000001</v>
      </c>
      <c r="L17" s="1">
        <v>1904.2361436843901</v>
      </c>
      <c r="M17" s="1">
        <v>16.616415472951601</v>
      </c>
      <c r="N17" s="1">
        <v>1.13008379936218</v>
      </c>
      <c r="O17" s="1">
        <v>1.0031833648681601</v>
      </c>
    </row>
    <row r="18" spans="1:15" x14ac:dyDescent="0.25">
      <c r="A18" s="1">
        <f>Πίνακας16[[#This Row],[iteration]]</f>
        <v>13</v>
      </c>
      <c r="B18" s="1">
        <v>13</v>
      </c>
      <c r="C18" s="1">
        <v>6.9342202999999998</v>
      </c>
      <c r="D18" s="1">
        <v>140.02038249969499</v>
      </c>
      <c r="E18" s="1">
        <v>1.1651851272567599</v>
      </c>
      <c r="F18" s="1">
        <v>-0.21980675109984099</v>
      </c>
      <c r="G18" s="1">
        <v>7.2087680000000001</v>
      </c>
      <c r="H18" s="1">
        <v>3.25102277469691</v>
      </c>
      <c r="I18" s="1">
        <v>-2.91072</v>
      </c>
      <c r="J18" s="1">
        <v>3.8912723183557398</v>
      </c>
      <c r="K18" s="1">
        <v>4.2103799999999998</v>
      </c>
      <c r="L18" s="1">
        <v>2044.25652618408</v>
      </c>
      <c r="M18" s="1">
        <v>16.396608721851798</v>
      </c>
      <c r="N18" s="1">
        <v>1.13059854507446</v>
      </c>
      <c r="O18" s="1">
        <v>1.00124740600586</v>
      </c>
    </row>
    <row r="19" spans="1:15" x14ac:dyDescent="0.25">
      <c r="A19" s="1">
        <f>Πίνακας16[[#This Row],[iteration]]</f>
        <v>14</v>
      </c>
      <c r="B19" s="1">
        <v>14</v>
      </c>
      <c r="C19" s="1">
        <v>6.4304522999999998</v>
      </c>
      <c r="D19" s="1">
        <v>100.43037490844701</v>
      </c>
      <c r="E19" s="1">
        <v>1.1034217617392901</v>
      </c>
      <c r="F19" s="1">
        <v>9.3249366060675701E-2</v>
      </c>
      <c r="G19" s="1">
        <v>6.8952</v>
      </c>
      <c r="H19" s="1">
        <v>3.10267621024208</v>
      </c>
      <c r="I19" s="1">
        <v>-2.43188</v>
      </c>
      <c r="J19" s="1">
        <v>4.5970172658367403</v>
      </c>
      <c r="K19" s="1">
        <v>1.7347600000000001</v>
      </c>
      <c r="L19" s="1">
        <v>2144.6869010925302</v>
      </c>
      <c r="M19" s="1">
        <v>16.489858087912499</v>
      </c>
      <c r="N19" s="1">
        <v>1.12695360183716</v>
      </c>
      <c r="O19" s="1">
        <v>1.0003514289855999</v>
      </c>
    </row>
    <row r="20" spans="1:15" x14ac:dyDescent="0.25">
      <c r="A20" s="1">
        <f>Πίνακας16[[#This Row],[iteration]]</f>
        <v>15</v>
      </c>
      <c r="B20" s="1">
        <v>15</v>
      </c>
      <c r="C20" s="1">
        <v>6.3942604000000003</v>
      </c>
      <c r="D20" s="1">
        <v>98.634932708740195</v>
      </c>
      <c r="E20" s="1">
        <v>1.0656193278625401</v>
      </c>
      <c r="F20" s="1">
        <v>0.108957458531725</v>
      </c>
      <c r="G20" s="1">
        <v>6.3097342999999997</v>
      </c>
      <c r="H20" s="1">
        <v>3.1394715972586802</v>
      </c>
      <c r="I20" s="1">
        <v>-2.5447000000000002</v>
      </c>
      <c r="J20" s="1">
        <v>4.4304517674385702</v>
      </c>
      <c r="K20" s="1">
        <v>2.3555799999999998</v>
      </c>
      <c r="L20" s="1">
        <v>2243.3218338012698</v>
      </c>
      <c r="M20" s="1">
        <v>16.5988155464442</v>
      </c>
      <c r="N20" s="1">
        <v>1.0835824012756301</v>
      </c>
      <c r="O20" s="1">
        <v>0.95456075668335005</v>
      </c>
    </row>
    <row r="21" spans="1:15" x14ac:dyDescent="0.25">
      <c r="A21" s="1">
        <f>Πίνακας16[[#This Row],[iteration]]</f>
        <v>16</v>
      </c>
      <c r="B21" s="1">
        <v>16</v>
      </c>
      <c r="C21" s="1">
        <v>6.0077457000000001</v>
      </c>
      <c r="D21" s="1">
        <v>97.651559448242196</v>
      </c>
      <c r="E21" s="1">
        <v>1.08327042064289</v>
      </c>
      <c r="F21" s="1">
        <v>0.37127409955053298</v>
      </c>
      <c r="G21" s="1">
        <v>6.2288383999999999</v>
      </c>
      <c r="H21" s="1">
        <v>3.1317546503513101</v>
      </c>
      <c r="I21" s="1">
        <v>-2.7841</v>
      </c>
      <c r="J21" s="1">
        <v>4.5140527583980203</v>
      </c>
      <c r="K21" s="1">
        <v>2.0678800000000002</v>
      </c>
      <c r="L21" s="1">
        <v>2340.9733932495101</v>
      </c>
      <c r="M21" s="1">
        <v>16.970089645994701</v>
      </c>
      <c r="N21" s="1">
        <v>1.1039943695068399</v>
      </c>
      <c r="O21" s="1">
        <v>0.98208951950073198</v>
      </c>
    </row>
    <row r="22" spans="1:15" x14ac:dyDescent="0.25">
      <c r="A22" s="1">
        <f>Πίνακας16[[#This Row],[iteration]]</f>
        <v>17</v>
      </c>
      <c r="B22" s="1">
        <v>17</v>
      </c>
      <c r="C22" s="1">
        <v>5.6026692000000002</v>
      </c>
      <c r="D22" s="1">
        <v>57.937649536132803</v>
      </c>
      <c r="E22" s="1">
        <v>1.0414065193194899</v>
      </c>
      <c r="F22" s="1">
        <v>0.134698619414756</v>
      </c>
      <c r="G22" s="1">
        <v>5.7083009999999996</v>
      </c>
      <c r="H22" s="1">
        <v>2.6479386624316001</v>
      </c>
      <c r="I22" s="1">
        <v>-4.1421999999999999</v>
      </c>
      <c r="J22" s="1">
        <v>4.36375652808431</v>
      </c>
      <c r="K22" s="1">
        <v>2.2080600000000001</v>
      </c>
      <c r="L22" s="1">
        <v>2398.9110427856399</v>
      </c>
      <c r="M22" s="1">
        <v>17.1047882654095</v>
      </c>
      <c r="N22" s="1">
        <v>1.0956013202667201</v>
      </c>
      <c r="O22" s="1">
        <v>0.97940635681152299</v>
      </c>
    </row>
    <row r="23" spans="1:15" x14ac:dyDescent="0.25">
      <c r="A23" s="1">
        <f>Πίνακας16[[#This Row],[iteration]]</f>
        <v>18</v>
      </c>
      <c r="B23" s="1">
        <v>18</v>
      </c>
      <c r="C23" s="1">
        <v>5.5996822999999996</v>
      </c>
      <c r="D23" s="1">
        <v>57.937649536132803</v>
      </c>
      <c r="E23" s="1">
        <v>1.04152160877147</v>
      </c>
      <c r="F23" s="1">
        <v>-0.57768169744350595</v>
      </c>
      <c r="G23" s="1">
        <v>5.5991716</v>
      </c>
      <c r="H23" s="1">
        <v>2.6292484607582098</v>
      </c>
      <c r="I23" s="1">
        <v>-4.1214599999999999</v>
      </c>
      <c r="J23" s="1">
        <v>4.3689064927509396</v>
      </c>
      <c r="K23" s="1">
        <v>2.20024</v>
      </c>
      <c r="L23" s="1">
        <v>2456.8486923217802</v>
      </c>
      <c r="M23" s="1">
        <v>16.527106567966001</v>
      </c>
      <c r="N23" s="1">
        <v>1.1139874458312999</v>
      </c>
      <c r="O23" s="1">
        <v>0.986408472061157</v>
      </c>
    </row>
    <row r="24" spans="1:15" x14ac:dyDescent="0.25">
      <c r="A24" s="1">
        <f>Πίνακας16[[#This Row],[iteration]]</f>
        <v>19</v>
      </c>
      <c r="B24" s="1">
        <v>19</v>
      </c>
      <c r="C24" s="1">
        <v>5.5773890000000002</v>
      </c>
      <c r="D24" s="1">
        <v>58.000367736816401</v>
      </c>
      <c r="E24" s="1">
        <v>1.0348024439428101</v>
      </c>
      <c r="F24" s="1">
        <v>-5.2919200787858403E-2</v>
      </c>
      <c r="G24" s="1">
        <v>5.5566974</v>
      </c>
      <c r="H24" s="1">
        <v>2.6228094157982902</v>
      </c>
      <c r="I24" s="1">
        <v>-4.2117800000000001</v>
      </c>
      <c r="J24" s="1">
        <v>4.3269455069827201</v>
      </c>
      <c r="K24" s="1">
        <v>2.3521399999999999</v>
      </c>
      <c r="L24" s="1">
        <v>2514.8490600585901</v>
      </c>
      <c r="M24" s="1">
        <v>16.4741873671781</v>
      </c>
      <c r="N24" s="1">
        <v>1.10746669769287</v>
      </c>
      <c r="O24" s="1">
        <v>1.0036249160766599</v>
      </c>
    </row>
    <row r="25" spans="1:15" x14ac:dyDescent="0.25">
      <c r="A25" s="1">
        <f>Πίνακας16[[#This Row],[iteration]]</f>
        <v>20</v>
      </c>
      <c r="B25" s="1">
        <v>20</v>
      </c>
      <c r="C25" s="1">
        <v>5.6463159999999997</v>
      </c>
      <c r="D25" s="1">
        <v>76.994072723388697</v>
      </c>
      <c r="E25" s="1">
        <v>0.87163138320743005</v>
      </c>
      <c r="F25" s="1">
        <v>-0.167961044174987</v>
      </c>
      <c r="G25" s="1">
        <v>5.4050560000000001</v>
      </c>
      <c r="H25" s="1">
        <v>2.56843515814557</v>
      </c>
      <c r="I25" s="1">
        <v>-3.1787200000000002</v>
      </c>
      <c r="J25" s="1">
        <v>4.8210561879740199</v>
      </c>
      <c r="K25" s="1">
        <v>2.1451799999999999</v>
      </c>
      <c r="L25" s="1">
        <v>2591.8431327819799</v>
      </c>
      <c r="M25" s="1">
        <v>16.306226323003099</v>
      </c>
      <c r="N25" s="1">
        <v>1.1100981235504199</v>
      </c>
      <c r="O25" s="1">
        <v>0.98034286499023404</v>
      </c>
    </row>
    <row r="26" spans="1:15" x14ac:dyDescent="0.25">
      <c r="A26" s="1">
        <f>Πίνακας16[[#This Row],[iteration]]</f>
        <v>21</v>
      </c>
      <c r="B26" s="1">
        <v>21</v>
      </c>
      <c r="C26" s="1">
        <v>5.5898757000000003</v>
      </c>
      <c r="D26" s="1">
        <v>93.360430908203099</v>
      </c>
      <c r="E26" s="1">
        <v>0.836146486341793</v>
      </c>
      <c r="F26" s="1">
        <v>9.8664959155111795E-2</v>
      </c>
      <c r="G26" s="1">
        <v>5.5131290000000002</v>
      </c>
      <c r="H26" s="1">
        <v>2.6341207850054902</v>
      </c>
      <c r="I26" s="1">
        <v>-2.9113000000000002</v>
      </c>
      <c r="J26" s="1">
        <v>4.8007083810622602</v>
      </c>
      <c r="K26" s="1">
        <v>2.5352000000000001</v>
      </c>
      <c r="L26" s="1">
        <v>2685.2035636901901</v>
      </c>
      <c r="M26" s="1">
        <v>16.4048912821582</v>
      </c>
      <c r="N26" s="1">
        <v>1.1093101501464799</v>
      </c>
      <c r="O26" s="1">
        <v>0.99117183685302701</v>
      </c>
    </row>
    <row r="27" spans="1:15" x14ac:dyDescent="0.25">
      <c r="A27" s="1">
        <f>Πίνακας16[[#This Row],[iteration]]</f>
        <v>22</v>
      </c>
      <c r="B27" s="1">
        <v>22</v>
      </c>
      <c r="C27" s="1">
        <v>5.6259300000000003</v>
      </c>
      <c r="D27" s="1">
        <v>72.848339843749997</v>
      </c>
      <c r="E27" s="1">
        <v>0.77585835412140203</v>
      </c>
      <c r="F27" s="1">
        <v>0.337350959160098</v>
      </c>
      <c r="G27" s="1">
        <v>5.5281799999999999</v>
      </c>
      <c r="H27" s="1">
        <v>2.62587273141712</v>
      </c>
      <c r="I27" s="1">
        <v>-2.8722799999999999</v>
      </c>
      <c r="J27" s="1">
        <v>4.7220122659728299</v>
      </c>
      <c r="K27" s="1">
        <v>2.9003999999999999</v>
      </c>
      <c r="L27" s="1">
        <v>2758.0519035339398</v>
      </c>
      <c r="M27" s="1">
        <v>16.742242241318301</v>
      </c>
      <c r="N27" s="1">
        <v>1.07477903366089</v>
      </c>
      <c r="O27" s="1">
        <v>0.95995569229125999</v>
      </c>
    </row>
    <row r="28" spans="1:15" x14ac:dyDescent="0.25">
      <c r="A28" s="1">
        <f>Πίνακας16[[#This Row],[iteration]]</f>
        <v>23</v>
      </c>
      <c r="B28" s="1">
        <v>23</v>
      </c>
      <c r="C28" s="1">
        <v>5.5280389999999997</v>
      </c>
      <c r="D28" s="1">
        <v>61.512525177001997</v>
      </c>
      <c r="E28" s="1">
        <v>0.79861555647248605</v>
      </c>
      <c r="F28" s="1">
        <v>0.135457276988353</v>
      </c>
      <c r="G28" s="1">
        <v>5.5194006</v>
      </c>
      <c r="H28" s="1">
        <v>2.6305617346871299</v>
      </c>
      <c r="I28" s="1">
        <v>-2.9864000000000002</v>
      </c>
      <c r="J28" s="1">
        <v>4.7686628897846504</v>
      </c>
      <c r="K28" s="1">
        <v>2.7520600000000002</v>
      </c>
      <c r="L28" s="1">
        <v>2819.5644287109399</v>
      </c>
      <c r="M28" s="1">
        <v>16.877699518306699</v>
      </c>
      <c r="N28" s="1">
        <v>1.1090047359466599</v>
      </c>
      <c r="O28" s="1">
        <v>0.99137806892394997</v>
      </c>
    </row>
    <row r="29" spans="1:15" x14ac:dyDescent="0.25">
      <c r="A29" s="1">
        <f>Πίνακας16[[#This Row],[iteration]]</f>
        <v>24</v>
      </c>
      <c r="B29" s="1">
        <v>24</v>
      </c>
      <c r="C29" s="1">
        <v>5.1172385</v>
      </c>
      <c r="D29" s="1">
        <v>45.275303268432602</v>
      </c>
      <c r="E29" s="1">
        <v>0.72107458128920998</v>
      </c>
      <c r="F29" s="1">
        <v>0.23653668197181299</v>
      </c>
      <c r="G29" s="1">
        <v>5.3763256000000004</v>
      </c>
      <c r="H29" s="1">
        <v>2.5889427518583199</v>
      </c>
      <c r="I29" s="1">
        <v>-2.8682599999999998</v>
      </c>
      <c r="J29" s="1">
        <v>4.6133016341448299</v>
      </c>
      <c r="K29" s="1">
        <v>3.3001800000000001</v>
      </c>
      <c r="L29" s="1">
        <v>2864.8397319793698</v>
      </c>
      <c r="M29" s="1">
        <v>17.114236200278501</v>
      </c>
      <c r="N29" s="1">
        <v>1.13392186164856</v>
      </c>
      <c r="O29" s="1">
        <v>1.00842380523682</v>
      </c>
    </row>
    <row r="30" spans="1:15" x14ac:dyDescent="0.25">
      <c r="A30" s="1">
        <f>Πίνακας16[[#This Row],[iteration]]</f>
        <v>25</v>
      </c>
      <c r="B30" s="1">
        <v>25</v>
      </c>
      <c r="C30" s="1">
        <v>4.7222856999999996</v>
      </c>
      <c r="D30" s="1">
        <v>39.9001560211182</v>
      </c>
      <c r="E30" s="1">
        <v>0.65739945516602705</v>
      </c>
      <c r="F30" s="1">
        <v>-0.27756333066827199</v>
      </c>
      <c r="G30" s="1">
        <v>4.9742769999999998</v>
      </c>
      <c r="H30" s="1">
        <v>2.5275062238499002</v>
      </c>
      <c r="I30" s="1">
        <v>-2.9462199999999998</v>
      </c>
      <c r="J30" s="1">
        <v>4.4534892531137897</v>
      </c>
      <c r="K30" s="1">
        <v>3.8958200000000001</v>
      </c>
      <c r="L30" s="1">
        <v>2904.7398880004898</v>
      </c>
      <c r="M30" s="1">
        <v>16.836672869610201</v>
      </c>
      <c r="N30" s="1">
        <v>1.0974695682525599</v>
      </c>
      <c r="O30" s="1">
        <v>0.97760272026062001</v>
      </c>
    </row>
    <row r="31" spans="1:15" x14ac:dyDescent="0.25">
      <c r="A31" s="1">
        <f>Πίνακας16[[#This Row],[iteration]]</f>
        <v>26</v>
      </c>
      <c r="B31" s="1">
        <v>26</v>
      </c>
      <c r="C31" s="1">
        <v>4.6898603000000003</v>
      </c>
      <c r="D31" s="1">
        <v>39.9001560211182</v>
      </c>
      <c r="E31" s="1">
        <v>0.66342369391961198</v>
      </c>
      <c r="F31" s="1">
        <v>-4.1924267237022403E-2</v>
      </c>
      <c r="G31" s="1">
        <v>4.6824203000000004</v>
      </c>
      <c r="H31" s="1">
        <v>2.4681057027609099</v>
      </c>
      <c r="I31" s="1">
        <v>-2.9868000000000001</v>
      </c>
      <c r="J31" s="1">
        <v>4.4764087161023003</v>
      </c>
      <c r="K31" s="1">
        <v>3.8749199999999999</v>
      </c>
      <c r="L31" s="1">
        <v>2944.6400440216098</v>
      </c>
      <c r="M31" s="1">
        <v>16.7947486023732</v>
      </c>
      <c r="N31" s="1">
        <v>1.0634744167327901</v>
      </c>
      <c r="O31" s="1">
        <v>0.94369339942932096</v>
      </c>
    </row>
    <row r="32" spans="1:15" x14ac:dyDescent="0.25">
      <c r="A32" s="1">
        <f>Πίνακας16[[#This Row],[iteration]]</f>
        <v>27</v>
      </c>
      <c r="B32" s="1">
        <v>27</v>
      </c>
      <c r="C32" s="1">
        <v>4.5174355999999998</v>
      </c>
      <c r="D32" s="1">
        <v>39.185501480102502</v>
      </c>
      <c r="E32" s="1">
        <v>0.64901561958133702</v>
      </c>
      <c r="F32" s="1">
        <v>0.34753280372352102</v>
      </c>
      <c r="G32" s="1">
        <v>4.6147184000000001</v>
      </c>
      <c r="H32" s="1">
        <v>2.3796633842625798</v>
      </c>
      <c r="I32" s="1">
        <v>-3.1692399999999998</v>
      </c>
      <c r="J32" s="1">
        <v>4.4184718733510104</v>
      </c>
      <c r="K32" s="1">
        <v>4.0663799999999997</v>
      </c>
      <c r="L32" s="1">
        <v>2983.8255455017102</v>
      </c>
      <c r="M32" s="1">
        <v>17.1422814060967</v>
      </c>
      <c r="N32" s="1">
        <v>1.1021630764007599</v>
      </c>
      <c r="O32" s="1">
        <v>0.97753882408142101</v>
      </c>
    </row>
    <row r="33" spans="1:15" x14ac:dyDescent="0.25">
      <c r="A33" s="1">
        <f>Πίνακας16[[#This Row],[iteration]]</f>
        <v>28</v>
      </c>
      <c r="B33" s="1">
        <v>28</v>
      </c>
      <c r="C33" s="1">
        <v>4.1294655999999996</v>
      </c>
      <c r="D33" s="1">
        <v>45.8087245941162</v>
      </c>
      <c r="E33" s="1">
        <v>0.58927642689389303</v>
      </c>
      <c r="F33" s="1">
        <v>0.35801996666069402</v>
      </c>
      <c r="G33" s="1">
        <v>4.2671070000000002</v>
      </c>
      <c r="H33" s="1">
        <v>2.0934792536826001</v>
      </c>
      <c r="I33" s="1">
        <v>-2.1651199999999999</v>
      </c>
      <c r="J33" s="1">
        <v>4.1777893116332496</v>
      </c>
      <c r="K33" s="1">
        <v>5.0702600000000002</v>
      </c>
      <c r="L33" s="1">
        <v>3029.6342700958298</v>
      </c>
      <c r="M33" s="1">
        <v>17.500301372757399</v>
      </c>
      <c r="N33" s="1">
        <v>1.0500414371490501</v>
      </c>
      <c r="O33" s="1">
        <v>0.92659449577331499</v>
      </c>
    </row>
    <row r="34" spans="1:15" x14ac:dyDescent="0.25">
      <c r="A34" s="1">
        <f>Πίνακας16[[#This Row],[iteration]]</f>
        <v>29</v>
      </c>
      <c r="B34" s="1">
        <v>29</v>
      </c>
      <c r="C34" s="1">
        <v>4.1897216000000004</v>
      </c>
      <c r="D34" s="1">
        <v>46.0231212615967</v>
      </c>
      <c r="E34" s="1">
        <v>0.59494115692661598</v>
      </c>
      <c r="F34" s="1">
        <v>0.54996350723675802</v>
      </c>
      <c r="G34" s="1">
        <v>4.0387344000000001</v>
      </c>
      <c r="H34" s="1">
        <v>2.16724656686789</v>
      </c>
      <c r="I34" s="1">
        <v>-2.15428</v>
      </c>
      <c r="J34" s="1">
        <v>4.3280423360221603</v>
      </c>
      <c r="K34" s="1">
        <v>4.8512399999999998</v>
      </c>
      <c r="L34" s="1">
        <v>3075.6573913574198</v>
      </c>
      <c r="M34" s="1">
        <v>18.050264879994199</v>
      </c>
      <c r="N34" s="1">
        <v>1.10937428474426</v>
      </c>
      <c r="O34" s="1">
        <v>0.984658002853394</v>
      </c>
    </row>
    <row r="35" spans="1:15" x14ac:dyDescent="0.25">
      <c r="A35" s="1">
        <f>Πίνακας16[[#This Row],[iteration]]</f>
        <v>30</v>
      </c>
      <c r="B35" s="1">
        <v>30</v>
      </c>
      <c r="C35" s="1">
        <v>4.1656975999999997</v>
      </c>
      <c r="D35" s="1">
        <v>45.021729660034197</v>
      </c>
      <c r="E35" s="1">
        <v>0.56751401654633205</v>
      </c>
      <c r="F35" s="1">
        <v>-0.19423551615183199</v>
      </c>
      <c r="G35" s="1">
        <v>4.1498755999999997</v>
      </c>
      <c r="H35" s="1">
        <v>2.1633905787897501</v>
      </c>
      <c r="I35" s="1">
        <v>-2.1350600000000002</v>
      </c>
      <c r="J35" s="1">
        <v>4.1778221012868997</v>
      </c>
      <c r="K35" s="1">
        <v>5.1443000000000003</v>
      </c>
      <c r="L35" s="1">
        <v>3120.6791210174601</v>
      </c>
      <c r="M35" s="1">
        <v>17.856029363842399</v>
      </c>
      <c r="N35" s="1">
        <v>1.04717946052551</v>
      </c>
      <c r="O35" s="1">
        <v>0.93008828163146995</v>
      </c>
    </row>
    <row r="36" spans="1:15" x14ac:dyDescent="0.25">
      <c r="A36" s="1">
        <f>Πίνακας16[[#This Row],[iteration]]</f>
        <v>31</v>
      </c>
      <c r="B36" s="1">
        <v>31</v>
      </c>
      <c r="C36" s="1">
        <v>4.1640230000000003</v>
      </c>
      <c r="D36" s="1">
        <v>45.003568649291999</v>
      </c>
      <c r="E36" s="1">
        <v>0.531528407484123</v>
      </c>
      <c r="F36" s="1">
        <v>0.34399053291569598</v>
      </c>
      <c r="G36" s="1">
        <v>4.0841912999999996</v>
      </c>
      <c r="H36" s="1">
        <v>2.1714124242994601</v>
      </c>
      <c r="I36" s="1">
        <v>-1.9340599999999999</v>
      </c>
      <c r="J36" s="1">
        <v>3.9251182160032698</v>
      </c>
      <c r="K36" s="1">
        <v>5.6185200000000002</v>
      </c>
      <c r="L36" s="1">
        <v>3165.6826896667499</v>
      </c>
      <c r="M36" s="1">
        <v>18.2000198967581</v>
      </c>
      <c r="N36" s="1">
        <v>1.0291068553924601</v>
      </c>
      <c r="O36" s="1">
        <v>0.91200470924377397</v>
      </c>
    </row>
    <row r="37" spans="1:15" x14ac:dyDescent="0.25">
      <c r="A37" s="1">
        <f>Πίνακας16[[#This Row],[iteration]]</f>
        <v>32</v>
      </c>
      <c r="B37" s="1">
        <v>32</v>
      </c>
      <c r="C37" s="1">
        <v>4.1564956000000004</v>
      </c>
      <c r="D37" s="1">
        <v>45.003568649291999</v>
      </c>
      <c r="E37" s="1">
        <v>0.53238250416088295</v>
      </c>
      <c r="F37" s="1">
        <v>0.42586570902135401</v>
      </c>
      <c r="G37" s="1">
        <v>4.1564484000000004</v>
      </c>
      <c r="H37" s="1">
        <v>2.17472339381355</v>
      </c>
      <c r="I37" s="1">
        <v>-1.94598</v>
      </c>
      <c r="J37" s="1">
        <v>3.9259688625855298</v>
      </c>
      <c r="K37" s="1">
        <v>5.6207000000000003</v>
      </c>
      <c r="L37" s="1">
        <v>3210.68625831604</v>
      </c>
      <c r="M37" s="1">
        <v>18.625885605779398</v>
      </c>
      <c r="N37" s="1">
        <v>1.0520257949829099</v>
      </c>
      <c r="O37" s="1">
        <v>0.93427491188049305</v>
      </c>
    </row>
    <row r="38" spans="1:15" x14ac:dyDescent="0.25">
      <c r="A38" s="1">
        <f>Πίνακας16[[#This Row],[iteration]]</f>
        <v>33</v>
      </c>
      <c r="B38" s="1">
        <v>33</v>
      </c>
      <c r="C38" s="1">
        <v>4.1513885999999998</v>
      </c>
      <c r="D38" s="1">
        <v>45.003568649291999</v>
      </c>
      <c r="E38" s="1">
        <v>0.53289362165716703</v>
      </c>
      <c r="F38" s="1">
        <v>0.35025557873623703</v>
      </c>
      <c r="G38" s="1">
        <v>4.1512359999999999</v>
      </c>
      <c r="H38" s="1">
        <v>2.1781064789398901</v>
      </c>
      <c r="I38" s="1">
        <v>-1.9760800000000001</v>
      </c>
      <c r="J38" s="1">
        <v>3.9299723437198701</v>
      </c>
      <c r="K38" s="1">
        <v>5.5907600000000004</v>
      </c>
      <c r="L38" s="1">
        <v>3255.6898269653302</v>
      </c>
      <c r="M38" s="1">
        <v>18.976141184515601</v>
      </c>
      <c r="N38" s="1">
        <v>1.1005063056945801</v>
      </c>
      <c r="O38" s="1">
        <v>0.98491573333740201</v>
      </c>
    </row>
    <row r="39" spans="1:15" x14ac:dyDescent="0.25">
      <c r="A39" s="1">
        <f>Πίνακας16[[#This Row],[iteration]]</f>
        <v>34</v>
      </c>
      <c r="B39" s="1">
        <v>34</v>
      </c>
      <c r="C39" s="1">
        <v>3.7227106000000001</v>
      </c>
      <c r="D39" s="1">
        <v>22.688917160034201</v>
      </c>
      <c r="E39" s="1">
        <v>0.53127586315769504</v>
      </c>
      <c r="F39" s="1">
        <v>-0.44170462852738301</v>
      </c>
      <c r="G39" s="1">
        <v>4.0989193999999998</v>
      </c>
      <c r="H39" s="1">
        <v>2.0743769682481301</v>
      </c>
      <c r="I39" s="1">
        <v>-1.50044</v>
      </c>
      <c r="J39" s="1">
        <v>3.4756135122298701</v>
      </c>
      <c r="K39" s="1">
        <v>6.07944</v>
      </c>
      <c r="L39" s="1">
        <v>3278.3787441253698</v>
      </c>
      <c r="M39" s="1">
        <v>18.5344365559883</v>
      </c>
      <c r="N39" s="1">
        <v>1.10309863090515</v>
      </c>
      <c r="O39" s="1">
        <v>0.98344516754150402</v>
      </c>
    </row>
    <row r="40" spans="1:15" x14ac:dyDescent="0.25">
      <c r="A40" s="1">
        <f>Πίνακας16[[#This Row],[iteration]]</f>
        <v>35</v>
      </c>
      <c r="B40" s="1">
        <v>35</v>
      </c>
      <c r="C40" s="1">
        <v>3.9229145000000001</v>
      </c>
      <c r="D40" s="1">
        <v>43.541747665405303</v>
      </c>
      <c r="E40" s="1">
        <v>0.53102582903399997</v>
      </c>
      <c r="F40" s="1">
        <v>0.196980907652378</v>
      </c>
      <c r="G40" s="1">
        <v>3.6718931000000001</v>
      </c>
      <c r="H40" s="1">
        <v>2.15408317750251</v>
      </c>
      <c r="I40" s="1">
        <v>-1.50238</v>
      </c>
      <c r="J40" s="1">
        <v>3.6828475925562598</v>
      </c>
      <c r="K40" s="1">
        <v>5.7769000000000004</v>
      </c>
      <c r="L40" s="1">
        <v>3321.92049179077</v>
      </c>
      <c r="M40" s="1">
        <v>18.7314174636406</v>
      </c>
      <c r="N40" s="1">
        <v>1.1197912693023699</v>
      </c>
      <c r="O40" s="1">
        <v>0.996052026748657</v>
      </c>
    </row>
    <row r="41" spans="1:15" x14ac:dyDescent="0.25">
      <c r="A41" s="1">
        <f>Πίνακας16[[#This Row],[iteration]]</f>
        <v>36</v>
      </c>
      <c r="B41" s="1">
        <v>36</v>
      </c>
      <c r="C41" s="1">
        <v>4.1898894000000002</v>
      </c>
      <c r="D41" s="1">
        <v>40.051724624633799</v>
      </c>
      <c r="E41" s="1">
        <v>0.53986203624234896</v>
      </c>
      <c r="F41" s="1">
        <v>0.20960402191667801</v>
      </c>
      <c r="G41" s="1">
        <v>3.8401103000000001</v>
      </c>
      <c r="H41" s="1">
        <v>2.2851490082705799</v>
      </c>
      <c r="I41" s="1">
        <v>-1.4701</v>
      </c>
      <c r="J41" s="1">
        <v>3.9841365554402302</v>
      </c>
      <c r="K41" s="1">
        <v>5.3327400000000003</v>
      </c>
      <c r="L41" s="1">
        <v>3361.97221641541</v>
      </c>
      <c r="M41" s="1">
        <v>18.9410214855573</v>
      </c>
      <c r="N41" s="1">
        <v>1.1040551662445099</v>
      </c>
      <c r="O41" s="1">
        <v>0.99104595184326205</v>
      </c>
    </row>
    <row r="42" spans="1:15" x14ac:dyDescent="0.25">
      <c r="A42" s="1">
        <f>Πίνακας16[[#This Row],[iteration]]</f>
        <v>37</v>
      </c>
      <c r="B42" s="1">
        <v>37</v>
      </c>
      <c r="C42" s="1">
        <v>4.0250506000000001</v>
      </c>
      <c r="D42" s="1">
        <v>39.192801284790001</v>
      </c>
      <c r="E42" s="1">
        <v>0.52246371116748203</v>
      </c>
      <c r="F42" s="1">
        <v>-0.285412833483836</v>
      </c>
      <c r="G42" s="1">
        <v>4.1085560000000001</v>
      </c>
      <c r="H42" s="1">
        <v>2.1875796194881301</v>
      </c>
      <c r="I42" s="1">
        <v>-1.8307800000000001</v>
      </c>
      <c r="J42" s="1">
        <v>4.03462451085705</v>
      </c>
      <c r="K42" s="1">
        <v>5.2574199999999998</v>
      </c>
      <c r="L42" s="1">
        <v>3401.1650177002002</v>
      </c>
      <c r="M42" s="1">
        <v>18.6556086520735</v>
      </c>
      <c r="N42" s="1">
        <v>1.1192779541015601</v>
      </c>
      <c r="O42" s="1">
        <v>0.99852490425109897</v>
      </c>
    </row>
    <row r="43" spans="1:15" x14ac:dyDescent="0.25">
      <c r="A43" s="1">
        <f>Πίνακας16[[#This Row],[iteration]]</f>
        <v>38</v>
      </c>
      <c r="B43" s="1">
        <v>38</v>
      </c>
      <c r="C43" s="1">
        <v>4.0930730000000004</v>
      </c>
      <c r="D43" s="1">
        <v>15.477433395385701</v>
      </c>
      <c r="E43" s="1">
        <v>0.48605462536674099</v>
      </c>
      <c r="F43" s="1">
        <v>2.5372855390316199E-2</v>
      </c>
      <c r="G43" s="1">
        <v>3.9614115000000001</v>
      </c>
      <c r="H43" s="1">
        <v>2.0061454957206499</v>
      </c>
      <c r="I43" s="1">
        <v>-0.8155</v>
      </c>
      <c r="J43" s="1">
        <v>3.5906314372835002</v>
      </c>
      <c r="K43" s="1">
        <v>5.5610400000000002</v>
      </c>
      <c r="L43" s="1">
        <v>3416.6424510955799</v>
      </c>
      <c r="M43" s="1">
        <v>18.680981507463802</v>
      </c>
      <c r="N43" s="1">
        <v>1.11688184738159</v>
      </c>
      <c r="O43" s="1">
        <v>0.994864702224731</v>
      </c>
    </row>
    <row r="44" spans="1:15" x14ac:dyDescent="0.25">
      <c r="A44" s="1">
        <f>Πίνακας16[[#This Row],[iteration]]</f>
        <v>39</v>
      </c>
      <c r="B44" s="1">
        <v>39</v>
      </c>
      <c r="C44" s="1">
        <v>4.0699753999999997</v>
      </c>
      <c r="D44" s="1">
        <v>9.7629135131835891</v>
      </c>
      <c r="E44" s="1">
        <v>0.50645914572759398</v>
      </c>
      <c r="F44" s="1">
        <v>0.164076433013569</v>
      </c>
      <c r="G44" s="1">
        <v>4.0105567000000004</v>
      </c>
      <c r="H44" s="1">
        <v>1.98823994437319</v>
      </c>
      <c r="I44" s="1">
        <v>-0.78393999999999997</v>
      </c>
      <c r="J44" s="1">
        <v>3.6690357514749299</v>
      </c>
      <c r="K44" s="1">
        <v>5.5861200000000002</v>
      </c>
      <c r="L44" s="1">
        <v>3426.40536460876</v>
      </c>
      <c r="M44" s="1">
        <v>18.8450579404774</v>
      </c>
      <c r="N44" s="1">
        <v>1.11565685272217</v>
      </c>
      <c r="O44" s="1">
        <v>1.0002512931823699</v>
      </c>
    </row>
    <row r="45" spans="1:15" x14ac:dyDescent="0.25">
      <c r="A45" s="1">
        <f>Πίνακας16[[#This Row],[iteration]]</f>
        <v>40</v>
      </c>
      <c r="B45" s="1">
        <v>40</v>
      </c>
      <c r="C45" s="1">
        <v>4.1335769999999998</v>
      </c>
      <c r="D45" s="1">
        <v>10.7670387268066</v>
      </c>
      <c r="E45" s="1">
        <v>0.47135499751361798</v>
      </c>
      <c r="F45" s="1">
        <v>-0.31964025129437301</v>
      </c>
      <c r="G45" s="1">
        <v>3.9715118</v>
      </c>
      <c r="H45" s="1">
        <v>2.0767735166838199</v>
      </c>
      <c r="I45" s="1">
        <v>-1.10598</v>
      </c>
      <c r="J45" s="1">
        <v>3.9109525777744598</v>
      </c>
      <c r="K45" s="1">
        <v>5.1081200000000004</v>
      </c>
      <c r="L45" s="1">
        <v>3437.1724033355699</v>
      </c>
      <c r="M45" s="1">
        <v>18.525417689183001</v>
      </c>
      <c r="N45" s="1">
        <v>1.11380362510681</v>
      </c>
      <c r="O45" s="1">
        <v>0.99467754364013705</v>
      </c>
    </row>
    <row r="46" spans="1:15" x14ac:dyDescent="0.25">
      <c r="A46" s="1">
        <f>Πίνακας16[[#This Row],[iteration]]</f>
        <v>41</v>
      </c>
      <c r="B46" s="1">
        <v>41</v>
      </c>
      <c r="C46" s="1">
        <v>4.0556827000000002</v>
      </c>
      <c r="D46" s="1">
        <v>10.026195526123001</v>
      </c>
      <c r="E46" s="1">
        <v>0.47810374556429103</v>
      </c>
      <c r="F46" s="1">
        <v>0.33949134984731899</v>
      </c>
      <c r="G46" s="1">
        <v>4.1119123000000002</v>
      </c>
      <c r="H46" s="1">
        <v>2.0488511277296202</v>
      </c>
      <c r="I46" s="1">
        <v>-0.98241999999999996</v>
      </c>
      <c r="J46" s="1">
        <v>3.8599597958524199</v>
      </c>
      <c r="K46" s="1">
        <v>5.2108800000000004</v>
      </c>
      <c r="L46" s="1">
        <v>3447.1985988616898</v>
      </c>
      <c r="M46" s="1">
        <v>18.864909039030302</v>
      </c>
      <c r="N46" s="1">
        <v>1.1297457218170199</v>
      </c>
      <c r="O46" s="1">
        <v>1.00837874412537</v>
      </c>
    </row>
    <row r="47" spans="1:15" x14ac:dyDescent="0.25">
      <c r="A47" s="1">
        <f>Πίνακας16[[#This Row],[iteration]]</f>
        <v>42</v>
      </c>
      <c r="B47" s="1">
        <v>42</v>
      </c>
      <c r="C47" s="1">
        <v>4.1894130000000001</v>
      </c>
      <c r="D47" s="1">
        <v>28.4009918212891</v>
      </c>
      <c r="E47" s="1">
        <v>0.519566560180443</v>
      </c>
      <c r="F47" s="1">
        <v>8.1414727475517798E-2</v>
      </c>
      <c r="G47" s="1">
        <v>3.9545716999999998</v>
      </c>
      <c r="H47" s="1">
        <v>2.1447661428696301</v>
      </c>
      <c r="I47" s="1">
        <v>-1.0061800000000001</v>
      </c>
      <c r="J47" s="1">
        <v>3.99762028391872</v>
      </c>
      <c r="K47" s="1">
        <v>4.8028399999999998</v>
      </c>
      <c r="L47" s="1">
        <v>3475.5995906829799</v>
      </c>
      <c r="M47" s="1">
        <v>18.946323766505799</v>
      </c>
      <c r="N47" s="1">
        <v>1.11011743545532</v>
      </c>
      <c r="O47" s="1">
        <v>0.98979830741882302</v>
      </c>
    </row>
    <row r="48" spans="1:15" x14ac:dyDescent="0.25">
      <c r="A48" s="1">
        <f>Πίνακας16[[#This Row],[iteration]]</f>
        <v>43</v>
      </c>
      <c r="B48" s="1">
        <v>43</v>
      </c>
      <c r="C48" s="1">
        <v>4.2094839999999998</v>
      </c>
      <c r="D48" s="1">
        <v>28.211267089843801</v>
      </c>
      <c r="E48" s="1">
        <v>0.556117519450258</v>
      </c>
      <c r="F48" s="1">
        <v>-8.7399915173662496E-2</v>
      </c>
      <c r="G48" s="1">
        <v>4.1028085000000001</v>
      </c>
      <c r="H48" s="1">
        <v>2.1838547056981801</v>
      </c>
      <c r="I48" s="1">
        <v>-0.90161999999999998</v>
      </c>
      <c r="J48" s="1">
        <v>4.0054595379803599</v>
      </c>
      <c r="K48" s="1">
        <v>4.7083599999999999</v>
      </c>
      <c r="L48" s="1">
        <v>3503.8108577728299</v>
      </c>
      <c r="M48" s="1">
        <v>18.8589238513322</v>
      </c>
      <c r="N48" s="1">
        <v>1.0993869304657</v>
      </c>
      <c r="O48" s="1">
        <v>0.97631144523620605</v>
      </c>
    </row>
    <row r="49" spans="1:15" x14ac:dyDescent="0.25">
      <c r="A49" s="1">
        <f>Πίνακας16[[#This Row],[iteration]]</f>
        <v>44</v>
      </c>
      <c r="B49" s="1">
        <v>44</v>
      </c>
      <c r="C49" s="1">
        <v>4.0000667999999999</v>
      </c>
      <c r="D49" s="1">
        <v>15.3101570129395</v>
      </c>
      <c r="E49" s="1">
        <v>0.45843133741023601</v>
      </c>
      <c r="F49" s="1">
        <v>0.244366934262709</v>
      </c>
      <c r="G49" s="1">
        <v>4.1617030000000002</v>
      </c>
      <c r="H49" s="1">
        <v>1.9871404531132499</v>
      </c>
      <c r="I49" s="1">
        <v>-0.76014000000000004</v>
      </c>
      <c r="J49" s="1">
        <v>3.7292802938366401</v>
      </c>
      <c r="K49" s="1">
        <v>4.9207000000000001</v>
      </c>
      <c r="L49" s="1">
        <v>3519.1210147857701</v>
      </c>
      <c r="M49" s="1">
        <v>19.103290785594901</v>
      </c>
      <c r="N49" s="1">
        <v>1.1170687675476101</v>
      </c>
      <c r="O49" s="1">
        <v>0.99578046798706099</v>
      </c>
    </row>
    <row r="50" spans="1:15" x14ac:dyDescent="0.25">
      <c r="A50" s="1">
        <f>Πίνακας16[[#This Row],[iteration]]</f>
        <v>45</v>
      </c>
      <c r="B50" s="1">
        <v>45</v>
      </c>
      <c r="C50" s="1">
        <v>3.9853556000000001</v>
      </c>
      <c r="D50" s="1">
        <v>20.0991729736328</v>
      </c>
      <c r="E50" s="1">
        <v>0.463621558140621</v>
      </c>
      <c r="F50" s="1">
        <v>0.25615334390896599</v>
      </c>
      <c r="G50" s="1">
        <v>3.9551517999999999</v>
      </c>
      <c r="H50" s="1">
        <v>1.97885162657553</v>
      </c>
      <c r="I50" s="1">
        <v>-0.85680000000000001</v>
      </c>
      <c r="J50" s="1">
        <v>3.79381347164085</v>
      </c>
      <c r="K50" s="1">
        <v>4.9086800000000004</v>
      </c>
      <c r="L50" s="1">
        <v>3539.2201877593998</v>
      </c>
      <c r="M50" s="1">
        <v>19.3594441295038</v>
      </c>
      <c r="N50" s="1">
        <v>1.10823702812195</v>
      </c>
      <c r="O50" s="1">
        <v>0.98772835731506403</v>
      </c>
    </row>
    <row r="51" spans="1:15" x14ac:dyDescent="0.25">
      <c r="A51" s="1">
        <f>Πίνακας16[[#This Row],[iteration]]</f>
        <v>46</v>
      </c>
      <c r="B51" s="1">
        <v>46</v>
      </c>
      <c r="C51" s="1">
        <v>3.9878952999999999</v>
      </c>
      <c r="D51" s="1">
        <v>16.419863891601601</v>
      </c>
      <c r="E51" s="1">
        <v>0.46104499253738501</v>
      </c>
      <c r="F51" s="1">
        <v>-9.5782367142333805E-2</v>
      </c>
      <c r="G51" s="1">
        <v>3.9219167000000001</v>
      </c>
      <c r="H51" s="1">
        <v>1.98376557929631</v>
      </c>
      <c r="I51" s="1">
        <v>-1.1570800000000001</v>
      </c>
      <c r="J51" s="1">
        <v>3.9169404239022501</v>
      </c>
      <c r="K51" s="1">
        <v>4.8203399999999998</v>
      </c>
      <c r="L51" s="1">
        <v>3555.6400516509998</v>
      </c>
      <c r="M51" s="1">
        <v>19.263661762361501</v>
      </c>
      <c r="N51" s="1">
        <v>1.1257209777832</v>
      </c>
      <c r="O51" s="1">
        <v>1.00676989555359</v>
      </c>
    </row>
    <row r="52" spans="1:15" x14ac:dyDescent="0.25">
      <c r="A52" s="1">
        <f>Πίνακας16[[#This Row],[iteration]]</f>
        <v>47</v>
      </c>
      <c r="B52" s="1">
        <v>47</v>
      </c>
      <c r="C52" s="1">
        <v>3.8007925</v>
      </c>
      <c r="D52" s="1">
        <v>12.098691940307599</v>
      </c>
      <c r="E52" s="1">
        <v>0.49187816087616099</v>
      </c>
      <c r="F52" s="1">
        <v>0.243672246528223</v>
      </c>
      <c r="G52" s="1">
        <v>3.8994659999999999</v>
      </c>
      <c r="H52" s="1">
        <v>1.9423787246572799</v>
      </c>
      <c r="I52" s="1">
        <v>-0.93169999999999997</v>
      </c>
      <c r="J52" s="1">
        <v>3.6944619435578998</v>
      </c>
      <c r="K52" s="1">
        <v>5.1442600000000001</v>
      </c>
      <c r="L52" s="1">
        <v>3567.7387435913101</v>
      </c>
      <c r="M52" s="1">
        <v>19.5073340088897</v>
      </c>
      <c r="N52" s="1">
        <v>1.1155815124511701</v>
      </c>
      <c r="O52" s="1">
        <v>0.99804449081420898</v>
      </c>
    </row>
    <row r="53" spans="1:15" x14ac:dyDescent="0.25">
      <c r="A53" s="1">
        <f>Πίνακας16[[#This Row],[iteration]]</f>
        <v>48</v>
      </c>
      <c r="B53" s="1">
        <v>48</v>
      </c>
      <c r="C53" s="1">
        <v>3.8255762999999998</v>
      </c>
      <c r="D53" s="1">
        <v>12.666897964477499</v>
      </c>
      <c r="E53" s="1">
        <v>0.45926775870680703</v>
      </c>
      <c r="F53" s="1">
        <v>-0.50015283766704599</v>
      </c>
      <c r="G53" s="1">
        <v>3.7282454999999999</v>
      </c>
      <c r="H53" s="1">
        <v>1.9500413283820901</v>
      </c>
      <c r="I53" s="1">
        <v>-1.0627599999999999</v>
      </c>
      <c r="J53" s="1">
        <v>3.7666724293993301</v>
      </c>
      <c r="K53" s="1">
        <v>4.96936</v>
      </c>
      <c r="L53" s="1">
        <v>3580.4056415557902</v>
      </c>
      <c r="M53" s="1">
        <v>19.007181171222701</v>
      </c>
      <c r="N53" s="1">
        <v>1.0814912319183401</v>
      </c>
      <c r="O53" s="1">
        <v>0.96330142021179199</v>
      </c>
    </row>
    <row r="54" spans="1:15" x14ac:dyDescent="0.25">
      <c r="A54" s="1">
        <f>Πίνακας16[[#This Row],[iteration]]</f>
        <v>49</v>
      </c>
      <c r="B54" s="1">
        <v>49</v>
      </c>
      <c r="C54" s="1">
        <v>3.7685263</v>
      </c>
      <c r="D54" s="1">
        <v>12.2304080963135</v>
      </c>
      <c r="E54" s="1">
        <v>0.45316401633047498</v>
      </c>
      <c r="F54" s="1">
        <v>-0.54358430591446805</v>
      </c>
      <c r="G54" s="1">
        <v>3.7766128000000001</v>
      </c>
      <c r="H54" s="1">
        <v>1.93121622155551</v>
      </c>
      <c r="I54" s="1">
        <v>-1.2591600000000001</v>
      </c>
      <c r="J54" s="1">
        <v>3.8191124162038799</v>
      </c>
      <c r="K54" s="1">
        <v>4.91282</v>
      </c>
      <c r="L54" s="1">
        <v>3592.6360496521002</v>
      </c>
      <c r="M54" s="1">
        <v>18.463596865308201</v>
      </c>
      <c r="N54" s="1">
        <v>1.12536096572876</v>
      </c>
      <c r="O54" s="1">
        <v>1.00725245475769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D309C-6A8E-4CC3-B947-E080D6A2A8AE}">
  <sheetPr>
    <tabColor theme="4"/>
  </sheetPr>
  <dimension ref="A1:S19"/>
  <sheetViews>
    <sheetView tabSelected="1" zoomScaleNormal="100" workbookViewId="0">
      <selection activeCell="C28" sqref="C28"/>
    </sheetView>
  </sheetViews>
  <sheetFormatPr defaultColWidth="11.5546875" defaultRowHeight="13.2" x14ac:dyDescent="0.25"/>
  <cols>
    <col min="1" max="1" width="11.5546875" style="1" customWidth="1"/>
    <col min="2" max="2" width="11.77734375" style="1" customWidth="1"/>
    <col min="3" max="3" width="16.5546875" style="1" customWidth="1"/>
    <col min="4" max="4" width="13.44140625" style="1" customWidth="1"/>
    <col min="5" max="5" width="14.6640625" style="1" customWidth="1"/>
    <col min="6" max="6" width="11.5546875" style="1" customWidth="1"/>
    <col min="7" max="7" width="15.6640625" style="1" customWidth="1"/>
    <col min="8" max="8" width="20.33203125" style="1" customWidth="1"/>
    <col min="9" max="9" width="12" style="1" customWidth="1"/>
    <col min="10" max="10" width="14.6640625" style="1" customWidth="1"/>
    <col min="11" max="11" width="18.5546875" style="1" customWidth="1"/>
    <col min="12" max="12" width="12.77734375" style="1" customWidth="1"/>
    <col min="13" max="13" width="18.5546875" style="1" customWidth="1"/>
    <col min="14" max="14" width="11.6640625" style="1" customWidth="1"/>
    <col min="15" max="16" width="16.5546875" style="1" customWidth="1"/>
    <col min="17" max="17" width="20.33203125" style="1" customWidth="1"/>
    <col min="18" max="18" width="19.44140625" style="1" customWidth="1"/>
    <col min="19" max="16384" width="11.554687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9" x14ac:dyDescent="0.25">
      <c r="A2" s="1">
        <v>4</v>
      </c>
      <c r="B2" s="1">
        <v>5</v>
      </c>
      <c r="C2" s="1">
        <v>5</v>
      </c>
      <c r="D2" s="1">
        <v>-0.01</v>
      </c>
      <c r="E2" s="1" t="s">
        <v>7</v>
      </c>
      <c r="F2" s="1">
        <v>100</v>
      </c>
      <c r="G2" s="1">
        <v>100</v>
      </c>
    </row>
    <row r="4" spans="1:19" x14ac:dyDescent="0.25">
      <c r="A4" s="1" t="s">
        <v>27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23</v>
      </c>
      <c r="R4" s="1" t="s">
        <v>24</v>
      </c>
      <c r="S4" s="1" t="s">
        <v>25</v>
      </c>
    </row>
    <row r="5" spans="1:19" x14ac:dyDescent="0.25">
      <c r="A5" s="1" cm="1">
        <f t="array" ref="A5">Πίνακας3[batch_size]*(Πίνακας2[[#This Row],[batch]]*Πίνακας3[num_iter]+Πίνακας2[[#This Row],[iteration]])</f>
        <v>0</v>
      </c>
      <c r="B5" s="1">
        <v>0</v>
      </c>
      <c r="C5" s="1">
        <v>0</v>
      </c>
      <c r="D5" s="1">
        <v>8.8624960000000002</v>
      </c>
      <c r="E5" s="1">
        <v>19.070250999999999</v>
      </c>
      <c r="F5" s="1">
        <v>110.63955</v>
      </c>
      <c r="G5" s="1">
        <v>59.992226000000002</v>
      </c>
      <c r="H5" s="1">
        <v>84.663409999999999</v>
      </c>
      <c r="I5" s="1">
        <v>1.0147441771488901</v>
      </c>
      <c r="J5" s="1">
        <v>2.5954087000000001</v>
      </c>
      <c r="K5" s="1">
        <v>8.6128149999999994</v>
      </c>
      <c r="L5" s="1">
        <v>3.8889216001869999</v>
      </c>
      <c r="M5" s="1">
        <v>-3.6387399999999999</v>
      </c>
      <c r="N5" s="1">
        <v>3.3526599827598398</v>
      </c>
      <c r="O5" s="1">
        <v>5.0848000000000004</v>
      </c>
      <c r="P5" s="1">
        <v>114.362594604492</v>
      </c>
      <c r="Q5" s="1">
        <v>63.244590044021599</v>
      </c>
      <c r="R5" s="1">
        <v>27.2272708415985</v>
      </c>
      <c r="S5" s="1">
        <v>22.9664421081543</v>
      </c>
    </row>
    <row r="6" spans="1:19" x14ac:dyDescent="0.25">
      <c r="A6" s="1" cm="1">
        <f t="array" ref="A6">Πίνακας3[batch_size]*(Πίνακας2[[#This Row],[batch]]*Πίνακας3[num_iter]+Πίνακας2[[#This Row],[iteration]])</f>
        <v>5</v>
      </c>
      <c r="B6" s="1">
        <v>0</v>
      </c>
      <c r="C6" s="1">
        <v>1</v>
      </c>
      <c r="D6" s="1">
        <v>5.0563773999999997</v>
      </c>
      <c r="E6" s="1">
        <v>32.337670000000003</v>
      </c>
      <c r="F6" s="1">
        <v>71.798519999999996</v>
      </c>
      <c r="G6" s="1">
        <v>60.112793000000003</v>
      </c>
      <c r="H6" s="1">
        <v>56.124316999999998</v>
      </c>
      <c r="I6" s="1">
        <v>1.0198288185845501</v>
      </c>
      <c r="J6" s="1">
        <v>2.6544479999999999</v>
      </c>
      <c r="K6" s="1">
        <v>4.8899093000000002</v>
      </c>
      <c r="L6" s="1">
        <v>3.0493925740051999</v>
      </c>
      <c r="M6" s="1">
        <v>-5.0903600000000004</v>
      </c>
      <c r="N6" s="1">
        <v>2.9728089094994701</v>
      </c>
      <c r="O6" s="1">
        <v>6.0937400000000004</v>
      </c>
      <c r="P6" s="1">
        <v>146.70026397705101</v>
      </c>
      <c r="Q6" s="1">
        <v>65.899038076400799</v>
      </c>
      <c r="R6" s="1">
        <v>5.2257521152496302</v>
      </c>
      <c r="S6" s="1">
        <v>4.7174696922302202</v>
      </c>
    </row>
    <row r="7" spans="1:19" x14ac:dyDescent="0.25">
      <c r="A7" s="1" cm="1">
        <f t="array" ref="A7">Πίνακας3[batch_size]*(Πίνακας2[[#This Row],[batch]]*Πίνακας3[num_iter]+Πίνακας2[[#This Row],[iteration]])</f>
        <v>10</v>
      </c>
      <c r="B7" s="1">
        <v>0</v>
      </c>
      <c r="C7" s="1">
        <v>2</v>
      </c>
      <c r="D7" s="1">
        <v>3.4332063000000002</v>
      </c>
      <c r="E7" s="1">
        <v>22.092001</v>
      </c>
      <c r="F7" s="1">
        <v>61.107329999999997</v>
      </c>
      <c r="G7" s="1">
        <v>60.112793000000003</v>
      </c>
      <c r="H7" s="1">
        <v>53.175243000000002</v>
      </c>
      <c r="I7" s="1">
        <v>0.82816190494963104</v>
      </c>
      <c r="J7" s="1">
        <v>1.8623046999999999</v>
      </c>
      <c r="K7" s="1">
        <v>3.3421509999999999</v>
      </c>
      <c r="L7" s="1">
        <v>2.3924517157929399</v>
      </c>
      <c r="M7" s="1">
        <v>-6.0887399999999996</v>
      </c>
      <c r="N7" s="1">
        <v>3.1459637694031701</v>
      </c>
      <c r="O7" s="1">
        <v>5.7870400000000002</v>
      </c>
      <c r="P7" s="1">
        <v>168.79226493835401</v>
      </c>
      <c r="Q7" s="1">
        <v>67.761342763900799</v>
      </c>
      <c r="R7" s="1">
        <v>4.3297274112701398</v>
      </c>
      <c r="S7" s="1">
        <v>3.8126354217529301</v>
      </c>
    </row>
    <row r="8" spans="1:19" x14ac:dyDescent="0.25">
      <c r="A8" s="1" cm="1">
        <f t="array" ref="A8">Πίνακας3[batch_size]*(Πίνακας2[[#This Row],[batch]]*Πίνακας3[num_iter]+Πίνακας2[[#This Row],[iteration]])</f>
        <v>15</v>
      </c>
      <c r="B8" s="1">
        <v>0</v>
      </c>
      <c r="C8" s="1">
        <v>3</v>
      </c>
      <c r="D8" s="1">
        <v>2.58467</v>
      </c>
      <c r="E8" s="1">
        <v>18.713467000000001</v>
      </c>
      <c r="F8" s="1">
        <v>57.915430000000001</v>
      </c>
      <c r="G8" s="1">
        <v>60.112793000000003</v>
      </c>
      <c r="H8" s="1">
        <v>47.448234999999997</v>
      </c>
      <c r="I8" s="1">
        <v>0.61326300120676602</v>
      </c>
      <c r="J8" s="1">
        <v>1.2649124</v>
      </c>
      <c r="K8" s="1">
        <v>2.403772</v>
      </c>
      <c r="L8" s="1">
        <v>2.88307563660796</v>
      </c>
      <c r="M8" s="1">
        <v>-4.6885599999999998</v>
      </c>
      <c r="N8" s="1">
        <v>1.74225626576586</v>
      </c>
      <c r="O8" s="1">
        <v>6.7463800000000003</v>
      </c>
      <c r="P8" s="1">
        <v>187.505731582642</v>
      </c>
      <c r="Q8" s="1">
        <v>69.026255130767794</v>
      </c>
      <c r="R8" s="1">
        <v>5.1087832450866699</v>
      </c>
      <c r="S8" s="1">
        <v>4.6060838699340803</v>
      </c>
    </row>
    <row r="9" spans="1:19" x14ac:dyDescent="0.25">
      <c r="A9" s="1" cm="1">
        <f t="array" ref="A9">Πίνακας3[batch_size]*(Πίνακας2[[#This Row],[batch]]*Πίνακας3[num_iter]+Πίνακας2[[#This Row],[iteration]])</f>
        <v>20</v>
      </c>
      <c r="B9" s="1">
        <v>0</v>
      </c>
      <c r="C9" s="1">
        <v>4</v>
      </c>
      <c r="D9" s="1">
        <v>2.7971127</v>
      </c>
      <c r="E9" s="1">
        <v>10.838744999999999</v>
      </c>
      <c r="F9" s="1">
        <v>85.486559999999997</v>
      </c>
      <c r="G9" s="1">
        <v>60.112793000000003</v>
      </c>
      <c r="H9" s="1">
        <v>59.276344000000002</v>
      </c>
      <c r="I9" s="1">
        <v>0.48173462380387</v>
      </c>
      <c r="J9" s="1">
        <v>1.9140488</v>
      </c>
      <c r="K9" s="1">
        <v>2.1813419999999999</v>
      </c>
      <c r="L9" s="1">
        <v>2.2961470750808801</v>
      </c>
      <c r="M9" s="1">
        <v>-2.9343599999999999</v>
      </c>
      <c r="N9" s="1">
        <v>2.4727876634280701</v>
      </c>
      <c r="O9" s="1">
        <v>7.0134600000000002</v>
      </c>
      <c r="P9" s="1">
        <v>198.34447669982899</v>
      </c>
      <c r="Q9" s="1">
        <v>70.940303921699496</v>
      </c>
      <c r="R9" s="1">
        <v>5.07289791107178</v>
      </c>
      <c r="S9" s="1">
        <v>4.5626626014709499</v>
      </c>
    </row>
    <row r="10" spans="1:19" x14ac:dyDescent="0.25">
      <c r="A10" s="1" cm="1">
        <f t="array" ref="A10">Πίνακας3[batch_size]*(Πίνακας2[[#This Row],[batch]]*Πίνακας3[num_iter]+Πίνακας2[[#This Row],[iteration]])</f>
        <v>25</v>
      </c>
      <c r="B10" s="1">
        <v>1</v>
      </c>
      <c r="C10" s="1">
        <v>0</v>
      </c>
      <c r="D10" s="1">
        <v>0.49604802999999997</v>
      </c>
      <c r="E10" s="1">
        <v>16.842099999999999</v>
      </c>
      <c r="F10" s="1">
        <v>20.345783000000001</v>
      </c>
      <c r="G10" s="1">
        <v>62.831665000000001</v>
      </c>
      <c r="H10" s="1">
        <v>18.649554999999999</v>
      </c>
      <c r="I10" s="1">
        <v>0.38391894814713201</v>
      </c>
      <c r="J10" s="1">
        <v>5.4278120000000003</v>
      </c>
      <c r="K10" s="1">
        <v>0.48341830000000002</v>
      </c>
      <c r="L10" s="1">
        <v>0.384267947661661</v>
      </c>
      <c r="M10" s="1">
        <v>-1.1753800000000001</v>
      </c>
      <c r="N10" s="1">
        <v>0.159121709392612</v>
      </c>
      <c r="O10" s="1">
        <v>8.9910399999999999</v>
      </c>
      <c r="P10" s="1">
        <v>310.47891998290999</v>
      </c>
      <c r="Q10" s="1">
        <v>173.641515374184</v>
      </c>
      <c r="R10" s="1">
        <v>5.0613138675689697</v>
      </c>
      <c r="S10" s="1">
        <v>4.5477595329284703</v>
      </c>
    </row>
    <row r="11" spans="1:19" x14ac:dyDescent="0.25">
      <c r="A11" s="1" cm="1">
        <f t="array" ref="A11">Πίνακας3[batch_size]*(Πίνακας2[[#This Row],[batch]]*Πίνακας3[num_iter]+Πίνακας2[[#This Row],[iteration]])</f>
        <v>30</v>
      </c>
      <c r="B11" s="1">
        <v>1</v>
      </c>
      <c r="C11" s="1">
        <v>1</v>
      </c>
      <c r="D11" s="1">
        <v>5.8465577999999997E-2</v>
      </c>
      <c r="E11" s="1">
        <v>0</v>
      </c>
      <c r="F11" s="1">
        <v>10.821342</v>
      </c>
      <c r="G11" s="1">
        <v>45.836081999999998</v>
      </c>
      <c r="H11" s="1">
        <v>7.5472655</v>
      </c>
      <c r="I11" s="1">
        <v>3.3622226460078802E-3</v>
      </c>
      <c r="J11" s="1">
        <v>0</v>
      </c>
      <c r="K11" s="1">
        <v>1.6877630000000001E-2</v>
      </c>
      <c r="L11" s="1">
        <v>3.7944296014042103E-2</v>
      </c>
      <c r="M11" s="1">
        <v>-2.00048</v>
      </c>
      <c r="N11" s="1">
        <v>9.6801386353745897E-2</v>
      </c>
      <c r="O11" s="1">
        <v>8.9905399999999993</v>
      </c>
      <c r="P11" s="1">
        <v>310.47891998290999</v>
      </c>
      <c r="Q11" s="1">
        <v>173.641515374184</v>
      </c>
      <c r="R11" s="1">
        <v>5.0330729484558097</v>
      </c>
      <c r="S11" s="1">
        <v>4.5334460735321001</v>
      </c>
    </row>
    <row r="12" spans="1:19" x14ac:dyDescent="0.25">
      <c r="A12" s="1" cm="1">
        <f t="array" ref="A12">Πίνακας3[batch_size]*(Πίνακας2[[#This Row],[batch]]*Πίνακας3[num_iter]+Πίνακας2[[#This Row],[iteration]])</f>
        <v>35</v>
      </c>
      <c r="B12" s="1">
        <v>1</v>
      </c>
      <c r="C12" s="1">
        <v>2</v>
      </c>
      <c r="D12" s="1">
        <v>2.8753793000000001E-4</v>
      </c>
      <c r="E12" s="1">
        <v>0</v>
      </c>
      <c r="F12" s="1">
        <v>8.3923340000000006E-6</v>
      </c>
      <c r="G12" s="1">
        <v>-0.55272449999999995</v>
      </c>
      <c r="H12" s="1">
        <v>3.8146973E-6</v>
      </c>
      <c r="I12" s="1">
        <v>7.3312539041409599E-6</v>
      </c>
      <c r="J12" s="1">
        <v>0</v>
      </c>
      <c r="K12" s="1">
        <v>2.4599232999999998E-4</v>
      </c>
      <c r="L12" s="1">
        <v>1.34162737002512E-2</v>
      </c>
      <c r="M12" s="1">
        <v>-2.0000599999999999</v>
      </c>
      <c r="N12" s="1">
        <v>0</v>
      </c>
      <c r="O12" s="1">
        <v>9</v>
      </c>
      <c r="P12" s="1">
        <v>310.47891998290999</v>
      </c>
      <c r="Q12" s="1">
        <v>173.641515374184</v>
      </c>
      <c r="R12" s="1">
        <v>5.0516152381896999</v>
      </c>
      <c r="S12" s="1">
        <v>4.5296428203582799</v>
      </c>
    </row>
    <row r="13" spans="1:19" x14ac:dyDescent="0.25">
      <c r="A13" s="1" cm="1">
        <f t="array" ref="A13">Πίνακας3[batch_size]*(Πίνακας2[[#This Row],[batch]]*Πίνακας3[num_iter]+Πίνακας2[[#This Row],[iteration]])</f>
        <v>40</v>
      </c>
      <c r="B13" s="1">
        <v>1</v>
      </c>
      <c r="C13" s="1">
        <v>3</v>
      </c>
      <c r="D13" s="1">
        <v>1.0254065E-4</v>
      </c>
      <c r="E13" s="1">
        <v>0</v>
      </c>
      <c r="F13" s="1">
        <v>8.3923340000000006E-6</v>
      </c>
      <c r="G13" s="1">
        <v>-0.55272449999999995</v>
      </c>
      <c r="H13" s="1">
        <v>3.8146973E-6</v>
      </c>
      <c r="I13" s="1">
        <v>8.8285256707933304E-8</v>
      </c>
      <c r="J13" s="1">
        <v>0</v>
      </c>
      <c r="K13" s="1">
        <v>2.5886547999999998E-4</v>
      </c>
      <c r="L13" s="1">
        <v>0</v>
      </c>
      <c r="M13" s="1">
        <v>-2</v>
      </c>
      <c r="N13" s="1">
        <v>0</v>
      </c>
      <c r="O13" s="1">
        <v>9</v>
      </c>
      <c r="P13" s="1">
        <v>310.47891998290999</v>
      </c>
      <c r="Q13" s="1">
        <v>173.641515374184</v>
      </c>
      <c r="R13" s="1">
        <v>4.9992623329162598</v>
      </c>
      <c r="S13" s="1">
        <v>4.4852068424224898</v>
      </c>
    </row>
    <row r="14" spans="1:19" x14ac:dyDescent="0.25">
      <c r="A14" s="1" cm="1">
        <f t="array" ref="A14">Πίνακας3[batch_size]*(Πίνακας2[[#This Row],[batch]]*Πίνακας3[num_iter]+Πίνακας2[[#This Row],[iteration]])</f>
        <v>45</v>
      </c>
      <c r="B14" s="1">
        <v>1</v>
      </c>
      <c r="C14" s="1">
        <v>4</v>
      </c>
      <c r="D14" s="1">
        <v>1.00576806E-4</v>
      </c>
      <c r="E14" s="1">
        <v>0</v>
      </c>
      <c r="F14" s="1">
        <v>8.3923340000000006E-6</v>
      </c>
      <c r="G14" s="1">
        <v>-0.55272449999999995</v>
      </c>
      <c r="H14" s="1">
        <v>3.8146973E-6</v>
      </c>
      <c r="I14" s="1">
        <v>4.7594162949881601E-8</v>
      </c>
      <c r="J14" s="1">
        <v>0</v>
      </c>
      <c r="K14" s="1">
        <v>1.00712525E-4</v>
      </c>
      <c r="L14" s="1">
        <v>0</v>
      </c>
      <c r="M14" s="1">
        <v>-2</v>
      </c>
      <c r="N14" s="1">
        <v>0</v>
      </c>
      <c r="O14" s="1">
        <v>9</v>
      </c>
      <c r="P14" s="1">
        <v>310.47891998290999</v>
      </c>
      <c r="Q14" s="1">
        <v>173.641515374184</v>
      </c>
      <c r="R14" s="1">
        <v>5.0235064029693604</v>
      </c>
      <c r="S14" s="1">
        <v>4.5051550865173304</v>
      </c>
    </row>
    <row r="15" spans="1:19" x14ac:dyDescent="0.25">
      <c r="A15" s="1" cm="1">
        <f t="array" ref="A15">Πίνακας3[batch_size]*(Πίνακας2[[#This Row],[batch]]*Πίνακας3[num_iter]+Πίνακας2[[#This Row],[iteration]])</f>
        <v>50</v>
      </c>
      <c r="B15" s="1">
        <v>2</v>
      </c>
      <c r="C15" s="1">
        <v>0</v>
      </c>
      <c r="D15" s="1">
        <v>1.0042805E-4</v>
      </c>
      <c r="E15" s="1">
        <v>0</v>
      </c>
      <c r="F15" s="1">
        <v>8.3923340000000006E-6</v>
      </c>
      <c r="G15" s="1">
        <v>-0.55272449999999995</v>
      </c>
      <c r="H15" s="1">
        <v>3.8146973E-6</v>
      </c>
      <c r="I15" s="1">
        <v>3.9594653202410001E-8</v>
      </c>
      <c r="J15" s="1">
        <v>0</v>
      </c>
      <c r="K15" s="1">
        <v>1.0042805E-4</v>
      </c>
      <c r="L15" s="1">
        <v>0</v>
      </c>
      <c r="M15" s="1">
        <v>-2</v>
      </c>
      <c r="N15" s="1">
        <v>0</v>
      </c>
      <c r="O15" s="1">
        <v>9</v>
      </c>
      <c r="P15" s="1">
        <v>405.77126312255899</v>
      </c>
      <c r="Q15" s="1">
        <v>343.378820061684</v>
      </c>
      <c r="R15" s="1">
        <v>4.9910027980804399</v>
      </c>
      <c r="S15" s="1">
        <v>4.48494601249695</v>
      </c>
    </row>
    <row r="16" spans="1:19" x14ac:dyDescent="0.25">
      <c r="A16" s="1" cm="1">
        <f t="array" ref="A16">Πίνακας3[batch_size]*(Πίνακας2[[#This Row],[batch]]*Πίνακας3[num_iter]+Πίνακας2[[#This Row],[iteration]])</f>
        <v>55</v>
      </c>
      <c r="B16" s="1">
        <v>2</v>
      </c>
      <c r="C16" s="1">
        <v>1</v>
      </c>
      <c r="D16" s="1">
        <v>1.0035844999999999E-4</v>
      </c>
      <c r="E16" s="1">
        <v>0</v>
      </c>
      <c r="F16" s="1">
        <v>8.3923340000000006E-6</v>
      </c>
      <c r="G16" s="1">
        <v>-0.55272449999999995</v>
      </c>
      <c r="H16" s="1">
        <v>3.8146973E-6</v>
      </c>
      <c r="I16" s="1">
        <v>3.7742848119952697E-8</v>
      </c>
      <c r="J16" s="1">
        <v>0</v>
      </c>
      <c r="K16" s="1">
        <v>1.0035844999999999E-4</v>
      </c>
      <c r="L16" s="1">
        <v>0</v>
      </c>
      <c r="M16" s="1">
        <v>-2</v>
      </c>
      <c r="N16" s="1">
        <v>0</v>
      </c>
      <c r="O16" s="1">
        <v>9</v>
      </c>
      <c r="P16" s="1">
        <v>405.77126312255899</v>
      </c>
      <c r="Q16" s="1">
        <v>343.378820061684</v>
      </c>
      <c r="R16" s="1">
        <v>5.03753733634949</v>
      </c>
      <c r="S16" s="1">
        <v>4.5200569629669198</v>
      </c>
    </row>
    <row r="17" spans="1:19" x14ac:dyDescent="0.25">
      <c r="A17" s="1" cm="1">
        <f t="array" ref="A17">Πίνακας3[batch_size]*(Πίνακας2[[#This Row],[batch]]*Πίνακας3[num_iter]+Πίνακας2[[#This Row],[iteration]])</f>
        <v>60</v>
      </c>
      <c r="B17" s="1">
        <v>2</v>
      </c>
      <c r="C17" s="1">
        <v>2</v>
      </c>
      <c r="D17" s="1">
        <v>1.0002172999999999E-4</v>
      </c>
      <c r="E17" s="1">
        <v>0</v>
      </c>
      <c r="F17" s="1">
        <v>8.3923340000000006E-6</v>
      </c>
      <c r="G17" s="1">
        <v>-0.55272449999999995</v>
      </c>
      <c r="H17" s="1">
        <v>3.8146973E-6</v>
      </c>
      <c r="I17" s="1">
        <v>3.7742848119952697E-8</v>
      </c>
      <c r="J17" s="1">
        <v>0</v>
      </c>
      <c r="K17" s="1">
        <v>1.0002172999999999E-4</v>
      </c>
      <c r="L17" s="1">
        <v>0</v>
      </c>
      <c r="M17" s="1">
        <v>-2</v>
      </c>
      <c r="N17" s="1">
        <v>0</v>
      </c>
      <c r="O17" s="1">
        <v>9</v>
      </c>
      <c r="P17" s="1">
        <v>405.77126312255899</v>
      </c>
      <c r="Q17" s="1">
        <v>343.378820061684</v>
      </c>
      <c r="R17" s="1">
        <v>4.8323388099670401</v>
      </c>
      <c r="S17" s="1">
        <v>4.3222820758819598</v>
      </c>
    </row>
    <row r="18" spans="1:19" x14ac:dyDescent="0.25">
      <c r="A18" s="1" cm="1">
        <f t="array" ref="A18">Πίνακας3[batch_size]*(Πίνακας2[[#This Row],[batch]]*Πίνακας3[num_iter]+Πίνακας2[[#This Row],[iteration]])</f>
        <v>65</v>
      </c>
      <c r="B18" s="1">
        <v>2</v>
      </c>
      <c r="C18" s="1">
        <v>3</v>
      </c>
      <c r="D18" s="1">
        <v>1.00028694E-4</v>
      </c>
      <c r="E18" s="1">
        <v>0</v>
      </c>
      <c r="F18" s="1">
        <v>8.3923340000000006E-6</v>
      </c>
      <c r="G18" s="1">
        <v>-0.55272449999999995</v>
      </c>
      <c r="H18" s="1">
        <v>3.8146973E-6</v>
      </c>
      <c r="I18" s="1">
        <v>3.7742848119952697E-8</v>
      </c>
      <c r="J18" s="1">
        <v>0</v>
      </c>
      <c r="K18" s="1">
        <v>1.00028694E-4</v>
      </c>
      <c r="L18" s="1">
        <v>0</v>
      </c>
      <c r="M18" s="1">
        <v>-2</v>
      </c>
      <c r="N18" s="1">
        <v>0</v>
      </c>
      <c r="O18" s="1">
        <v>9</v>
      </c>
      <c r="P18" s="1">
        <v>405.77126312255899</v>
      </c>
      <c r="Q18" s="1">
        <v>343.378820061684</v>
      </c>
      <c r="R18" s="1">
        <v>4.9885826110839799</v>
      </c>
      <c r="S18" s="1">
        <v>4.4789559841155997</v>
      </c>
    </row>
    <row r="19" spans="1:19" x14ac:dyDescent="0.25">
      <c r="A19" s="1" cm="1">
        <f t="array" ref="A19">Πίνακας3[batch_size]*(Πίνακας2[[#This Row],[batch]]*Πίνακας3[num_iter]+Πίνακας2[[#This Row],[iteration]])</f>
        <v>70</v>
      </c>
      <c r="B19" s="1">
        <v>2</v>
      </c>
      <c r="C19" s="1">
        <v>4</v>
      </c>
      <c r="D19" s="1">
        <v>1.000244E-4</v>
      </c>
      <c r="E19" s="1">
        <v>0</v>
      </c>
      <c r="F19" s="1">
        <v>8.3923340000000006E-6</v>
      </c>
      <c r="G19" s="1">
        <v>-0.55272449999999995</v>
      </c>
      <c r="H19" s="1">
        <v>3.8146973E-6</v>
      </c>
      <c r="I19" s="1">
        <v>3.7742848119952697E-8</v>
      </c>
      <c r="J19" s="1">
        <v>0</v>
      </c>
      <c r="K19" s="1">
        <v>1.000244E-4</v>
      </c>
      <c r="L19" s="1">
        <v>0</v>
      </c>
      <c r="M19" s="1">
        <v>-2</v>
      </c>
      <c r="N19" s="1">
        <v>0</v>
      </c>
      <c r="O19" s="1">
        <v>9</v>
      </c>
      <c r="P19" s="1">
        <v>405.77126312255899</v>
      </c>
      <c r="Q19" s="1">
        <v>343.378820061684</v>
      </c>
      <c r="R19" s="1">
        <v>5.0417437553405797</v>
      </c>
      <c r="S19" s="1">
        <v>4.5259349346160898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7317-10DA-4DBB-9CEF-BE0DF0361DC4}">
  <sheetPr>
    <tabColor theme="4"/>
  </sheetPr>
  <dimension ref="A1:S13"/>
  <sheetViews>
    <sheetView zoomScaleNormal="100" workbookViewId="0">
      <selection activeCell="A5" sqref="A5"/>
    </sheetView>
  </sheetViews>
  <sheetFormatPr defaultColWidth="11.5546875" defaultRowHeight="13.2" x14ac:dyDescent="0.25"/>
  <cols>
    <col min="1" max="1" width="10.33203125" style="1" customWidth="1"/>
    <col min="2" max="2" width="10.88671875" style="1" customWidth="1"/>
    <col min="3" max="3" width="16.5546875" style="1" customWidth="1"/>
    <col min="4" max="4" width="14.6640625" style="1" customWidth="1"/>
    <col min="5" max="5" width="15.6640625" style="1" customWidth="1"/>
    <col min="6" max="6" width="11.5546875" style="1" customWidth="1"/>
    <col min="7" max="7" width="14.6640625" style="1" customWidth="1"/>
    <col min="8" max="8" width="20.44140625" style="1" customWidth="1"/>
    <col min="9" max="9" width="12" style="1" customWidth="1"/>
    <col min="10" max="10" width="14.6640625" style="1" customWidth="1"/>
    <col min="11" max="11" width="19.5546875" style="1" customWidth="1"/>
    <col min="12" max="12" width="12.77734375" style="1" customWidth="1"/>
    <col min="13" max="13" width="19.5546875" style="1" customWidth="1"/>
    <col min="14" max="14" width="11.6640625" style="1" customWidth="1"/>
    <col min="15" max="16" width="16.5546875" style="1" customWidth="1"/>
    <col min="17" max="17" width="20.33203125" style="1" customWidth="1"/>
    <col min="18" max="18" width="19.44140625" style="1" customWidth="1"/>
    <col min="19" max="16384" width="11.554687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9" x14ac:dyDescent="0.25">
      <c r="A2" s="1">
        <v>4</v>
      </c>
      <c r="B2" s="1">
        <v>3</v>
      </c>
      <c r="C2" s="1">
        <v>10</v>
      </c>
      <c r="D2" s="1">
        <v>-0.01</v>
      </c>
      <c r="E2" s="1" t="s">
        <v>7</v>
      </c>
      <c r="F2" s="1">
        <v>100</v>
      </c>
      <c r="G2" s="1">
        <v>100</v>
      </c>
    </row>
    <row r="4" spans="1:19" x14ac:dyDescent="0.25">
      <c r="A4" s="1" t="s">
        <v>27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23</v>
      </c>
      <c r="R4" s="1" t="s">
        <v>24</v>
      </c>
      <c r="S4" s="1" t="s">
        <v>25</v>
      </c>
    </row>
    <row r="5" spans="1:19" x14ac:dyDescent="0.25">
      <c r="A5" s="1" cm="1">
        <f t="array" ref="A5">Πίνακας35[batch_size]*(Πίνακας1[[#This Row],[batch]]*Πίνακας35[num_iter]+Πίνακας1[[#This Row],[iteration]])</f>
        <v>0</v>
      </c>
      <c r="B5" s="1">
        <v>0</v>
      </c>
      <c r="C5" s="1">
        <v>0</v>
      </c>
      <c r="D5" s="1">
        <v>4.823512</v>
      </c>
      <c r="E5" s="1">
        <v>17.45271</v>
      </c>
      <c r="F5" s="1">
        <v>107.0386</v>
      </c>
      <c r="G5" s="1">
        <v>88.329539999999994</v>
      </c>
      <c r="H5" s="1">
        <v>107.95044</v>
      </c>
      <c r="I5" s="1">
        <v>0.61257553277806798</v>
      </c>
      <c r="J5" s="1">
        <v>1.9596214000000001</v>
      </c>
      <c r="K5" s="1">
        <v>4.7127575999999998</v>
      </c>
      <c r="L5" s="1">
        <v>2.1349883363620399</v>
      </c>
      <c r="M5" s="1">
        <v>-6.8349399999999996</v>
      </c>
      <c r="N5" s="1">
        <v>1.0754300302667299</v>
      </c>
      <c r="O5" s="1">
        <v>8.1255000000000006</v>
      </c>
      <c r="P5" s="1">
        <v>88.560192108154297</v>
      </c>
      <c r="Q5" s="1">
        <v>80.920909881591797</v>
      </c>
      <c r="R5" s="1">
        <v>32.295566797256498</v>
      </c>
      <c r="S5" s="1">
        <v>27.973832845687902</v>
      </c>
    </row>
    <row r="6" spans="1:19" x14ac:dyDescent="0.25">
      <c r="A6" s="1" cm="1">
        <f t="array" ref="A6">Πίνακας35[batch_size]*(Πίνακας1[[#This Row],[batch]]*Πίνακας35[num_iter]+Πίνακας1[[#This Row],[iteration]])</f>
        <v>10</v>
      </c>
      <c r="B6" s="1">
        <v>0</v>
      </c>
      <c r="C6" s="1">
        <v>1</v>
      </c>
      <c r="D6" s="1">
        <v>1.5805874000000001E-2</v>
      </c>
      <c r="E6" s="1">
        <v>5.2642823E-5</v>
      </c>
      <c r="F6" s="1">
        <v>1.650552</v>
      </c>
      <c r="G6" s="1">
        <v>7.5513560000000002</v>
      </c>
      <c r="H6" s="1">
        <v>1.5570108</v>
      </c>
      <c r="I6" s="1">
        <v>7.64305050967873E-4</v>
      </c>
      <c r="J6" s="1">
        <v>0</v>
      </c>
      <c r="K6" s="1">
        <v>6.5780519999999995E-2</v>
      </c>
      <c r="L6" s="1">
        <v>0.13506113430592101</v>
      </c>
      <c r="M6" s="1">
        <v>-2.0043000000000002</v>
      </c>
      <c r="N6" s="1">
        <v>1.6730857718595001E-2</v>
      </c>
      <c r="O6" s="1">
        <v>8.9997199999999999</v>
      </c>
      <c r="P6" s="1">
        <v>88.560244750977304</v>
      </c>
      <c r="Q6" s="1">
        <v>80.920909881591797</v>
      </c>
      <c r="R6" s="1">
        <v>9.8568055629730207</v>
      </c>
      <c r="S6" s="1">
        <v>8.9040987491607702</v>
      </c>
    </row>
    <row r="7" spans="1:19" x14ac:dyDescent="0.25">
      <c r="A7" s="1" cm="1">
        <f t="array" ref="A7">Πίνακας35[batch_size]*(Πίνακας1[[#This Row],[batch]]*Πίνακας35[num_iter]+Πίνακας1[[#This Row],[iteration]])</f>
        <v>20</v>
      </c>
      <c r="B7" s="1">
        <v>0</v>
      </c>
      <c r="C7" s="1">
        <v>2</v>
      </c>
      <c r="D7" s="1">
        <v>7.9704210000000001E-4</v>
      </c>
      <c r="E7" s="1">
        <v>0</v>
      </c>
      <c r="F7" s="1">
        <v>9.2005870000000008E-6</v>
      </c>
      <c r="G7" s="1">
        <v>6.4510855999999999</v>
      </c>
      <c r="H7" s="1">
        <v>9.4409809999999996E-6</v>
      </c>
      <c r="I7" s="1">
        <v>1.7945029839514999E-5</v>
      </c>
      <c r="J7" s="1">
        <v>0</v>
      </c>
      <c r="K7" s="1">
        <v>3.8542034999999998E-3</v>
      </c>
      <c r="L7" s="1">
        <v>4.4720912334174096E-3</v>
      </c>
      <c r="M7" s="1">
        <v>-1.9999800000000001</v>
      </c>
      <c r="N7" s="1">
        <v>0</v>
      </c>
      <c r="O7" s="1">
        <v>9</v>
      </c>
      <c r="P7" s="1">
        <v>88.560244750977304</v>
      </c>
      <c r="Q7" s="1">
        <v>80.920909881591797</v>
      </c>
      <c r="R7" s="1">
        <v>9.9708950519561803</v>
      </c>
      <c r="S7" s="1">
        <v>8.9801063537597692</v>
      </c>
    </row>
    <row r="8" spans="1:19" x14ac:dyDescent="0.25">
      <c r="A8" s="1" cm="1">
        <f t="array" ref="A8">Πίνακας35[batch_size]*(Πίνακας1[[#This Row],[batch]]*Πίνακας35[num_iter]+Πίνακας1[[#This Row],[iteration]])</f>
        <v>30</v>
      </c>
      <c r="B8" s="1">
        <v>1</v>
      </c>
      <c r="C8" s="1">
        <v>0</v>
      </c>
      <c r="D8" s="1">
        <v>1.0119346999999999E-3</v>
      </c>
      <c r="E8" s="1">
        <v>0</v>
      </c>
      <c r="F8" s="1">
        <v>9.2005870000000008E-6</v>
      </c>
      <c r="G8" s="1">
        <v>12.944675999999999</v>
      </c>
      <c r="H8" s="1">
        <v>8.167917E-6</v>
      </c>
      <c r="I8" s="1">
        <v>3.5055741118022999E-5</v>
      </c>
      <c r="J8" s="1">
        <v>0</v>
      </c>
      <c r="K8" s="1">
        <v>4.8508497999999998E-4</v>
      </c>
      <c r="L8" s="1">
        <v>6.3244288279633003E-3</v>
      </c>
      <c r="M8" s="1">
        <v>-2.0000399999999998</v>
      </c>
      <c r="N8" s="1">
        <v>6.3244288279633003E-3</v>
      </c>
      <c r="O8" s="1">
        <v>8.9999599999999997</v>
      </c>
      <c r="P8" s="1">
        <v>159.66772766113399</v>
      </c>
      <c r="Q8" s="1">
        <v>219.105175018311</v>
      </c>
      <c r="R8" s="1">
        <v>9.9235491752624494</v>
      </c>
      <c r="S8" s="1">
        <v>8.9005455970764196</v>
      </c>
    </row>
    <row r="9" spans="1:19" x14ac:dyDescent="0.25">
      <c r="A9" s="1" cm="1">
        <f t="array" ref="A9">Πίνακας35[batch_size]*(Πίνακας1[[#This Row],[batch]]*Πίνακας35[num_iter]+Πίνακας1[[#This Row],[iteration]])</f>
        <v>40</v>
      </c>
      <c r="B9" s="1">
        <v>1</v>
      </c>
      <c r="C9" s="1">
        <v>1</v>
      </c>
      <c r="D9" s="1">
        <v>1.0051582E-4</v>
      </c>
      <c r="E9" s="1">
        <v>0</v>
      </c>
      <c r="F9" s="1">
        <v>9.2005870000000008E-6</v>
      </c>
      <c r="G9" s="1">
        <v>6.4510855999999999</v>
      </c>
      <c r="H9" s="1">
        <v>9.4409809999999996E-6</v>
      </c>
      <c r="I9" s="1">
        <v>4.0567345053953301E-8</v>
      </c>
      <c r="J9" s="1">
        <v>0</v>
      </c>
      <c r="K9" s="1">
        <v>1.0051582E-4</v>
      </c>
      <c r="L9" s="1">
        <v>0</v>
      </c>
      <c r="M9" s="1">
        <v>-2</v>
      </c>
      <c r="N9" s="1">
        <v>0</v>
      </c>
      <c r="O9" s="1">
        <v>9</v>
      </c>
      <c r="P9" s="1">
        <v>159.66772766113399</v>
      </c>
      <c r="Q9" s="1">
        <v>219.105175018311</v>
      </c>
      <c r="R9" s="1">
        <v>9.9524779319763201</v>
      </c>
      <c r="S9" s="1">
        <v>8.9561669826507604</v>
      </c>
    </row>
    <row r="10" spans="1:19" x14ac:dyDescent="0.25">
      <c r="A10" s="1" cm="1">
        <f t="array" ref="A10">Πίνακας35[batch_size]*(Πίνακας1[[#This Row],[batch]]*Πίνακας35[num_iter]+Πίνακας1[[#This Row],[iteration]])</f>
        <v>50</v>
      </c>
      <c r="B10" s="1">
        <v>1</v>
      </c>
      <c r="C10" s="1">
        <v>2</v>
      </c>
      <c r="D10" s="1">
        <v>1.00454105E-4</v>
      </c>
      <c r="E10" s="1">
        <v>0</v>
      </c>
      <c r="F10" s="1">
        <v>9.2005870000000008E-6</v>
      </c>
      <c r="G10" s="1">
        <v>6.4510855999999999</v>
      </c>
      <c r="H10" s="1">
        <v>9.4409809999999996E-6</v>
      </c>
      <c r="I10" s="1">
        <v>4.0567345053953301E-8</v>
      </c>
      <c r="J10" s="1">
        <v>0</v>
      </c>
      <c r="K10" s="1">
        <v>1.0046454600000001E-4</v>
      </c>
      <c r="L10" s="1">
        <v>0</v>
      </c>
      <c r="M10" s="1">
        <v>-2</v>
      </c>
      <c r="N10" s="1">
        <v>0</v>
      </c>
      <c r="O10" s="1">
        <v>9</v>
      </c>
      <c r="P10" s="1">
        <v>159.66772766113399</v>
      </c>
      <c r="Q10" s="1">
        <v>219.105175018311</v>
      </c>
      <c r="R10" s="1">
        <v>9.9069581031799299</v>
      </c>
      <c r="S10" s="1">
        <v>8.9017629623413104</v>
      </c>
    </row>
    <row r="11" spans="1:19" x14ac:dyDescent="0.25">
      <c r="A11" s="1" cm="1">
        <f t="array" ref="A11">Πίνακας35[batch_size]*(Πίνακας1[[#This Row],[batch]]*Πίνακας35[num_iter]+Πίνακας1[[#This Row],[iteration]])</f>
        <v>60</v>
      </c>
      <c r="B11" s="1">
        <v>2</v>
      </c>
      <c r="C11" s="1">
        <v>0</v>
      </c>
      <c r="D11" s="1">
        <v>9.9989969999999994E-5</v>
      </c>
      <c r="E11" s="1">
        <v>0</v>
      </c>
      <c r="F11" s="1">
        <v>9.2005870000000008E-6</v>
      </c>
      <c r="G11" s="1">
        <v>6.4510855999999999</v>
      </c>
      <c r="H11" s="1">
        <v>9.4409809999999996E-6</v>
      </c>
      <c r="I11" s="1">
        <v>3.7742848119952697E-8</v>
      </c>
      <c r="J11" s="1">
        <v>0</v>
      </c>
      <c r="K11" s="1">
        <v>9.9989969999999994E-5</v>
      </c>
      <c r="L11" s="1">
        <v>0</v>
      </c>
      <c r="M11" s="1">
        <v>-2</v>
      </c>
      <c r="N11" s="1">
        <v>0</v>
      </c>
      <c r="O11" s="1">
        <v>9</v>
      </c>
      <c r="P11" s="1">
        <v>230.77521057128999</v>
      </c>
      <c r="Q11" s="1">
        <v>343.63384628295898</v>
      </c>
      <c r="R11" s="1">
        <v>9.9320554733276403</v>
      </c>
      <c r="S11" s="1">
        <v>8.9496915340423602</v>
      </c>
    </row>
    <row r="12" spans="1:19" x14ac:dyDescent="0.25">
      <c r="A12" s="1" cm="1">
        <f t="array" ref="A12">Πίνακας35[batch_size]*(Πίνακας1[[#This Row],[batch]]*Πίνακας35[num_iter]+Πίνακας1[[#This Row],[iteration]])</f>
        <v>70</v>
      </c>
      <c r="B12" s="1">
        <v>2</v>
      </c>
      <c r="C12" s="1">
        <v>1</v>
      </c>
      <c r="D12" s="1">
        <v>9.9989969999999994E-5</v>
      </c>
      <c r="E12" s="1">
        <v>0</v>
      </c>
      <c r="F12" s="1">
        <v>9.2005870000000008E-6</v>
      </c>
      <c r="G12" s="1">
        <v>6.4510855999999999</v>
      </c>
      <c r="H12" s="1">
        <v>9.4409809999999996E-6</v>
      </c>
      <c r="I12" s="1">
        <v>3.7742848119952697E-8</v>
      </c>
      <c r="J12" s="1">
        <v>0</v>
      </c>
      <c r="K12" s="1">
        <v>9.9989969999999994E-5</v>
      </c>
      <c r="L12" s="1">
        <v>0</v>
      </c>
      <c r="M12" s="1">
        <v>-2</v>
      </c>
      <c r="N12" s="1">
        <v>0</v>
      </c>
      <c r="O12" s="1">
        <v>9</v>
      </c>
      <c r="P12" s="1">
        <v>230.77521057128999</v>
      </c>
      <c r="Q12" s="1">
        <v>343.63384628295898</v>
      </c>
      <c r="R12" s="1">
        <v>9.8976805210113508</v>
      </c>
      <c r="S12" s="1">
        <v>8.8937530517578107</v>
      </c>
    </row>
    <row r="13" spans="1:19" x14ac:dyDescent="0.25">
      <c r="A13" s="1" cm="1">
        <f t="array" ref="A13">Πίνακας35[batch_size]*(Πίνακας1[[#This Row],[batch]]*Πίνακας35[num_iter]+Πίνακας1[[#This Row],[iteration]])</f>
        <v>80</v>
      </c>
      <c r="B13" s="1">
        <v>2</v>
      </c>
      <c r="C13" s="1">
        <v>2</v>
      </c>
      <c r="D13" s="1">
        <v>9.9989969999999994E-5</v>
      </c>
      <c r="E13" s="1">
        <v>0</v>
      </c>
      <c r="F13" s="1">
        <v>9.2005870000000008E-6</v>
      </c>
      <c r="G13" s="1">
        <v>6.4510855999999999</v>
      </c>
      <c r="H13" s="1">
        <v>9.4409809999999996E-6</v>
      </c>
      <c r="I13" s="1">
        <v>3.7742848119952697E-8</v>
      </c>
      <c r="J13" s="1">
        <v>0</v>
      </c>
      <c r="K13" s="1">
        <v>9.9989969999999994E-5</v>
      </c>
      <c r="L13" s="1">
        <v>0</v>
      </c>
      <c r="M13" s="1">
        <v>-2</v>
      </c>
      <c r="N13" s="1">
        <v>0</v>
      </c>
      <c r="O13" s="1">
        <v>9</v>
      </c>
      <c r="P13" s="1">
        <v>230.77521057128999</v>
      </c>
      <c r="Q13" s="1">
        <v>343.63384628295898</v>
      </c>
      <c r="R13" s="1">
        <v>9.9308536052703893</v>
      </c>
      <c r="S13" s="1">
        <v>8.9359304904937709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5E63D-C0CD-4F58-B6E3-EFE5258AD558}">
  <sheetPr>
    <tabColor theme="4"/>
  </sheetPr>
  <dimension ref="A1:S14"/>
  <sheetViews>
    <sheetView zoomScaleNormal="100" workbookViewId="0">
      <selection activeCell="A6" sqref="A6"/>
    </sheetView>
  </sheetViews>
  <sheetFormatPr defaultColWidth="11.5546875" defaultRowHeight="13.2" x14ac:dyDescent="0.25"/>
  <cols>
    <col min="1" max="1" width="12.5546875" style="1" customWidth="1"/>
    <col min="2" max="2" width="11.77734375" style="1" customWidth="1"/>
    <col min="3" max="3" width="16.5546875" style="1" customWidth="1"/>
    <col min="4" max="4" width="11.44140625" style="1" customWidth="1"/>
    <col min="5" max="5" width="14.6640625" style="1" customWidth="1"/>
    <col min="6" max="6" width="11.5546875" style="1" customWidth="1"/>
    <col min="7" max="7" width="14.6640625" style="1" customWidth="1"/>
    <col min="8" max="8" width="20.44140625" style="1" customWidth="1"/>
    <col min="9" max="9" width="12" style="1" customWidth="1"/>
    <col min="10" max="10" width="14.109375" style="1" customWidth="1"/>
    <col min="11" max="11" width="17.5546875" style="1" customWidth="1"/>
    <col min="12" max="12" width="12.77734375" style="1" customWidth="1"/>
    <col min="13" max="13" width="18.5546875" style="1" customWidth="1"/>
    <col min="14" max="14" width="11.6640625" style="1" customWidth="1"/>
    <col min="15" max="16" width="16.5546875" style="1" customWidth="1"/>
    <col min="17" max="17" width="20.33203125" style="1" customWidth="1"/>
    <col min="18" max="18" width="19.44140625" style="1" customWidth="1"/>
    <col min="19" max="16384" width="11.554687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9" x14ac:dyDescent="0.25">
      <c r="A2" s="1">
        <v>11</v>
      </c>
      <c r="B2" s="1">
        <v>1</v>
      </c>
      <c r="C2" s="1">
        <v>5</v>
      </c>
      <c r="D2" s="1">
        <v>-0.01</v>
      </c>
      <c r="E2" s="1" t="s">
        <v>7</v>
      </c>
      <c r="F2" s="1">
        <v>100</v>
      </c>
      <c r="G2" s="1">
        <v>100</v>
      </c>
    </row>
    <row r="4" spans="1:19" x14ac:dyDescent="0.25">
      <c r="A4" s="1" t="s">
        <v>27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23</v>
      </c>
      <c r="R4" s="1" t="s">
        <v>24</v>
      </c>
      <c r="S4" s="1" t="s">
        <v>25</v>
      </c>
    </row>
    <row r="5" spans="1:19" x14ac:dyDescent="0.25">
      <c r="A5" s="1" cm="1">
        <f t="array" ref="A5">Πίνακας39[batch_size]*(Πίνακας18[[#This Row],[batch]]*Πίνακας39[num_iter]+Πίνακας18[[#This Row],[iteration]])</f>
        <v>0</v>
      </c>
      <c r="B5" s="1">
        <v>0</v>
      </c>
      <c r="C5" s="1">
        <v>0</v>
      </c>
      <c r="D5" s="1">
        <v>7.3814780000000004</v>
      </c>
      <c r="E5" s="1">
        <v>1.0831329999999999</v>
      </c>
      <c r="F5" s="1">
        <v>119.17312</v>
      </c>
      <c r="G5" s="1">
        <v>135.78308000000001</v>
      </c>
      <c r="H5" s="1">
        <v>80.620909999999995</v>
      </c>
      <c r="I5" s="1">
        <v>0.70473907488213094</v>
      </c>
      <c r="J5" s="1">
        <v>7.2032204000000002</v>
      </c>
      <c r="K5" s="1">
        <v>8.7609329999999996</v>
      </c>
      <c r="L5" s="1">
        <v>4.7043120017272599</v>
      </c>
      <c r="M5" s="1">
        <v>-9.1480000000000006E-2</v>
      </c>
      <c r="N5" s="1">
        <v>3.68815220488522</v>
      </c>
      <c r="O5" s="1">
        <v>4.7244400000000004</v>
      </c>
      <c r="P5" s="1">
        <v>125.69098210334801</v>
      </c>
      <c r="Q5" s="1">
        <v>67.852401733398395</v>
      </c>
      <c r="R5" s="1">
        <v>27.236553668975802</v>
      </c>
      <c r="S5" s="1">
        <v>23.380447626113899</v>
      </c>
    </row>
    <row r="6" spans="1:19" x14ac:dyDescent="0.25">
      <c r="A6" s="1" cm="1">
        <f t="array" ref="A6">Πίνακας39[batch_size]*(Πίνακας18[[#This Row],[batch]]*Πίνακας39[num_iter]+Πίνακας18[[#This Row],[iteration]])</f>
        <v>5</v>
      </c>
      <c r="B6" s="1">
        <v>1</v>
      </c>
      <c r="C6" s="1">
        <v>0</v>
      </c>
      <c r="D6" s="1">
        <v>5.3277444999999997</v>
      </c>
      <c r="E6" s="1">
        <v>15.249216000000001</v>
      </c>
      <c r="F6" s="1">
        <v>83.871660000000006</v>
      </c>
      <c r="G6" s="1">
        <v>103.86156</v>
      </c>
      <c r="H6" s="1">
        <v>47.318195000000003</v>
      </c>
      <c r="I6" s="1">
        <v>0.69964995459965396</v>
      </c>
      <c r="J6" s="1">
        <v>12.670515999999999</v>
      </c>
      <c r="K6" s="1">
        <v>4.7304697000000004</v>
      </c>
      <c r="L6" s="1">
        <v>2.4441060782217199</v>
      </c>
      <c r="M6" s="1">
        <v>-4.7847200000000001</v>
      </c>
      <c r="N6" s="1">
        <v>2.43787500614784</v>
      </c>
      <c r="O6" s="1">
        <v>6.2938799999999997</v>
      </c>
      <c r="P6" s="1">
        <v>265.54804730415299</v>
      </c>
      <c r="Q6" s="1">
        <v>177.79631710052499</v>
      </c>
      <c r="R6" s="1">
        <v>5.1178600788116499</v>
      </c>
      <c r="S6" s="1">
        <v>4.6235930919647199</v>
      </c>
    </row>
    <row r="7" spans="1:19" x14ac:dyDescent="0.25">
      <c r="A7" s="1" cm="1">
        <f t="array" ref="A7">Πίνακας39[batch_size]*(Πίνακας18[[#This Row],[batch]]*Πίνακας39[num_iter]+Πίνακας18[[#This Row],[iteration]])</f>
        <v>10</v>
      </c>
      <c r="B7" s="1">
        <v>2</v>
      </c>
      <c r="C7" s="1">
        <v>0</v>
      </c>
      <c r="D7" s="1">
        <v>1.5657817999999999</v>
      </c>
      <c r="E7" s="1">
        <v>2.2557664000000002</v>
      </c>
      <c r="F7" s="1">
        <v>52.066450000000003</v>
      </c>
      <c r="G7" s="1">
        <v>158.23604</v>
      </c>
      <c r="H7" s="1">
        <v>23.938889</v>
      </c>
      <c r="I7" s="1">
        <v>0.17477184741616</v>
      </c>
      <c r="J7" s="1">
        <v>0.15908203000000001</v>
      </c>
      <c r="K7" s="1">
        <v>1.8434668999999999</v>
      </c>
      <c r="L7" s="1">
        <v>1.4872176174321601</v>
      </c>
      <c r="M7" s="1">
        <v>-2.82172</v>
      </c>
      <c r="N7" s="1">
        <v>0.84789584171655097</v>
      </c>
      <c r="O7" s="1">
        <v>8.3919599999999992</v>
      </c>
      <c r="P7" s="1">
        <v>392.411662817001</v>
      </c>
      <c r="Q7" s="1">
        <v>347.69270381331398</v>
      </c>
      <c r="R7" s="1">
        <v>5.07635402679443</v>
      </c>
      <c r="S7" s="1">
        <v>4.5604655742645299</v>
      </c>
    </row>
    <row r="8" spans="1:19" x14ac:dyDescent="0.25">
      <c r="A8" s="1" cm="1">
        <f t="array" ref="A8">Πίνακας39[batch_size]*(Πίνακας18[[#This Row],[batch]]*Πίνακας39[num_iter]+Πίνακας18[[#This Row],[iteration]])</f>
        <v>15</v>
      </c>
      <c r="B8" s="1">
        <v>3</v>
      </c>
      <c r="C8" s="1">
        <v>0</v>
      </c>
      <c r="D8" s="1">
        <v>0.12875152000000001</v>
      </c>
      <c r="E8" s="1">
        <v>9.1217039999999996E-3</v>
      </c>
      <c r="F8" s="1">
        <v>12.907595000000001</v>
      </c>
      <c r="G8" s="1">
        <v>111.85996</v>
      </c>
      <c r="H8" s="1">
        <v>8.097194</v>
      </c>
      <c r="I8" s="1">
        <v>1.15894064648513E-2</v>
      </c>
      <c r="J8" s="1">
        <v>0</v>
      </c>
      <c r="K8" s="1">
        <v>0.12875317</v>
      </c>
      <c r="L8" s="1">
        <v>0.27198991084218099</v>
      </c>
      <c r="M8" s="1">
        <v>-1.99878</v>
      </c>
      <c r="N8" s="1">
        <v>0.189390922696901</v>
      </c>
      <c r="O8" s="1">
        <v>8.9752799999999997</v>
      </c>
      <c r="P8" s="1">
        <v>517.02863364201005</v>
      </c>
      <c r="Q8" s="1">
        <v>454.32391414046299</v>
      </c>
      <c r="R8" s="1">
        <v>5.0648641586303702</v>
      </c>
      <c r="S8" s="1">
        <v>4.5615496635437003</v>
      </c>
    </row>
    <row r="9" spans="1:19" x14ac:dyDescent="0.25">
      <c r="A9" s="1" cm="1">
        <f t="array" ref="A9">Πίνακας39[batch_size]*(Πίνακας18[[#This Row],[batch]]*Πίνακας39[num_iter]+Πίνακας18[[#This Row],[iteration]])</f>
        <v>20</v>
      </c>
      <c r="B9" s="1">
        <v>4</v>
      </c>
      <c r="C9" s="1">
        <v>0</v>
      </c>
      <c r="D9" s="1">
        <v>1.22470455E-2</v>
      </c>
      <c r="E9" s="1">
        <v>0</v>
      </c>
      <c r="F9" s="1">
        <v>1.8310548000000002E-5</v>
      </c>
      <c r="G9" s="1">
        <v>12.140397999999999</v>
      </c>
      <c r="H9" s="1">
        <v>1.5258789E-5</v>
      </c>
      <c r="I9" s="1">
        <v>8.8332911037802603E-4</v>
      </c>
      <c r="J9" s="1">
        <v>0</v>
      </c>
      <c r="K9" s="1">
        <v>1.341736E-2</v>
      </c>
      <c r="L9" s="1">
        <v>0.15624779806442499</v>
      </c>
      <c r="M9" s="1">
        <v>-2.0051600000000001</v>
      </c>
      <c r="N9" s="1">
        <v>7.41483890587189E-2</v>
      </c>
      <c r="O9" s="1">
        <v>8.9985800000000005</v>
      </c>
      <c r="P9" s="1">
        <v>641.63648276310403</v>
      </c>
      <c r="Q9" s="1">
        <v>549.61625728011097</v>
      </c>
      <c r="R9" s="1">
        <v>5.06618428230286</v>
      </c>
      <c r="S9" s="1">
        <v>4.5637447834014901</v>
      </c>
    </row>
    <row r="10" spans="1:19" x14ac:dyDescent="0.25">
      <c r="A10" s="1" cm="1">
        <f t="array" ref="A10">Πίνακας39[batch_size]*(Πίνακας18[[#This Row],[batch]]*Πίνακας39[num_iter]+Πίνακας18[[#This Row],[iteration]])</f>
        <v>25</v>
      </c>
      <c r="B10" s="1">
        <v>5</v>
      </c>
      <c r="C10" s="1">
        <v>0</v>
      </c>
      <c r="D10" s="1">
        <v>1.0015441000000001E-4</v>
      </c>
      <c r="E10" s="1">
        <v>0</v>
      </c>
      <c r="F10" s="1">
        <v>1.8310548000000002E-5</v>
      </c>
      <c r="G10" s="1">
        <v>12.140397999999999</v>
      </c>
      <c r="H10" s="1">
        <v>1.5258789E-5</v>
      </c>
      <c r="I10" s="1">
        <v>3.7742848119952697E-8</v>
      </c>
      <c r="J10" s="1">
        <v>0</v>
      </c>
      <c r="K10" s="1">
        <v>1.0435677E-4</v>
      </c>
      <c r="L10" s="1">
        <v>0</v>
      </c>
      <c r="M10" s="1">
        <v>-2</v>
      </c>
      <c r="N10" s="1">
        <v>0</v>
      </c>
      <c r="O10" s="1">
        <v>9</v>
      </c>
      <c r="P10" s="1">
        <v>766.244331884198</v>
      </c>
      <c r="Q10" s="1">
        <v>703.38127192854904</v>
      </c>
      <c r="R10" s="1">
        <v>5.02254414558411</v>
      </c>
      <c r="S10" s="1">
        <v>4.5398266315460196</v>
      </c>
    </row>
    <row r="11" spans="1:19" x14ac:dyDescent="0.25">
      <c r="A11" s="1" cm="1">
        <f t="array" ref="A11">Πίνακας39[batch_size]*(Πίνακας18[[#This Row],[batch]]*Πίνακας39[num_iter]+Πίνακας18[[#This Row],[iteration]])</f>
        <v>30</v>
      </c>
      <c r="B11" s="1">
        <v>6</v>
      </c>
      <c r="C11" s="1">
        <v>0</v>
      </c>
      <c r="D11" s="1">
        <v>9.9990260000000001E-5</v>
      </c>
      <c r="E11" s="1">
        <v>0</v>
      </c>
      <c r="F11" s="1">
        <v>1.8310548000000002E-5</v>
      </c>
      <c r="G11" s="1">
        <v>12.140397999999999</v>
      </c>
      <c r="H11" s="1">
        <v>1.5258789E-5</v>
      </c>
      <c r="I11" s="1">
        <v>3.7742848119952697E-8</v>
      </c>
      <c r="J11" s="1">
        <v>0</v>
      </c>
      <c r="K11" s="1">
        <v>9.9990260000000001E-5</v>
      </c>
      <c r="L11" s="1">
        <v>0</v>
      </c>
      <c r="M11" s="1">
        <v>-2</v>
      </c>
      <c r="N11" s="1">
        <v>0</v>
      </c>
      <c r="O11" s="1">
        <v>9</v>
      </c>
      <c r="P11" s="1">
        <v>890.85218100529198</v>
      </c>
      <c r="Q11" s="1">
        <v>774.65251216292404</v>
      </c>
      <c r="R11" s="1">
        <v>4.99367332458496</v>
      </c>
      <c r="S11" s="1">
        <v>4.5068686008453396</v>
      </c>
    </row>
    <row r="12" spans="1:19" x14ac:dyDescent="0.25">
      <c r="A12" s="1" cm="1">
        <f t="array" ref="A12">Πίνακας39[batch_size]*(Πίνακας18[[#This Row],[batch]]*Πίνακας39[num_iter]+Πίνακας18[[#This Row],[iteration]])</f>
        <v>35</v>
      </c>
      <c r="B12" s="1">
        <v>7</v>
      </c>
      <c r="C12" s="1">
        <v>0</v>
      </c>
      <c r="D12" s="1">
        <v>9.9990169999999995E-5</v>
      </c>
      <c r="E12" s="1">
        <v>0</v>
      </c>
      <c r="F12" s="1">
        <v>1.8310548000000002E-5</v>
      </c>
      <c r="G12" s="1">
        <v>12.140397999999999</v>
      </c>
      <c r="H12" s="1">
        <v>1.5258789E-5</v>
      </c>
      <c r="I12" s="1">
        <v>3.7742848119952697E-8</v>
      </c>
      <c r="J12" s="1">
        <v>0</v>
      </c>
      <c r="K12" s="1">
        <v>9.9990169999999995E-5</v>
      </c>
      <c r="L12" s="1">
        <v>0</v>
      </c>
      <c r="M12" s="1">
        <v>-2</v>
      </c>
      <c r="N12" s="1">
        <v>0</v>
      </c>
      <c r="O12" s="1">
        <v>9</v>
      </c>
      <c r="P12" s="1">
        <v>1015.4600301263901</v>
      </c>
      <c r="Q12" s="1">
        <v>922.79306086897896</v>
      </c>
      <c r="R12" s="1">
        <v>5.0248816013336199</v>
      </c>
      <c r="S12" s="1">
        <v>4.5211718082427996</v>
      </c>
    </row>
    <row r="13" spans="1:19" x14ac:dyDescent="0.25">
      <c r="A13" s="1" cm="1">
        <f t="array" ref="A13">Πίνακας39[batch_size]*(Πίνακας18[[#This Row],[batch]]*Πίνακας39[num_iter]+Πίνακας18[[#This Row],[iteration]])</f>
        <v>40</v>
      </c>
      <c r="B13" s="1">
        <v>8</v>
      </c>
      <c r="C13" s="1">
        <v>0</v>
      </c>
      <c r="D13" s="1">
        <v>9.9990070000000001E-5</v>
      </c>
      <c r="E13" s="1">
        <v>0</v>
      </c>
      <c r="F13" s="1">
        <v>1.8310548000000002E-5</v>
      </c>
      <c r="G13" s="1">
        <v>12.140397999999999</v>
      </c>
      <c r="H13" s="1">
        <v>1.5258789E-5</v>
      </c>
      <c r="I13" s="1">
        <v>3.7742848119952697E-8</v>
      </c>
      <c r="J13" s="1">
        <v>0</v>
      </c>
      <c r="K13" s="1">
        <v>9.9990070000000001E-5</v>
      </c>
      <c r="L13" s="1">
        <v>0</v>
      </c>
      <c r="M13" s="1">
        <v>-2</v>
      </c>
      <c r="N13" s="1">
        <v>0</v>
      </c>
      <c r="O13" s="1">
        <v>9</v>
      </c>
      <c r="P13" s="1">
        <v>1140.0678792474801</v>
      </c>
      <c r="Q13" s="1">
        <v>1002.93830165267</v>
      </c>
      <c r="R13" s="1">
        <v>5.0148270130157497</v>
      </c>
      <c r="S13" s="1">
        <v>4.5129287242889404</v>
      </c>
    </row>
    <row r="14" spans="1:19" x14ac:dyDescent="0.25">
      <c r="A14" s="1" cm="1">
        <f t="array" ref="A14">Πίνακας39[batch_size]*(Πίνακας18[[#This Row],[batch]]*Πίνακας39[num_iter]+Πίνακας18[[#This Row],[iteration]])</f>
        <v>45</v>
      </c>
      <c r="B14" s="1">
        <v>9</v>
      </c>
      <c r="C14" s="1">
        <v>0</v>
      </c>
      <c r="D14" s="1">
        <v>9.9989969999999994E-5</v>
      </c>
      <c r="E14" s="1">
        <v>0</v>
      </c>
      <c r="F14" s="1">
        <v>1.8310548000000002E-5</v>
      </c>
      <c r="G14" s="1">
        <v>12.140397999999999</v>
      </c>
      <c r="H14" s="1">
        <v>1.5258789E-5</v>
      </c>
      <c r="I14" s="1">
        <v>3.7742848119952697E-8</v>
      </c>
      <c r="J14" s="1">
        <v>0</v>
      </c>
      <c r="K14" s="1">
        <v>9.9989969999999994E-5</v>
      </c>
      <c r="L14" s="1">
        <v>0</v>
      </c>
      <c r="M14" s="1">
        <v>-2</v>
      </c>
      <c r="N14" s="1">
        <v>0</v>
      </c>
      <c r="O14" s="1">
        <v>9</v>
      </c>
      <c r="P14" s="1">
        <v>1264.6757283685699</v>
      </c>
      <c r="Q14" s="1">
        <v>1065.0080266892901</v>
      </c>
      <c r="R14" s="1">
        <v>4.8946764469146702</v>
      </c>
      <c r="S14" s="1">
        <v>4.4845113754272496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DF09-731B-4DE1-8BB6-4B3988BAEDD8}">
  <sheetPr>
    <tabColor rgb="FFC00000"/>
  </sheetPr>
  <dimension ref="A1:S16"/>
  <sheetViews>
    <sheetView zoomScaleNormal="100" workbookViewId="0">
      <selection activeCell="G22" sqref="G22"/>
    </sheetView>
  </sheetViews>
  <sheetFormatPr defaultColWidth="11.5546875" defaultRowHeight="13.2" x14ac:dyDescent="0.25"/>
  <cols>
    <col min="1" max="1" width="12.44140625" style="1" customWidth="1"/>
    <col min="2" max="2" width="10.6640625" style="1" customWidth="1"/>
    <col min="3" max="3" width="16.5546875" style="1" customWidth="1"/>
    <col min="4" max="4" width="11.44140625" style="1" customWidth="1"/>
    <col min="5" max="5" width="15.6640625" style="1" customWidth="1"/>
    <col min="6" max="6" width="11.5546875" style="1" customWidth="1"/>
    <col min="7" max="7" width="15.6640625" style="1" customWidth="1"/>
    <col min="8" max="8" width="20.33203125" style="1" customWidth="1"/>
    <col min="9" max="9" width="12" style="1" customWidth="1"/>
    <col min="10" max="10" width="14.109375" style="1" customWidth="1"/>
    <col min="11" max="11" width="19.5546875" style="1" customWidth="1"/>
    <col min="12" max="12" width="12.77734375" style="1" customWidth="1"/>
    <col min="13" max="13" width="17.5546875" style="1" customWidth="1"/>
    <col min="14" max="14" width="11.6640625" style="1" customWidth="1"/>
    <col min="15" max="16" width="16.5546875" style="1" customWidth="1"/>
    <col min="17" max="17" width="20.33203125" style="1" customWidth="1"/>
    <col min="18" max="18" width="19.44140625" style="1" customWidth="1"/>
    <col min="19" max="16384" width="11.554687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9" x14ac:dyDescent="0.25">
      <c r="A2" s="1">
        <v>7</v>
      </c>
      <c r="B2" s="1">
        <v>2</v>
      </c>
      <c r="C2" s="1">
        <v>5</v>
      </c>
      <c r="D2" s="1">
        <v>-0.01</v>
      </c>
      <c r="E2" s="1" t="s">
        <v>7</v>
      </c>
      <c r="F2" s="1">
        <v>100</v>
      </c>
      <c r="G2" s="1">
        <v>100</v>
      </c>
    </row>
    <row r="4" spans="1:19" x14ac:dyDescent="0.25">
      <c r="A4" s="1" t="s">
        <v>27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23</v>
      </c>
      <c r="R4" s="1" t="s">
        <v>24</v>
      </c>
      <c r="S4" s="1" t="s">
        <v>25</v>
      </c>
    </row>
    <row r="5" spans="1:19" x14ac:dyDescent="0.25">
      <c r="A5" s="1" cm="1">
        <f t="array" ref="A5">Πίνακας310[batch_size]*(Πίνακας211[[#This Row],[batch]]*Πίνακας310[num_iter]+Πίνακας211[[#This Row],[iteration]])</f>
        <v>0</v>
      </c>
      <c r="B5" s="1">
        <v>0</v>
      </c>
      <c r="C5" s="1">
        <v>0</v>
      </c>
      <c r="D5" s="1">
        <v>8.8156239999999997</v>
      </c>
      <c r="E5" s="1">
        <v>18.261897999999999</v>
      </c>
      <c r="F5" s="1">
        <v>98.315505999999999</v>
      </c>
      <c r="G5" s="1">
        <v>140.29863</v>
      </c>
      <c r="H5" s="1">
        <v>89.033680000000004</v>
      </c>
      <c r="I5" s="1">
        <v>0.85015640362015998</v>
      </c>
      <c r="J5" s="1">
        <v>4.6538466999999999</v>
      </c>
      <c r="K5" s="1">
        <v>8.5059070000000006</v>
      </c>
      <c r="L5" s="1">
        <v>3.4654215226433398</v>
      </c>
      <c r="M5" s="1">
        <v>-4.6644800000000002</v>
      </c>
      <c r="N5" s="1">
        <v>4.0916010299649601</v>
      </c>
      <c r="O5" s="1">
        <v>4.1345400000000003</v>
      </c>
      <c r="P5" s="1">
        <v>166.402446746826</v>
      </c>
      <c r="Q5" s="1">
        <v>65.303028106689496</v>
      </c>
      <c r="R5" s="1">
        <v>27.379250526428201</v>
      </c>
      <c r="S5" s="1">
        <v>23.515963315963699</v>
      </c>
    </row>
    <row r="6" spans="1:19" x14ac:dyDescent="0.25">
      <c r="A6" s="1" cm="1">
        <f t="array" ref="A6">Πίνακας310[batch_size]*(Πίνακας211[[#This Row],[batch]]*Πίνακας310[num_iter]+Πίνακας211[[#This Row],[iteration]])</f>
        <v>5</v>
      </c>
      <c r="B6" s="1">
        <v>0</v>
      </c>
      <c r="C6" s="1">
        <v>1</v>
      </c>
      <c r="D6" s="1">
        <v>5.0843860000000003</v>
      </c>
      <c r="E6" s="1">
        <v>23.900286000000001</v>
      </c>
      <c r="F6" s="1">
        <v>60.556530000000002</v>
      </c>
      <c r="G6" s="1">
        <v>140.79597000000001</v>
      </c>
      <c r="H6" s="1">
        <v>55.990295000000003</v>
      </c>
      <c r="I6" s="1">
        <v>0.64478203278202695</v>
      </c>
      <c r="J6" s="1">
        <v>1.0697753000000001</v>
      </c>
      <c r="K6" s="1">
        <v>5.1228522999999999</v>
      </c>
      <c r="L6" s="1">
        <v>2.6303728519731</v>
      </c>
      <c r="M6" s="1">
        <v>-5.8381400000000001</v>
      </c>
      <c r="N6" s="1">
        <v>2.2021625871857702</v>
      </c>
      <c r="O6" s="1">
        <v>6.6391400000000003</v>
      </c>
      <c r="P6" s="1">
        <v>190.302732467651</v>
      </c>
      <c r="Q6" s="1">
        <v>66.372803449630695</v>
      </c>
      <c r="R6" s="1">
        <v>5.2560830116271999</v>
      </c>
      <c r="S6" s="1">
        <v>4.7434399127960196</v>
      </c>
    </row>
    <row r="7" spans="1:19" x14ac:dyDescent="0.25">
      <c r="A7" s="1" cm="1">
        <f t="array" ref="A7">Πίνακας310[batch_size]*(Πίνακας211[[#This Row],[batch]]*Πίνακας310[num_iter]+Πίνακας211[[#This Row],[iteration]])</f>
        <v>10</v>
      </c>
      <c r="B7" s="1">
        <v>1</v>
      </c>
      <c r="C7" s="1">
        <v>0</v>
      </c>
      <c r="D7" s="1">
        <v>1.1920489000000001</v>
      </c>
      <c r="E7" s="1">
        <v>3.7124633999999997E-2</v>
      </c>
      <c r="F7" s="1">
        <v>30.896032000000002</v>
      </c>
      <c r="G7" s="1">
        <v>137.49306999999999</v>
      </c>
      <c r="H7" s="1">
        <v>26.908294999999999</v>
      </c>
      <c r="I7" s="1">
        <v>0.14573126016122401</v>
      </c>
      <c r="J7" s="1">
        <v>0</v>
      </c>
      <c r="K7" s="1">
        <v>1.5215285999999999</v>
      </c>
      <c r="L7" s="1">
        <v>1.2441826078192899</v>
      </c>
      <c r="M7" s="1">
        <v>-2.1987199999999998</v>
      </c>
      <c r="N7" s="1">
        <v>0.95704184213644705</v>
      </c>
      <c r="O7" s="1">
        <v>8.5918200000000002</v>
      </c>
      <c r="P7" s="1">
        <v>338.480405807495</v>
      </c>
      <c r="Q7" s="1">
        <v>163.646202802658</v>
      </c>
      <c r="R7" s="1">
        <v>5.0677852630615199</v>
      </c>
      <c r="S7" s="1">
        <v>4.56467533111572</v>
      </c>
    </row>
    <row r="8" spans="1:19" x14ac:dyDescent="0.25">
      <c r="A8" s="1" cm="1">
        <f t="array" ref="A8">Πίνακας310[batch_size]*(Πίνακας211[[#This Row],[batch]]*Πίνακας310[num_iter]+Πίνακας211[[#This Row],[iteration]])</f>
        <v>15</v>
      </c>
      <c r="B8" s="1">
        <v>1</v>
      </c>
      <c r="C8" s="1">
        <v>1</v>
      </c>
      <c r="D8" s="1">
        <v>0.69340959999999996</v>
      </c>
      <c r="E8" s="1">
        <v>0</v>
      </c>
      <c r="F8" s="1">
        <v>21.586437</v>
      </c>
      <c r="G8" s="1">
        <v>139.3792</v>
      </c>
      <c r="H8" s="1">
        <v>19.777473000000001</v>
      </c>
      <c r="I8" s="1">
        <v>7.0650394512635703E-2</v>
      </c>
      <c r="J8" s="1">
        <v>0</v>
      </c>
      <c r="K8" s="1">
        <v>0.69439770000000001</v>
      </c>
      <c r="L8" s="1">
        <v>1.2138030481098201</v>
      </c>
      <c r="M8" s="1">
        <v>-2.34598</v>
      </c>
      <c r="N8" s="1">
        <v>0.381101724477655</v>
      </c>
      <c r="O8" s="1">
        <v>8.9226600000000005</v>
      </c>
      <c r="P8" s="1">
        <v>338.480405807495</v>
      </c>
      <c r="Q8" s="1">
        <v>163.646202802658</v>
      </c>
      <c r="R8" s="1">
        <v>5.0565299987793004</v>
      </c>
      <c r="S8" s="1">
        <v>4.5630588531494096</v>
      </c>
    </row>
    <row r="9" spans="1:19" x14ac:dyDescent="0.25">
      <c r="A9" s="1" cm="1">
        <f t="array" ref="A9">Πίνακας310[batch_size]*(Πίνακας211[[#This Row],[batch]]*Πίνακας310[num_iter]+Πίνακας211[[#This Row],[iteration]])</f>
        <v>20</v>
      </c>
      <c r="B9" s="1">
        <v>2</v>
      </c>
      <c r="C9" s="1">
        <v>0</v>
      </c>
      <c r="D9" s="1">
        <v>6.0440328000000001E-2</v>
      </c>
      <c r="E9" s="1">
        <v>0</v>
      </c>
      <c r="F9" s="1">
        <v>3.0305010000000001</v>
      </c>
      <c r="G9" s="1">
        <v>74.835319999999996</v>
      </c>
      <c r="H9" s="1">
        <v>3.035253</v>
      </c>
      <c r="I9" s="1">
        <v>3.5447593050217199E-3</v>
      </c>
      <c r="J9" s="1">
        <v>0</v>
      </c>
      <c r="K9" s="1">
        <v>7.3882684000000004E-2</v>
      </c>
      <c r="L9" s="1">
        <v>0.10467680545375301</v>
      </c>
      <c r="M9" s="1">
        <v>-1.98892</v>
      </c>
      <c r="N9" s="1">
        <v>0</v>
      </c>
      <c r="O9" s="1">
        <v>9</v>
      </c>
      <c r="P9" s="1">
        <v>486.62095451354998</v>
      </c>
      <c r="Q9" s="1">
        <v>333.38350749015802</v>
      </c>
      <c r="R9" s="1">
        <v>5.0393190383911097</v>
      </c>
      <c r="S9" s="1">
        <v>4.52832078933716</v>
      </c>
    </row>
    <row r="10" spans="1:19" x14ac:dyDescent="0.25">
      <c r="A10" s="1" cm="1">
        <f t="array" ref="A10">Πίνακας310[batch_size]*(Πίνακας211[[#This Row],[batch]]*Πίνακας310[num_iter]+Πίνακας211[[#This Row],[iteration]])</f>
        <v>25</v>
      </c>
      <c r="B10" s="1">
        <v>2</v>
      </c>
      <c r="C10" s="1">
        <v>1</v>
      </c>
      <c r="D10" s="1">
        <v>2.8280223E-2</v>
      </c>
      <c r="E10" s="1">
        <v>0</v>
      </c>
      <c r="F10" s="1">
        <v>1.2207031E-5</v>
      </c>
      <c r="G10" s="1">
        <v>8.0050989999999995</v>
      </c>
      <c r="H10" s="1">
        <v>3.8146973E-6</v>
      </c>
      <c r="I10" s="1">
        <v>1.42237859039594E-3</v>
      </c>
      <c r="J10" s="1">
        <v>0</v>
      </c>
      <c r="K10" s="1">
        <v>3.8803339999999999E-2</v>
      </c>
      <c r="L10" s="1">
        <v>6.4977091347666702E-2</v>
      </c>
      <c r="M10" s="1">
        <v>-1.99576</v>
      </c>
      <c r="N10" s="1">
        <v>0</v>
      </c>
      <c r="O10" s="1">
        <v>9</v>
      </c>
      <c r="P10" s="1">
        <v>486.62095451354998</v>
      </c>
      <c r="Q10" s="1">
        <v>333.38350749015802</v>
      </c>
      <c r="R10" s="1">
        <v>5.07114553451538</v>
      </c>
      <c r="S10" s="1">
        <v>4.5597736835479701</v>
      </c>
    </row>
    <row r="11" spans="1:19" x14ac:dyDescent="0.25">
      <c r="A11" s="1" cm="1">
        <f t="array" ref="A11">Πίνακας310[batch_size]*(Πίνακας211[[#This Row],[batch]]*Πίνακας310[num_iter]+Πίνακας211[[#This Row],[iteration]])</f>
        <v>30</v>
      </c>
      <c r="B11" s="1">
        <v>3</v>
      </c>
      <c r="C11" s="1">
        <v>0</v>
      </c>
      <c r="D11" s="1">
        <v>1.0678669999999999E-3</v>
      </c>
      <c r="E11" s="1">
        <v>0</v>
      </c>
      <c r="F11" s="1">
        <v>1.2207031E-5</v>
      </c>
      <c r="G11" s="1">
        <v>7.0077030000000002</v>
      </c>
      <c r="H11" s="1">
        <v>3.0517578999999999E-6</v>
      </c>
      <c r="I11" s="1">
        <v>3.0484054104652099E-5</v>
      </c>
      <c r="J11" s="1">
        <v>0</v>
      </c>
      <c r="K11" s="1">
        <v>1.0678716E-3</v>
      </c>
      <c r="L11" s="1">
        <v>6.3244288279636898E-3</v>
      </c>
      <c r="M11" s="1">
        <v>-1.99996</v>
      </c>
      <c r="N11" s="1">
        <v>0</v>
      </c>
      <c r="O11" s="1">
        <v>9</v>
      </c>
      <c r="P11" s="1">
        <v>634.76150321960495</v>
      </c>
      <c r="Q11" s="1">
        <v>440.01471781730697</v>
      </c>
      <c r="R11" s="1">
        <v>5.0175426006317103</v>
      </c>
      <c r="S11" s="1">
        <v>4.5071659088134801</v>
      </c>
    </row>
    <row r="12" spans="1:19" x14ac:dyDescent="0.25">
      <c r="A12" s="1" cm="1">
        <f t="array" ref="A12">Πίνακας310[batch_size]*(Πίνακας211[[#This Row],[batch]]*Πίνακας310[num_iter]+Πίνακας211[[#This Row],[iteration]])</f>
        <v>35</v>
      </c>
      <c r="B12" s="1">
        <v>3</v>
      </c>
      <c r="C12" s="1">
        <v>1</v>
      </c>
      <c r="D12" s="1">
        <v>1.0675141999999999E-3</v>
      </c>
      <c r="E12" s="1">
        <v>0</v>
      </c>
      <c r="F12" s="1">
        <v>1.2207031E-5</v>
      </c>
      <c r="G12" s="1">
        <v>6.3940609999999998</v>
      </c>
      <c r="H12" s="1">
        <v>4.5776370000000004E-6</v>
      </c>
      <c r="I12" s="1">
        <v>3.0566359630799402E-5</v>
      </c>
      <c r="J12" s="1">
        <v>0</v>
      </c>
      <c r="K12" s="1">
        <v>1.0686147999999999E-3</v>
      </c>
      <c r="L12" s="1">
        <v>9.9994999874974105E-3</v>
      </c>
      <c r="M12" s="1">
        <v>-1.9999</v>
      </c>
      <c r="N12" s="1">
        <v>0</v>
      </c>
      <c r="O12" s="1">
        <v>9</v>
      </c>
      <c r="P12" s="1">
        <v>634.76150321960495</v>
      </c>
      <c r="Q12" s="1">
        <v>440.01471781730697</v>
      </c>
      <c r="R12" s="1">
        <v>4.9831583499908501</v>
      </c>
      <c r="S12" s="1">
        <v>4.5084514617919904</v>
      </c>
    </row>
    <row r="13" spans="1:19" x14ac:dyDescent="0.25">
      <c r="A13" s="1" cm="1">
        <f t="array" ref="A13">Πίνακας310[batch_size]*(Πίνακας211[[#This Row],[batch]]*Πίνακας310[num_iter]+Πίνακας211[[#This Row],[iteration]])</f>
        <v>40</v>
      </c>
      <c r="B13" s="1">
        <v>4</v>
      </c>
      <c r="C13" s="1">
        <v>0</v>
      </c>
      <c r="D13" s="1">
        <v>9.9992169999999999E-5</v>
      </c>
      <c r="E13" s="1">
        <v>0</v>
      </c>
      <c r="F13" s="1">
        <v>1.2207031E-5</v>
      </c>
      <c r="G13" s="1">
        <v>6.3940609999999998</v>
      </c>
      <c r="H13" s="1">
        <v>4.5776370000000004E-6</v>
      </c>
      <c r="I13" s="1">
        <v>3.7742848119952697E-8</v>
      </c>
      <c r="J13" s="1">
        <v>0</v>
      </c>
      <c r="K13" s="1">
        <v>9.9993499999999997E-5</v>
      </c>
      <c r="L13" s="1">
        <v>0</v>
      </c>
      <c r="M13" s="1">
        <v>-2</v>
      </c>
      <c r="N13" s="1">
        <v>0</v>
      </c>
      <c r="O13" s="1">
        <v>9</v>
      </c>
      <c r="P13" s="1">
        <v>782.90205192565895</v>
      </c>
      <c r="Q13" s="1">
        <v>535.30706095695496</v>
      </c>
      <c r="R13" s="1">
        <v>5.0353834629058802</v>
      </c>
      <c r="S13" s="1">
        <v>4.5324070453643799</v>
      </c>
    </row>
    <row r="14" spans="1:19" x14ac:dyDescent="0.25">
      <c r="A14" s="1" cm="1">
        <f t="array" ref="A14">Πίνακας310[batch_size]*(Πίνακας211[[#This Row],[batch]]*Πίνακας310[num_iter]+Πίνακας211[[#This Row],[iteration]])</f>
        <v>45</v>
      </c>
      <c r="B14" s="1">
        <v>4</v>
      </c>
      <c r="C14" s="1">
        <v>1</v>
      </c>
      <c r="D14" s="1">
        <v>9.9995890000000002E-5</v>
      </c>
      <c r="E14" s="1">
        <v>0</v>
      </c>
      <c r="F14" s="1">
        <v>1.2207031E-5</v>
      </c>
      <c r="G14" s="1">
        <v>6.3940609999999998</v>
      </c>
      <c r="H14" s="1">
        <v>4.5776370000000004E-6</v>
      </c>
      <c r="I14" s="1">
        <v>3.7742848119952697E-8</v>
      </c>
      <c r="J14" s="1">
        <v>0</v>
      </c>
      <c r="K14" s="1">
        <v>9.9996169999999994E-5</v>
      </c>
      <c r="L14" s="1">
        <v>0</v>
      </c>
      <c r="M14" s="1">
        <v>-2</v>
      </c>
      <c r="N14" s="1">
        <v>0</v>
      </c>
      <c r="O14" s="1">
        <v>9</v>
      </c>
      <c r="P14" s="1">
        <v>782.90205192565895</v>
      </c>
      <c r="Q14" s="1">
        <v>535.30706095695496</v>
      </c>
      <c r="R14" s="1">
        <v>5.0409407615661603</v>
      </c>
      <c r="S14" s="1">
        <v>4.5382792949676496</v>
      </c>
    </row>
    <row r="15" spans="1:19" x14ac:dyDescent="0.25">
      <c r="A15" s="1" cm="1">
        <f t="array" ref="A15">Πίνακας310[batch_size]*(Πίνακας211[[#This Row],[batch]]*Πίνακας310[num_iter]+Πίνακας211[[#This Row],[iteration]])</f>
        <v>50</v>
      </c>
      <c r="B15" s="1">
        <v>5</v>
      </c>
      <c r="C15" s="1">
        <v>0</v>
      </c>
      <c r="D15" s="1">
        <v>9.9989969999999994E-5</v>
      </c>
      <c r="E15" s="1">
        <v>0</v>
      </c>
      <c r="F15" s="1">
        <v>1.2207031E-5</v>
      </c>
      <c r="G15" s="1">
        <v>6.3940609999999998</v>
      </c>
      <c r="H15" s="1">
        <v>4.5776370000000004E-6</v>
      </c>
      <c r="I15" s="1">
        <v>3.7742848119952697E-8</v>
      </c>
      <c r="J15" s="1">
        <v>0</v>
      </c>
      <c r="K15" s="1">
        <v>9.9991310000000007E-5</v>
      </c>
      <c r="L15" s="1">
        <v>0</v>
      </c>
      <c r="M15" s="1">
        <v>-2</v>
      </c>
      <c r="N15" s="1">
        <v>0</v>
      </c>
      <c r="O15" s="1">
        <v>9</v>
      </c>
      <c r="P15" s="1">
        <v>931.04260063171398</v>
      </c>
      <c r="Q15" s="1">
        <v>689.072075605392</v>
      </c>
      <c r="R15" s="1">
        <v>5.0421009063720703</v>
      </c>
      <c r="S15" s="1">
        <v>4.53460788726807</v>
      </c>
    </row>
    <row r="16" spans="1:19" x14ac:dyDescent="0.25">
      <c r="A16" s="1" cm="1">
        <f t="array" ref="A16">Πίνακας310[batch_size]*(Πίνακας211[[#This Row],[batch]]*Πίνακας310[num_iter]+Πίνακας211[[#This Row],[iteration]])</f>
        <v>55</v>
      </c>
      <c r="B16" s="1">
        <v>5</v>
      </c>
      <c r="C16" s="1">
        <v>1</v>
      </c>
      <c r="D16" s="1">
        <v>9.9989969999999994E-5</v>
      </c>
      <c r="E16" s="1">
        <v>0</v>
      </c>
      <c r="F16" s="1">
        <v>1.2207031E-5</v>
      </c>
      <c r="G16" s="1">
        <v>6.3940609999999998</v>
      </c>
      <c r="H16" s="1">
        <v>4.5776370000000004E-6</v>
      </c>
      <c r="I16" s="1">
        <v>3.7742848119952697E-8</v>
      </c>
      <c r="J16" s="1">
        <v>0</v>
      </c>
      <c r="K16" s="1">
        <v>9.9990070000000001E-5</v>
      </c>
      <c r="L16" s="1">
        <v>0</v>
      </c>
      <c r="M16" s="1">
        <v>-2</v>
      </c>
      <c r="N16" s="1">
        <v>0</v>
      </c>
      <c r="O16" s="1">
        <v>9</v>
      </c>
      <c r="P16" s="1">
        <v>931.04260063171398</v>
      </c>
      <c r="Q16" s="1">
        <v>689.072075605392</v>
      </c>
      <c r="R16" s="1">
        <v>5.0104398727417001</v>
      </c>
      <c r="S16" s="1">
        <v>4.5024185180664098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F182-C2D1-4987-9CF8-CCE6E6140845}">
  <sheetPr>
    <tabColor rgb="FFC00000"/>
  </sheetPr>
  <dimension ref="A1:S16"/>
  <sheetViews>
    <sheetView zoomScaleNormal="100" workbookViewId="0">
      <selection activeCell="A6" sqref="A6"/>
    </sheetView>
  </sheetViews>
  <sheetFormatPr defaultColWidth="11.5546875" defaultRowHeight="13.2" x14ac:dyDescent="0.25"/>
  <cols>
    <col min="1" max="2" width="10.44140625" style="1" customWidth="1"/>
    <col min="3" max="3" width="16.5546875" style="1" customWidth="1"/>
    <col min="4" max="4" width="11.44140625" style="1" customWidth="1"/>
    <col min="5" max="5" width="15.6640625" style="1" customWidth="1"/>
    <col min="6" max="6" width="11.5546875" style="1" customWidth="1"/>
    <col min="7" max="7" width="14.6640625" style="1" customWidth="1"/>
    <col min="8" max="8" width="20.33203125" style="1" customWidth="1"/>
    <col min="9" max="9" width="12" style="1" customWidth="1"/>
    <col min="10" max="10" width="14.109375" style="1" customWidth="1"/>
    <col min="11" max="11" width="19.5546875" style="1" customWidth="1"/>
    <col min="12" max="12" width="12.77734375" style="1" customWidth="1"/>
    <col min="13" max="13" width="17.5546875" style="1" customWidth="1"/>
    <col min="14" max="14" width="11.6640625" style="1" customWidth="1"/>
    <col min="15" max="16" width="16.5546875" style="1" customWidth="1"/>
    <col min="17" max="17" width="20.44140625" style="1" customWidth="1"/>
    <col min="18" max="18" width="19.44140625" style="1" customWidth="1"/>
    <col min="19" max="16384" width="11.554687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9" x14ac:dyDescent="0.25">
      <c r="A2" s="1">
        <v>7</v>
      </c>
      <c r="B2" s="1">
        <v>2</v>
      </c>
      <c r="C2" s="1">
        <v>5</v>
      </c>
      <c r="D2" s="1">
        <v>-0.01</v>
      </c>
      <c r="E2" s="1" t="s">
        <v>26</v>
      </c>
      <c r="F2" s="1">
        <v>100</v>
      </c>
      <c r="G2" s="1">
        <v>10</v>
      </c>
    </row>
    <row r="4" spans="1:19" x14ac:dyDescent="0.25">
      <c r="A4" s="1" t="s">
        <v>27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23</v>
      </c>
      <c r="R4" s="1" t="s">
        <v>24</v>
      </c>
      <c r="S4" s="1" t="s">
        <v>25</v>
      </c>
    </row>
    <row r="5" spans="1:19" x14ac:dyDescent="0.25">
      <c r="A5" s="1" cm="1">
        <f t="array" ref="A5">Πίνακας313[batch_size]*(Πίνακας112[[#This Row],[batch]]*Πίνακας313[num_iter]+Πίνακας112[[#This Row],[iteration]])</f>
        <v>0</v>
      </c>
      <c r="B5" s="1">
        <v>0</v>
      </c>
      <c r="C5" s="1">
        <v>0</v>
      </c>
      <c r="D5" s="1">
        <v>8.8156239999999997</v>
      </c>
      <c r="E5" s="1">
        <v>18.261897999999999</v>
      </c>
      <c r="F5" s="1">
        <v>98.315505999999999</v>
      </c>
      <c r="G5" s="1">
        <v>136.80063000000001</v>
      </c>
      <c r="H5" s="1">
        <v>91.122110000000006</v>
      </c>
      <c r="I5" s="1">
        <v>0.85015640362015998</v>
      </c>
      <c r="J5" s="1">
        <v>4.6538466999999999</v>
      </c>
      <c r="K5" s="1">
        <v>8.5059070000000006</v>
      </c>
      <c r="L5" s="1">
        <v>3.4654215226433398</v>
      </c>
      <c r="M5" s="1">
        <v>-4.6644800000000002</v>
      </c>
      <c r="N5" s="1">
        <v>4.0916010299649601</v>
      </c>
      <c r="O5" s="1">
        <v>4.1345400000000003</v>
      </c>
      <c r="P5" s="1">
        <v>166.402446746826</v>
      </c>
      <c r="Q5" s="1">
        <v>65.303028106689496</v>
      </c>
      <c r="R5" s="1">
        <v>27.072088479995699</v>
      </c>
      <c r="S5" s="1">
        <v>23.250845432281501</v>
      </c>
    </row>
    <row r="6" spans="1:19" x14ac:dyDescent="0.25">
      <c r="A6" s="1" cm="1">
        <f t="array" ref="A6">Πίνακας313[batch_size]*(Πίνακας112[[#This Row],[batch]]*Πίνακας313[num_iter]+Πίνακας112[[#This Row],[iteration]])</f>
        <v>5</v>
      </c>
      <c r="B6" s="1">
        <v>0</v>
      </c>
      <c r="C6" s="1">
        <v>1</v>
      </c>
      <c r="D6" s="1">
        <v>5.0843860000000003</v>
      </c>
      <c r="E6" s="1">
        <v>23.900286000000001</v>
      </c>
      <c r="F6" s="1">
        <v>60.556530000000002</v>
      </c>
      <c r="G6" s="1">
        <v>67.583725000000001</v>
      </c>
      <c r="H6" s="1">
        <v>42.832844000000001</v>
      </c>
      <c r="I6" s="1">
        <v>0.64478203278202695</v>
      </c>
      <c r="J6" s="1">
        <v>1.0697753000000001</v>
      </c>
      <c r="K6" s="1">
        <v>5.1228522999999999</v>
      </c>
      <c r="L6" s="1">
        <v>2.6303728519731</v>
      </c>
      <c r="M6" s="1">
        <v>-5.8381400000000001</v>
      </c>
      <c r="N6" s="1">
        <v>2.2021625871857702</v>
      </c>
      <c r="O6" s="1">
        <v>6.6391400000000003</v>
      </c>
      <c r="P6" s="1">
        <v>190.302732467651</v>
      </c>
      <c r="Q6" s="1">
        <v>66.372803449630695</v>
      </c>
      <c r="R6" s="1">
        <v>5.2452023029327401</v>
      </c>
      <c r="S6" s="1">
        <v>4.7384660243988002</v>
      </c>
    </row>
    <row r="7" spans="1:19" x14ac:dyDescent="0.25">
      <c r="A7" s="1" cm="1">
        <f t="array" ref="A7">Πίνακας313[batch_size]*(Πίνακας112[[#This Row],[batch]]*Πίνακας313[num_iter]+Πίνακας112[[#This Row],[iteration]])</f>
        <v>10</v>
      </c>
      <c r="B7" s="1">
        <v>1</v>
      </c>
      <c r="C7" s="1">
        <v>0</v>
      </c>
      <c r="D7" s="1">
        <v>1.1920489000000001</v>
      </c>
      <c r="E7" s="1">
        <v>3.7124633999999997E-2</v>
      </c>
      <c r="F7" s="1">
        <v>30.896032000000002</v>
      </c>
      <c r="G7" s="1">
        <v>6.7921310000000004</v>
      </c>
      <c r="H7" s="1">
        <v>34.044840000000001</v>
      </c>
      <c r="I7" s="1">
        <v>0.14573126016122401</v>
      </c>
      <c r="J7" s="1">
        <v>0</v>
      </c>
      <c r="K7" s="1">
        <v>1.5215285999999999</v>
      </c>
      <c r="L7" s="1">
        <v>1.2441826078192899</v>
      </c>
      <c r="M7" s="1">
        <v>-2.1987199999999998</v>
      </c>
      <c r="N7" s="1">
        <v>0.95704184213644705</v>
      </c>
      <c r="O7" s="1">
        <v>8.5918200000000002</v>
      </c>
      <c r="P7" s="1">
        <v>338.480405807495</v>
      </c>
      <c r="Q7" s="1">
        <v>163.646202802658</v>
      </c>
      <c r="R7" s="1">
        <v>5.09220242500305</v>
      </c>
      <c r="S7" s="1">
        <v>4.5879502296447798</v>
      </c>
    </row>
    <row r="8" spans="1:19" x14ac:dyDescent="0.25">
      <c r="A8" s="1" cm="1">
        <f t="array" ref="A8">Πίνακας313[batch_size]*(Πίνακας112[[#This Row],[batch]]*Πίνακας313[num_iter]+Πίνακας112[[#This Row],[iteration]])</f>
        <v>15</v>
      </c>
      <c r="B8" s="1">
        <v>1</v>
      </c>
      <c r="C8" s="1">
        <v>1</v>
      </c>
      <c r="D8" s="1">
        <v>0.69340959999999996</v>
      </c>
      <c r="E8" s="1">
        <v>0</v>
      </c>
      <c r="F8" s="1">
        <v>21.586437</v>
      </c>
      <c r="G8" s="1">
        <v>6.8649089999999999</v>
      </c>
      <c r="H8" s="1">
        <v>24.509112999999999</v>
      </c>
      <c r="I8" s="1">
        <v>7.0650394512635703E-2</v>
      </c>
      <c r="J8" s="1">
        <v>0</v>
      </c>
      <c r="K8" s="1">
        <v>0.69439770000000001</v>
      </c>
      <c r="L8" s="1">
        <v>1.2138030481098201</v>
      </c>
      <c r="M8" s="1">
        <v>-2.34598</v>
      </c>
      <c r="N8" s="1">
        <v>0.381101724477655</v>
      </c>
      <c r="O8" s="1">
        <v>8.9226600000000005</v>
      </c>
      <c r="P8" s="1">
        <v>338.480405807495</v>
      </c>
      <c r="Q8" s="1">
        <v>163.646202802658</v>
      </c>
      <c r="R8" s="1">
        <v>5.08626389503479</v>
      </c>
      <c r="S8" s="1">
        <v>4.5775382518768302</v>
      </c>
    </row>
    <row r="9" spans="1:19" x14ac:dyDescent="0.25">
      <c r="A9" s="1" cm="1">
        <f t="array" ref="A9">Πίνακας313[batch_size]*(Πίνακας112[[#This Row],[batch]]*Πίνακας313[num_iter]+Πίνακας112[[#This Row],[iteration]])</f>
        <v>20</v>
      </c>
      <c r="B9" s="1">
        <v>2</v>
      </c>
      <c r="C9" s="1">
        <v>0</v>
      </c>
      <c r="D9" s="1">
        <v>6.0440328000000001E-2</v>
      </c>
      <c r="E9" s="1">
        <v>0</v>
      </c>
      <c r="F9" s="1">
        <v>3.0305010000000001</v>
      </c>
      <c r="G9" s="1">
        <v>6.3940609999999998</v>
      </c>
      <c r="H9" s="1">
        <v>3.7064265999999999</v>
      </c>
      <c r="I9" s="1">
        <v>3.5447593050217199E-3</v>
      </c>
      <c r="J9" s="1">
        <v>0</v>
      </c>
      <c r="K9" s="1">
        <v>7.3882684000000004E-2</v>
      </c>
      <c r="L9" s="1">
        <v>0.10467680545375301</v>
      </c>
      <c r="M9" s="1">
        <v>-1.98892</v>
      </c>
      <c r="N9" s="1">
        <v>0</v>
      </c>
      <c r="O9" s="1">
        <v>9</v>
      </c>
      <c r="P9" s="1">
        <v>486.62095451354998</v>
      </c>
      <c r="Q9" s="1">
        <v>333.38350749015802</v>
      </c>
      <c r="R9" s="1">
        <v>5.08552813529968</v>
      </c>
      <c r="S9" s="1">
        <v>4.5698833465576199</v>
      </c>
    </row>
    <row r="10" spans="1:19" x14ac:dyDescent="0.25">
      <c r="A10" s="1" cm="1">
        <f t="array" ref="A10">Πίνακας313[batch_size]*(Πίνακας112[[#This Row],[batch]]*Πίνακας313[num_iter]+Πίνακας112[[#This Row],[iteration]])</f>
        <v>25</v>
      </c>
      <c r="B10" s="1">
        <v>2</v>
      </c>
      <c r="C10" s="1">
        <v>1</v>
      </c>
      <c r="D10" s="1">
        <v>2.8280223E-2</v>
      </c>
      <c r="E10" s="1">
        <v>0</v>
      </c>
      <c r="F10" s="1">
        <v>1.2207031E-5</v>
      </c>
      <c r="G10" s="1">
        <v>6.3940609999999998</v>
      </c>
      <c r="H10" s="1">
        <v>4.5776370000000004E-6</v>
      </c>
      <c r="I10" s="1">
        <v>1.42237859039594E-3</v>
      </c>
      <c r="J10" s="1">
        <v>0</v>
      </c>
      <c r="K10" s="1">
        <v>3.8803339999999999E-2</v>
      </c>
      <c r="L10" s="1">
        <v>6.4977091347666702E-2</v>
      </c>
      <c r="M10" s="1">
        <v>-1.99576</v>
      </c>
      <c r="N10" s="1">
        <v>0</v>
      </c>
      <c r="O10" s="1">
        <v>9</v>
      </c>
      <c r="P10" s="1">
        <v>486.62095451354998</v>
      </c>
      <c r="Q10" s="1">
        <v>333.38350749015802</v>
      </c>
      <c r="R10" s="1">
        <v>5.05761623382568</v>
      </c>
      <c r="S10" s="1">
        <v>4.5487432479858398</v>
      </c>
    </row>
    <row r="11" spans="1:19" x14ac:dyDescent="0.25">
      <c r="A11" s="1" cm="1">
        <f t="array" ref="A11">Πίνακας313[batch_size]*(Πίνακας112[[#This Row],[batch]]*Πίνακας313[num_iter]+Πίνακας112[[#This Row],[iteration]])</f>
        <v>30</v>
      </c>
      <c r="B11" s="1">
        <v>3</v>
      </c>
      <c r="C11" s="1">
        <v>0</v>
      </c>
      <c r="D11" s="1">
        <v>1.0678669999999999E-3</v>
      </c>
      <c r="E11" s="1">
        <v>0</v>
      </c>
      <c r="F11" s="1">
        <v>1.2207031E-5</v>
      </c>
      <c r="G11" s="1">
        <v>6.3940609999999998</v>
      </c>
      <c r="H11" s="1">
        <v>4.5776370000000004E-6</v>
      </c>
      <c r="I11" s="1">
        <v>3.0484054104652099E-5</v>
      </c>
      <c r="J11" s="1">
        <v>0</v>
      </c>
      <c r="K11" s="1">
        <v>1.0678716E-3</v>
      </c>
      <c r="L11" s="1">
        <v>6.3244288279636898E-3</v>
      </c>
      <c r="M11" s="1">
        <v>-1.99996</v>
      </c>
      <c r="N11" s="1">
        <v>0</v>
      </c>
      <c r="O11" s="1">
        <v>9</v>
      </c>
      <c r="P11" s="1">
        <v>634.76150321960495</v>
      </c>
      <c r="Q11" s="1">
        <v>440.01471781730697</v>
      </c>
      <c r="R11" s="1">
        <v>5.0456488132476798</v>
      </c>
      <c r="S11" s="1">
        <v>4.5413286685943604</v>
      </c>
    </row>
    <row r="12" spans="1:19" x14ac:dyDescent="0.25">
      <c r="A12" s="1" cm="1">
        <f t="array" ref="A12">Πίνακας313[batch_size]*(Πίνακας112[[#This Row],[batch]]*Πίνακας313[num_iter]+Πίνακας112[[#This Row],[iteration]])</f>
        <v>35</v>
      </c>
      <c r="B12" s="1">
        <v>3</v>
      </c>
      <c r="C12" s="1">
        <v>1</v>
      </c>
      <c r="D12" s="1">
        <v>1.0675141999999999E-3</v>
      </c>
      <c r="E12" s="1">
        <v>0</v>
      </c>
      <c r="F12" s="1">
        <v>1.2207031E-5</v>
      </c>
      <c r="G12" s="1">
        <v>6.3940609999999998</v>
      </c>
      <c r="H12" s="1">
        <v>4.5776370000000004E-6</v>
      </c>
      <c r="I12" s="1">
        <v>3.0566359630799402E-5</v>
      </c>
      <c r="J12" s="1">
        <v>0</v>
      </c>
      <c r="K12" s="1">
        <v>1.0686147999999999E-3</v>
      </c>
      <c r="L12" s="1">
        <v>9.9994999874974105E-3</v>
      </c>
      <c r="M12" s="1">
        <v>-1.9999</v>
      </c>
      <c r="N12" s="1">
        <v>0</v>
      </c>
      <c r="O12" s="1">
        <v>9</v>
      </c>
      <c r="P12" s="1">
        <v>634.76150321960495</v>
      </c>
      <c r="Q12" s="1">
        <v>440.01471781730697</v>
      </c>
      <c r="R12" s="1">
        <v>4.9872744083404497</v>
      </c>
      <c r="S12" s="1">
        <v>4.5646667480468803</v>
      </c>
    </row>
    <row r="13" spans="1:19" x14ac:dyDescent="0.25">
      <c r="A13" s="1" cm="1">
        <f t="array" ref="A13">Πίνακας313[batch_size]*(Πίνακας112[[#This Row],[batch]]*Πίνακας313[num_iter]+Πίνακας112[[#This Row],[iteration]])</f>
        <v>40</v>
      </c>
      <c r="B13" s="1">
        <v>4</v>
      </c>
      <c r="C13" s="1">
        <v>0</v>
      </c>
      <c r="D13" s="1">
        <v>9.9992169999999999E-5</v>
      </c>
      <c r="E13" s="1">
        <v>0</v>
      </c>
      <c r="F13" s="1">
        <v>1.2207031E-5</v>
      </c>
      <c r="G13" s="1">
        <v>6.3940609999999998</v>
      </c>
      <c r="H13" s="1">
        <v>4.5776370000000004E-6</v>
      </c>
      <c r="I13" s="1">
        <v>3.7742848119952697E-8</v>
      </c>
      <c r="J13" s="1">
        <v>0</v>
      </c>
      <c r="K13" s="1">
        <v>9.9993499999999997E-5</v>
      </c>
      <c r="L13" s="1">
        <v>0</v>
      </c>
      <c r="M13" s="1">
        <v>-2</v>
      </c>
      <c r="N13" s="1">
        <v>0</v>
      </c>
      <c r="O13" s="1">
        <v>9</v>
      </c>
      <c r="P13" s="1">
        <v>782.90205192565895</v>
      </c>
      <c r="Q13" s="1">
        <v>535.30706095695496</v>
      </c>
      <c r="R13" s="1">
        <v>4.9693067073822004</v>
      </c>
      <c r="S13" s="1">
        <v>4.5424752235412598</v>
      </c>
    </row>
    <row r="14" spans="1:19" x14ac:dyDescent="0.25">
      <c r="A14" s="1" cm="1">
        <f t="array" ref="A14">Πίνακας313[batch_size]*(Πίνακας112[[#This Row],[batch]]*Πίνακας313[num_iter]+Πίνακας112[[#This Row],[iteration]])</f>
        <v>45</v>
      </c>
      <c r="B14" s="1">
        <v>4</v>
      </c>
      <c r="C14" s="1">
        <v>1</v>
      </c>
      <c r="D14" s="1">
        <v>9.9995890000000002E-5</v>
      </c>
      <c r="E14" s="1">
        <v>0</v>
      </c>
      <c r="F14" s="1">
        <v>1.2207031E-5</v>
      </c>
      <c r="G14" s="1">
        <v>6.3940609999999998</v>
      </c>
      <c r="H14" s="1">
        <v>4.5776370000000004E-6</v>
      </c>
      <c r="I14" s="1">
        <v>3.7742848119952697E-8</v>
      </c>
      <c r="J14" s="1">
        <v>0</v>
      </c>
      <c r="K14" s="1">
        <v>9.9996169999999994E-5</v>
      </c>
      <c r="L14" s="1">
        <v>0</v>
      </c>
      <c r="M14" s="1">
        <v>-2</v>
      </c>
      <c r="N14" s="1">
        <v>0</v>
      </c>
      <c r="O14" s="1">
        <v>9</v>
      </c>
      <c r="P14" s="1">
        <v>782.90205192565895</v>
      </c>
      <c r="Q14" s="1">
        <v>535.30706095695496</v>
      </c>
      <c r="R14" s="1">
        <v>4.9480559825897199</v>
      </c>
      <c r="S14" s="1">
        <v>4.5154836177825901</v>
      </c>
    </row>
    <row r="15" spans="1:19" x14ac:dyDescent="0.25">
      <c r="A15" s="1" cm="1">
        <f t="array" ref="A15">Πίνακας313[batch_size]*(Πίνακας112[[#This Row],[batch]]*Πίνακας313[num_iter]+Πίνακας112[[#This Row],[iteration]])</f>
        <v>50</v>
      </c>
      <c r="B15" s="1">
        <v>5</v>
      </c>
      <c r="C15" s="1">
        <v>0</v>
      </c>
      <c r="D15" s="1">
        <v>9.9989969999999994E-5</v>
      </c>
      <c r="E15" s="1">
        <v>0</v>
      </c>
      <c r="F15" s="1">
        <v>1.2207031E-5</v>
      </c>
      <c r="G15" s="1">
        <v>6.3940609999999998</v>
      </c>
      <c r="H15" s="1">
        <v>4.5776370000000004E-6</v>
      </c>
      <c r="I15" s="1">
        <v>3.7742848119952697E-8</v>
      </c>
      <c r="J15" s="1">
        <v>0</v>
      </c>
      <c r="K15" s="1">
        <v>9.9991310000000007E-5</v>
      </c>
      <c r="L15" s="1">
        <v>0</v>
      </c>
      <c r="M15" s="1">
        <v>-2</v>
      </c>
      <c r="N15" s="1">
        <v>0</v>
      </c>
      <c r="O15" s="1">
        <v>9</v>
      </c>
      <c r="P15" s="1">
        <v>931.04260063171398</v>
      </c>
      <c r="Q15" s="1">
        <v>689.072075605392</v>
      </c>
      <c r="R15" s="1">
        <v>5.0213162899017298</v>
      </c>
      <c r="S15" s="1">
        <v>4.5292804241180402</v>
      </c>
    </row>
    <row r="16" spans="1:19" x14ac:dyDescent="0.25">
      <c r="A16" s="1" cm="1">
        <f t="array" ref="A16">Πίνακας313[batch_size]*(Πίνακας112[[#This Row],[batch]]*Πίνακας313[num_iter]+Πίνακας112[[#This Row],[iteration]])</f>
        <v>55</v>
      </c>
      <c r="B16" s="1">
        <v>5</v>
      </c>
      <c r="C16" s="1">
        <v>1</v>
      </c>
      <c r="D16" s="1">
        <v>9.9989969999999994E-5</v>
      </c>
      <c r="E16" s="1">
        <v>0</v>
      </c>
      <c r="F16" s="1">
        <v>1.2207031E-5</v>
      </c>
      <c r="G16" s="1">
        <v>6.3940609999999998</v>
      </c>
      <c r="H16" s="1">
        <v>4.5776370000000004E-6</v>
      </c>
      <c r="I16" s="1">
        <v>3.7742848119952697E-8</v>
      </c>
      <c r="J16" s="1">
        <v>0</v>
      </c>
      <c r="K16" s="1">
        <v>9.9990070000000001E-5</v>
      </c>
      <c r="L16" s="1">
        <v>0</v>
      </c>
      <c r="M16" s="1">
        <v>-2</v>
      </c>
      <c r="N16" s="1">
        <v>0</v>
      </c>
      <c r="O16" s="1">
        <v>9</v>
      </c>
      <c r="P16" s="1">
        <v>931.04260063171398</v>
      </c>
      <c r="Q16" s="1">
        <v>689.072075605392</v>
      </c>
      <c r="R16" s="1">
        <v>5.0307512283325204</v>
      </c>
      <c r="S16" s="1">
        <v>4.5361030101776096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D24C-E77C-4450-9264-D47F7E0C4EDD}">
  <sheetPr>
    <tabColor rgb="FFC00000"/>
  </sheetPr>
  <dimension ref="A1:S16"/>
  <sheetViews>
    <sheetView zoomScaleNormal="100" workbookViewId="0">
      <selection activeCell="D21" sqref="D21"/>
    </sheetView>
  </sheetViews>
  <sheetFormatPr defaultColWidth="11.5546875" defaultRowHeight="13.2" x14ac:dyDescent="0.25"/>
  <cols>
    <col min="1" max="1" width="9.77734375" style="1" customWidth="1"/>
    <col min="2" max="2" width="11.88671875" style="1" customWidth="1"/>
    <col min="3" max="3" width="16.5546875" style="1" customWidth="1"/>
    <col min="4" max="4" width="11.44140625" style="1" customWidth="1"/>
    <col min="5" max="5" width="15.6640625" style="1" customWidth="1"/>
    <col min="6" max="6" width="11.5546875" style="1" customWidth="1"/>
    <col min="7" max="7" width="14.6640625" style="1" customWidth="1"/>
    <col min="8" max="8" width="20.33203125" style="1" customWidth="1"/>
    <col min="9" max="9" width="12" style="1" customWidth="1"/>
    <col min="10" max="10" width="14.109375" style="1" customWidth="1"/>
    <col min="11" max="11" width="19.5546875" style="1" customWidth="1"/>
    <col min="12" max="12" width="12.77734375" style="1" customWidth="1"/>
    <col min="13" max="13" width="17.5546875" style="1" customWidth="1"/>
    <col min="14" max="14" width="11.6640625" style="1" customWidth="1"/>
    <col min="15" max="16" width="16.5546875" style="1" customWidth="1"/>
    <col min="17" max="17" width="20.33203125" style="1" customWidth="1"/>
    <col min="18" max="18" width="19.44140625" style="1" customWidth="1"/>
    <col min="19" max="16384" width="11.554687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9" x14ac:dyDescent="0.25">
      <c r="A2" s="1">
        <v>7</v>
      </c>
      <c r="B2" s="1">
        <v>2</v>
      </c>
      <c r="C2" s="1">
        <v>5</v>
      </c>
      <c r="D2" s="1">
        <v>-0.01</v>
      </c>
      <c r="E2" s="1" t="s">
        <v>26</v>
      </c>
      <c r="F2" s="1">
        <v>100</v>
      </c>
      <c r="G2" s="1">
        <v>100</v>
      </c>
    </row>
    <row r="4" spans="1:19" x14ac:dyDescent="0.25">
      <c r="A4" s="1" t="s">
        <v>27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23</v>
      </c>
      <c r="R4" s="1" t="s">
        <v>24</v>
      </c>
      <c r="S4" s="1" t="s">
        <v>25</v>
      </c>
    </row>
    <row r="5" spans="1:19" x14ac:dyDescent="0.25">
      <c r="A5" s="1" cm="1">
        <f t="array" ref="A5">Πίνακας315[batch_size]*(Πίνακας114[[#This Row],[batch]]*Πίνακας315[num_iter]+Πίνακας114[[#This Row],[iteration]])</f>
        <v>0</v>
      </c>
      <c r="B5" s="1">
        <v>0</v>
      </c>
      <c r="C5" s="1">
        <v>0</v>
      </c>
      <c r="D5" s="1">
        <v>8.8156239999999997</v>
      </c>
      <c r="E5" s="1">
        <v>18.261897999999999</v>
      </c>
      <c r="F5" s="1">
        <v>98.315505999999999</v>
      </c>
      <c r="G5" s="1">
        <v>140.68234000000001</v>
      </c>
      <c r="H5" s="1">
        <v>89.089309999999998</v>
      </c>
      <c r="I5" s="1">
        <v>0.85015640362015998</v>
      </c>
      <c r="J5" s="1">
        <v>4.6538466999999999</v>
      </c>
      <c r="K5" s="1">
        <v>8.5059070000000006</v>
      </c>
      <c r="L5" s="1">
        <v>3.4654215226433398</v>
      </c>
      <c r="M5" s="1">
        <v>-4.6644800000000002</v>
      </c>
      <c r="N5" s="1">
        <v>4.0916010299649601</v>
      </c>
      <c r="O5" s="1">
        <v>4.1345400000000003</v>
      </c>
      <c r="P5" s="1">
        <v>166.402446746826</v>
      </c>
      <c r="Q5" s="1">
        <v>65.303028106689496</v>
      </c>
      <c r="R5" s="1">
        <v>26.948750019073501</v>
      </c>
      <c r="S5" s="1">
        <v>23.140569686889599</v>
      </c>
    </row>
    <row r="6" spans="1:19" x14ac:dyDescent="0.25">
      <c r="A6" s="1" cm="1">
        <f t="array" ref="A6">Πίνακας315[batch_size]*(Πίνακας114[[#This Row],[batch]]*Πίνακας315[num_iter]+Πίνακας114[[#This Row],[iteration]])</f>
        <v>5</v>
      </c>
      <c r="B6" s="1">
        <v>0</v>
      </c>
      <c r="C6" s="1">
        <v>1</v>
      </c>
      <c r="D6" s="1">
        <v>5.0843860000000003</v>
      </c>
      <c r="E6" s="1">
        <v>23.900286000000001</v>
      </c>
      <c r="F6" s="1">
        <v>60.556530000000002</v>
      </c>
      <c r="G6" s="1">
        <v>72.451890000000006</v>
      </c>
      <c r="H6" s="1">
        <v>39.156975000000003</v>
      </c>
      <c r="I6" s="1">
        <v>0.64478203278202695</v>
      </c>
      <c r="J6" s="1">
        <v>1.0697753000000001</v>
      </c>
      <c r="K6" s="1">
        <v>5.1228522999999999</v>
      </c>
      <c r="L6" s="1">
        <v>2.6303728519731</v>
      </c>
      <c r="M6" s="1">
        <v>-5.8381400000000001</v>
      </c>
      <c r="N6" s="1">
        <v>2.2021625871857702</v>
      </c>
      <c r="O6" s="1">
        <v>6.6391400000000003</v>
      </c>
      <c r="P6" s="1">
        <v>190.302732467651</v>
      </c>
      <c r="Q6" s="1">
        <v>66.372803449630695</v>
      </c>
      <c r="R6" s="1">
        <v>5.2325713634491002</v>
      </c>
      <c r="S6" s="1">
        <v>4.7183461189270002</v>
      </c>
    </row>
    <row r="7" spans="1:19" x14ac:dyDescent="0.25">
      <c r="A7" s="1" cm="1">
        <f t="array" ref="A7">Πίνακας315[batch_size]*(Πίνακας114[[#This Row],[batch]]*Πίνακας315[num_iter]+Πίνακας114[[#This Row],[iteration]])</f>
        <v>10</v>
      </c>
      <c r="B7" s="1">
        <v>1</v>
      </c>
      <c r="C7" s="1">
        <v>0</v>
      </c>
      <c r="D7" s="1">
        <v>1.1920489000000001</v>
      </c>
      <c r="E7" s="1">
        <v>3.7124633999999997E-2</v>
      </c>
      <c r="F7" s="1">
        <v>30.896032000000002</v>
      </c>
      <c r="G7" s="1">
        <v>14.643438</v>
      </c>
      <c r="H7" s="1">
        <v>24.339335999999999</v>
      </c>
      <c r="I7" s="1">
        <v>0.14573126016122401</v>
      </c>
      <c r="J7" s="1">
        <v>0</v>
      </c>
      <c r="K7" s="1">
        <v>1.5215285999999999</v>
      </c>
      <c r="L7" s="1">
        <v>1.2441826078192899</v>
      </c>
      <c r="M7" s="1">
        <v>-2.1987199999999998</v>
      </c>
      <c r="N7" s="1">
        <v>0.95704184213644705</v>
      </c>
      <c r="O7" s="1">
        <v>8.5918200000000002</v>
      </c>
      <c r="P7" s="1">
        <v>338.480405807495</v>
      </c>
      <c r="Q7" s="1">
        <v>163.646202802658</v>
      </c>
      <c r="R7" s="1">
        <v>5.10276556015015</v>
      </c>
      <c r="S7" s="1">
        <v>4.5806999206543004</v>
      </c>
    </row>
    <row r="8" spans="1:19" x14ac:dyDescent="0.25">
      <c r="A8" s="1" cm="1">
        <f t="array" ref="A8">Πίνακας315[batch_size]*(Πίνακας114[[#This Row],[batch]]*Πίνακας315[num_iter]+Πίνακας114[[#This Row],[iteration]])</f>
        <v>15</v>
      </c>
      <c r="B8" s="1">
        <v>1</v>
      </c>
      <c r="C8" s="1">
        <v>1</v>
      </c>
      <c r="D8" s="1">
        <v>0.69340959999999996</v>
      </c>
      <c r="E8" s="1">
        <v>0</v>
      </c>
      <c r="F8" s="1">
        <v>21.586437</v>
      </c>
      <c r="G8" s="1">
        <v>14.889055000000001</v>
      </c>
      <c r="H8" s="1">
        <v>21.982218</v>
      </c>
      <c r="I8" s="1">
        <v>7.0650394512635703E-2</v>
      </c>
      <c r="J8" s="1">
        <v>0</v>
      </c>
      <c r="K8" s="1">
        <v>0.69439770000000001</v>
      </c>
      <c r="L8" s="1">
        <v>1.2138030481098201</v>
      </c>
      <c r="M8" s="1">
        <v>-2.34598</v>
      </c>
      <c r="N8" s="1">
        <v>0.381101724477655</v>
      </c>
      <c r="O8" s="1">
        <v>8.9226600000000005</v>
      </c>
      <c r="P8" s="1">
        <v>338.480405807495</v>
      </c>
      <c r="Q8" s="1">
        <v>163.646202802658</v>
      </c>
      <c r="R8" s="1">
        <v>5.07682108879089</v>
      </c>
      <c r="S8" s="1">
        <v>4.5595726966857901</v>
      </c>
    </row>
    <row r="9" spans="1:19" x14ac:dyDescent="0.25">
      <c r="A9" s="1" cm="1">
        <f t="array" ref="A9">Πίνακας315[batch_size]*(Πίνακας114[[#This Row],[batch]]*Πίνακας315[num_iter]+Πίνακας114[[#This Row],[iteration]])</f>
        <v>20</v>
      </c>
      <c r="B9" s="1">
        <v>2</v>
      </c>
      <c r="C9" s="1">
        <v>0</v>
      </c>
      <c r="D9" s="1">
        <v>6.0440328000000001E-2</v>
      </c>
      <c r="E9" s="1">
        <v>0</v>
      </c>
      <c r="F9" s="1">
        <v>3.0305010000000001</v>
      </c>
      <c r="G9" s="1">
        <v>6.3940609999999998</v>
      </c>
      <c r="H9" s="1">
        <v>3.7064265999999999</v>
      </c>
      <c r="I9" s="1">
        <v>3.5447593050217199E-3</v>
      </c>
      <c r="J9" s="1">
        <v>0</v>
      </c>
      <c r="K9" s="1">
        <v>7.3882684000000004E-2</v>
      </c>
      <c r="L9" s="1">
        <v>0.10467680545375301</v>
      </c>
      <c r="M9" s="1">
        <v>-1.98892</v>
      </c>
      <c r="N9" s="1">
        <v>0</v>
      </c>
      <c r="O9" s="1">
        <v>9</v>
      </c>
      <c r="P9" s="1">
        <v>486.62095451354998</v>
      </c>
      <c r="Q9" s="1">
        <v>333.38350749015802</v>
      </c>
      <c r="R9" s="1">
        <v>5.0661988258361799</v>
      </c>
      <c r="S9" s="1">
        <v>4.5485682487487802</v>
      </c>
    </row>
    <row r="10" spans="1:19" x14ac:dyDescent="0.25">
      <c r="A10" s="1" cm="1">
        <f t="array" ref="A10">Πίνακας315[batch_size]*(Πίνακας114[[#This Row],[batch]]*Πίνακας315[num_iter]+Πίνακας114[[#This Row],[iteration]])</f>
        <v>25</v>
      </c>
      <c r="B10" s="1">
        <v>2</v>
      </c>
      <c r="C10" s="1">
        <v>1</v>
      </c>
      <c r="D10" s="1">
        <v>2.8280223E-2</v>
      </c>
      <c r="E10" s="1">
        <v>0</v>
      </c>
      <c r="F10" s="1">
        <v>1.2207031E-5</v>
      </c>
      <c r="G10" s="1">
        <v>6.7921310000000004</v>
      </c>
      <c r="H10" s="1">
        <v>4.5776370000000004E-6</v>
      </c>
      <c r="I10" s="1">
        <v>1.42237859039594E-3</v>
      </c>
      <c r="J10" s="1">
        <v>0</v>
      </c>
      <c r="K10" s="1">
        <v>3.8803339999999999E-2</v>
      </c>
      <c r="L10" s="1">
        <v>6.4977091347666702E-2</v>
      </c>
      <c r="M10" s="1">
        <v>-1.99576</v>
      </c>
      <c r="N10" s="1">
        <v>0</v>
      </c>
      <c r="O10" s="1">
        <v>9</v>
      </c>
      <c r="P10" s="1">
        <v>486.62095451354998</v>
      </c>
      <c r="Q10" s="1">
        <v>333.38350749015802</v>
      </c>
      <c r="R10" s="1">
        <v>5.0568313598632804</v>
      </c>
      <c r="S10" s="1">
        <v>4.5463807582855198</v>
      </c>
    </row>
    <row r="11" spans="1:19" x14ac:dyDescent="0.25">
      <c r="A11" s="1" cm="1">
        <f t="array" ref="A11">Πίνακας315[batch_size]*(Πίνακας114[[#This Row],[batch]]*Πίνακας315[num_iter]+Πίνακας114[[#This Row],[iteration]])</f>
        <v>30</v>
      </c>
      <c r="B11" s="1">
        <v>3</v>
      </c>
      <c r="C11" s="1">
        <v>0</v>
      </c>
      <c r="D11" s="1">
        <v>1.0678669999999999E-3</v>
      </c>
      <c r="E11" s="1">
        <v>0</v>
      </c>
      <c r="F11" s="1">
        <v>1.2207031E-5</v>
      </c>
      <c r="G11" s="1">
        <v>6.7921310000000004</v>
      </c>
      <c r="H11" s="1">
        <v>4.5776370000000004E-6</v>
      </c>
      <c r="I11" s="1">
        <v>3.0484054104652099E-5</v>
      </c>
      <c r="J11" s="1">
        <v>0</v>
      </c>
      <c r="K11" s="1">
        <v>1.0678716E-3</v>
      </c>
      <c r="L11" s="1">
        <v>6.3244288279636898E-3</v>
      </c>
      <c r="M11" s="1">
        <v>-1.99996</v>
      </c>
      <c r="N11" s="1">
        <v>0</v>
      </c>
      <c r="O11" s="1">
        <v>9</v>
      </c>
      <c r="P11" s="1">
        <v>634.76150321960495</v>
      </c>
      <c r="Q11" s="1">
        <v>440.01471781730697</v>
      </c>
      <c r="R11" s="1">
        <v>5.0296349525451696</v>
      </c>
      <c r="S11" s="1">
        <v>4.5379302501678502</v>
      </c>
    </row>
    <row r="12" spans="1:19" x14ac:dyDescent="0.25">
      <c r="A12" s="1" cm="1">
        <f t="array" ref="A12">Πίνακας315[batch_size]*(Πίνακας114[[#This Row],[batch]]*Πίνακας315[num_iter]+Πίνακας114[[#This Row],[iteration]])</f>
        <v>35</v>
      </c>
      <c r="B12" s="1">
        <v>3</v>
      </c>
      <c r="C12" s="1">
        <v>1</v>
      </c>
      <c r="D12" s="1">
        <v>1.0675141999999999E-3</v>
      </c>
      <c r="E12" s="1">
        <v>0</v>
      </c>
      <c r="F12" s="1">
        <v>1.2207031E-5</v>
      </c>
      <c r="G12" s="1">
        <v>6.3940609999999998</v>
      </c>
      <c r="H12" s="1">
        <v>4.5776370000000004E-6</v>
      </c>
      <c r="I12" s="1">
        <v>3.0566359630799402E-5</v>
      </c>
      <c r="J12" s="1">
        <v>0</v>
      </c>
      <c r="K12" s="1">
        <v>1.0686147999999999E-3</v>
      </c>
      <c r="L12" s="1">
        <v>9.9994999874974105E-3</v>
      </c>
      <c r="M12" s="1">
        <v>-1.9999</v>
      </c>
      <c r="N12" s="1">
        <v>0</v>
      </c>
      <c r="O12" s="1">
        <v>9</v>
      </c>
      <c r="P12" s="1">
        <v>634.76150321960495</v>
      </c>
      <c r="Q12" s="1">
        <v>440.01471781730697</v>
      </c>
      <c r="R12" s="1">
        <v>5.0856199264526403</v>
      </c>
      <c r="S12" s="1">
        <v>4.5702710151672399</v>
      </c>
    </row>
    <row r="13" spans="1:19" x14ac:dyDescent="0.25">
      <c r="A13" s="1" cm="1">
        <f t="array" ref="A13">Πίνακας315[batch_size]*(Πίνακας114[[#This Row],[batch]]*Πίνακας315[num_iter]+Πίνακας114[[#This Row],[iteration]])</f>
        <v>40</v>
      </c>
      <c r="B13" s="1">
        <v>4</v>
      </c>
      <c r="C13" s="1">
        <v>0</v>
      </c>
      <c r="D13" s="1">
        <v>9.9992169999999999E-5</v>
      </c>
      <c r="E13" s="1">
        <v>0</v>
      </c>
      <c r="F13" s="1">
        <v>1.2207031E-5</v>
      </c>
      <c r="G13" s="1">
        <v>6.3940609999999998</v>
      </c>
      <c r="H13" s="1">
        <v>4.5776370000000004E-6</v>
      </c>
      <c r="I13" s="1">
        <v>3.7742848119952697E-8</v>
      </c>
      <c r="J13" s="1">
        <v>0</v>
      </c>
      <c r="K13" s="1">
        <v>9.9993499999999997E-5</v>
      </c>
      <c r="L13" s="1">
        <v>0</v>
      </c>
      <c r="M13" s="1">
        <v>-2</v>
      </c>
      <c r="N13" s="1">
        <v>0</v>
      </c>
      <c r="O13" s="1">
        <v>9</v>
      </c>
      <c r="P13" s="1">
        <v>782.90205192565895</v>
      </c>
      <c r="Q13" s="1">
        <v>535.30706095695496</v>
      </c>
      <c r="R13" s="1">
        <v>5.04459500312805</v>
      </c>
      <c r="S13" s="1">
        <v>4.5397238731384304</v>
      </c>
    </row>
    <row r="14" spans="1:19" x14ac:dyDescent="0.25">
      <c r="A14" s="1" cm="1">
        <f t="array" ref="A14">Πίνακας315[batch_size]*(Πίνακας114[[#This Row],[batch]]*Πίνακας315[num_iter]+Πίνακας114[[#This Row],[iteration]])</f>
        <v>45</v>
      </c>
      <c r="B14" s="1">
        <v>4</v>
      </c>
      <c r="C14" s="1">
        <v>1</v>
      </c>
      <c r="D14" s="1">
        <v>9.9995890000000002E-5</v>
      </c>
      <c r="E14" s="1">
        <v>0</v>
      </c>
      <c r="F14" s="1">
        <v>1.2207031E-5</v>
      </c>
      <c r="G14" s="1">
        <v>6.3940609999999998</v>
      </c>
      <c r="H14" s="1">
        <v>4.5776370000000004E-6</v>
      </c>
      <c r="I14" s="1">
        <v>3.7742848119952697E-8</v>
      </c>
      <c r="J14" s="1">
        <v>0</v>
      </c>
      <c r="K14" s="1">
        <v>9.9996169999999994E-5</v>
      </c>
      <c r="L14" s="1">
        <v>0</v>
      </c>
      <c r="M14" s="1">
        <v>-2</v>
      </c>
      <c r="N14" s="1">
        <v>0</v>
      </c>
      <c r="O14" s="1">
        <v>9</v>
      </c>
      <c r="P14" s="1">
        <v>782.90205192565895</v>
      </c>
      <c r="Q14" s="1">
        <v>535.30706095695496</v>
      </c>
      <c r="R14" s="1">
        <v>5.0428049564361599</v>
      </c>
      <c r="S14" s="1">
        <v>4.5374636650085503</v>
      </c>
    </row>
    <row r="15" spans="1:19" x14ac:dyDescent="0.25">
      <c r="A15" s="1" cm="1">
        <f t="array" ref="A15">Πίνακας315[batch_size]*(Πίνακας114[[#This Row],[batch]]*Πίνακας315[num_iter]+Πίνακας114[[#This Row],[iteration]])</f>
        <v>50</v>
      </c>
      <c r="B15" s="1">
        <v>5</v>
      </c>
      <c r="C15" s="1">
        <v>0</v>
      </c>
      <c r="D15" s="1">
        <v>9.9989969999999994E-5</v>
      </c>
      <c r="E15" s="1">
        <v>0</v>
      </c>
      <c r="F15" s="1">
        <v>1.2207031E-5</v>
      </c>
      <c r="G15" s="1">
        <v>6.3940609999999998</v>
      </c>
      <c r="H15" s="1">
        <v>4.5776370000000004E-6</v>
      </c>
      <c r="I15" s="1">
        <v>3.7742848119952697E-8</v>
      </c>
      <c r="J15" s="1">
        <v>0</v>
      </c>
      <c r="K15" s="1">
        <v>9.9991310000000007E-5</v>
      </c>
      <c r="L15" s="1">
        <v>0</v>
      </c>
      <c r="M15" s="1">
        <v>-2</v>
      </c>
      <c r="N15" s="1">
        <v>0</v>
      </c>
      <c r="O15" s="1">
        <v>9</v>
      </c>
      <c r="P15" s="1">
        <v>931.04260063171398</v>
      </c>
      <c r="Q15" s="1">
        <v>689.072075605392</v>
      </c>
      <c r="R15" s="1">
        <v>4.9952554702758798</v>
      </c>
      <c r="S15" s="1">
        <v>4.4968669414520299</v>
      </c>
    </row>
    <row r="16" spans="1:19" x14ac:dyDescent="0.25">
      <c r="A16" s="1" cm="1">
        <f t="array" ref="A16">Πίνακας315[batch_size]*(Πίνακας114[[#This Row],[batch]]*Πίνακας315[num_iter]+Πίνακας114[[#This Row],[iteration]])</f>
        <v>55</v>
      </c>
      <c r="B16" s="1">
        <v>5</v>
      </c>
      <c r="C16" s="1">
        <v>1</v>
      </c>
      <c r="D16" s="1">
        <v>9.9989969999999994E-5</v>
      </c>
      <c r="E16" s="1">
        <v>0</v>
      </c>
      <c r="F16" s="1">
        <v>1.2207031E-5</v>
      </c>
      <c r="G16" s="1">
        <v>6.3940609999999998</v>
      </c>
      <c r="H16" s="1">
        <v>4.5776370000000004E-6</v>
      </c>
      <c r="I16" s="1">
        <v>3.7742848119952697E-8</v>
      </c>
      <c r="J16" s="1">
        <v>0</v>
      </c>
      <c r="K16" s="1">
        <v>9.9990070000000001E-5</v>
      </c>
      <c r="L16" s="1">
        <v>0</v>
      </c>
      <c r="M16" s="1">
        <v>-2</v>
      </c>
      <c r="N16" s="1">
        <v>0</v>
      </c>
      <c r="O16" s="1">
        <v>9</v>
      </c>
      <c r="P16" s="1">
        <v>931.04260063171398</v>
      </c>
      <c r="Q16" s="1">
        <v>689.072075605392</v>
      </c>
      <c r="R16" s="1">
        <v>5.0169618129730198</v>
      </c>
      <c r="S16" s="1">
        <v>4.5501799583435103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48AF7-05A6-4D1D-A1AC-703A857AB15B}">
  <sheetPr>
    <tabColor theme="5"/>
  </sheetPr>
  <dimension ref="A1:S19"/>
  <sheetViews>
    <sheetView zoomScaleNormal="100" workbookViewId="0">
      <selection activeCell="E23" sqref="E23"/>
    </sheetView>
  </sheetViews>
  <sheetFormatPr defaultColWidth="11.5546875" defaultRowHeight="13.2" x14ac:dyDescent="0.25"/>
  <cols>
    <col min="1" max="1" width="10.21875" style="1" customWidth="1"/>
    <col min="2" max="2" width="11.5546875" style="1" customWidth="1"/>
    <col min="3" max="3" width="16.5546875" style="1" customWidth="1"/>
    <col min="4" max="4" width="11.44140625" style="1" customWidth="1"/>
    <col min="5" max="5" width="14.6640625" style="1" customWidth="1"/>
    <col min="6" max="6" width="11.5546875" style="1" customWidth="1"/>
    <col min="7" max="7" width="15.6640625" style="1" customWidth="1"/>
    <col min="8" max="8" width="20.33203125" style="1" customWidth="1"/>
    <col min="9" max="9" width="12" style="1" customWidth="1"/>
    <col min="10" max="10" width="14.6640625" style="1" customWidth="1"/>
    <col min="11" max="11" width="18.5546875" style="1" customWidth="1"/>
    <col min="12" max="12" width="12.77734375" style="1" customWidth="1"/>
    <col min="13" max="13" width="18.5546875" style="1" customWidth="1"/>
    <col min="14" max="14" width="11.6640625" style="1" customWidth="1"/>
    <col min="15" max="16" width="16.5546875" style="1" customWidth="1"/>
    <col min="17" max="17" width="20.33203125" style="1" customWidth="1"/>
    <col min="18" max="18" width="19.44140625" style="1" customWidth="1"/>
    <col min="19" max="16384" width="11.554687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9" x14ac:dyDescent="0.25">
      <c r="A2" s="1">
        <v>4</v>
      </c>
      <c r="B2" s="1">
        <v>5</v>
      </c>
      <c r="C2" s="1">
        <v>5</v>
      </c>
      <c r="D2" s="1">
        <v>-1</v>
      </c>
      <c r="E2" s="1" t="s">
        <v>7</v>
      </c>
      <c r="F2" s="1">
        <v>100</v>
      </c>
      <c r="G2" s="1">
        <v>100</v>
      </c>
    </row>
    <row r="4" spans="1:19" x14ac:dyDescent="0.25">
      <c r="A4" s="1" t="s">
        <v>27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23</v>
      </c>
      <c r="R4" s="1" t="s">
        <v>24</v>
      </c>
      <c r="S4" s="1" t="s">
        <v>25</v>
      </c>
    </row>
    <row r="5" spans="1:19" x14ac:dyDescent="0.25">
      <c r="A5" s="1" cm="1">
        <f t="array" ref="A5">Πίνακας317[batch_size]*(Πίνακας116[[#This Row],[batch]]*Πίνακας317[num_iter]+Πίνακας116[[#This Row],[iteration]])</f>
        <v>0</v>
      </c>
      <c r="B5" s="1">
        <v>0</v>
      </c>
      <c r="C5" s="1">
        <v>0</v>
      </c>
      <c r="D5" s="1">
        <v>8.8624960000000002</v>
      </c>
      <c r="E5" s="1">
        <v>19.070250999999999</v>
      </c>
      <c r="F5" s="1">
        <v>110.63955</v>
      </c>
      <c r="G5" s="1">
        <v>59.992226000000002</v>
      </c>
      <c r="H5" s="1">
        <v>84.663409999999999</v>
      </c>
      <c r="I5" s="1">
        <v>1.0147441771488901</v>
      </c>
      <c r="J5" s="1">
        <v>2.5954087000000001</v>
      </c>
      <c r="K5" s="1">
        <v>8.6128149999999994</v>
      </c>
      <c r="L5" s="1">
        <v>3.8889216001869999</v>
      </c>
      <c r="M5" s="1">
        <v>-3.6387399999999999</v>
      </c>
      <c r="N5" s="1">
        <v>3.3526599827598398</v>
      </c>
      <c r="O5" s="1">
        <v>5.0848000000000004</v>
      </c>
      <c r="P5" s="1">
        <v>114.362594604492</v>
      </c>
      <c r="Q5" s="1">
        <v>63.244590044021599</v>
      </c>
      <c r="R5" s="1">
        <v>27.278467655181899</v>
      </c>
      <c r="S5" s="1">
        <v>23.394239664077801</v>
      </c>
    </row>
    <row r="6" spans="1:19" x14ac:dyDescent="0.25">
      <c r="A6" s="1" cm="1">
        <f t="array" ref="A6">Πίνακας317[batch_size]*(Πίνακας116[[#This Row],[batch]]*Πίνακας317[num_iter]+Πίνακας116[[#This Row],[iteration]])</f>
        <v>5</v>
      </c>
      <c r="B6" s="1">
        <v>0</v>
      </c>
      <c r="C6" s="1">
        <v>1</v>
      </c>
      <c r="D6" s="1">
        <v>5.0563773999999997</v>
      </c>
      <c r="E6" s="1">
        <v>32.337670000000003</v>
      </c>
      <c r="F6" s="1">
        <v>71.798519999999996</v>
      </c>
      <c r="G6" s="1">
        <v>60.112793000000003</v>
      </c>
      <c r="H6" s="1">
        <v>56.124316999999998</v>
      </c>
      <c r="I6" s="1">
        <v>1.0198288185845501</v>
      </c>
      <c r="J6" s="1">
        <v>2.6544479999999999</v>
      </c>
      <c r="K6" s="1">
        <v>4.8899093000000002</v>
      </c>
      <c r="L6" s="1">
        <v>3.0493925740051999</v>
      </c>
      <c r="M6" s="1">
        <v>-5.0903600000000004</v>
      </c>
      <c r="N6" s="1">
        <v>2.9728089094994701</v>
      </c>
      <c r="O6" s="1">
        <v>6.0937400000000004</v>
      </c>
      <c r="P6" s="1">
        <v>146.70026397705101</v>
      </c>
      <c r="Q6" s="1">
        <v>65.899038076400799</v>
      </c>
      <c r="R6" s="1">
        <v>5.2637894153594997</v>
      </c>
      <c r="S6" s="1">
        <v>4.7510335445404097</v>
      </c>
    </row>
    <row r="7" spans="1:19" x14ac:dyDescent="0.25">
      <c r="A7" s="1" cm="1">
        <f t="array" ref="A7">Πίνακας317[batch_size]*(Πίνακας116[[#This Row],[batch]]*Πίνακας317[num_iter]+Πίνακας116[[#This Row],[iteration]])</f>
        <v>10</v>
      </c>
      <c r="B7" s="1">
        <v>0</v>
      </c>
      <c r="C7" s="1">
        <v>2</v>
      </c>
      <c r="D7" s="1">
        <v>3.4332063000000002</v>
      </c>
      <c r="E7" s="1">
        <v>22.092001</v>
      </c>
      <c r="F7" s="1">
        <v>61.107329999999997</v>
      </c>
      <c r="G7" s="1">
        <v>60.112793000000003</v>
      </c>
      <c r="H7" s="1">
        <v>53.175243000000002</v>
      </c>
      <c r="I7" s="1">
        <v>0.82816190494963104</v>
      </c>
      <c r="J7" s="1">
        <v>1.8623046999999999</v>
      </c>
      <c r="K7" s="1">
        <v>3.3421509999999999</v>
      </c>
      <c r="L7" s="1">
        <v>2.3924517157929399</v>
      </c>
      <c r="M7" s="1">
        <v>-6.0887399999999996</v>
      </c>
      <c r="N7" s="1">
        <v>3.1459637694031701</v>
      </c>
      <c r="O7" s="1">
        <v>5.7870400000000002</v>
      </c>
      <c r="P7" s="1">
        <v>168.79226493835401</v>
      </c>
      <c r="Q7" s="1">
        <v>67.761342763900799</v>
      </c>
      <c r="R7" s="1">
        <v>5.0609512329101598</v>
      </c>
      <c r="S7" s="1">
        <v>4.5538923740386998</v>
      </c>
    </row>
    <row r="8" spans="1:19" x14ac:dyDescent="0.25">
      <c r="A8" s="1" cm="1">
        <f t="array" ref="A8">Πίνακας317[batch_size]*(Πίνακας116[[#This Row],[batch]]*Πίνακας317[num_iter]+Πίνακας116[[#This Row],[iteration]])</f>
        <v>15</v>
      </c>
      <c r="B8" s="1">
        <v>0</v>
      </c>
      <c r="C8" s="1">
        <v>3</v>
      </c>
      <c r="D8" s="1">
        <v>2.58467</v>
      </c>
      <c r="E8" s="1">
        <v>18.713467000000001</v>
      </c>
      <c r="F8" s="1">
        <v>57.915430000000001</v>
      </c>
      <c r="G8" s="1">
        <v>60.112793000000003</v>
      </c>
      <c r="H8" s="1">
        <v>47.448234999999997</v>
      </c>
      <c r="I8" s="1">
        <v>0.61326300120676602</v>
      </c>
      <c r="J8" s="1">
        <v>1.2649124</v>
      </c>
      <c r="K8" s="1">
        <v>2.403772</v>
      </c>
      <c r="L8" s="1">
        <v>2.88307563660796</v>
      </c>
      <c r="M8" s="1">
        <v>-4.6885599999999998</v>
      </c>
      <c r="N8" s="1">
        <v>1.74225626576586</v>
      </c>
      <c r="O8" s="1">
        <v>6.7463800000000003</v>
      </c>
      <c r="P8" s="1">
        <v>187.505731582642</v>
      </c>
      <c r="Q8" s="1">
        <v>69.026255130767794</v>
      </c>
      <c r="R8" s="1">
        <v>4.9504809379577601</v>
      </c>
      <c r="S8" s="1">
        <v>4.4438400268554696</v>
      </c>
    </row>
    <row r="9" spans="1:19" x14ac:dyDescent="0.25">
      <c r="A9" s="1" cm="1">
        <f t="array" ref="A9">Πίνακας317[batch_size]*(Πίνακας116[[#This Row],[batch]]*Πίνακας317[num_iter]+Πίνακας116[[#This Row],[iteration]])</f>
        <v>20</v>
      </c>
      <c r="B9" s="1">
        <v>0</v>
      </c>
      <c r="C9" s="1">
        <v>4</v>
      </c>
      <c r="D9" s="1">
        <v>2.7971127</v>
      </c>
      <c r="E9" s="1">
        <v>10.838744999999999</v>
      </c>
      <c r="F9" s="1">
        <v>85.486559999999997</v>
      </c>
      <c r="G9" s="1">
        <v>60.112793000000003</v>
      </c>
      <c r="H9" s="1">
        <v>59.276344000000002</v>
      </c>
      <c r="I9" s="1">
        <v>0.48173462380387</v>
      </c>
      <c r="J9" s="1">
        <v>1.9140488</v>
      </c>
      <c r="K9" s="1">
        <v>2.1813419999999999</v>
      </c>
      <c r="L9" s="1">
        <v>2.2961470750808801</v>
      </c>
      <c r="M9" s="1">
        <v>-2.9343599999999999</v>
      </c>
      <c r="N9" s="1">
        <v>2.4727876634280701</v>
      </c>
      <c r="O9" s="1">
        <v>7.0134600000000002</v>
      </c>
      <c r="P9" s="1">
        <v>198.34447669982899</v>
      </c>
      <c r="Q9" s="1">
        <v>70.940303921699496</v>
      </c>
      <c r="R9" s="1">
        <v>5.0268101692199698</v>
      </c>
      <c r="S9" s="1">
        <v>4.5477707386016801</v>
      </c>
    </row>
    <row r="10" spans="1:19" x14ac:dyDescent="0.25">
      <c r="A10" s="1" cm="1">
        <f t="array" ref="A10">Πίνακας317[batch_size]*(Πίνακας116[[#This Row],[batch]]*Πίνακας317[num_iter]+Πίνακας116[[#This Row],[iteration]])</f>
        <v>25</v>
      </c>
      <c r="B10" s="1">
        <v>1</v>
      </c>
      <c r="C10" s="1">
        <v>0</v>
      </c>
      <c r="D10" s="1">
        <v>0.49604802999999997</v>
      </c>
      <c r="E10" s="1">
        <v>16.842099999999999</v>
      </c>
      <c r="F10" s="1">
        <v>20.345783000000001</v>
      </c>
      <c r="G10" s="1">
        <v>62.831665000000001</v>
      </c>
      <c r="H10" s="1">
        <v>18.649554999999999</v>
      </c>
      <c r="I10" s="1">
        <v>0.38391894814713201</v>
      </c>
      <c r="J10" s="1">
        <v>5.4278120000000003</v>
      </c>
      <c r="K10" s="1">
        <v>0.48341830000000002</v>
      </c>
      <c r="L10" s="1">
        <v>0.384267947661661</v>
      </c>
      <c r="M10" s="1">
        <v>-1.1753800000000001</v>
      </c>
      <c r="N10" s="1">
        <v>0.159121709392612</v>
      </c>
      <c r="O10" s="1">
        <v>8.9910399999999999</v>
      </c>
      <c r="P10" s="1">
        <v>310.47891998290999</v>
      </c>
      <c r="Q10" s="1">
        <v>173.641515374184</v>
      </c>
      <c r="R10" s="1">
        <v>5.0885667800903303</v>
      </c>
      <c r="S10" s="1">
        <v>4.5740313529968297</v>
      </c>
    </row>
    <row r="11" spans="1:19" x14ac:dyDescent="0.25">
      <c r="A11" s="1" cm="1">
        <f t="array" ref="A11">Πίνακας317[batch_size]*(Πίνακας116[[#This Row],[batch]]*Πίνακας317[num_iter]+Πίνακας116[[#This Row],[iteration]])</f>
        <v>30</v>
      </c>
      <c r="B11" s="1">
        <v>1</v>
      </c>
      <c r="C11" s="1">
        <v>1</v>
      </c>
      <c r="D11" s="1">
        <v>5.8465577999999997E-2</v>
      </c>
      <c r="E11" s="1">
        <v>0</v>
      </c>
      <c r="F11" s="1">
        <v>10.821342</v>
      </c>
      <c r="G11" s="1">
        <v>45.836081999999998</v>
      </c>
      <c r="H11" s="1">
        <v>7.5472655</v>
      </c>
      <c r="I11" s="1">
        <v>3.3622226460078802E-3</v>
      </c>
      <c r="J11" s="1">
        <v>0</v>
      </c>
      <c r="K11" s="1">
        <v>1.6877630000000001E-2</v>
      </c>
      <c r="L11" s="1">
        <v>3.7944296014042103E-2</v>
      </c>
      <c r="M11" s="1">
        <v>-2.00048</v>
      </c>
      <c r="N11" s="1">
        <v>9.6801386353745897E-2</v>
      </c>
      <c r="O11" s="1">
        <v>8.9905399999999993</v>
      </c>
      <c r="P11" s="1">
        <v>310.47891998290999</v>
      </c>
      <c r="Q11" s="1">
        <v>173.641515374184</v>
      </c>
      <c r="R11" s="1">
        <v>5.0569100379943901</v>
      </c>
      <c r="S11" s="1">
        <v>4.5649788379669198</v>
      </c>
    </row>
    <row r="12" spans="1:19" x14ac:dyDescent="0.25">
      <c r="A12" s="1" cm="1">
        <f t="array" ref="A12">Πίνακας317[batch_size]*(Πίνακας116[[#This Row],[batch]]*Πίνακας317[num_iter]+Πίνακας116[[#This Row],[iteration]])</f>
        <v>35</v>
      </c>
      <c r="B12" s="1">
        <v>1</v>
      </c>
      <c r="C12" s="1">
        <v>2</v>
      </c>
      <c r="D12" s="1">
        <v>2.8753793000000001E-4</v>
      </c>
      <c r="E12" s="1">
        <v>0</v>
      </c>
      <c r="F12" s="1">
        <v>8.3923340000000006E-6</v>
      </c>
      <c r="G12" s="1">
        <v>-0.55272449999999995</v>
      </c>
      <c r="H12" s="1">
        <v>3.8146973E-6</v>
      </c>
      <c r="I12" s="1">
        <v>7.3312539041409599E-6</v>
      </c>
      <c r="J12" s="1">
        <v>0</v>
      </c>
      <c r="K12" s="1">
        <v>2.4599232999999998E-4</v>
      </c>
      <c r="L12" s="1">
        <v>1.34162737002512E-2</v>
      </c>
      <c r="M12" s="1">
        <v>-2.0000599999999999</v>
      </c>
      <c r="N12" s="1">
        <v>0</v>
      </c>
      <c r="O12" s="1">
        <v>9</v>
      </c>
      <c r="P12" s="1">
        <v>310.47891998290999</v>
      </c>
      <c r="Q12" s="1">
        <v>173.641515374184</v>
      </c>
      <c r="R12" s="1">
        <v>5.0841617584228498</v>
      </c>
      <c r="S12" s="1">
        <v>4.5655012130737296</v>
      </c>
    </row>
    <row r="13" spans="1:19" x14ac:dyDescent="0.25">
      <c r="A13" s="1" cm="1">
        <f t="array" ref="A13">Πίνακας317[batch_size]*(Πίνακας116[[#This Row],[batch]]*Πίνακας317[num_iter]+Πίνακας116[[#This Row],[iteration]])</f>
        <v>40</v>
      </c>
      <c r="B13" s="1">
        <v>1</v>
      </c>
      <c r="C13" s="1">
        <v>3</v>
      </c>
      <c r="D13" s="1">
        <v>1.0254065E-4</v>
      </c>
      <c r="E13" s="1">
        <v>0</v>
      </c>
      <c r="F13" s="1">
        <v>8.3923340000000006E-6</v>
      </c>
      <c r="G13" s="1">
        <v>-0.55272449999999995</v>
      </c>
      <c r="H13" s="1">
        <v>3.8146973E-6</v>
      </c>
      <c r="I13" s="1">
        <v>8.8285256707933304E-8</v>
      </c>
      <c r="J13" s="1">
        <v>0</v>
      </c>
      <c r="K13" s="1">
        <v>2.5886547999999998E-4</v>
      </c>
      <c r="L13" s="1">
        <v>0</v>
      </c>
      <c r="M13" s="1">
        <v>-2</v>
      </c>
      <c r="N13" s="1">
        <v>0</v>
      </c>
      <c r="O13" s="1">
        <v>9</v>
      </c>
      <c r="P13" s="1">
        <v>310.47891998290999</v>
      </c>
      <c r="Q13" s="1">
        <v>173.641515374184</v>
      </c>
      <c r="R13" s="1">
        <v>5.0285491943359402</v>
      </c>
      <c r="S13" s="1">
        <v>4.5110414028167698</v>
      </c>
    </row>
    <row r="14" spans="1:19" x14ac:dyDescent="0.25">
      <c r="A14" s="1" cm="1">
        <f t="array" ref="A14">Πίνακας317[batch_size]*(Πίνακας116[[#This Row],[batch]]*Πίνακας317[num_iter]+Πίνακας116[[#This Row],[iteration]])</f>
        <v>45</v>
      </c>
      <c r="B14" s="1">
        <v>1</v>
      </c>
      <c r="C14" s="1">
        <v>4</v>
      </c>
      <c r="D14" s="1">
        <v>1.00576806E-4</v>
      </c>
      <c r="E14" s="1">
        <v>0</v>
      </c>
      <c r="F14" s="1">
        <v>8.3923340000000006E-6</v>
      </c>
      <c r="G14" s="1">
        <v>-0.55272449999999995</v>
      </c>
      <c r="H14" s="1">
        <v>3.8146973E-6</v>
      </c>
      <c r="I14" s="1">
        <v>4.7594162949881601E-8</v>
      </c>
      <c r="J14" s="1">
        <v>0</v>
      </c>
      <c r="K14" s="1">
        <v>1.00712525E-4</v>
      </c>
      <c r="L14" s="1">
        <v>0</v>
      </c>
      <c r="M14" s="1">
        <v>-2</v>
      </c>
      <c r="N14" s="1">
        <v>0</v>
      </c>
      <c r="O14" s="1">
        <v>9</v>
      </c>
      <c r="P14" s="1">
        <v>310.47891998290999</v>
      </c>
      <c r="Q14" s="1">
        <v>173.641515374184</v>
      </c>
      <c r="R14" s="1">
        <v>5.0117466449737602</v>
      </c>
      <c r="S14" s="1">
        <v>4.49816870689392</v>
      </c>
    </row>
    <row r="15" spans="1:19" x14ac:dyDescent="0.25">
      <c r="A15" s="1" cm="1">
        <f t="array" ref="A15">Πίνακας317[batch_size]*(Πίνακας116[[#This Row],[batch]]*Πίνακας317[num_iter]+Πίνακας116[[#This Row],[iteration]])</f>
        <v>50</v>
      </c>
      <c r="B15" s="1">
        <v>2</v>
      </c>
      <c r="C15" s="1">
        <v>0</v>
      </c>
      <c r="D15" s="1">
        <v>1.0042805E-4</v>
      </c>
      <c r="E15" s="1">
        <v>0</v>
      </c>
      <c r="F15" s="1">
        <v>8.3923340000000006E-6</v>
      </c>
      <c r="G15" s="1">
        <v>-0.55272449999999995</v>
      </c>
      <c r="H15" s="1">
        <v>3.8146973E-6</v>
      </c>
      <c r="I15" s="1">
        <v>3.9594653202410001E-8</v>
      </c>
      <c r="J15" s="1">
        <v>0</v>
      </c>
      <c r="K15" s="1">
        <v>1.0042805E-4</v>
      </c>
      <c r="L15" s="1">
        <v>0</v>
      </c>
      <c r="M15" s="1">
        <v>-2</v>
      </c>
      <c r="N15" s="1">
        <v>0</v>
      </c>
      <c r="O15" s="1">
        <v>9</v>
      </c>
      <c r="P15" s="1">
        <v>405.77126312255899</v>
      </c>
      <c r="Q15" s="1">
        <v>343.378820061684</v>
      </c>
      <c r="R15" s="1">
        <v>5.0368242263793901</v>
      </c>
      <c r="S15" s="1">
        <v>4.5218558311462402</v>
      </c>
    </row>
    <row r="16" spans="1:19" x14ac:dyDescent="0.25">
      <c r="A16" s="1" cm="1">
        <f t="array" ref="A16">Πίνακας317[batch_size]*(Πίνακας116[[#This Row],[batch]]*Πίνακας317[num_iter]+Πίνακας116[[#This Row],[iteration]])</f>
        <v>55</v>
      </c>
      <c r="B16" s="1">
        <v>2</v>
      </c>
      <c r="C16" s="1">
        <v>1</v>
      </c>
      <c r="D16" s="1">
        <v>1.0035844999999999E-4</v>
      </c>
      <c r="E16" s="1">
        <v>0</v>
      </c>
      <c r="F16" s="1">
        <v>8.3923340000000006E-6</v>
      </c>
      <c r="G16" s="1">
        <v>-0.55272449999999995</v>
      </c>
      <c r="H16" s="1">
        <v>3.8146973E-6</v>
      </c>
      <c r="I16" s="1">
        <v>3.7742848119952697E-8</v>
      </c>
      <c r="J16" s="1">
        <v>0</v>
      </c>
      <c r="K16" s="1">
        <v>1.0035844999999999E-4</v>
      </c>
      <c r="L16" s="1">
        <v>0</v>
      </c>
      <c r="M16" s="1">
        <v>-2</v>
      </c>
      <c r="N16" s="1">
        <v>0</v>
      </c>
      <c r="O16" s="1">
        <v>9</v>
      </c>
      <c r="P16" s="1">
        <v>405.77126312255899</v>
      </c>
      <c r="Q16" s="1">
        <v>343.378820061684</v>
      </c>
      <c r="R16" s="1">
        <v>5.0139260292053196</v>
      </c>
      <c r="S16" s="1">
        <v>4.4882364273071298</v>
      </c>
    </row>
    <row r="17" spans="1:19" x14ac:dyDescent="0.25">
      <c r="A17" s="1" cm="1">
        <f t="array" ref="A17">Πίνακας317[batch_size]*(Πίνακας116[[#This Row],[batch]]*Πίνακας317[num_iter]+Πίνακας116[[#This Row],[iteration]])</f>
        <v>60</v>
      </c>
      <c r="B17" s="1">
        <v>2</v>
      </c>
      <c r="C17" s="1">
        <v>2</v>
      </c>
      <c r="D17" s="1">
        <v>1.0002172999999999E-4</v>
      </c>
      <c r="E17" s="1">
        <v>0</v>
      </c>
      <c r="F17" s="1">
        <v>8.3923340000000006E-6</v>
      </c>
      <c r="G17" s="1">
        <v>-0.55272449999999995</v>
      </c>
      <c r="H17" s="1">
        <v>3.8146973E-6</v>
      </c>
      <c r="I17" s="1">
        <v>3.7742848119952697E-8</v>
      </c>
      <c r="J17" s="1">
        <v>0</v>
      </c>
      <c r="K17" s="1">
        <v>1.0002172999999999E-4</v>
      </c>
      <c r="L17" s="1">
        <v>0</v>
      </c>
      <c r="M17" s="1">
        <v>-2</v>
      </c>
      <c r="N17" s="1">
        <v>0</v>
      </c>
      <c r="O17" s="1">
        <v>9</v>
      </c>
      <c r="P17" s="1">
        <v>405.77126312255899</v>
      </c>
      <c r="Q17" s="1">
        <v>343.378820061684</v>
      </c>
      <c r="R17" s="1">
        <v>5.0293769836425799</v>
      </c>
      <c r="S17" s="1">
        <v>4.5074565410613996</v>
      </c>
    </row>
    <row r="18" spans="1:19" x14ac:dyDescent="0.25">
      <c r="A18" s="1" cm="1">
        <f t="array" ref="A18">Πίνακας317[batch_size]*(Πίνακας116[[#This Row],[batch]]*Πίνακας317[num_iter]+Πίνακας116[[#This Row],[iteration]])</f>
        <v>65</v>
      </c>
      <c r="B18" s="1">
        <v>2</v>
      </c>
      <c r="C18" s="1">
        <v>3</v>
      </c>
      <c r="D18" s="1">
        <v>1.00028694E-4</v>
      </c>
      <c r="E18" s="1">
        <v>0</v>
      </c>
      <c r="F18" s="1">
        <v>8.3923340000000006E-6</v>
      </c>
      <c r="G18" s="1">
        <v>-0.55272449999999995</v>
      </c>
      <c r="H18" s="1">
        <v>3.8146973E-6</v>
      </c>
      <c r="I18" s="1">
        <v>3.7742848119952697E-8</v>
      </c>
      <c r="J18" s="1">
        <v>0</v>
      </c>
      <c r="K18" s="1">
        <v>1.00028694E-4</v>
      </c>
      <c r="L18" s="1">
        <v>0</v>
      </c>
      <c r="M18" s="1">
        <v>-2</v>
      </c>
      <c r="N18" s="1">
        <v>0</v>
      </c>
      <c r="O18" s="1">
        <v>9</v>
      </c>
      <c r="P18" s="1">
        <v>405.77126312255899</v>
      </c>
      <c r="Q18" s="1">
        <v>343.378820061684</v>
      </c>
      <c r="R18" s="1">
        <v>5.0228745937347403</v>
      </c>
      <c r="S18" s="1">
        <v>4.4998440742492702</v>
      </c>
    </row>
    <row r="19" spans="1:19" x14ac:dyDescent="0.25">
      <c r="A19" s="1" cm="1">
        <f t="array" ref="A19">Πίνακας317[batch_size]*(Πίνακας116[[#This Row],[batch]]*Πίνακας317[num_iter]+Πίνακας116[[#This Row],[iteration]])</f>
        <v>70</v>
      </c>
      <c r="B19" s="1">
        <v>2</v>
      </c>
      <c r="C19" s="1">
        <v>4</v>
      </c>
      <c r="D19" s="1">
        <v>1.000244E-4</v>
      </c>
      <c r="E19" s="1">
        <v>0</v>
      </c>
      <c r="F19" s="1">
        <v>8.3923340000000006E-6</v>
      </c>
      <c r="G19" s="1">
        <v>-0.55272449999999995</v>
      </c>
      <c r="H19" s="1">
        <v>3.8146973E-6</v>
      </c>
      <c r="I19" s="1">
        <v>3.7742848119952697E-8</v>
      </c>
      <c r="J19" s="1">
        <v>0</v>
      </c>
      <c r="K19" s="1">
        <v>1.000244E-4</v>
      </c>
      <c r="L19" s="1">
        <v>0</v>
      </c>
      <c r="M19" s="1">
        <v>-2</v>
      </c>
      <c r="N19" s="1">
        <v>0</v>
      </c>
      <c r="O19" s="1">
        <v>9</v>
      </c>
      <c r="P19" s="1">
        <v>405.77126312255899</v>
      </c>
      <c r="Q19" s="1">
        <v>343.378820061684</v>
      </c>
      <c r="R19" s="1">
        <v>4.97114777565002</v>
      </c>
      <c r="S19" s="1">
        <v>4.4997138977050799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45DB-ED68-44D5-82AC-609454F80219}">
  <sheetPr>
    <tabColor theme="5"/>
  </sheetPr>
  <dimension ref="A1:S19"/>
  <sheetViews>
    <sheetView zoomScaleNormal="100" workbookViewId="0">
      <selection activeCell="H27" sqref="H27"/>
    </sheetView>
  </sheetViews>
  <sheetFormatPr defaultColWidth="11.5546875" defaultRowHeight="13.2" x14ac:dyDescent="0.25"/>
  <cols>
    <col min="1" max="1" width="10.5546875" style="1" customWidth="1"/>
    <col min="2" max="2" width="10.88671875" style="1" customWidth="1"/>
    <col min="3" max="3" width="16.5546875" style="1" customWidth="1"/>
    <col min="4" max="4" width="11.44140625" style="1" customWidth="1"/>
    <col min="5" max="5" width="14.6640625" style="1" customWidth="1"/>
    <col min="6" max="6" width="11.5546875" style="1" customWidth="1"/>
    <col min="7" max="7" width="15.6640625" style="1" customWidth="1"/>
    <col min="8" max="8" width="20.33203125" style="1" customWidth="1"/>
    <col min="9" max="9" width="12" style="1" customWidth="1"/>
    <col min="10" max="10" width="14.6640625" style="1" customWidth="1"/>
    <col min="11" max="11" width="18.5546875" style="1" customWidth="1"/>
    <col min="12" max="12" width="12.77734375" style="1" customWidth="1"/>
    <col min="13" max="13" width="18.5546875" style="1" customWidth="1"/>
    <col min="14" max="14" width="11.6640625" style="1" customWidth="1"/>
    <col min="15" max="16" width="16.5546875" style="1" customWidth="1"/>
    <col min="17" max="17" width="20.33203125" style="1" customWidth="1"/>
    <col min="18" max="18" width="19.44140625" style="1" customWidth="1"/>
    <col min="19" max="16384" width="11.554687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9" x14ac:dyDescent="0.25">
      <c r="A2" s="1">
        <v>4</v>
      </c>
      <c r="B2" s="1">
        <v>5</v>
      </c>
      <c r="C2" s="1">
        <v>5</v>
      </c>
      <c r="D2" s="1">
        <v>-0.01</v>
      </c>
      <c r="E2" s="1" t="s">
        <v>7</v>
      </c>
      <c r="F2" s="1">
        <v>1</v>
      </c>
      <c r="G2" s="1">
        <v>100</v>
      </c>
    </row>
    <row r="4" spans="1:19" x14ac:dyDescent="0.25">
      <c r="A4" s="1" t="s">
        <v>27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23</v>
      </c>
      <c r="R4" s="1" t="s">
        <v>24</v>
      </c>
      <c r="S4" s="1" t="s">
        <v>25</v>
      </c>
    </row>
    <row r="5" spans="1:19" x14ac:dyDescent="0.25">
      <c r="A5" s="1" cm="1">
        <f t="array" ref="A5">Πίνακας318[batch_size]*(Πίνακας219[[#This Row],[batch]]*Πίνακας318[num_iter]+Πίνακας219[[#This Row],[iteration]])</f>
        <v>0</v>
      </c>
      <c r="B5" s="1">
        <v>0</v>
      </c>
      <c r="C5" s="1">
        <v>0</v>
      </c>
      <c r="D5" s="1">
        <v>8.8624960000000002</v>
      </c>
      <c r="E5" s="1">
        <v>19.070250999999999</v>
      </c>
      <c r="F5" s="1">
        <v>110.63955</v>
      </c>
      <c r="G5" s="1">
        <v>60.112793000000003</v>
      </c>
      <c r="H5" s="1">
        <v>84.576170000000005</v>
      </c>
      <c r="I5" s="1">
        <v>1.0147441771488901</v>
      </c>
      <c r="J5" s="1">
        <v>2.5954087000000001</v>
      </c>
      <c r="K5" s="1">
        <v>8.6128149999999994</v>
      </c>
      <c r="L5" s="1">
        <v>3.8889216001869999</v>
      </c>
      <c r="M5" s="1">
        <v>-3.6387399999999999</v>
      </c>
      <c r="N5" s="1">
        <v>3.3526599827598398</v>
      </c>
      <c r="O5" s="1">
        <v>5.0848000000000004</v>
      </c>
      <c r="P5" s="1">
        <v>114.362594604492</v>
      </c>
      <c r="Q5" s="1">
        <v>63.244590044021599</v>
      </c>
      <c r="R5" s="1">
        <v>27.231231212615999</v>
      </c>
      <c r="S5" s="1">
        <v>23.3630211353302</v>
      </c>
    </row>
    <row r="6" spans="1:19" x14ac:dyDescent="0.25">
      <c r="A6" s="1" cm="1">
        <f t="array" ref="A6">Πίνακας318[batch_size]*(Πίνακας219[[#This Row],[batch]]*Πίνακας318[num_iter]+Πίνακας219[[#This Row],[iteration]])</f>
        <v>5</v>
      </c>
      <c r="B6" s="1">
        <v>0</v>
      </c>
      <c r="C6" s="1">
        <v>1</v>
      </c>
      <c r="D6" s="1">
        <v>5.0563773999999997</v>
      </c>
      <c r="E6" s="1">
        <v>32.337670000000003</v>
      </c>
      <c r="F6" s="1">
        <v>71.798519999999996</v>
      </c>
      <c r="G6" s="1">
        <v>54.512560000000001</v>
      </c>
      <c r="H6" s="1">
        <v>47.81147</v>
      </c>
      <c r="I6" s="1">
        <v>1.0198288185845501</v>
      </c>
      <c r="J6" s="1">
        <v>2.6544479999999999</v>
      </c>
      <c r="K6" s="1">
        <v>4.8899093000000002</v>
      </c>
      <c r="L6" s="1">
        <v>3.0493925740051999</v>
      </c>
      <c r="M6" s="1">
        <v>-5.0903600000000004</v>
      </c>
      <c r="N6" s="1">
        <v>2.9728089094994701</v>
      </c>
      <c r="O6" s="1">
        <v>6.0937400000000004</v>
      </c>
      <c r="P6" s="1">
        <v>146.70026397705101</v>
      </c>
      <c r="Q6" s="1">
        <v>65.899038076400799</v>
      </c>
      <c r="R6" s="1">
        <v>5.2491188049316397</v>
      </c>
      <c r="S6" s="1">
        <v>4.7405035495758101</v>
      </c>
    </row>
    <row r="7" spans="1:19" x14ac:dyDescent="0.25">
      <c r="A7" s="1" cm="1">
        <f t="array" ref="A7">Πίνακας318[batch_size]*(Πίνακας219[[#This Row],[batch]]*Πίνακας318[num_iter]+Πίνακας219[[#This Row],[iteration]])</f>
        <v>10</v>
      </c>
      <c r="B7" s="1">
        <v>0</v>
      </c>
      <c r="C7" s="1">
        <v>2</v>
      </c>
      <c r="D7" s="1">
        <v>3.4332063000000002</v>
      </c>
      <c r="E7" s="1">
        <v>22.092001</v>
      </c>
      <c r="F7" s="1">
        <v>61.107329999999997</v>
      </c>
      <c r="G7" s="1">
        <v>54.512560000000001</v>
      </c>
      <c r="H7" s="1">
        <v>42.946503</v>
      </c>
      <c r="I7" s="1">
        <v>0.82816190494963104</v>
      </c>
      <c r="J7" s="1">
        <v>1.8623046999999999</v>
      </c>
      <c r="K7" s="1">
        <v>3.3421509999999999</v>
      </c>
      <c r="L7" s="1">
        <v>2.3924517157929399</v>
      </c>
      <c r="M7" s="1">
        <v>-6.0887399999999996</v>
      </c>
      <c r="N7" s="1">
        <v>3.1459637694031701</v>
      </c>
      <c r="O7" s="1">
        <v>5.7870400000000002</v>
      </c>
      <c r="P7" s="1">
        <v>168.79226493835401</v>
      </c>
      <c r="Q7" s="1">
        <v>67.761342763900799</v>
      </c>
      <c r="R7" s="1">
        <v>5.1340150833129901</v>
      </c>
      <c r="S7" s="1">
        <v>4.6253414154052699</v>
      </c>
    </row>
    <row r="8" spans="1:19" x14ac:dyDescent="0.25">
      <c r="A8" s="1" cm="1">
        <f t="array" ref="A8">Πίνακας318[batch_size]*(Πίνακας219[[#This Row],[batch]]*Πίνακας318[num_iter]+Πίνακας219[[#This Row],[iteration]])</f>
        <v>15</v>
      </c>
      <c r="B8" s="1">
        <v>0</v>
      </c>
      <c r="C8" s="1">
        <v>3</v>
      </c>
      <c r="D8" s="1">
        <v>2.58467</v>
      </c>
      <c r="E8" s="1">
        <v>18.713467000000001</v>
      </c>
      <c r="F8" s="1">
        <v>57.915430000000001</v>
      </c>
      <c r="G8" s="1">
        <v>60.112793000000003</v>
      </c>
      <c r="H8" s="1">
        <v>47.448234999999997</v>
      </c>
      <c r="I8" s="1">
        <v>0.61326300120676602</v>
      </c>
      <c r="J8" s="1">
        <v>1.2649124</v>
      </c>
      <c r="K8" s="1">
        <v>2.403772</v>
      </c>
      <c r="L8" s="1">
        <v>2.88307563660796</v>
      </c>
      <c r="M8" s="1">
        <v>-4.6885599999999998</v>
      </c>
      <c r="N8" s="1">
        <v>1.74225626576586</v>
      </c>
      <c r="O8" s="1">
        <v>6.7463800000000003</v>
      </c>
      <c r="P8" s="1">
        <v>187.505731582642</v>
      </c>
      <c r="Q8" s="1">
        <v>69.026255130767794</v>
      </c>
      <c r="R8" s="1">
        <v>5.0694348812103298</v>
      </c>
      <c r="S8" s="1">
        <v>4.5610160827636701</v>
      </c>
    </row>
    <row r="9" spans="1:19" x14ac:dyDescent="0.25">
      <c r="A9" s="1" cm="1">
        <f t="array" ref="A9">Πίνακας318[batch_size]*(Πίνακας219[[#This Row],[batch]]*Πίνακας318[num_iter]+Πίνακας219[[#This Row],[iteration]])</f>
        <v>20</v>
      </c>
      <c r="B9" s="1">
        <v>0</v>
      </c>
      <c r="C9" s="1">
        <v>4</v>
      </c>
      <c r="D9" s="1">
        <v>2.7971127</v>
      </c>
      <c r="E9" s="1">
        <v>10.838744999999999</v>
      </c>
      <c r="F9" s="1">
        <v>85.486559999999997</v>
      </c>
      <c r="G9" s="1">
        <v>60.112793000000003</v>
      </c>
      <c r="H9" s="1">
        <v>59.276344000000002</v>
      </c>
      <c r="I9" s="1">
        <v>0.48173462380387</v>
      </c>
      <c r="J9" s="1">
        <v>1.9140488</v>
      </c>
      <c r="K9" s="1">
        <v>2.1813419999999999</v>
      </c>
      <c r="L9" s="1">
        <v>2.2961470750808801</v>
      </c>
      <c r="M9" s="1">
        <v>-2.9343599999999999</v>
      </c>
      <c r="N9" s="1">
        <v>2.4727876634280701</v>
      </c>
      <c r="O9" s="1">
        <v>7.0134600000000002</v>
      </c>
      <c r="P9" s="1">
        <v>198.34447669982899</v>
      </c>
      <c r="Q9" s="1">
        <v>70.940303921699496</v>
      </c>
      <c r="R9" s="1">
        <v>5.00868487358093</v>
      </c>
      <c r="S9" s="1">
        <v>4.5358362197876003</v>
      </c>
    </row>
    <row r="10" spans="1:19" x14ac:dyDescent="0.25">
      <c r="A10" s="1" cm="1">
        <f t="array" ref="A10">Πίνακας318[batch_size]*(Πίνακας219[[#This Row],[batch]]*Πίνακας318[num_iter]+Πίνακας219[[#This Row],[iteration]])</f>
        <v>25</v>
      </c>
      <c r="B10" s="1">
        <v>1</v>
      </c>
      <c r="C10" s="1">
        <v>0</v>
      </c>
      <c r="D10" s="1">
        <v>0.49604802999999997</v>
      </c>
      <c r="E10" s="1">
        <v>16.842099999999999</v>
      </c>
      <c r="F10" s="1">
        <v>20.345783000000001</v>
      </c>
      <c r="G10" s="1">
        <v>9.4553360000000009</v>
      </c>
      <c r="H10" s="1">
        <v>18.609134999999998</v>
      </c>
      <c r="I10" s="1">
        <v>0.38391894814713201</v>
      </c>
      <c r="J10" s="1">
        <v>5.4278120000000003</v>
      </c>
      <c r="K10" s="1">
        <v>0.48341830000000002</v>
      </c>
      <c r="L10" s="1">
        <v>0.384267947661661</v>
      </c>
      <c r="M10" s="1">
        <v>-1.1753800000000001</v>
      </c>
      <c r="N10" s="1">
        <v>0.159121709392612</v>
      </c>
      <c r="O10" s="1">
        <v>8.9910399999999999</v>
      </c>
      <c r="P10" s="1">
        <v>310.47891998290999</v>
      </c>
      <c r="Q10" s="1">
        <v>173.641515374184</v>
      </c>
      <c r="R10" s="1">
        <v>5.08259844779968</v>
      </c>
      <c r="S10" s="1">
        <v>4.5728869438171396</v>
      </c>
    </row>
    <row r="11" spans="1:19" x14ac:dyDescent="0.25">
      <c r="A11" s="1" cm="1">
        <f t="array" ref="A11">Πίνακας318[batch_size]*(Πίνακας219[[#This Row],[batch]]*Πίνακας318[num_iter]+Πίνακας219[[#This Row],[iteration]])</f>
        <v>30</v>
      </c>
      <c r="B11" s="1">
        <v>1</v>
      </c>
      <c r="C11" s="1">
        <v>1</v>
      </c>
      <c r="D11" s="1">
        <v>5.8465577999999997E-2</v>
      </c>
      <c r="E11" s="1">
        <v>0</v>
      </c>
      <c r="F11" s="1">
        <v>10.821342</v>
      </c>
      <c r="G11" s="1">
        <v>-0.55272449999999995</v>
      </c>
      <c r="H11" s="1">
        <v>11.138076999999999</v>
      </c>
      <c r="I11" s="1">
        <v>3.3622226460078802E-3</v>
      </c>
      <c r="J11" s="1">
        <v>0</v>
      </c>
      <c r="K11" s="1">
        <v>1.6877630000000001E-2</v>
      </c>
      <c r="L11" s="1">
        <v>3.7944296014042103E-2</v>
      </c>
      <c r="M11" s="1">
        <v>-2.00048</v>
      </c>
      <c r="N11" s="1">
        <v>9.6801386353745897E-2</v>
      </c>
      <c r="O11" s="1">
        <v>8.9905399999999993</v>
      </c>
      <c r="P11" s="1">
        <v>310.47891998290999</v>
      </c>
      <c r="Q11" s="1">
        <v>173.641515374184</v>
      </c>
      <c r="R11" s="1">
        <v>5.0671634674072301</v>
      </c>
      <c r="S11" s="1">
        <v>4.5463442802429199</v>
      </c>
    </row>
    <row r="12" spans="1:19" x14ac:dyDescent="0.25">
      <c r="A12" s="1" cm="1">
        <f t="array" ref="A12">Πίνακας318[batch_size]*(Πίνακας219[[#This Row],[batch]]*Πίνακας318[num_iter]+Πίνακας219[[#This Row],[iteration]])</f>
        <v>35</v>
      </c>
      <c r="B12" s="1">
        <v>1</v>
      </c>
      <c r="C12" s="1">
        <v>2</v>
      </c>
      <c r="D12" s="1">
        <v>2.8753793000000001E-4</v>
      </c>
      <c r="E12" s="1">
        <v>0</v>
      </c>
      <c r="F12" s="1">
        <v>8.3923340000000006E-6</v>
      </c>
      <c r="G12" s="1">
        <v>-0.55272449999999995</v>
      </c>
      <c r="H12" s="1">
        <v>3.8146973E-6</v>
      </c>
      <c r="I12" s="1">
        <v>7.3312539041409599E-6</v>
      </c>
      <c r="J12" s="1">
        <v>0</v>
      </c>
      <c r="K12" s="1">
        <v>2.4599232999999998E-4</v>
      </c>
      <c r="L12" s="1">
        <v>1.34162737002512E-2</v>
      </c>
      <c r="M12" s="1">
        <v>-2.0000599999999999</v>
      </c>
      <c r="N12" s="1">
        <v>0</v>
      </c>
      <c r="O12" s="1">
        <v>9</v>
      </c>
      <c r="P12" s="1">
        <v>310.47891998290999</v>
      </c>
      <c r="Q12" s="1">
        <v>173.641515374184</v>
      </c>
      <c r="R12" s="1">
        <v>5.0513551235199001</v>
      </c>
      <c r="S12" s="1">
        <v>4.5271627902984601</v>
      </c>
    </row>
    <row r="13" spans="1:19" x14ac:dyDescent="0.25">
      <c r="A13" s="1" cm="1">
        <f t="array" ref="A13">Πίνακας318[batch_size]*(Πίνακας219[[#This Row],[batch]]*Πίνακας318[num_iter]+Πίνακας219[[#This Row],[iteration]])</f>
        <v>40</v>
      </c>
      <c r="B13" s="1">
        <v>1</v>
      </c>
      <c r="C13" s="1">
        <v>3</v>
      </c>
      <c r="D13" s="1">
        <v>1.0254065E-4</v>
      </c>
      <c r="E13" s="1">
        <v>0</v>
      </c>
      <c r="F13" s="1">
        <v>8.3923340000000006E-6</v>
      </c>
      <c r="G13" s="1">
        <v>-0.55272449999999995</v>
      </c>
      <c r="H13" s="1">
        <v>3.8146973E-6</v>
      </c>
      <c r="I13" s="1">
        <v>8.8285256707933304E-8</v>
      </c>
      <c r="J13" s="1">
        <v>0</v>
      </c>
      <c r="K13" s="1">
        <v>2.5886547999999998E-4</v>
      </c>
      <c r="L13" s="1">
        <v>0</v>
      </c>
      <c r="M13" s="1">
        <v>-2</v>
      </c>
      <c r="N13" s="1">
        <v>0</v>
      </c>
      <c r="O13" s="1">
        <v>9</v>
      </c>
      <c r="P13" s="1">
        <v>310.47891998290999</v>
      </c>
      <c r="Q13" s="1">
        <v>173.641515374184</v>
      </c>
      <c r="R13" s="1">
        <v>5.0667803287506104</v>
      </c>
      <c r="S13" s="1">
        <v>4.5418794155120903</v>
      </c>
    </row>
    <row r="14" spans="1:19" x14ac:dyDescent="0.25">
      <c r="A14" s="1" cm="1">
        <f t="array" ref="A14">Πίνακας318[batch_size]*(Πίνακας219[[#This Row],[batch]]*Πίνακας318[num_iter]+Πίνακας219[[#This Row],[iteration]])</f>
        <v>45</v>
      </c>
      <c r="B14" s="1">
        <v>1</v>
      </c>
      <c r="C14" s="1">
        <v>4</v>
      </c>
      <c r="D14" s="1">
        <v>1.00576806E-4</v>
      </c>
      <c r="E14" s="1">
        <v>0</v>
      </c>
      <c r="F14" s="1">
        <v>8.3923340000000006E-6</v>
      </c>
      <c r="G14" s="1">
        <v>-0.55272449999999995</v>
      </c>
      <c r="H14" s="1">
        <v>3.8146973E-6</v>
      </c>
      <c r="I14" s="1">
        <v>4.7594162949881601E-8</v>
      </c>
      <c r="J14" s="1">
        <v>0</v>
      </c>
      <c r="K14" s="1">
        <v>1.00712525E-4</v>
      </c>
      <c r="L14" s="1">
        <v>0</v>
      </c>
      <c r="M14" s="1">
        <v>-2</v>
      </c>
      <c r="N14" s="1">
        <v>0</v>
      </c>
      <c r="O14" s="1">
        <v>9</v>
      </c>
      <c r="P14" s="1">
        <v>310.47891998290999</v>
      </c>
      <c r="Q14" s="1">
        <v>173.641515374184</v>
      </c>
      <c r="R14" s="1">
        <v>5.0754916667938197</v>
      </c>
      <c r="S14" s="1">
        <v>4.5474891662597701</v>
      </c>
    </row>
    <row r="15" spans="1:19" x14ac:dyDescent="0.25">
      <c r="A15" s="1" cm="1">
        <f t="array" ref="A15">Πίνακας318[batch_size]*(Πίνακας219[[#This Row],[batch]]*Πίνακας318[num_iter]+Πίνακας219[[#This Row],[iteration]])</f>
        <v>50</v>
      </c>
      <c r="B15" s="1">
        <v>2</v>
      </c>
      <c r="C15" s="1">
        <v>0</v>
      </c>
      <c r="D15" s="1">
        <v>1.0042805E-4</v>
      </c>
      <c r="E15" s="1">
        <v>0</v>
      </c>
      <c r="F15" s="1">
        <v>8.3923340000000006E-6</v>
      </c>
      <c r="G15" s="1">
        <v>-0.55272449999999995</v>
      </c>
      <c r="H15" s="1">
        <v>3.8146973E-6</v>
      </c>
      <c r="I15" s="1">
        <v>3.9594653202410001E-8</v>
      </c>
      <c r="J15" s="1">
        <v>0</v>
      </c>
      <c r="K15" s="1">
        <v>1.0042805E-4</v>
      </c>
      <c r="L15" s="1">
        <v>0</v>
      </c>
      <c r="M15" s="1">
        <v>-2</v>
      </c>
      <c r="N15" s="1">
        <v>0</v>
      </c>
      <c r="O15" s="1">
        <v>9</v>
      </c>
      <c r="P15" s="1">
        <v>405.77126312255899</v>
      </c>
      <c r="Q15" s="1">
        <v>343.378820061684</v>
      </c>
      <c r="R15" s="1">
        <v>5.06793260574341</v>
      </c>
      <c r="S15" s="1">
        <v>4.5373475551605198</v>
      </c>
    </row>
    <row r="16" spans="1:19" x14ac:dyDescent="0.25">
      <c r="A16" s="1" cm="1">
        <f t="array" ref="A16">Πίνακας318[batch_size]*(Πίνακας219[[#This Row],[batch]]*Πίνακας318[num_iter]+Πίνακας219[[#This Row],[iteration]])</f>
        <v>55</v>
      </c>
      <c r="B16" s="1">
        <v>2</v>
      </c>
      <c r="C16" s="1">
        <v>1</v>
      </c>
      <c r="D16" s="1">
        <v>1.0035844999999999E-4</v>
      </c>
      <c r="E16" s="1">
        <v>0</v>
      </c>
      <c r="F16" s="1">
        <v>8.3923340000000006E-6</v>
      </c>
      <c r="G16" s="1">
        <v>-0.55272449999999995</v>
      </c>
      <c r="H16" s="1">
        <v>3.8146973E-6</v>
      </c>
      <c r="I16" s="1">
        <v>3.7742848119952697E-8</v>
      </c>
      <c r="J16" s="1">
        <v>0</v>
      </c>
      <c r="K16" s="1">
        <v>1.0035844999999999E-4</v>
      </c>
      <c r="L16" s="1">
        <v>0</v>
      </c>
      <c r="M16" s="1">
        <v>-2</v>
      </c>
      <c r="N16" s="1">
        <v>0</v>
      </c>
      <c r="O16" s="1">
        <v>9</v>
      </c>
      <c r="P16" s="1">
        <v>405.77126312255899</v>
      </c>
      <c r="Q16" s="1">
        <v>343.378820061684</v>
      </c>
      <c r="R16" s="1">
        <v>5.06439304351807</v>
      </c>
      <c r="S16" s="1">
        <v>4.5540940761566198</v>
      </c>
    </row>
    <row r="17" spans="1:19" x14ac:dyDescent="0.25">
      <c r="A17" s="1" cm="1">
        <f t="array" ref="A17">Πίνακας318[batch_size]*(Πίνακας219[[#This Row],[batch]]*Πίνακας318[num_iter]+Πίνακας219[[#This Row],[iteration]])</f>
        <v>60</v>
      </c>
      <c r="B17" s="1">
        <v>2</v>
      </c>
      <c r="C17" s="1">
        <v>2</v>
      </c>
      <c r="D17" s="1">
        <v>1.0002172999999999E-4</v>
      </c>
      <c r="E17" s="1">
        <v>0</v>
      </c>
      <c r="F17" s="1">
        <v>8.3923340000000006E-6</v>
      </c>
      <c r="G17" s="1">
        <v>-0.55272449999999995</v>
      </c>
      <c r="H17" s="1">
        <v>3.8146973E-6</v>
      </c>
      <c r="I17" s="1">
        <v>3.7742848119952697E-8</v>
      </c>
      <c r="J17" s="1">
        <v>0</v>
      </c>
      <c r="K17" s="1">
        <v>1.0002172999999999E-4</v>
      </c>
      <c r="L17" s="1">
        <v>0</v>
      </c>
      <c r="M17" s="1">
        <v>-2</v>
      </c>
      <c r="N17" s="1">
        <v>0</v>
      </c>
      <c r="O17" s="1">
        <v>9</v>
      </c>
      <c r="P17" s="1">
        <v>405.77126312255899</v>
      </c>
      <c r="Q17" s="1">
        <v>343.378820061684</v>
      </c>
      <c r="R17" s="1">
        <v>5.0490810871124303</v>
      </c>
      <c r="S17" s="1">
        <v>4.52105617523193</v>
      </c>
    </row>
    <row r="18" spans="1:19" x14ac:dyDescent="0.25">
      <c r="A18" s="1" cm="1">
        <f t="array" ref="A18">Πίνακας318[batch_size]*(Πίνακας219[[#This Row],[batch]]*Πίνακας318[num_iter]+Πίνακας219[[#This Row],[iteration]])</f>
        <v>65</v>
      </c>
      <c r="B18" s="1">
        <v>2</v>
      </c>
      <c r="C18" s="1">
        <v>3</v>
      </c>
      <c r="D18" s="1">
        <v>1.00028694E-4</v>
      </c>
      <c r="E18" s="1">
        <v>0</v>
      </c>
      <c r="F18" s="1">
        <v>8.3923340000000006E-6</v>
      </c>
      <c r="G18" s="1">
        <v>-0.55272449999999995</v>
      </c>
      <c r="H18" s="1">
        <v>3.8146973E-6</v>
      </c>
      <c r="I18" s="1">
        <v>3.7742848119952697E-8</v>
      </c>
      <c r="J18" s="1">
        <v>0</v>
      </c>
      <c r="K18" s="1">
        <v>1.00028694E-4</v>
      </c>
      <c r="L18" s="1">
        <v>0</v>
      </c>
      <c r="M18" s="1">
        <v>-2</v>
      </c>
      <c r="N18" s="1">
        <v>0</v>
      </c>
      <c r="O18" s="1">
        <v>9</v>
      </c>
      <c r="P18" s="1">
        <v>405.77126312255899</v>
      </c>
      <c r="Q18" s="1">
        <v>343.378820061684</v>
      </c>
      <c r="R18" s="1">
        <v>5.0886805057525599</v>
      </c>
      <c r="S18" s="1">
        <v>4.5663225650787398</v>
      </c>
    </row>
    <row r="19" spans="1:19" x14ac:dyDescent="0.25">
      <c r="A19" s="1" cm="1">
        <f t="array" ref="A19">Πίνακας318[batch_size]*(Πίνακας219[[#This Row],[batch]]*Πίνακας318[num_iter]+Πίνακας219[[#This Row],[iteration]])</f>
        <v>70</v>
      </c>
      <c r="B19" s="1">
        <v>2</v>
      </c>
      <c r="C19" s="1">
        <v>4</v>
      </c>
      <c r="D19" s="1">
        <v>1.000244E-4</v>
      </c>
      <c r="E19" s="1">
        <v>0</v>
      </c>
      <c r="F19" s="1">
        <v>8.3923340000000006E-6</v>
      </c>
      <c r="G19" s="1">
        <v>-0.55272449999999995</v>
      </c>
      <c r="H19" s="1">
        <v>3.8146973E-6</v>
      </c>
      <c r="I19" s="1">
        <v>3.7742848119952697E-8</v>
      </c>
      <c r="J19" s="1">
        <v>0</v>
      </c>
      <c r="K19" s="1">
        <v>1.000244E-4</v>
      </c>
      <c r="L19" s="1">
        <v>0</v>
      </c>
      <c r="M19" s="1">
        <v>-2</v>
      </c>
      <c r="N19" s="1">
        <v>0</v>
      </c>
      <c r="O19" s="1">
        <v>9</v>
      </c>
      <c r="P19" s="1">
        <v>405.77126312255899</v>
      </c>
      <c r="Q19" s="1">
        <v>343.378820061684</v>
      </c>
      <c r="R19" s="1">
        <v>5.0285408496856698</v>
      </c>
      <c r="S19" s="1">
        <v>4.5204730033874503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A3B9-B9AA-4F4F-B2F5-26A79A2378C0}">
  <sheetPr>
    <tabColor theme="5"/>
  </sheetPr>
  <dimension ref="A1:S19"/>
  <sheetViews>
    <sheetView zoomScaleNormal="100" workbookViewId="0">
      <selection activeCell="J26" sqref="J26"/>
    </sheetView>
  </sheetViews>
  <sheetFormatPr defaultColWidth="11.5546875" defaultRowHeight="13.2" x14ac:dyDescent="0.25"/>
  <cols>
    <col min="1" max="1" width="12.88671875" style="1" customWidth="1"/>
    <col min="2" max="2" width="12" style="1" customWidth="1"/>
    <col min="3" max="3" width="16.5546875" style="1" customWidth="1"/>
    <col min="4" max="4" width="11.44140625" style="1" customWidth="1"/>
    <col min="5" max="5" width="14.6640625" style="1" customWidth="1"/>
    <col min="6" max="6" width="11.5546875" style="1" customWidth="1"/>
    <col min="7" max="7" width="15.6640625" style="1" customWidth="1"/>
    <col min="8" max="8" width="20.33203125" style="1" customWidth="1"/>
    <col min="9" max="9" width="12" style="1" customWidth="1"/>
    <col min="10" max="10" width="14.6640625" style="1" customWidth="1"/>
    <col min="11" max="11" width="18.5546875" style="1" customWidth="1"/>
    <col min="12" max="12" width="12.77734375" style="1" customWidth="1"/>
    <col min="13" max="13" width="18.5546875" style="1" customWidth="1"/>
    <col min="14" max="14" width="11.6640625" style="1" customWidth="1"/>
    <col min="15" max="16" width="16.5546875" style="1" customWidth="1"/>
    <col min="17" max="17" width="20.33203125" style="1" customWidth="1"/>
    <col min="18" max="18" width="19.44140625" style="1" customWidth="1"/>
    <col min="19" max="16384" width="11.554687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9" x14ac:dyDescent="0.25">
      <c r="A2" s="1">
        <v>4</v>
      </c>
      <c r="B2" s="1">
        <v>5</v>
      </c>
      <c r="C2" s="1">
        <v>5</v>
      </c>
      <c r="D2" s="1">
        <v>-0.01</v>
      </c>
      <c r="E2" s="1" t="s">
        <v>7</v>
      </c>
      <c r="F2" s="1">
        <v>100</v>
      </c>
      <c r="G2" s="1">
        <v>100</v>
      </c>
    </row>
    <row r="4" spans="1:19" x14ac:dyDescent="0.25">
      <c r="A4" s="1" t="s">
        <v>27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23</v>
      </c>
      <c r="R4" s="1" t="s">
        <v>24</v>
      </c>
      <c r="S4" s="1" t="s">
        <v>25</v>
      </c>
    </row>
    <row r="5" spans="1:19" x14ac:dyDescent="0.25">
      <c r="A5" s="1" cm="1">
        <f t="array" ref="A5">Πίνακας320[batch_size]*(Πίνακας221[[#This Row],[batch]]*Πίνακας320[num_iter]+Πίνακας221[[#This Row],[iteration]])</f>
        <v>0</v>
      </c>
      <c r="B5" s="1">
        <v>0</v>
      </c>
      <c r="C5" s="1">
        <v>0</v>
      </c>
      <c r="D5" s="1">
        <v>8.8624960000000002</v>
      </c>
      <c r="E5" s="1">
        <v>19.070250999999999</v>
      </c>
      <c r="F5" s="1">
        <v>110.63955</v>
      </c>
      <c r="G5" s="1">
        <v>59.992226000000002</v>
      </c>
      <c r="H5" s="1">
        <v>84.663409999999999</v>
      </c>
      <c r="I5" s="1">
        <v>1.0147441771488901</v>
      </c>
      <c r="J5" s="1">
        <v>2.5954087000000001</v>
      </c>
      <c r="K5" s="1">
        <v>8.6128149999999994</v>
      </c>
      <c r="L5" s="1">
        <v>3.8889216001869999</v>
      </c>
      <c r="M5" s="1">
        <v>-3.6387399999999999</v>
      </c>
      <c r="N5" s="1">
        <v>3.3526599827598398</v>
      </c>
      <c r="O5" s="1">
        <v>5.0848000000000004</v>
      </c>
      <c r="P5" s="1">
        <v>114.362594604492</v>
      </c>
      <c r="Q5" s="1">
        <v>63.244590044021599</v>
      </c>
      <c r="R5" s="1">
        <v>26.891154527664199</v>
      </c>
      <c r="S5" s="1">
        <v>23.0290641784668</v>
      </c>
    </row>
    <row r="6" spans="1:19" x14ac:dyDescent="0.25">
      <c r="A6" s="1" cm="1">
        <f t="array" ref="A6">Πίνακας320[batch_size]*(Πίνακας221[[#This Row],[batch]]*Πίνακας320[num_iter]+Πίνακας221[[#This Row],[iteration]])</f>
        <v>5</v>
      </c>
      <c r="B6" s="1">
        <v>0</v>
      </c>
      <c r="C6" s="1">
        <v>1</v>
      </c>
      <c r="D6" s="1">
        <v>5.0563773999999997</v>
      </c>
      <c r="E6" s="1">
        <v>32.337670000000003</v>
      </c>
      <c r="F6" s="1">
        <v>71.798519999999996</v>
      </c>
      <c r="G6" s="1">
        <v>60.112793000000003</v>
      </c>
      <c r="H6" s="1">
        <v>56.124316999999998</v>
      </c>
      <c r="I6" s="1">
        <v>1.0198288185845501</v>
      </c>
      <c r="J6" s="1">
        <v>2.6544479999999999</v>
      </c>
      <c r="K6" s="1">
        <v>4.8899093000000002</v>
      </c>
      <c r="L6" s="1">
        <v>3.0493925740051999</v>
      </c>
      <c r="M6" s="1">
        <v>-5.0903600000000004</v>
      </c>
      <c r="N6" s="1">
        <v>2.9728089094994701</v>
      </c>
      <c r="O6" s="1">
        <v>6.0937400000000004</v>
      </c>
      <c r="P6" s="1">
        <v>146.70026397705101</v>
      </c>
      <c r="Q6" s="1">
        <v>65.899038076400799</v>
      </c>
      <c r="R6" s="1">
        <v>5.0416281223297101</v>
      </c>
      <c r="S6" s="1">
        <v>4.5354871749877903</v>
      </c>
    </row>
    <row r="7" spans="1:19" x14ac:dyDescent="0.25">
      <c r="A7" s="1" cm="1">
        <f t="array" ref="A7">Πίνακας320[batch_size]*(Πίνακας221[[#This Row],[batch]]*Πίνακας320[num_iter]+Πίνακας221[[#This Row],[iteration]])</f>
        <v>10</v>
      </c>
      <c r="B7" s="1">
        <v>0</v>
      </c>
      <c r="C7" s="1">
        <v>2</v>
      </c>
      <c r="D7" s="1">
        <v>3.4332063000000002</v>
      </c>
      <c r="E7" s="1">
        <v>22.092001</v>
      </c>
      <c r="F7" s="1">
        <v>61.107329999999997</v>
      </c>
      <c r="G7" s="1">
        <v>60.112793000000003</v>
      </c>
      <c r="H7" s="1">
        <v>53.175243000000002</v>
      </c>
      <c r="I7" s="1">
        <v>0.82816190494963104</v>
      </c>
      <c r="J7" s="1">
        <v>1.8623046999999999</v>
      </c>
      <c r="K7" s="1">
        <v>3.3421509999999999</v>
      </c>
      <c r="L7" s="1">
        <v>2.3924517157929399</v>
      </c>
      <c r="M7" s="1">
        <v>-6.0887399999999996</v>
      </c>
      <c r="N7" s="1">
        <v>3.1459637694031701</v>
      </c>
      <c r="O7" s="1">
        <v>5.7870400000000002</v>
      </c>
      <c r="P7" s="1">
        <v>168.79226493835401</v>
      </c>
      <c r="Q7" s="1">
        <v>67.761342763900799</v>
      </c>
      <c r="R7" s="1">
        <v>5.0838685035705602</v>
      </c>
      <c r="S7" s="1">
        <v>4.5737853050231898</v>
      </c>
    </row>
    <row r="8" spans="1:19" x14ac:dyDescent="0.25">
      <c r="A8" s="1" cm="1">
        <f t="array" ref="A8">Πίνακας320[batch_size]*(Πίνακας221[[#This Row],[batch]]*Πίνακας320[num_iter]+Πίνακας221[[#This Row],[iteration]])</f>
        <v>15</v>
      </c>
      <c r="B8" s="1">
        <v>0</v>
      </c>
      <c r="C8" s="1">
        <v>3</v>
      </c>
      <c r="D8" s="1">
        <v>2.58467</v>
      </c>
      <c r="E8" s="1">
        <v>18.713467000000001</v>
      </c>
      <c r="F8" s="1">
        <v>57.915430000000001</v>
      </c>
      <c r="G8" s="1">
        <v>60.112793000000003</v>
      </c>
      <c r="H8" s="1">
        <v>47.448234999999997</v>
      </c>
      <c r="I8" s="1">
        <v>0.61326300120676602</v>
      </c>
      <c r="J8" s="1">
        <v>1.2649124</v>
      </c>
      <c r="K8" s="1">
        <v>2.403772</v>
      </c>
      <c r="L8" s="1">
        <v>2.88307563660796</v>
      </c>
      <c r="M8" s="1">
        <v>-4.6885599999999998</v>
      </c>
      <c r="N8" s="1">
        <v>1.74225626576586</v>
      </c>
      <c r="O8" s="1">
        <v>6.7463800000000003</v>
      </c>
      <c r="P8" s="1">
        <v>187.505731582642</v>
      </c>
      <c r="Q8" s="1">
        <v>69.026255130767794</v>
      </c>
      <c r="R8" s="1">
        <v>4.9902508258819598</v>
      </c>
      <c r="S8" s="1">
        <v>4.5819180011749303</v>
      </c>
    </row>
    <row r="9" spans="1:19" x14ac:dyDescent="0.25">
      <c r="A9" s="1" cm="1">
        <f t="array" ref="A9">Πίνακας320[batch_size]*(Πίνακας221[[#This Row],[batch]]*Πίνακας320[num_iter]+Πίνακας221[[#This Row],[iteration]])</f>
        <v>20</v>
      </c>
      <c r="B9" s="1">
        <v>0</v>
      </c>
      <c r="C9" s="1">
        <v>4</v>
      </c>
      <c r="D9" s="1">
        <v>2.7971127</v>
      </c>
      <c r="E9" s="1">
        <v>10.838744999999999</v>
      </c>
      <c r="F9" s="1">
        <v>85.486559999999997</v>
      </c>
      <c r="G9" s="1">
        <v>60.112793000000003</v>
      </c>
      <c r="H9" s="1">
        <v>59.276344000000002</v>
      </c>
      <c r="I9" s="1">
        <v>0.48173462380387</v>
      </c>
      <c r="J9" s="1">
        <v>1.9140488</v>
      </c>
      <c r="K9" s="1">
        <v>2.1813419999999999</v>
      </c>
      <c r="L9" s="1">
        <v>2.2961470750808801</v>
      </c>
      <c r="M9" s="1">
        <v>-2.9343599999999999</v>
      </c>
      <c r="N9" s="1">
        <v>2.4727876634280701</v>
      </c>
      <c r="O9" s="1">
        <v>7.0134600000000002</v>
      </c>
      <c r="P9" s="1">
        <v>198.34447669982899</v>
      </c>
      <c r="Q9" s="1">
        <v>70.940303921699496</v>
      </c>
      <c r="R9" s="1">
        <v>5.0488724708557102</v>
      </c>
      <c r="S9" s="1">
        <v>4.5414369106292698</v>
      </c>
    </row>
    <row r="10" spans="1:19" x14ac:dyDescent="0.25">
      <c r="A10" s="1" cm="1">
        <f t="array" ref="A10">Πίνακας320[batch_size]*(Πίνακας221[[#This Row],[batch]]*Πίνακας320[num_iter]+Πίνακας221[[#This Row],[iteration]])</f>
        <v>25</v>
      </c>
      <c r="B10" s="1">
        <v>1</v>
      </c>
      <c r="C10" s="1">
        <v>0</v>
      </c>
      <c r="D10" s="1">
        <v>0.49604802999999997</v>
      </c>
      <c r="E10" s="1">
        <v>16.842099999999999</v>
      </c>
      <c r="F10" s="1">
        <v>20.345783000000001</v>
      </c>
      <c r="G10" s="1">
        <v>62.831665000000001</v>
      </c>
      <c r="H10" s="1">
        <v>18.649554999999999</v>
      </c>
      <c r="I10" s="1">
        <v>0.38391894814713201</v>
      </c>
      <c r="J10" s="1">
        <v>5.4278120000000003</v>
      </c>
      <c r="K10" s="1">
        <v>0.48341830000000002</v>
      </c>
      <c r="L10" s="1">
        <v>0.384267947661661</v>
      </c>
      <c r="M10" s="1">
        <v>-1.1753800000000001</v>
      </c>
      <c r="N10" s="1">
        <v>0.159121709392612</v>
      </c>
      <c r="O10" s="1">
        <v>8.9910399999999999</v>
      </c>
      <c r="P10" s="1">
        <v>310.47891998290999</v>
      </c>
      <c r="Q10" s="1">
        <v>173.641515374184</v>
      </c>
      <c r="R10" s="1">
        <v>5.0954215526580802</v>
      </c>
      <c r="S10" s="1">
        <v>4.5763185024261501</v>
      </c>
    </row>
    <row r="11" spans="1:19" x14ac:dyDescent="0.25">
      <c r="A11" s="1" cm="1">
        <f t="array" ref="A11">Πίνακας320[batch_size]*(Πίνακας221[[#This Row],[batch]]*Πίνακας320[num_iter]+Πίνακας221[[#This Row],[iteration]])</f>
        <v>30</v>
      </c>
      <c r="B11" s="1">
        <v>1</v>
      </c>
      <c r="C11" s="1">
        <v>1</v>
      </c>
      <c r="D11" s="1">
        <v>5.8465577999999997E-2</v>
      </c>
      <c r="E11" s="1">
        <v>0</v>
      </c>
      <c r="F11" s="1">
        <v>10.821342</v>
      </c>
      <c r="G11" s="1">
        <v>45.836081999999998</v>
      </c>
      <c r="H11" s="1">
        <v>7.5472655</v>
      </c>
      <c r="I11" s="1">
        <v>3.3622226460078802E-3</v>
      </c>
      <c r="J11" s="1">
        <v>0</v>
      </c>
      <c r="K11" s="1">
        <v>1.6877630000000001E-2</v>
      </c>
      <c r="L11" s="1">
        <v>3.7944296014042103E-2</v>
      </c>
      <c r="M11" s="1">
        <v>-2.00048</v>
      </c>
      <c r="N11" s="1">
        <v>9.6801386353745897E-2</v>
      </c>
      <c r="O11" s="1">
        <v>8.9905399999999993</v>
      </c>
      <c r="P11" s="1">
        <v>310.47891998290999</v>
      </c>
      <c r="Q11" s="1">
        <v>173.641515374184</v>
      </c>
      <c r="R11" s="1">
        <v>5.05130958557129</v>
      </c>
      <c r="S11" s="1">
        <v>4.5323326587677002</v>
      </c>
    </row>
    <row r="12" spans="1:19" x14ac:dyDescent="0.25">
      <c r="A12" s="1" cm="1">
        <f t="array" ref="A12">Πίνακας320[batch_size]*(Πίνακας221[[#This Row],[batch]]*Πίνακας320[num_iter]+Πίνακας221[[#This Row],[iteration]])</f>
        <v>35</v>
      </c>
      <c r="B12" s="1">
        <v>1</v>
      </c>
      <c r="C12" s="1">
        <v>2</v>
      </c>
      <c r="D12" s="1">
        <v>2.8753793000000001E-4</v>
      </c>
      <c r="E12" s="1">
        <v>0</v>
      </c>
      <c r="F12" s="1">
        <v>8.3923340000000006E-6</v>
      </c>
      <c r="G12" s="1">
        <v>-0.55272449999999995</v>
      </c>
      <c r="H12" s="1">
        <v>3.8146973E-6</v>
      </c>
      <c r="I12" s="1">
        <v>7.3312539041409599E-6</v>
      </c>
      <c r="J12" s="1">
        <v>0</v>
      </c>
      <c r="K12" s="1">
        <v>2.4599232999999998E-4</v>
      </c>
      <c r="L12" s="1">
        <v>1.34162737002512E-2</v>
      </c>
      <c r="M12" s="1">
        <v>-2.0000599999999999</v>
      </c>
      <c r="N12" s="1">
        <v>0</v>
      </c>
      <c r="O12" s="1">
        <v>9</v>
      </c>
      <c r="P12" s="1">
        <v>310.47891998290999</v>
      </c>
      <c r="Q12" s="1">
        <v>173.641515374184</v>
      </c>
      <c r="R12" s="1">
        <v>5.0783200263977104</v>
      </c>
      <c r="S12" s="1">
        <v>4.5566930770873997</v>
      </c>
    </row>
    <row r="13" spans="1:19" x14ac:dyDescent="0.25">
      <c r="A13" s="1" cm="1">
        <f t="array" ref="A13">Πίνακας320[batch_size]*(Πίνακας221[[#This Row],[batch]]*Πίνακας320[num_iter]+Πίνακας221[[#This Row],[iteration]])</f>
        <v>40</v>
      </c>
      <c r="B13" s="1">
        <v>1</v>
      </c>
      <c r="C13" s="1">
        <v>3</v>
      </c>
      <c r="D13" s="1">
        <v>1.0254065E-4</v>
      </c>
      <c r="E13" s="1">
        <v>0</v>
      </c>
      <c r="F13" s="1">
        <v>8.3923340000000006E-6</v>
      </c>
      <c r="G13" s="1">
        <v>-0.55272449999999995</v>
      </c>
      <c r="H13" s="1">
        <v>3.8146973E-6</v>
      </c>
      <c r="I13" s="1">
        <v>8.8285256707933304E-8</v>
      </c>
      <c r="J13" s="1">
        <v>0</v>
      </c>
      <c r="K13" s="1">
        <v>2.5886547999999998E-4</v>
      </c>
      <c r="L13" s="1">
        <v>0</v>
      </c>
      <c r="M13" s="1">
        <v>-2</v>
      </c>
      <c r="N13" s="1">
        <v>0</v>
      </c>
      <c r="O13" s="1">
        <v>9</v>
      </c>
      <c r="P13" s="1">
        <v>310.47891998290999</v>
      </c>
      <c r="Q13" s="1">
        <v>173.641515374184</v>
      </c>
      <c r="R13" s="1">
        <v>4.9529149532318097</v>
      </c>
      <c r="S13" s="1">
        <v>4.5093517303466797</v>
      </c>
    </row>
    <row r="14" spans="1:19" x14ac:dyDescent="0.25">
      <c r="A14" s="1" cm="1">
        <f t="array" ref="A14">Πίνακας320[batch_size]*(Πίνακας221[[#This Row],[batch]]*Πίνακας320[num_iter]+Πίνακας221[[#This Row],[iteration]])</f>
        <v>45</v>
      </c>
      <c r="B14" s="1">
        <v>1</v>
      </c>
      <c r="C14" s="1">
        <v>4</v>
      </c>
      <c r="D14" s="1">
        <v>1.00576806E-4</v>
      </c>
      <c r="E14" s="1">
        <v>0</v>
      </c>
      <c r="F14" s="1">
        <v>8.3923340000000006E-6</v>
      </c>
      <c r="G14" s="1">
        <v>-0.55272449999999995</v>
      </c>
      <c r="H14" s="1">
        <v>3.8146973E-6</v>
      </c>
      <c r="I14" s="1">
        <v>4.7594162949881601E-8</v>
      </c>
      <c r="J14" s="1">
        <v>0</v>
      </c>
      <c r="K14" s="1">
        <v>1.00712525E-4</v>
      </c>
      <c r="L14" s="1">
        <v>0</v>
      </c>
      <c r="M14" s="1">
        <v>-2</v>
      </c>
      <c r="N14" s="1">
        <v>0</v>
      </c>
      <c r="O14" s="1">
        <v>9</v>
      </c>
      <c r="P14" s="1">
        <v>310.47891998290999</v>
      </c>
      <c r="Q14" s="1">
        <v>173.641515374184</v>
      </c>
      <c r="R14" s="1">
        <v>5.0444648265838596</v>
      </c>
      <c r="S14" s="1">
        <v>4.5267710685729998</v>
      </c>
    </row>
    <row r="15" spans="1:19" x14ac:dyDescent="0.25">
      <c r="A15" s="1" cm="1">
        <f t="array" ref="A15">Πίνακας320[batch_size]*(Πίνακας221[[#This Row],[batch]]*Πίνακας320[num_iter]+Πίνακας221[[#This Row],[iteration]])</f>
        <v>50</v>
      </c>
      <c r="B15" s="1">
        <v>2</v>
      </c>
      <c r="C15" s="1">
        <v>0</v>
      </c>
      <c r="D15" s="1">
        <v>1.0042805E-4</v>
      </c>
      <c r="E15" s="1">
        <v>0</v>
      </c>
      <c r="F15" s="1">
        <v>8.3923340000000006E-6</v>
      </c>
      <c r="G15" s="1">
        <v>-0.55272449999999995</v>
      </c>
      <c r="H15" s="1">
        <v>3.8146973E-6</v>
      </c>
      <c r="I15" s="1">
        <v>3.9594653202410001E-8</v>
      </c>
      <c r="J15" s="1">
        <v>0</v>
      </c>
      <c r="K15" s="1">
        <v>1.0042805E-4</v>
      </c>
      <c r="L15" s="1">
        <v>0</v>
      </c>
      <c r="M15" s="1">
        <v>-2</v>
      </c>
      <c r="N15" s="1">
        <v>0</v>
      </c>
      <c r="O15" s="1">
        <v>9</v>
      </c>
      <c r="P15" s="1">
        <v>405.77126312255899</v>
      </c>
      <c r="Q15" s="1">
        <v>343.378820061684</v>
      </c>
      <c r="R15" s="1">
        <v>5.0288922786712602</v>
      </c>
      <c r="S15" s="1">
        <v>4.5278644561767596</v>
      </c>
    </row>
    <row r="16" spans="1:19" x14ac:dyDescent="0.25">
      <c r="A16" s="1" cm="1">
        <f t="array" ref="A16">Πίνακας320[batch_size]*(Πίνακας221[[#This Row],[batch]]*Πίνακας320[num_iter]+Πίνακας221[[#This Row],[iteration]])</f>
        <v>55</v>
      </c>
      <c r="B16" s="1">
        <v>2</v>
      </c>
      <c r="C16" s="1">
        <v>1</v>
      </c>
      <c r="D16" s="1">
        <v>1.0035844999999999E-4</v>
      </c>
      <c r="E16" s="1">
        <v>0</v>
      </c>
      <c r="F16" s="1">
        <v>8.3923340000000006E-6</v>
      </c>
      <c r="G16" s="1">
        <v>-0.55272449999999995</v>
      </c>
      <c r="H16" s="1">
        <v>3.8146973E-6</v>
      </c>
      <c r="I16" s="1">
        <v>3.7742848119952697E-8</v>
      </c>
      <c r="J16" s="1">
        <v>0</v>
      </c>
      <c r="K16" s="1">
        <v>1.0035844999999999E-4</v>
      </c>
      <c r="L16" s="1">
        <v>0</v>
      </c>
      <c r="M16" s="1">
        <v>-2</v>
      </c>
      <c r="N16" s="1">
        <v>0</v>
      </c>
      <c r="O16" s="1">
        <v>9</v>
      </c>
      <c r="P16" s="1">
        <v>405.77126312255899</v>
      </c>
      <c r="Q16" s="1">
        <v>343.378820061684</v>
      </c>
      <c r="R16" s="1">
        <v>5.0570275783538801</v>
      </c>
      <c r="S16" s="1">
        <v>4.53729343414307</v>
      </c>
    </row>
    <row r="17" spans="1:19" x14ac:dyDescent="0.25">
      <c r="A17" s="1" cm="1">
        <f t="array" ref="A17">Πίνακας320[batch_size]*(Πίνακας221[[#This Row],[batch]]*Πίνακας320[num_iter]+Πίνακας221[[#This Row],[iteration]])</f>
        <v>60</v>
      </c>
      <c r="B17" s="1">
        <v>2</v>
      </c>
      <c r="C17" s="1">
        <v>2</v>
      </c>
      <c r="D17" s="1">
        <v>1.0002172999999999E-4</v>
      </c>
      <c r="E17" s="1">
        <v>0</v>
      </c>
      <c r="F17" s="1">
        <v>8.3923340000000006E-6</v>
      </c>
      <c r="G17" s="1">
        <v>-0.55272449999999995</v>
      </c>
      <c r="H17" s="1">
        <v>3.8146973E-6</v>
      </c>
      <c r="I17" s="1">
        <v>3.7742848119952697E-8</v>
      </c>
      <c r="J17" s="1">
        <v>0</v>
      </c>
      <c r="K17" s="1">
        <v>1.0002172999999999E-4</v>
      </c>
      <c r="L17" s="1">
        <v>0</v>
      </c>
      <c r="M17" s="1">
        <v>-2</v>
      </c>
      <c r="N17" s="1">
        <v>0</v>
      </c>
      <c r="O17" s="1">
        <v>9</v>
      </c>
      <c r="P17" s="1">
        <v>405.77126312255899</v>
      </c>
      <c r="Q17" s="1">
        <v>343.378820061684</v>
      </c>
      <c r="R17" s="1">
        <v>5.03857350349426</v>
      </c>
      <c r="S17" s="1">
        <v>4.5261852741241499</v>
      </c>
    </row>
    <row r="18" spans="1:19" x14ac:dyDescent="0.25">
      <c r="A18" s="1" cm="1">
        <f t="array" ref="A18">Πίνακας320[batch_size]*(Πίνακας221[[#This Row],[batch]]*Πίνακας320[num_iter]+Πίνακας221[[#This Row],[iteration]])</f>
        <v>65</v>
      </c>
      <c r="B18" s="1">
        <v>2</v>
      </c>
      <c r="C18" s="1">
        <v>3</v>
      </c>
      <c r="D18" s="1">
        <v>1.00028694E-4</v>
      </c>
      <c r="E18" s="1">
        <v>0</v>
      </c>
      <c r="F18" s="1">
        <v>8.3923340000000006E-6</v>
      </c>
      <c r="G18" s="1">
        <v>-0.55272449999999995</v>
      </c>
      <c r="H18" s="1">
        <v>3.8146973E-6</v>
      </c>
      <c r="I18" s="1">
        <v>3.7742848119952697E-8</v>
      </c>
      <c r="J18" s="1">
        <v>0</v>
      </c>
      <c r="K18" s="1">
        <v>1.00028694E-4</v>
      </c>
      <c r="L18" s="1">
        <v>0</v>
      </c>
      <c r="M18" s="1">
        <v>-2</v>
      </c>
      <c r="N18" s="1">
        <v>0</v>
      </c>
      <c r="O18" s="1">
        <v>9</v>
      </c>
      <c r="P18" s="1">
        <v>405.77126312255899</v>
      </c>
      <c r="Q18" s="1">
        <v>343.378820061684</v>
      </c>
      <c r="R18" s="1">
        <v>5.02793169021606</v>
      </c>
      <c r="S18" s="1">
        <v>4.5133440494537398</v>
      </c>
    </row>
    <row r="19" spans="1:19" x14ac:dyDescent="0.25">
      <c r="A19" s="1" cm="1">
        <f t="array" ref="A19">Πίνακας320[batch_size]*(Πίνακας221[[#This Row],[batch]]*Πίνακας320[num_iter]+Πίνακας221[[#This Row],[iteration]])</f>
        <v>70</v>
      </c>
      <c r="B19" s="1">
        <v>2</v>
      </c>
      <c r="C19" s="1">
        <v>4</v>
      </c>
      <c r="D19" s="1">
        <v>1.000244E-4</v>
      </c>
      <c r="E19" s="1">
        <v>0</v>
      </c>
      <c r="F19" s="1">
        <v>8.3923340000000006E-6</v>
      </c>
      <c r="G19" s="1">
        <v>-0.55272449999999995</v>
      </c>
      <c r="H19" s="1">
        <v>3.8146973E-6</v>
      </c>
      <c r="I19" s="1">
        <v>3.7742848119952697E-8</v>
      </c>
      <c r="J19" s="1">
        <v>0</v>
      </c>
      <c r="K19" s="1">
        <v>1.000244E-4</v>
      </c>
      <c r="L19" s="1">
        <v>0</v>
      </c>
      <c r="M19" s="1">
        <v>-2</v>
      </c>
      <c r="N19" s="1">
        <v>0</v>
      </c>
      <c r="O19" s="1">
        <v>9</v>
      </c>
      <c r="P19" s="1">
        <v>405.77126312255899</v>
      </c>
      <c r="Q19" s="1">
        <v>343.378820061684</v>
      </c>
      <c r="R19" s="1">
        <v>5.0386588573455802</v>
      </c>
      <c r="S19" s="1">
        <v>4.5052828788757298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F06D5-5474-412F-9545-9A8937ACA4A1}">
  <sheetPr>
    <tabColor theme="5"/>
  </sheetPr>
  <dimension ref="A1:S19"/>
  <sheetViews>
    <sheetView zoomScaleNormal="100" workbookViewId="0">
      <selection activeCell="F24" sqref="F24"/>
    </sheetView>
  </sheetViews>
  <sheetFormatPr defaultColWidth="11.5546875" defaultRowHeight="13.2" x14ac:dyDescent="0.25"/>
  <cols>
    <col min="1" max="1" width="10" style="1" customWidth="1"/>
    <col min="2" max="2" width="12.33203125" style="1" customWidth="1"/>
    <col min="3" max="3" width="16.5546875" style="1" customWidth="1"/>
    <col min="4" max="4" width="11.44140625" style="1" customWidth="1"/>
    <col min="5" max="5" width="14.6640625" style="1" customWidth="1"/>
    <col min="6" max="6" width="11.5546875" style="1" customWidth="1"/>
    <col min="7" max="7" width="15.6640625" style="1" customWidth="1"/>
    <col min="8" max="8" width="20.33203125" style="1" customWidth="1"/>
    <col min="9" max="9" width="12" style="1" customWidth="1"/>
    <col min="10" max="10" width="14.6640625" style="1" customWidth="1"/>
    <col min="11" max="11" width="18.5546875" style="1" customWidth="1"/>
    <col min="12" max="12" width="12.77734375" style="1" customWidth="1"/>
    <col min="13" max="13" width="18.5546875" style="1" customWidth="1"/>
    <col min="14" max="14" width="11.6640625" style="1" customWidth="1"/>
    <col min="15" max="16" width="16.5546875" style="1" customWidth="1"/>
    <col min="17" max="17" width="20.33203125" style="1" customWidth="1"/>
    <col min="18" max="18" width="19.44140625" style="1" customWidth="1"/>
    <col min="19" max="16384" width="11.554687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9" x14ac:dyDescent="0.25">
      <c r="A2" s="1">
        <v>4</v>
      </c>
      <c r="B2" s="1">
        <v>5</v>
      </c>
      <c r="C2" s="1">
        <v>5</v>
      </c>
      <c r="D2" s="1">
        <v>-0.01</v>
      </c>
      <c r="E2" s="1" t="s">
        <v>26</v>
      </c>
      <c r="F2" s="1">
        <v>100</v>
      </c>
      <c r="G2" s="1">
        <v>10</v>
      </c>
    </row>
    <row r="4" spans="1:19" x14ac:dyDescent="0.25">
      <c r="A4" s="1" t="s">
        <v>27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23</v>
      </c>
      <c r="R4" s="1" t="s">
        <v>24</v>
      </c>
      <c r="S4" s="1" t="s">
        <v>25</v>
      </c>
    </row>
    <row r="5" spans="1:19" x14ac:dyDescent="0.25">
      <c r="A5" s="1" cm="1">
        <f t="array" ref="A5">Πίνακας323[batch_size]*(Πίνακας122[[#This Row],[batch]]*Πίνακας323[num_iter]+Πίνακας122[[#This Row],[iteration]])</f>
        <v>0</v>
      </c>
      <c r="B5" s="1">
        <v>0</v>
      </c>
      <c r="C5" s="1">
        <v>0</v>
      </c>
      <c r="D5" s="1">
        <v>8.8624960000000002</v>
      </c>
      <c r="E5" s="1">
        <v>19.070250999999999</v>
      </c>
      <c r="F5" s="1">
        <v>110.63955</v>
      </c>
      <c r="G5" s="1">
        <v>41.498449999999998</v>
      </c>
      <c r="H5" s="1">
        <v>105.46702000000001</v>
      </c>
      <c r="I5" s="1">
        <v>1.0147441771488901</v>
      </c>
      <c r="J5" s="1">
        <v>2.5954087000000001</v>
      </c>
      <c r="K5" s="1">
        <v>8.6128149999999994</v>
      </c>
      <c r="L5" s="1">
        <v>3.8889216001869999</v>
      </c>
      <c r="M5" s="1">
        <v>-3.6387399999999999</v>
      </c>
      <c r="N5" s="1">
        <v>3.3526599827598398</v>
      </c>
      <c r="O5" s="1">
        <v>5.0848000000000004</v>
      </c>
      <c r="P5" s="1">
        <v>114.362594604492</v>
      </c>
      <c r="Q5" s="1">
        <v>63.244590044021599</v>
      </c>
      <c r="R5" s="1">
        <v>27.032259941101099</v>
      </c>
      <c r="S5" s="1">
        <v>23.242360353469799</v>
      </c>
    </row>
    <row r="6" spans="1:19" x14ac:dyDescent="0.25">
      <c r="A6" s="1" cm="1">
        <f t="array" ref="A6">Πίνακας323[batch_size]*(Πίνακας122[[#This Row],[batch]]*Πίνακας323[num_iter]+Πίνακας122[[#This Row],[iteration]])</f>
        <v>5</v>
      </c>
      <c r="B6" s="1">
        <v>0</v>
      </c>
      <c r="C6" s="1">
        <v>1</v>
      </c>
      <c r="D6" s="1">
        <v>5.0563773999999997</v>
      </c>
      <c r="E6" s="1">
        <v>32.337670000000003</v>
      </c>
      <c r="F6" s="1">
        <v>71.798519999999996</v>
      </c>
      <c r="G6" s="1">
        <v>60.112793000000003</v>
      </c>
      <c r="H6" s="1">
        <v>56.124316999999998</v>
      </c>
      <c r="I6" s="1">
        <v>1.0198288185845501</v>
      </c>
      <c r="J6" s="1">
        <v>2.6544479999999999</v>
      </c>
      <c r="K6" s="1">
        <v>4.8899093000000002</v>
      </c>
      <c r="L6" s="1">
        <v>3.0493925740051999</v>
      </c>
      <c r="M6" s="1">
        <v>-5.0903600000000004</v>
      </c>
      <c r="N6" s="1">
        <v>2.9728089094994701</v>
      </c>
      <c r="O6" s="1">
        <v>6.0937400000000004</v>
      </c>
      <c r="P6" s="1">
        <v>146.70026397705101</v>
      </c>
      <c r="Q6" s="1">
        <v>65.899038076400799</v>
      </c>
      <c r="R6" s="1">
        <v>5.2869570255279497</v>
      </c>
      <c r="S6" s="1">
        <v>4.77364158630371</v>
      </c>
    </row>
    <row r="7" spans="1:19" x14ac:dyDescent="0.25">
      <c r="A7" s="1" cm="1">
        <f t="array" ref="A7">Πίνακας323[batch_size]*(Πίνακας122[[#This Row],[batch]]*Πίνακας323[num_iter]+Πίνακας122[[#This Row],[iteration]])</f>
        <v>10</v>
      </c>
      <c r="B7" s="1">
        <v>0</v>
      </c>
      <c r="C7" s="1">
        <v>2</v>
      </c>
      <c r="D7" s="1">
        <v>3.4332063000000002</v>
      </c>
      <c r="E7" s="1">
        <v>22.092001</v>
      </c>
      <c r="F7" s="1">
        <v>61.107329999999997</v>
      </c>
      <c r="G7" s="1">
        <v>54.672829999999998</v>
      </c>
      <c r="H7" s="1">
        <v>42.942616000000001</v>
      </c>
      <c r="I7" s="1">
        <v>0.82816190494963104</v>
      </c>
      <c r="J7" s="1">
        <v>1.8623046999999999</v>
      </c>
      <c r="K7" s="1">
        <v>3.3421509999999999</v>
      </c>
      <c r="L7" s="1">
        <v>2.3924517157929399</v>
      </c>
      <c r="M7" s="1">
        <v>-6.0887399999999996</v>
      </c>
      <c r="N7" s="1">
        <v>3.1459637694031701</v>
      </c>
      <c r="O7" s="1">
        <v>5.7870400000000002</v>
      </c>
      <c r="P7" s="1">
        <v>168.79226493835401</v>
      </c>
      <c r="Q7" s="1">
        <v>67.761342763900799</v>
      </c>
      <c r="R7" s="1">
        <v>5.1164839267730704</v>
      </c>
      <c r="S7" s="1">
        <v>4.59745144844055</v>
      </c>
    </row>
    <row r="8" spans="1:19" x14ac:dyDescent="0.25">
      <c r="A8" s="1" cm="1">
        <f t="array" ref="A8">Πίνακας323[batch_size]*(Πίνακας122[[#This Row],[batch]]*Πίνακας323[num_iter]+Πίνακας122[[#This Row],[iteration]])</f>
        <v>15</v>
      </c>
      <c r="B8" s="1">
        <v>0</v>
      </c>
      <c r="C8" s="1">
        <v>3</v>
      </c>
      <c r="D8" s="1">
        <v>2.58467</v>
      </c>
      <c r="E8" s="1">
        <v>18.713467000000001</v>
      </c>
      <c r="F8" s="1">
        <v>57.915430000000001</v>
      </c>
      <c r="G8" s="1">
        <v>59.514690000000002</v>
      </c>
      <c r="H8" s="1">
        <v>52.050353999999999</v>
      </c>
      <c r="I8" s="1">
        <v>0.61326300120676602</v>
      </c>
      <c r="J8" s="1">
        <v>1.2649124</v>
      </c>
      <c r="K8" s="1">
        <v>2.403772</v>
      </c>
      <c r="L8" s="1">
        <v>2.88307563660796</v>
      </c>
      <c r="M8" s="1">
        <v>-4.6885599999999998</v>
      </c>
      <c r="N8" s="1">
        <v>1.74225626576586</v>
      </c>
      <c r="O8" s="1">
        <v>6.7463800000000003</v>
      </c>
      <c r="P8" s="1">
        <v>187.505731582642</v>
      </c>
      <c r="Q8" s="1">
        <v>69.026255130767794</v>
      </c>
      <c r="R8" s="1">
        <v>5.0968718528747603</v>
      </c>
      <c r="S8" s="1">
        <v>4.5781195163726798</v>
      </c>
    </row>
    <row r="9" spans="1:19" x14ac:dyDescent="0.25">
      <c r="A9" s="1" cm="1">
        <f t="array" ref="A9">Πίνακας323[batch_size]*(Πίνακας122[[#This Row],[batch]]*Πίνακας323[num_iter]+Πίνακας122[[#This Row],[iteration]])</f>
        <v>20</v>
      </c>
      <c r="B9" s="1">
        <v>0</v>
      </c>
      <c r="C9" s="1">
        <v>4</v>
      </c>
      <c r="D9" s="1">
        <v>2.7971127</v>
      </c>
      <c r="E9" s="1">
        <v>10.838744999999999</v>
      </c>
      <c r="F9" s="1">
        <v>85.486559999999997</v>
      </c>
      <c r="G9" s="1">
        <v>59.992226000000002</v>
      </c>
      <c r="H9" s="1">
        <v>59.384590000000003</v>
      </c>
      <c r="I9" s="1">
        <v>0.48173462380387</v>
      </c>
      <c r="J9" s="1">
        <v>1.9140488</v>
      </c>
      <c r="K9" s="1">
        <v>2.1813419999999999</v>
      </c>
      <c r="L9" s="1">
        <v>2.2961470750808801</v>
      </c>
      <c r="M9" s="1">
        <v>-2.9343599999999999</v>
      </c>
      <c r="N9" s="1">
        <v>2.4727876634280701</v>
      </c>
      <c r="O9" s="1">
        <v>7.0134600000000002</v>
      </c>
      <c r="P9" s="1">
        <v>198.34447669982899</v>
      </c>
      <c r="Q9" s="1">
        <v>70.940303921699496</v>
      </c>
      <c r="R9" s="1">
        <v>5.0713844299316397</v>
      </c>
      <c r="S9" s="1">
        <v>4.5821890830993697</v>
      </c>
    </row>
    <row r="10" spans="1:19" x14ac:dyDescent="0.25">
      <c r="A10" s="1" cm="1">
        <f t="array" ref="A10">Πίνακας323[batch_size]*(Πίνακας122[[#This Row],[batch]]*Πίνακας323[num_iter]+Πίνακας122[[#This Row],[iteration]])</f>
        <v>25</v>
      </c>
      <c r="B10" s="1">
        <v>1</v>
      </c>
      <c r="C10" s="1">
        <v>0</v>
      </c>
      <c r="D10" s="1">
        <v>0.49604802999999997</v>
      </c>
      <c r="E10" s="1">
        <v>16.842099999999999</v>
      </c>
      <c r="F10" s="1">
        <v>20.345783000000001</v>
      </c>
      <c r="G10" s="1">
        <v>9.5593570000000003</v>
      </c>
      <c r="H10" s="1">
        <v>18.086646999999999</v>
      </c>
      <c r="I10" s="1">
        <v>0.38391894814713201</v>
      </c>
      <c r="J10" s="1">
        <v>5.4278120000000003</v>
      </c>
      <c r="K10" s="1">
        <v>0.48341830000000002</v>
      </c>
      <c r="L10" s="1">
        <v>0.384267947661661</v>
      </c>
      <c r="M10" s="1">
        <v>-1.1753800000000001</v>
      </c>
      <c r="N10" s="1">
        <v>0.159121709392612</v>
      </c>
      <c r="O10" s="1">
        <v>8.9910399999999999</v>
      </c>
      <c r="P10" s="1">
        <v>310.47891998290999</v>
      </c>
      <c r="Q10" s="1">
        <v>173.641515374184</v>
      </c>
      <c r="R10" s="1">
        <v>5.0469641685485804</v>
      </c>
      <c r="S10" s="1">
        <v>4.53173780441284</v>
      </c>
    </row>
    <row r="11" spans="1:19" x14ac:dyDescent="0.25">
      <c r="A11" s="1" cm="1">
        <f t="array" ref="A11">Πίνακας323[batch_size]*(Πίνακας122[[#This Row],[batch]]*Πίνακας323[num_iter]+Πίνακας122[[#This Row],[iteration]])</f>
        <v>30</v>
      </c>
      <c r="B11" s="1">
        <v>1</v>
      </c>
      <c r="C11" s="1">
        <v>1</v>
      </c>
      <c r="D11" s="1">
        <v>5.8465577999999997E-2</v>
      </c>
      <c r="E11" s="1">
        <v>0</v>
      </c>
      <c r="F11" s="1">
        <v>10.821342</v>
      </c>
      <c r="G11" s="1">
        <v>-0.55272449999999995</v>
      </c>
      <c r="H11" s="1">
        <v>11.138076999999999</v>
      </c>
      <c r="I11" s="1">
        <v>3.3622226460078802E-3</v>
      </c>
      <c r="J11" s="1">
        <v>0</v>
      </c>
      <c r="K11" s="1">
        <v>1.6877630000000001E-2</v>
      </c>
      <c r="L11" s="1">
        <v>3.7944296014042103E-2</v>
      </c>
      <c r="M11" s="1">
        <v>-2.00048</v>
      </c>
      <c r="N11" s="1">
        <v>9.6801386353745897E-2</v>
      </c>
      <c r="O11" s="1">
        <v>8.9905399999999993</v>
      </c>
      <c r="P11" s="1">
        <v>310.47891998290999</v>
      </c>
      <c r="Q11" s="1">
        <v>173.641515374184</v>
      </c>
      <c r="R11" s="1">
        <v>5.0653007030487096</v>
      </c>
      <c r="S11" s="1">
        <v>4.5547280311584499</v>
      </c>
    </row>
    <row r="12" spans="1:19" x14ac:dyDescent="0.25">
      <c r="A12" s="1" cm="1">
        <f t="array" ref="A12">Πίνακας323[batch_size]*(Πίνακας122[[#This Row],[batch]]*Πίνακας323[num_iter]+Πίνακας122[[#This Row],[iteration]])</f>
        <v>35</v>
      </c>
      <c r="B12" s="1">
        <v>1</v>
      </c>
      <c r="C12" s="1">
        <v>2</v>
      </c>
      <c r="D12" s="1">
        <v>2.8753793000000001E-4</v>
      </c>
      <c r="E12" s="1">
        <v>0</v>
      </c>
      <c r="F12" s="1">
        <v>8.3923340000000006E-6</v>
      </c>
      <c r="G12" s="1">
        <v>-0.55272449999999995</v>
      </c>
      <c r="H12" s="1">
        <v>3.8146973E-6</v>
      </c>
      <c r="I12" s="1">
        <v>7.3312539041409599E-6</v>
      </c>
      <c r="J12" s="1">
        <v>0</v>
      </c>
      <c r="K12" s="1">
        <v>2.4599232999999998E-4</v>
      </c>
      <c r="L12" s="1">
        <v>1.34162737002512E-2</v>
      </c>
      <c r="M12" s="1">
        <v>-2.0000599999999999</v>
      </c>
      <c r="N12" s="1">
        <v>0</v>
      </c>
      <c r="O12" s="1">
        <v>9</v>
      </c>
      <c r="P12" s="1">
        <v>310.47891998290999</v>
      </c>
      <c r="Q12" s="1">
        <v>173.641515374184</v>
      </c>
      <c r="R12" s="1">
        <v>5.0729513168334996</v>
      </c>
      <c r="S12" s="1">
        <v>4.5631673336029097</v>
      </c>
    </row>
    <row r="13" spans="1:19" x14ac:dyDescent="0.25">
      <c r="A13" s="1" cm="1">
        <f t="array" ref="A13">Πίνακας323[batch_size]*(Πίνακας122[[#This Row],[batch]]*Πίνακας323[num_iter]+Πίνακας122[[#This Row],[iteration]])</f>
        <v>40</v>
      </c>
      <c r="B13" s="1">
        <v>1</v>
      </c>
      <c r="C13" s="1">
        <v>3</v>
      </c>
      <c r="D13" s="1">
        <v>1.0254065E-4</v>
      </c>
      <c r="E13" s="1">
        <v>0</v>
      </c>
      <c r="F13" s="1">
        <v>8.3923340000000006E-6</v>
      </c>
      <c r="G13" s="1">
        <v>-0.55272449999999995</v>
      </c>
      <c r="H13" s="1">
        <v>3.8146973E-6</v>
      </c>
      <c r="I13" s="1">
        <v>8.8285256707933304E-8</v>
      </c>
      <c r="J13" s="1">
        <v>0</v>
      </c>
      <c r="K13" s="1">
        <v>2.5886547999999998E-4</v>
      </c>
      <c r="L13" s="1">
        <v>0</v>
      </c>
      <c r="M13" s="1">
        <v>-2</v>
      </c>
      <c r="N13" s="1">
        <v>0</v>
      </c>
      <c r="O13" s="1">
        <v>9</v>
      </c>
      <c r="P13" s="1">
        <v>310.47891998290999</v>
      </c>
      <c r="Q13" s="1">
        <v>173.641515374184</v>
      </c>
      <c r="R13" s="1">
        <v>5.0391812324523899</v>
      </c>
      <c r="S13" s="1">
        <v>4.5247390270233199</v>
      </c>
    </row>
    <row r="14" spans="1:19" x14ac:dyDescent="0.25">
      <c r="A14" s="1" cm="1">
        <f t="array" ref="A14">Πίνακας323[batch_size]*(Πίνακας122[[#This Row],[batch]]*Πίνακας323[num_iter]+Πίνακας122[[#This Row],[iteration]])</f>
        <v>45</v>
      </c>
      <c r="B14" s="1">
        <v>1</v>
      </c>
      <c r="C14" s="1">
        <v>4</v>
      </c>
      <c r="D14" s="1">
        <v>1.00576806E-4</v>
      </c>
      <c r="E14" s="1">
        <v>0</v>
      </c>
      <c r="F14" s="1">
        <v>8.3923340000000006E-6</v>
      </c>
      <c r="G14" s="1">
        <v>-0.55272449999999995</v>
      </c>
      <c r="H14" s="1">
        <v>3.8146973E-6</v>
      </c>
      <c r="I14" s="1">
        <v>4.7594162949881601E-8</v>
      </c>
      <c r="J14" s="1">
        <v>0</v>
      </c>
      <c r="K14" s="1">
        <v>1.00712525E-4</v>
      </c>
      <c r="L14" s="1">
        <v>0</v>
      </c>
      <c r="M14" s="1">
        <v>-2</v>
      </c>
      <c r="N14" s="1">
        <v>0</v>
      </c>
      <c r="O14" s="1">
        <v>9</v>
      </c>
      <c r="P14" s="1">
        <v>310.47891998290999</v>
      </c>
      <c r="Q14" s="1">
        <v>173.641515374184</v>
      </c>
      <c r="R14" s="1">
        <v>5.0526709556579599</v>
      </c>
      <c r="S14" s="1">
        <v>4.5389592647552499</v>
      </c>
    </row>
    <row r="15" spans="1:19" x14ac:dyDescent="0.25">
      <c r="A15" s="1" cm="1">
        <f t="array" ref="A15">Πίνακας323[batch_size]*(Πίνακας122[[#This Row],[batch]]*Πίνακας323[num_iter]+Πίνακας122[[#This Row],[iteration]])</f>
        <v>50</v>
      </c>
      <c r="B15" s="1">
        <v>2</v>
      </c>
      <c r="C15" s="1">
        <v>0</v>
      </c>
      <c r="D15" s="1">
        <v>1.0042805E-4</v>
      </c>
      <c r="E15" s="1">
        <v>0</v>
      </c>
      <c r="F15" s="1">
        <v>8.3923340000000006E-6</v>
      </c>
      <c r="G15" s="1">
        <v>-0.55272449999999995</v>
      </c>
      <c r="H15" s="1">
        <v>3.8146973E-6</v>
      </c>
      <c r="I15" s="1">
        <v>3.9594653202410001E-8</v>
      </c>
      <c r="J15" s="1">
        <v>0</v>
      </c>
      <c r="K15" s="1">
        <v>1.0042805E-4</v>
      </c>
      <c r="L15" s="1">
        <v>0</v>
      </c>
      <c r="M15" s="1">
        <v>-2</v>
      </c>
      <c r="N15" s="1">
        <v>0</v>
      </c>
      <c r="O15" s="1">
        <v>9</v>
      </c>
      <c r="P15" s="1">
        <v>405.77126312255899</v>
      </c>
      <c r="Q15" s="1">
        <v>343.378820061684</v>
      </c>
      <c r="R15" s="1">
        <v>5.0611836910247803</v>
      </c>
      <c r="S15" s="1">
        <v>4.5476584434509304</v>
      </c>
    </row>
    <row r="16" spans="1:19" x14ac:dyDescent="0.25">
      <c r="A16" s="1" cm="1">
        <f t="array" ref="A16">Πίνακας323[batch_size]*(Πίνακας122[[#This Row],[batch]]*Πίνακας323[num_iter]+Πίνακας122[[#This Row],[iteration]])</f>
        <v>55</v>
      </c>
      <c r="B16" s="1">
        <v>2</v>
      </c>
      <c r="C16" s="1">
        <v>1</v>
      </c>
      <c r="D16" s="1">
        <v>1.0035844999999999E-4</v>
      </c>
      <c r="E16" s="1">
        <v>0</v>
      </c>
      <c r="F16" s="1">
        <v>8.3923340000000006E-6</v>
      </c>
      <c r="G16" s="1">
        <v>-0.55272449999999995</v>
      </c>
      <c r="H16" s="1">
        <v>3.8146973E-6</v>
      </c>
      <c r="I16" s="1">
        <v>3.7742848119952697E-8</v>
      </c>
      <c r="J16" s="1">
        <v>0</v>
      </c>
      <c r="K16" s="1">
        <v>1.0035844999999999E-4</v>
      </c>
      <c r="L16" s="1">
        <v>0</v>
      </c>
      <c r="M16" s="1">
        <v>-2</v>
      </c>
      <c r="N16" s="1">
        <v>0</v>
      </c>
      <c r="O16" s="1">
        <v>9</v>
      </c>
      <c r="P16" s="1">
        <v>405.77126312255899</v>
      </c>
      <c r="Q16" s="1">
        <v>343.378820061684</v>
      </c>
      <c r="R16" s="1">
        <v>5.0508019924163801</v>
      </c>
      <c r="S16" s="1">
        <v>4.5284705162048304</v>
      </c>
    </row>
    <row r="17" spans="1:19" x14ac:dyDescent="0.25">
      <c r="A17" s="1" cm="1">
        <f t="array" ref="A17">Πίνακας323[batch_size]*(Πίνακας122[[#This Row],[batch]]*Πίνακας323[num_iter]+Πίνακας122[[#This Row],[iteration]])</f>
        <v>60</v>
      </c>
      <c r="B17" s="1">
        <v>2</v>
      </c>
      <c r="C17" s="1">
        <v>2</v>
      </c>
      <c r="D17" s="1">
        <v>1.0002172999999999E-4</v>
      </c>
      <c r="E17" s="1">
        <v>0</v>
      </c>
      <c r="F17" s="1">
        <v>8.3923340000000006E-6</v>
      </c>
      <c r="G17" s="1">
        <v>-0.55272449999999995</v>
      </c>
      <c r="H17" s="1">
        <v>3.8146973E-6</v>
      </c>
      <c r="I17" s="1">
        <v>3.7742848119952697E-8</v>
      </c>
      <c r="J17" s="1">
        <v>0</v>
      </c>
      <c r="K17" s="1">
        <v>1.0002172999999999E-4</v>
      </c>
      <c r="L17" s="1">
        <v>0</v>
      </c>
      <c r="M17" s="1">
        <v>-2</v>
      </c>
      <c r="N17" s="1">
        <v>0</v>
      </c>
      <c r="O17" s="1">
        <v>9</v>
      </c>
      <c r="P17" s="1">
        <v>405.77126312255899</v>
      </c>
      <c r="Q17" s="1">
        <v>343.378820061684</v>
      </c>
      <c r="R17" s="1">
        <v>5.0055873394012496</v>
      </c>
      <c r="S17" s="1">
        <v>4.5137052536010698</v>
      </c>
    </row>
    <row r="18" spans="1:19" x14ac:dyDescent="0.25">
      <c r="A18" s="1" cm="1">
        <f t="array" ref="A18">Πίνακας323[batch_size]*(Πίνακας122[[#This Row],[batch]]*Πίνακας323[num_iter]+Πίνακας122[[#This Row],[iteration]])</f>
        <v>65</v>
      </c>
      <c r="B18" s="1">
        <v>2</v>
      </c>
      <c r="C18" s="1">
        <v>3</v>
      </c>
      <c r="D18" s="1">
        <v>1.00028694E-4</v>
      </c>
      <c r="E18" s="1">
        <v>0</v>
      </c>
      <c r="F18" s="1">
        <v>8.3923340000000006E-6</v>
      </c>
      <c r="G18" s="1">
        <v>-0.55272449999999995</v>
      </c>
      <c r="H18" s="1">
        <v>3.8146973E-6</v>
      </c>
      <c r="I18" s="1">
        <v>3.7742848119952697E-8</v>
      </c>
      <c r="J18" s="1">
        <v>0</v>
      </c>
      <c r="K18" s="1">
        <v>1.00028694E-4</v>
      </c>
      <c r="L18" s="1">
        <v>0</v>
      </c>
      <c r="M18" s="1">
        <v>-2</v>
      </c>
      <c r="N18" s="1">
        <v>0</v>
      </c>
      <c r="O18" s="1">
        <v>9</v>
      </c>
      <c r="P18" s="1">
        <v>405.77126312255899</v>
      </c>
      <c r="Q18" s="1">
        <v>343.378820061684</v>
      </c>
      <c r="R18" s="1">
        <v>5.0625557899475098</v>
      </c>
      <c r="S18" s="1">
        <v>4.5456039905548096</v>
      </c>
    </row>
    <row r="19" spans="1:19" x14ac:dyDescent="0.25">
      <c r="A19" s="1" cm="1">
        <f t="array" ref="A19">Πίνακας323[batch_size]*(Πίνακας122[[#This Row],[batch]]*Πίνακας323[num_iter]+Πίνακας122[[#This Row],[iteration]])</f>
        <v>70</v>
      </c>
      <c r="B19" s="1">
        <v>2</v>
      </c>
      <c r="C19" s="1">
        <v>4</v>
      </c>
      <c r="D19" s="1">
        <v>1.000244E-4</v>
      </c>
      <c r="E19" s="1">
        <v>0</v>
      </c>
      <c r="F19" s="1">
        <v>8.3923340000000006E-6</v>
      </c>
      <c r="G19" s="1">
        <v>-0.55272449999999995</v>
      </c>
      <c r="H19" s="1">
        <v>3.8146973E-6</v>
      </c>
      <c r="I19" s="1">
        <v>3.7742848119952697E-8</v>
      </c>
      <c r="J19" s="1">
        <v>0</v>
      </c>
      <c r="K19" s="1">
        <v>1.000244E-4</v>
      </c>
      <c r="L19" s="1">
        <v>0</v>
      </c>
      <c r="M19" s="1">
        <v>-2</v>
      </c>
      <c r="N19" s="1">
        <v>0</v>
      </c>
      <c r="O19" s="1">
        <v>9</v>
      </c>
      <c r="P19" s="1">
        <v>405.77126312255899</v>
      </c>
      <c r="Q19" s="1">
        <v>343.378820061684</v>
      </c>
      <c r="R19" s="1">
        <v>5.0637130737304696</v>
      </c>
      <c r="S19" s="1">
        <v>4.5486474037170401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EFD5-5296-410F-B3F9-0D68B98608EA}">
  <sheetPr>
    <tabColor theme="5"/>
  </sheetPr>
  <dimension ref="A1:S19"/>
  <sheetViews>
    <sheetView zoomScaleNormal="100" workbookViewId="0">
      <selection activeCell="D22" sqref="D22"/>
    </sheetView>
  </sheetViews>
  <sheetFormatPr defaultColWidth="11.5546875" defaultRowHeight="13.2" x14ac:dyDescent="0.25"/>
  <cols>
    <col min="1" max="1" width="9.33203125" style="1" customWidth="1"/>
    <col min="2" max="2" width="11.109375" style="1" customWidth="1"/>
    <col min="3" max="3" width="16.5546875" style="1" customWidth="1"/>
    <col min="4" max="4" width="11.44140625" style="1" customWidth="1"/>
    <col min="5" max="5" width="14.6640625" style="1" customWidth="1"/>
    <col min="6" max="6" width="11.5546875" style="1" customWidth="1"/>
    <col min="7" max="7" width="15.6640625" style="1" customWidth="1"/>
    <col min="8" max="8" width="20.33203125" style="1" customWidth="1"/>
    <col min="9" max="9" width="12" style="1" customWidth="1"/>
    <col min="10" max="10" width="14.6640625" style="1" customWidth="1"/>
    <col min="11" max="11" width="18.5546875" style="1" customWidth="1"/>
    <col min="12" max="12" width="12.77734375" style="1" customWidth="1"/>
    <col min="13" max="13" width="18.5546875" style="1" customWidth="1"/>
    <col min="14" max="14" width="11.6640625" style="1" customWidth="1"/>
    <col min="15" max="16" width="16.5546875" style="1" customWidth="1"/>
    <col min="17" max="17" width="20.33203125" style="1" customWidth="1"/>
    <col min="18" max="18" width="19.44140625" style="1" customWidth="1"/>
    <col min="19" max="16384" width="11.554687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9" x14ac:dyDescent="0.25">
      <c r="A2" s="1">
        <v>4</v>
      </c>
      <c r="B2" s="1">
        <v>5</v>
      </c>
      <c r="C2" s="1">
        <v>5</v>
      </c>
      <c r="D2" s="1">
        <v>-0.01</v>
      </c>
      <c r="E2" s="1" t="s">
        <v>26</v>
      </c>
      <c r="F2" s="1">
        <v>100</v>
      </c>
      <c r="G2" s="1">
        <v>100</v>
      </c>
    </row>
    <row r="4" spans="1:19" x14ac:dyDescent="0.25">
      <c r="A4" s="1" t="s">
        <v>27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23</v>
      </c>
      <c r="R4" s="1" t="s">
        <v>24</v>
      </c>
      <c r="S4" s="1" t="s">
        <v>25</v>
      </c>
    </row>
    <row r="5" spans="1:19" x14ac:dyDescent="0.25">
      <c r="A5" s="1" cm="1">
        <f t="array" ref="A5">Πίνακας325[batch_size]*(Πίνακας124[[#This Row],[batch]]*Πίνακας325[num_iter]+Πίνακας124[[#This Row],[iteration]])</f>
        <v>0</v>
      </c>
      <c r="B5" s="1">
        <v>0</v>
      </c>
      <c r="C5" s="1">
        <v>0</v>
      </c>
      <c r="D5" s="1">
        <v>8.8624960000000002</v>
      </c>
      <c r="E5" s="1">
        <v>19.070250999999999</v>
      </c>
      <c r="F5" s="1">
        <v>110.63955</v>
      </c>
      <c r="G5" s="1">
        <v>59.992226000000002</v>
      </c>
      <c r="H5" s="1">
        <v>84.663409999999999</v>
      </c>
      <c r="I5" s="1">
        <v>1.0147441771488901</v>
      </c>
      <c r="J5" s="1">
        <v>2.5954087000000001</v>
      </c>
      <c r="K5" s="1">
        <v>8.6128149999999994</v>
      </c>
      <c r="L5" s="1">
        <v>3.8889216001869999</v>
      </c>
      <c r="M5" s="1">
        <v>-3.6387399999999999</v>
      </c>
      <c r="N5" s="1">
        <v>3.3526599827598398</v>
      </c>
      <c r="O5" s="1">
        <v>5.0848000000000004</v>
      </c>
      <c r="P5" s="1">
        <v>114.362594604492</v>
      </c>
      <c r="Q5" s="1">
        <v>63.244590044021599</v>
      </c>
      <c r="R5" s="1">
        <v>28.139280080795299</v>
      </c>
      <c r="S5" s="1">
        <v>24.328914642333999</v>
      </c>
    </row>
    <row r="6" spans="1:19" x14ac:dyDescent="0.25">
      <c r="A6" s="1" cm="1">
        <f t="array" ref="A6">Πίνακας325[batch_size]*(Πίνακας124[[#This Row],[batch]]*Πίνακας325[num_iter]+Πίνακας124[[#This Row],[iteration]])</f>
        <v>5</v>
      </c>
      <c r="B6" s="1">
        <v>0</v>
      </c>
      <c r="C6" s="1">
        <v>1</v>
      </c>
      <c r="D6" s="1">
        <v>5.0563773999999997</v>
      </c>
      <c r="E6" s="1">
        <v>32.337670000000003</v>
      </c>
      <c r="F6" s="1">
        <v>71.798519999999996</v>
      </c>
      <c r="G6" s="1">
        <v>60.112793000000003</v>
      </c>
      <c r="H6" s="1">
        <v>56.124316999999998</v>
      </c>
      <c r="I6" s="1">
        <v>1.0198288185845501</v>
      </c>
      <c r="J6" s="1">
        <v>2.6544479999999999</v>
      </c>
      <c r="K6" s="1">
        <v>4.8899093000000002</v>
      </c>
      <c r="L6" s="1">
        <v>3.0493925740051999</v>
      </c>
      <c r="M6" s="1">
        <v>-5.0903600000000004</v>
      </c>
      <c r="N6" s="1">
        <v>2.9728089094994701</v>
      </c>
      <c r="O6" s="1">
        <v>6.0937400000000004</v>
      </c>
      <c r="P6" s="1">
        <v>146.70026397705101</v>
      </c>
      <c r="Q6" s="1">
        <v>65.899038076400799</v>
      </c>
      <c r="R6" s="1">
        <v>5.2073826789856001</v>
      </c>
      <c r="S6" s="1">
        <v>4.6924517154693604</v>
      </c>
    </row>
    <row r="7" spans="1:19" x14ac:dyDescent="0.25">
      <c r="A7" s="1" cm="1">
        <f t="array" ref="A7">Πίνακας325[batch_size]*(Πίνακας124[[#This Row],[batch]]*Πίνακας325[num_iter]+Πίνακας124[[#This Row],[iteration]])</f>
        <v>10</v>
      </c>
      <c r="B7" s="1">
        <v>0</v>
      </c>
      <c r="C7" s="1">
        <v>2</v>
      </c>
      <c r="D7" s="1">
        <v>3.4332063000000002</v>
      </c>
      <c r="E7" s="1">
        <v>22.092001</v>
      </c>
      <c r="F7" s="1">
        <v>61.107329999999997</v>
      </c>
      <c r="G7" s="1">
        <v>59.992226000000002</v>
      </c>
      <c r="H7" s="1">
        <v>53.418669999999999</v>
      </c>
      <c r="I7" s="1">
        <v>0.82816190494963104</v>
      </c>
      <c r="J7" s="1">
        <v>1.8623046999999999</v>
      </c>
      <c r="K7" s="1">
        <v>3.3421509999999999</v>
      </c>
      <c r="L7" s="1">
        <v>2.3924517157929399</v>
      </c>
      <c r="M7" s="1">
        <v>-6.0887399999999996</v>
      </c>
      <c r="N7" s="1">
        <v>3.1459637694031701</v>
      </c>
      <c r="O7" s="1">
        <v>5.7870400000000002</v>
      </c>
      <c r="P7" s="1">
        <v>168.79226493835401</v>
      </c>
      <c r="Q7" s="1">
        <v>67.761342763900799</v>
      </c>
      <c r="R7" s="1">
        <v>5.0867779254913303</v>
      </c>
      <c r="S7" s="1">
        <v>4.5806105136871302</v>
      </c>
    </row>
    <row r="8" spans="1:19" x14ac:dyDescent="0.25">
      <c r="A8" s="1" cm="1">
        <f t="array" ref="A8">Πίνακας325[batch_size]*(Πίνακας124[[#This Row],[batch]]*Πίνακας325[num_iter]+Πίνακας124[[#This Row],[iteration]])</f>
        <v>15</v>
      </c>
      <c r="B8" s="1">
        <v>0</v>
      </c>
      <c r="C8" s="1">
        <v>3</v>
      </c>
      <c r="D8" s="1">
        <v>2.58467</v>
      </c>
      <c r="E8" s="1">
        <v>18.713467000000001</v>
      </c>
      <c r="F8" s="1">
        <v>57.915430000000001</v>
      </c>
      <c r="G8" s="1">
        <v>59.992226000000002</v>
      </c>
      <c r="H8" s="1">
        <v>47.603386</v>
      </c>
      <c r="I8" s="1">
        <v>0.61326300120676602</v>
      </c>
      <c r="J8" s="1">
        <v>1.2649124</v>
      </c>
      <c r="K8" s="1">
        <v>2.403772</v>
      </c>
      <c r="L8" s="1">
        <v>2.88307563660796</v>
      </c>
      <c r="M8" s="1">
        <v>-4.6885599999999998</v>
      </c>
      <c r="N8" s="1">
        <v>1.74225626576586</v>
      </c>
      <c r="O8" s="1">
        <v>6.7463800000000003</v>
      </c>
      <c r="P8" s="1">
        <v>187.505731582642</v>
      </c>
      <c r="Q8" s="1">
        <v>69.026255130767794</v>
      </c>
      <c r="R8" s="1">
        <v>5.0879468917846697</v>
      </c>
      <c r="S8" s="1">
        <v>4.5662701129913303</v>
      </c>
    </row>
    <row r="9" spans="1:19" x14ac:dyDescent="0.25">
      <c r="A9" s="1" cm="1">
        <f t="array" ref="A9">Πίνακας325[batch_size]*(Πίνακας124[[#This Row],[batch]]*Πίνακας325[num_iter]+Πίνακας124[[#This Row],[iteration]])</f>
        <v>20</v>
      </c>
      <c r="B9" s="1">
        <v>0</v>
      </c>
      <c r="C9" s="1">
        <v>4</v>
      </c>
      <c r="D9" s="1">
        <v>2.7971127</v>
      </c>
      <c r="E9" s="1">
        <v>10.838744999999999</v>
      </c>
      <c r="F9" s="1">
        <v>85.486559999999997</v>
      </c>
      <c r="G9" s="1">
        <v>59.992226000000002</v>
      </c>
      <c r="H9" s="1">
        <v>59.384590000000003</v>
      </c>
      <c r="I9" s="1">
        <v>0.48173462380387</v>
      </c>
      <c r="J9" s="1">
        <v>1.9140488</v>
      </c>
      <c r="K9" s="1">
        <v>2.1813419999999999</v>
      </c>
      <c r="L9" s="1">
        <v>2.2961470750808801</v>
      </c>
      <c r="M9" s="1">
        <v>-2.9343599999999999</v>
      </c>
      <c r="N9" s="1">
        <v>2.4727876634280701</v>
      </c>
      <c r="O9" s="1">
        <v>7.0134600000000002</v>
      </c>
      <c r="P9" s="1">
        <v>198.34447669982899</v>
      </c>
      <c r="Q9" s="1">
        <v>70.940303921699496</v>
      </c>
      <c r="R9" s="1">
        <v>5.1015262603759801</v>
      </c>
      <c r="S9" s="1">
        <v>4.5781583786010698</v>
      </c>
    </row>
    <row r="10" spans="1:19" x14ac:dyDescent="0.25">
      <c r="A10" s="1" cm="1">
        <f t="array" ref="A10">Πίνακας325[batch_size]*(Πίνακας124[[#This Row],[batch]]*Πίνακας325[num_iter]+Πίνακας124[[#This Row],[iteration]])</f>
        <v>25</v>
      </c>
      <c r="B10" s="1">
        <v>1</v>
      </c>
      <c r="C10" s="1">
        <v>0</v>
      </c>
      <c r="D10" s="1">
        <v>0.49604802999999997</v>
      </c>
      <c r="E10" s="1">
        <v>16.842099999999999</v>
      </c>
      <c r="F10" s="1">
        <v>20.345783000000001</v>
      </c>
      <c r="G10" s="1">
        <v>22.467274</v>
      </c>
      <c r="H10" s="1">
        <v>22.058088000000001</v>
      </c>
      <c r="I10" s="1">
        <v>0.38391894814713201</v>
      </c>
      <c r="J10" s="1">
        <v>5.4278120000000003</v>
      </c>
      <c r="K10" s="1">
        <v>0.48341830000000002</v>
      </c>
      <c r="L10" s="1">
        <v>0.384267947661661</v>
      </c>
      <c r="M10" s="1">
        <v>-1.1753800000000001</v>
      </c>
      <c r="N10" s="1">
        <v>0.159121709392612</v>
      </c>
      <c r="O10" s="1">
        <v>8.9910399999999999</v>
      </c>
      <c r="P10" s="1">
        <v>310.47891998290999</v>
      </c>
      <c r="Q10" s="1">
        <v>173.641515374184</v>
      </c>
      <c r="R10" s="1">
        <v>5.0423166751861599</v>
      </c>
      <c r="S10" s="1">
        <v>4.5344536304473904</v>
      </c>
    </row>
    <row r="11" spans="1:19" x14ac:dyDescent="0.25">
      <c r="A11" s="1" cm="1">
        <f t="array" ref="A11">Πίνακας325[batch_size]*(Πίνακας124[[#This Row],[batch]]*Πίνακας325[num_iter]+Πίνακας124[[#This Row],[iteration]])</f>
        <v>30</v>
      </c>
      <c r="B11" s="1">
        <v>1</v>
      </c>
      <c r="C11" s="1">
        <v>1</v>
      </c>
      <c r="D11" s="1">
        <v>5.8465577999999997E-2</v>
      </c>
      <c r="E11" s="1">
        <v>0</v>
      </c>
      <c r="F11" s="1">
        <v>10.821342</v>
      </c>
      <c r="G11" s="1">
        <v>22.003955999999999</v>
      </c>
      <c r="H11" s="1">
        <v>10.419019</v>
      </c>
      <c r="I11" s="1">
        <v>3.3622226460078802E-3</v>
      </c>
      <c r="J11" s="1">
        <v>0</v>
      </c>
      <c r="K11" s="1">
        <v>1.6877630000000001E-2</v>
      </c>
      <c r="L11" s="1">
        <v>3.7944296014042103E-2</v>
      </c>
      <c r="M11" s="1">
        <v>-2.00048</v>
      </c>
      <c r="N11" s="1">
        <v>9.6801386353745897E-2</v>
      </c>
      <c r="O11" s="1">
        <v>8.9905399999999993</v>
      </c>
      <c r="P11" s="1">
        <v>310.47891998290999</v>
      </c>
      <c r="Q11" s="1">
        <v>173.641515374184</v>
      </c>
      <c r="R11" s="1">
        <v>5.0640525817871103</v>
      </c>
      <c r="S11" s="1">
        <v>4.5574374198913601</v>
      </c>
    </row>
    <row r="12" spans="1:19" x14ac:dyDescent="0.25">
      <c r="A12" s="1" cm="1">
        <f t="array" ref="A12">Πίνακας325[batch_size]*(Πίνακας124[[#This Row],[batch]]*Πίνακας325[num_iter]+Πίνακας124[[#This Row],[iteration]])</f>
        <v>35</v>
      </c>
      <c r="B12" s="1">
        <v>1</v>
      </c>
      <c r="C12" s="1">
        <v>2</v>
      </c>
      <c r="D12" s="1">
        <v>2.8753793000000001E-4</v>
      </c>
      <c r="E12" s="1">
        <v>0</v>
      </c>
      <c r="F12" s="1">
        <v>8.3923340000000006E-6</v>
      </c>
      <c r="G12" s="1">
        <v>-0.55272449999999995</v>
      </c>
      <c r="H12" s="1">
        <v>3.8146973E-6</v>
      </c>
      <c r="I12" s="1">
        <v>7.3312539041409599E-6</v>
      </c>
      <c r="J12" s="1">
        <v>0</v>
      </c>
      <c r="K12" s="1">
        <v>2.4599232999999998E-4</v>
      </c>
      <c r="L12" s="1">
        <v>1.34162737002512E-2</v>
      </c>
      <c r="M12" s="1">
        <v>-2.0000599999999999</v>
      </c>
      <c r="N12" s="1">
        <v>0</v>
      </c>
      <c r="O12" s="1">
        <v>9</v>
      </c>
      <c r="P12" s="1">
        <v>310.47891998290999</v>
      </c>
      <c r="Q12" s="1">
        <v>173.641515374184</v>
      </c>
      <c r="R12" s="1">
        <v>5.0668177604675302</v>
      </c>
      <c r="S12" s="1">
        <v>4.5454623699188197</v>
      </c>
    </row>
    <row r="13" spans="1:19" x14ac:dyDescent="0.25">
      <c r="A13" s="1" cm="1">
        <f t="array" ref="A13">Πίνακας325[batch_size]*(Πίνακας124[[#This Row],[batch]]*Πίνακας325[num_iter]+Πίνακας124[[#This Row],[iteration]])</f>
        <v>40</v>
      </c>
      <c r="B13" s="1">
        <v>1</v>
      </c>
      <c r="C13" s="1">
        <v>3</v>
      </c>
      <c r="D13" s="1">
        <v>1.0254065E-4</v>
      </c>
      <c r="E13" s="1">
        <v>0</v>
      </c>
      <c r="F13" s="1">
        <v>8.3923340000000006E-6</v>
      </c>
      <c r="G13" s="1">
        <v>-0.55272449999999995</v>
      </c>
      <c r="H13" s="1">
        <v>3.8146973E-6</v>
      </c>
      <c r="I13" s="1">
        <v>8.8285256707933304E-8</v>
      </c>
      <c r="J13" s="1">
        <v>0</v>
      </c>
      <c r="K13" s="1">
        <v>2.5886547999999998E-4</v>
      </c>
      <c r="L13" s="1">
        <v>0</v>
      </c>
      <c r="M13" s="1">
        <v>-2</v>
      </c>
      <c r="N13" s="1">
        <v>0</v>
      </c>
      <c r="O13" s="1">
        <v>9</v>
      </c>
      <c r="P13" s="1">
        <v>310.47891998290999</v>
      </c>
      <c r="Q13" s="1">
        <v>173.641515374184</v>
      </c>
      <c r="R13" s="1">
        <v>5.0760700702667201</v>
      </c>
      <c r="S13" s="1">
        <v>4.5524306297302202</v>
      </c>
    </row>
    <row r="14" spans="1:19" x14ac:dyDescent="0.25">
      <c r="A14" s="1" cm="1">
        <f t="array" ref="A14">Πίνακας325[batch_size]*(Πίνακας124[[#This Row],[batch]]*Πίνακας325[num_iter]+Πίνακας124[[#This Row],[iteration]])</f>
        <v>45</v>
      </c>
      <c r="B14" s="1">
        <v>1</v>
      </c>
      <c r="C14" s="1">
        <v>4</v>
      </c>
      <c r="D14" s="1">
        <v>1.00576806E-4</v>
      </c>
      <c r="E14" s="1">
        <v>0</v>
      </c>
      <c r="F14" s="1">
        <v>8.3923340000000006E-6</v>
      </c>
      <c r="G14" s="1">
        <v>-0.55272449999999995</v>
      </c>
      <c r="H14" s="1">
        <v>3.8146973E-6</v>
      </c>
      <c r="I14" s="1">
        <v>4.7594162949881601E-8</v>
      </c>
      <c r="J14" s="1">
        <v>0</v>
      </c>
      <c r="K14" s="1">
        <v>1.00712525E-4</v>
      </c>
      <c r="L14" s="1">
        <v>0</v>
      </c>
      <c r="M14" s="1">
        <v>-2</v>
      </c>
      <c r="N14" s="1">
        <v>0</v>
      </c>
      <c r="O14" s="1">
        <v>9</v>
      </c>
      <c r="P14" s="1">
        <v>310.47891998290999</v>
      </c>
      <c r="Q14" s="1">
        <v>173.641515374184</v>
      </c>
      <c r="R14" s="1">
        <v>5.03739285469055</v>
      </c>
      <c r="S14" s="1">
        <v>4.5280194282531703</v>
      </c>
    </row>
    <row r="15" spans="1:19" x14ac:dyDescent="0.25">
      <c r="A15" s="1" cm="1">
        <f t="array" ref="A15">Πίνακας325[batch_size]*(Πίνακας124[[#This Row],[batch]]*Πίνακας325[num_iter]+Πίνακας124[[#This Row],[iteration]])</f>
        <v>50</v>
      </c>
      <c r="B15" s="1">
        <v>2</v>
      </c>
      <c r="C15" s="1">
        <v>0</v>
      </c>
      <c r="D15" s="1">
        <v>1.0042805E-4</v>
      </c>
      <c r="E15" s="1">
        <v>0</v>
      </c>
      <c r="F15" s="1">
        <v>8.3923340000000006E-6</v>
      </c>
      <c r="G15" s="1">
        <v>-0.55272449999999995</v>
      </c>
      <c r="H15" s="1">
        <v>3.8146973E-6</v>
      </c>
      <c r="I15" s="1">
        <v>3.9594653202410001E-8</v>
      </c>
      <c r="J15" s="1">
        <v>0</v>
      </c>
      <c r="K15" s="1">
        <v>1.0042805E-4</v>
      </c>
      <c r="L15" s="1">
        <v>0</v>
      </c>
      <c r="M15" s="1">
        <v>-2</v>
      </c>
      <c r="N15" s="1">
        <v>0</v>
      </c>
      <c r="O15" s="1">
        <v>9</v>
      </c>
      <c r="P15" s="1">
        <v>405.77126312255899</v>
      </c>
      <c r="Q15" s="1">
        <v>343.378820061684</v>
      </c>
      <c r="R15" s="1">
        <v>5.0391659736633301</v>
      </c>
      <c r="S15" s="1">
        <v>4.5211703777313197</v>
      </c>
    </row>
    <row r="16" spans="1:19" x14ac:dyDescent="0.25">
      <c r="A16" s="1" cm="1">
        <f t="array" ref="A16">Πίνακας325[batch_size]*(Πίνακας124[[#This Row],[batch]]*Πίνακας325[num_iter]+Πίνακας124[[#This Row],[iteration]])</f>
        <v>55</v>
      </c>
      <c r="B16" s="1">
        <v>2</v>
      </c>
      <c r="C16" s="1">
        <v>1</v>
      </c>
      <c r="D16" s="1">
        <v>1.0035844999999999E-4</v>
      </c>
      <c r="E16" s="1">
        <v>0</v>
      </c>
      <c r="F16" s="1">
        <v>8.3923340000000006E-6</v>
      </c>
      <c r="G16" s="1">
        <v>-0.55272449999999995</v>
      </c>
      <c r="H16" s="1">
        <v>3.8146973E-6</v>
      </c>
      <c r="I16" s="1">
        <v>3.7742848119952697E-8</v>
      </c>
      <c r="J16" s="1">
        <v>0</v>
      </c>
      <c r="K16" s="1">
        <v>1.0035844999999999E-4</v>
      </c>
      <c r="L16" s="1">
        <v>0</v>
      </c>
      <c r="M16" s="1">
        <v>-2</v>
      </c>
      <c r="N16" s="1">
        <v>0</v>
      </c>
      <c r="O16" s="1">
        <v>9</v>
      </c>
      <c r="P16" s="1">
        <v>405.77126312255899</v>
      </c>
      <c r="Q16" s="1">
        <v>343.378820061684</v>
      </c>
      <c r="R16" s="1">
        <v>4.9800302982330296</v>
      </c>
      <c r="S16" s="1">
        <v>4.5147790908813503</v>
      </c>
    </row>
    <row r="17" spans="1:19" x14ac:dyDescent="0.25">
      <c r="A17" s="1" cm="1">
        <f t="array" ref="A17">Πίνακας325[batch_size]*(Πίνακας124[[#This Row],[batch]]*Πίνακας325[num_iter]+Πίνακας124[[#This Row],[iteration]])</f>
        <v>60</v>
      </c>
      <c r="B17" s="1">
        <v>2</v>
      </c>
      <c r="C17" s="1">
        <v>2</v>
      </c>
      <c r="D17" s="1">
        <v>1.0002172999999999E-4</v>
      </c>
      <c r="E17" s="1">
        <v>0</v>
      </c>
      <c r="F17" s="1">
        <v>8.3923340000000006E-6</v>
      </c>
      <c r="G17" s="1">
        <v>-0.55272449999999995</v>
      </c>
      <c r="H17" s="1">
        <v>3.8146973E-6</v>
      </c>
      <c r="I17" s="1">
        <v>3.7742848119952697E-8</v>
      </c>
      <c r="J17" s="1">
        <v>0</v>
      </c>
      <c r="K17" s="1">
        <v>1.0002172999999999E-4</v>
      </c>
      <c r="L17" s="1">
        <v>0</v>
      </c>
      <c r="M17" s="1">
        <v>-2</v>
      </c>
      <c r="N17" s="1">
        <v>0</v>
      </c>
      <c r="O17" s="1">
        <v>9</v>
      </c>
      <c r="P17" s="1">
        <v>405.77126312255899</v>
      </c>
      <c r="Q17" s="1">
        <v>343.378820061684</v>
      </c>
      <c r="R17" s="1">
        <v>5.02115797996521</v>
      </c>
      <c r="S17" s="1">
        <v>4.5106980800628698</v>
      </c>
    </row>
    <row r="18" spans="1:19" x14ac:dyDescent="0.25">
      <c r="A18" s="1" cm="1">
        <f t="array" ref="A18">Πίνακας325[batch_size]*(Πίνακας124[[#This Row],[batch]]*Πίνακας325[num_iter]+Πίνακας124[[#This Row],[iteration]])</f>
        <v>65</v>
      </c>
      <c r="B18" s="1">
        <v>2</v>
      </c>
      <c r="C18" s="1">
        <v>3</v>
      </c>
      <c r="D18" s="1">
        <v>1.00028694E-4</v>
      </c>
      <c r="E18" s="1">
        <v>0</v>
      </c>
      <c r="F18" s="1">
        <v>8.3923340000000006E-6</v>
      </c>
      <c r="G18" s="1">
        <v>-0.55272449999999995</v>
      </c>
      <c r="H18" s="1">
        <v>3.8146973E-6</v>
      </c>
      <c r="I18" s="1">
        <v>3.7742848119952697E-8</v>
      </c>
      <c r="J18" s="1">
        <v>0</v>
      </c>
      <c r="K18" s="1">
        <v>1.00028694E-4</v>
      </c>
      <c r="L18" s="1">
        <v>0</v>
      </c>
      <c r="M18" s="1">
        <v>-2</v>
      </c>
      <c r="N18" s="1">
        <v>0</v>
      </c>
      <c r="O18" s="1">
        <v>9</v>
      </c>
      <c r="P18" s="1">
        <v>405.77126312255899</v>
      </c>
      <c r="Q18" s="1">
        <v>343.378820061684</v>
      </c>
      <c r="R18" s="1">
        <v>5.0335266590118399</v>
      </c>
      <c r="S18" s="1">
        <v>4.5172703266143799</v>
      </c>
    </row>
    <row r="19" spans="1:19" x14ac:dyDescent="0.25">
      <c r="A19" s="1" cm="1">
        <f t="array" ref="A19">Πίνακας325[batch_size]*(Πίνακας124[[#This Row],[batch]]*Πίνακας325[num_iter]+Πίνακας124[[#This Row],[iteration]])</f>
        <v>70</v>
      </c>
      <c r="B19" s="1">
        <v>2</v>
      </c>
      <c r="C19" s="1">
        <v>4</v>
      </c>
      <c r="D19" s="1">
        <v>1.000244E-4</v>
      </c>
      <c r="E19" s="1">
        <v>0</v>
      </c>
      <c r="F19" s="1">
        <v>8.3923340000000006E-6</v>
      </c>
      <c r="G19" s="1">
        <v>-0.55272449999999995</v>
      </c>
      <c r="H19" s="1">
        <v>3.8146973E-6</v>
      </c>
      <c r="I19" s="1">
        <v>3.7742848119952697E-8</v>
      </c>
      <c r="J19" s="1">
        <v>0</v>
      </c>
      <c r="K19" s="1">
        <v>1.000244E-4</v>
      </c>
      <c r="L19" s="1">
        <v>0</v>
      </c>
      <c r="M19" s="1">
        <v>-2</v>
      </c>
      <c r="N19" s="1">
        <v>0</v>
      </c>
      <c r="O19" s="1">
        <v>9</v>
      </c>
      <c r="P19" s="1">
        <v>405.77126312255899</v>
      </c>
      <c r="Q19" s="1">
        <v>343.378820061684</v>
      </c>
      <c r="R19" s="1">
        <v>5.0515615940094003</v>
      </c>
      <c r="S19" s="1">
        <v>4.5293531417846697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EF25-8BCF-45C4-84AE-D2F347D90551}">
  <sheetPr>
    <tabColor theme="7"/>
  </sheetPr>
  <dimension ref="A1:S14"/>
  <sheetViews>
    <sheetView zoomScaleNormal="100" workbookViewId="0">
      <selection activeCell="G23" sqref="G23"/>
    </sheetView>
  </sheetViews>
  <sheetFormatPr defaultColWidth="11.5546875" defaultRowHeight="13.2" x14ac:dyDescent="0.25"/>
  <cols>
    <col min="1" max="1" width="10.21875" style="2" customWidth="1"/>
    <col min="2" max="2" width="11.33203125" style="2" customWidth="1"/>
    <col min="3" max="3" width="16.5546875" style="2" customWidth="1"/>
    <col min="4" max="4" width="14.6640625" style="2" customWidth="1"/>
    <col min="5" max="5" width="15.6640625" style="2" customWidth="1"/>
    <col min="6" max="6" width="11.5546875" style="2" customWidth="1"/>
    <col min="7" max="7" width="15.6640625" style="2" customWidth="1"/>
    <col min="8" max="8" width="20.33203125" style="2" customWidth="1"/>
    <col min="9" max="9" width="12" style="2" customWidth="1"/>
    <col min="10" max="10" width="14.109375" style="2" customWidth="1"/>
    <col min="11" max="11" width="17.5546875" style="2" customWidth="1"/>
    <col min="12" max="12" width="12.77734375" style="2" customWidth="1"/>
    <col min="13" max="13" width="17.5546875" style="2" customWidth="1"/>
    <col min="14" max="14" width="11.6640625" style="2" customWidth="1"/>
    <col min="15" max="16" width="16.5546875" style="2" customWidth="1"/>
    <col min="17" max="17" width="20.33203125" style="2" customWidth="1"/>
    <col min="18" max="18" width="19.44140625" style="2" customWidth="1"/>
    <col min="19" max="16384" width="11.5546875" style="2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9" x14ac:dyDescent="0.25">
      <c r="A2" s="2">
        <v>6</v>
      </c>
      <c r="B2" s="2">
        <v>2</v>
      </c>
      <c r="C2" s="2">
        <v>5</v>
      </c>
      <c r="D2" s="2">
        <v>0</v>
      </c>
      <c r="E2" s="2" t="s">
        <v>26</v>
      </c>
      <c r="F2" s="2">
        <v>100</v>
      </c>
      <c r="G2" s="2">
        <v>100</v>
      </c>
    </row>
    <row r="4" spans="1:19" x14ac:dyDescent="0.25">
      <c r="A4" s="2" t="s">
        <v>27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19</v>
      </c>
      <c r="N4" s="2" t="s">
        <v>20</v>
      </c>
      <c r="O4" s="2" t="s">
        <v>21</v>
      </c>
      <c r="P4" s="2" t="s">
        <v>22</v>
      </c>
      <c r="Q4" s="2" t="s">
        <v>23</v>
      </c>
      <c r="R4" s="2" t="s">
        <v>24</v>
      </c>
      <c r="S4" s="2" t="s">
        <v>25</v>
      </c>
    </row>
    <row r="5" spans="1:19" x14ac:dyDescent="0.25">
      <c r="A5" s="2" cm="1">
        <f t="array" ref="A5">Πίνακας326[batch_size]*(Table3[[#This Row],[batch]]*Πίνακας326[num_iter]+Table3[[#This Row],[iteration]])</f>
        <v>0</v>
      </c>
      <c r="B5" s="2">
        <v>0</v>
      </c>
      <c r="C5" s="2">
        <v>0</v>
      </c>
      <c r="D5" s="2">
        <v>12.041264999999999</v>
      </c>
      <c r="E5" s="2">
        <v>22.386158000000002</v>
      </c>
      <c r="F5" s="2">
        <v>255.88252</v>
      </c>
      <c r="G5" s="2">
        <v>95.963036000000002</v>
      </c>
      <c r="H5" s="2">
        <v>143.1825</v>
      </c>
      <c r="I5" s="2">
        <v>1.17907041124735</v>
      </c>
      <c r="J5" s="2">
        <v>0.27296599999999999</v>
      </c>
      <c r="K5" s="2">
        <v>11.912207</v>
      </c>
      <c r="L5" s="2">
        <v>5.4672051404346496</v>
      </c>
      <c r="M5" s="2">
        <v>-2.82E-3</v>
      </c>
      <c r="N5" s="2">
        <v>5.4769127449323296</v>
      </c>
      <c r="O5" s="2">
        <v>-1.438E-2</v>
      </c>
      <c r="P5" s="2">
        <v>93.657398223876996</v>
      </c>
      <c r="Q5" s="2">
        <v>3.5396758019924199</v>
      </c>
      <c r="R5" s="2">
        <v>26.883376836776701</v>
      </c>
      <c r="S5" s="2">
        <v>23.079692125320399</v>
      </c>
    </row>
    <row r="6" spans="1:19" x14ac:dyDescent="0.25">
      <c r="A6" s="2" cm="1">
        <f t="array" ref="A6">Πίνακας326[batch_size]*(Table3[[#This Row],[batch]]*Πίνακας326[num_iter]+Table3[[#This Row],[iteration]])</f>
        <v>5</v>
      </c>
      <c r="B6" s="2">
        <v>0</v>
      </c>
      <c r="C6" s="2">
        <v>1</v>
      </c>
      <c r="D6" s="2">
        <v>10.643046</v>
      </c>
      <c r="E6" s="2">
        <v>50.331429999999997</v>
      </c>
      <c r="F6" s="2">
        <v>248.50827000000001</v>
      </c>
      <c r="G6" s="2">
        <v>87.394319999999993</v>
      </c>
      <c r="H6" s="2">
        <v>137.57199</v>
      </c>
      <c r="I6" s="2">
        <v>1.2077844062131</v>
      </c>
      <c r="J6" s="2">
        <v>0.43759003000000002</v>
      </c>
      <c r="K6" s="2">
        <v>10.7329855</v>
      </c>
      <c r="L6" s="2">
        <v>5.4794401956405796</v>
      </c>
      <c r="M6" s="2">
        <v>-6.368E-2</v>
      </c>
      <c r="N6" s="2">
        <v>5.48657890343185</v>
      </c>
      <c r="O6" s="2">
        <v>1.0580000000000001E-2</v>
      </c>
      <c r="P6" s="2">
        <v>143.98882675170901</v>
      </c>
      <c r="Q6" s="2">
        <v>3.9772658348083501</v>
      </c>
      <c r="R6" s="2">
        <v>5.2692172527313197</v>
      </c>
      <c r="S6" s="2">
        <v>4.7733211517334002</v>
      </c>
    </row>
    <row r="7" spans="1:19" x14ac:dyDescent="0.25">
      <c r="A7" s="2" cm="1">
        <f t="array" ref="A7">Πίνακας326[batch_size]*(Table3[[#This Row],[batch]]*Πίνακας326[num_iter]+Table3[[#This Row],[iteration]])</f>
        <v>10</v>
      </c>
      <c r="B7" s="2">
        <v>1</v>
      </c>
      <c r="C7" s="2">
        <v>0</v>
      </c>
      <c r="D7" s="2">
        <v>6.3446499999999997</v>
      </c>
      <c r="E7" s="2">
        <v>20.601680000000002</v>
      </c>
      <c r="F7" s="2">
        <v>215.57503</v>
      </c>
      <c r="G7" s="2">
        <v>87.394319999999993</v>
      </c>
      <c r="H7" s="2">
        <v>124.53499600000001</v>
      </c>
      <c r="I7" s="2">
        <v>1.00599524809785</v>
      </c>
      <c r="J7" s="2">
        <v>0.42641297</v>
      </c>
      <c r="K7" s="2">
        <v>6.3332085999999999</v>
      </c>
      <c r="L7" s="2">
        <v>5.3772982551093298</v>
      </c>
      <c r="M7" s="2">
        <v>-0.14766000000000001</v>
      </c>
      <c r="N7" s="2">
        <v>5.4692251586856599</v>
      </c>
      <c r="O7" s="2">
        <v>-0.23194000000000001</v>
      </c>
      <c r="P7" s="2">
        <v>235.86174774169899</v>
      </c>
      <c r="Q7" s="2">
        <v>34.326204210519798</v>
      </c>
      <c r="R7" s="2">
        <v>5.3256170749664298</v>
      </c>
      <c r="S7" s="2">
        <v>4.8067817687988299</v>
      </c>
    </row>
    <row r="8" spans="1:19" x14ac:dyDescent="0.25">
      <c r="A8" s="2" cm="1">
        <f t="array" ref="A8">Πίνακας326[batch_size]*(Table3[[#This Row],[batch]]*Πίνακας326[num_iter]+Table3[[#This Row],[iteration]])</f>
        <v>15</v>
      </c>
      <c r="B8" s="2">
        <v>1</v>
      </c>
      <c r="C8" s="2">
        <v>1</v>
      </c>
      <c r="D8" s="2">
        <v>5.0367364999999999</v>
      </c>
      <c r="E8" s="2">
        <v>20.329467999999999</v>
      </c>
      <c r="F8" s="2">
        <v>215.01558</v>
      </c>
      <c r="G8" s="2">
        <v>92.187100000000001</v>
      </c>
      <c r="H8" s="2">
        <v>140.62161</v>
      </c>
      <c r="I8" s="2">
        <v>1.02416738746263</v>
      </c>
      <c r="J8" s="2">
        <v>1.9909378</v>
      </c>
      <c r="K8" s="2">
        <v>5.0918799999999997</v>
      </c>
      <c r="L8" s="2">
        <v>5.5897250805742997</v>
      </c>
      <c r="M8" s="2">
        <v>-0.27106000000000002</v>
      </c>
      <c r="N8" s="2">
        <v>5.6148182458918896</v>
      </c>
      <c r="O8" s="2">
        <v>0.14716000000000001</v>
      </c>
      <c r="P8" s="2">
        <v>256.191215515137</v>
      </c>
      <c r="Q8" s="2">
        <v>36.317142039537401</v>
      </c>
      <c r="R8" s="2">
        <v>5.0358343124389702</v>
      </c>
      <c r="S8" s="2">
        <v>4.5765564441680899</v>
      </c>
    </row>
    <row r="9" spans="1:19" x14ac:dyDescent="0.25">
      <c r="A9" s="2" cm="1">
        <f t="array" ref="A9">Πίνακας326[batch_size]*(Table3[[#This Row],[batch]]*Πίνακας326[num_iter]+Table3[[#This Row],[iteration]])</f>
        <v>20</v>
      </c>
      <c r="B9" s="2">
        <v>2</v>
      </c>
      <c r="C9" s="2">
        <v>0</v>
      </c>
      <c r="D9" s="2">
        <v>3.635697</v>
      </c>
      <c r="E9" s="2">
        <v>14.639687</v>
      </c>
      <c r="F9" s="2">
        <v>146.82311999999999</v>
      </c>
      <c r="G9" s="2">
        <v>92.187100000000001</v>
      </c>
      <c r="H9" s="2">
        <v>120.27659</v>
      </c>
      <c r="I9" s="2">
        <v>0.79820418637491497</v>
      </c>
      <c r="J9" s="2">
        <v>0.81586000000000003</v>
      </c>
      <c r="K9" s="2">
        <v>3.633149</v>
      </c>
      <c r="L9" s="2">
        <v>5.4137222444822104</v>
      </c>
      <c r="M9" s="2">
        <v>9.8140000000000005E-2</v>
      </c>
      <c r="N9" s="2">
        <v>5.4784003936920298</v>
      </c>
      <c r="O9" s="2">
        <v>1.7179199999999999</v>
      </c>
      <c r="P9" s="2">
        <v>342.10214233398398</v>
      </c>
      <c r="Q9" s="2">
        <v>132.77008697390599</v>
      </c>
      <c r="R9" s="2">
        <v>5.1368298530578604</v>
      </c>
      <c r="S9" s="2">
        <v>4.6014876365661603</v>
      </c>
    </row>
    <row r="10" spans="1:19" x14ac:dyDescent="0.25">
      <c r="A10" s="2" cm="1">
        <f t="array" ref="A10">Πίνακας326[batch_size]*(Table3[[#This Row],[batch]]*Πίνακας326[num_iter]+Table3[[#This Row],[iteration]])</f>
        <v>25</v>
      </c>
      <c r="B10" s="2">
        <v>2</v>
      </c>
      <c r="C10" s="2">
        <v>1</v>
      </c>
      <c r="D10" s="2">
        <v>2.9456514999999999</v>
      </c>
      <c r="E10" s="2">
        <v>15.365807</v>
      </c>
      <c r="F10" s="2">
        <v>147.93532999999999</v>
      </c>
      <c r="G10" s="2">
        <v>100.40629</v>
      </c>
      <c r="H10" s="2">
        <v>113.767456</v>
      </c>
      <c r="I10" s="2">
        <v>0.869469909951613</v>
      </c>
      <c r="J10" s="2">
        <v>0</v>
      </c>
      <c r="K10" s="2">
        <v>2.9456500000000001</v>
      </c>
      <c r="L10" s="2">
        <v>4.1943149669045097</v>
      </c>
      <c r="M10" s="2">
        <v>1.27328</v>
      </c>
      <c r="N10" s="2">
        <v>5.6160067007068903</v>
      </c>
      <c r="O10" s="2">
        <v>1.10876</v>
      </c>
      <c r="P10" s="2">
        <v>357.46794891357399</v>
      </c>
      <c r="Q10" s="2">
        <v>132.77008697390599</v>
      </c>
      <c r="R10" s="2">
        <v>5.1162798404693604</v>
      </c>
      <c r="S10" s="2">
        <v>4.6124227046966597</v>
      </c>
    </row>
    <row r="11" spans="1:19" x14ac:dyDescent="0.25">
      <c r="A11" s="2" cm="1">
        <f t="array" ref="A11">Πίνακας326[batch_size]*(Table3[[#This Row],[batch]]*Πίνακας326[num_iter]+Table3[[#This Row],[iteration]])</f>
        <v>30</v>
      </c>
      <c r="B11" s="2">
        <v>3</v>
      </c>
      <c r="C11" s="2">
        <v>0</v>
      </c>
      <c r="D11" s="2">
        <v>1.8790125</v>
      </c>
      <c r="E11" s="2">
        <v>16.7438</v>
      </c>
      <c r="F11" s="2">
        <v>153.39267000000001</v>
      </c>
      <c r="G11" s="2">
        <v>49.595905000000002</v>
      </c>
      <c r="H11" s="2">
        <v>96.992059999999995</v>
      </c>
      <c r="I11" s="2">
        <v>0.51782150728687104</v>
      </c>
      <c r="J11" s="2">
        <v>0</v>
      </c>
      <c r="K11" s="2">
        <v>1.8790055999999999</v>
      </c>
      <c r="L11" s="2">
        <v>2.06479863270091</v>
      </c>
      <c r="M11" s="2">
        <v>-1.3649199999999999</v>
      </c>
      <c r="N11" s="2">
        <v>7.3994476523609496</v>
      </c>
      <c r="O11" s="2">
        <v>1.8038000000000001</v>
      </c>
      <c r="P11" s="2">
        <v>445.482988357544</v>
      </c>
      <c r="Q11" s="2">
        <v>181.15704986453099</v>
      </c>
      <c r="R11" s="2">
        <v>4.9905109405517596</v>
      </c>
      <c r="S11" s="2">
        <v>4.5821828842163104</v>
      </c>
    </row>
    <row r="12" spans="1:19" x14ac:dyDescent="0.25">
      <c r="A12" s="2" cm="1">
        <f t="array" ref="A12">Πίνακας326[batch_size]*(Table3[[#This Row],[batch]]*Πίνακας326[num_iter]+Table3[[#This Row],[iteration]])</f>
        <v>35</v>
      </c>
      <c r="B12" s="2">
        <v>3</v>
      </c>
      <c r="C12" s="2">
        <v>1</v>
      </c>
      <c r="D12" s="2">
        <v>1.0450215</v>
      </c>
      <c r="E12" s="2">
        <v>12.633614</v>
      </c>
      <c r="F12" s="2">
        <v>116.24387</v>
      </c>
      <c r="G12" s="2">
        <v>2.9590869999999998</v>
      </c>
      <c r="H12" s="2">
        <v>82.9131</v>
      </c>
      <c r="I12" s="2">
        <v>0.24966749115342801</v>
      </c>
      <c r="J12" s="2">
        <v>0</v>
      </c>
      <c r="K12" s="2">
        <v>1.3407750000000001</v>
      </c>
      <c r="L12" s="2">
        <v>0.87961364245870999</v>
      </c>
      <c r="M12" s="2">
        <v>-2.2227999999999999</v>
      </c>
      <c r="N12" s="2">
        <v>5.8059768713287596</v>
      </c>
      <c r="O12" s="2">
        <v>5.47736</v>
      </c>
      <c r="P12" s="2">
        <v>458.11660194397001</v>
      </c>
      <c r="Q12" s="2">
        <v>181.15704986453099</v>
      </c>
      <c r="R12" s="2">
        <v>4.97460842132568</v>
      </c>
      <c r="S12" s="2">
        <v>4.5652565956115696</v>
      </c>
    </row>
    <row r="13" spans="1:19" x14ac:dyDescent="0.25">
      <c r="A13" s="2" cm="1">
        <f t="array" ref="A13">Πίνακας326[batch_size]*(Table3[[#This Row],[batch]]*Πίνακας326[num_iter]+Table3[[#This Row],[iteration]])</f>
        <v>40</v>
      </c>
      <c r="B13" s="2">
        <v>4</v>
      </c>
      <c r="C13" s="2">
        <v>0</v>
      </c>
      <c r="D13" s="2">
        <v>5.8600566999999996E-3</v>
      </c>
      <c r="E13" s="2">
        <v>0</v>
      </c>
      <c r="F13" s="2">
        <v>3.2959550000000002</v>
      </c>
      <c r="G13" s="2">
        <v>2.3223680999999998</v>
      </c>
      <c r="H13" s="2">
        <v>3.3915107</v>
      </c>
      <c r="I13" s="2">
        <v>4.0539895038037998E-4</v>
      </c>
      <c r="J13" s="2">
        <v>0</v>
      </c>
      <c r="K13" s="2">
        <v>5.0283372E-3</v>
      </c>
      <c r="L13" s="2">
        <v>0.11167034342209101</v>
      </c>
      <c r="M13" s="2">
        <v>-2.00312</v>
      </c>
      <c r="N13" s="2">
        <v>8.3752757566568997E-2</v>
      </c>
      <c r="O13" s="2">
        <v>8.9976599999999998</v>
      </c>
      <c r="P13" s="2">
        <v>529.38784217834495</v>
      </c>
      <c r="Q13" s="2">
        <v>276.449393004179</v>
      </c>
      <c r="R13" s="2">
        <v>4.9716930389404297</v>
      </c>
      <c r="S13" s="2">
        <v>4.55617332458496</v>
      </c>
    </row>
    <row r="14" spans="1:19" x14ac:dyDescent="0.25">
      <c r="A14" s="2" cm="1">
        <f t="array" ref="A14">Πίνακας326[batch_size]*(Table3[[#This Row],[batch]]*Πίνακας326[num_iter]+Table3[[#This Row],[iteration]])</f>
        <v>45</v>
      </c>
      <c r="B14" s="2">
        <v>4</v>
      </c>
      <c r="C14" s="2">
        <v>1</v>
      </c>
      <c r="D14" s="2">
        <v>1.0003537E-4</v>
      </c>
      <c r="E14" s="2">
        <v>0</v>
      </c>
      <c r="F14" s="2">
        <v>6.2942503999999997E-6</v>
      </c>
      <c r="G14" s="2">
        <v>2.3223680999999998</v>
      </c>
      <c r="H14" s="2">
        <v>6.4849855000000001E-6</v>
      </c>
      <c r="I14" s="2">
        <v>3.7742848119952697E-8</v>
      </c>
      <c r="J14" s="2">
        <v>0</v>
      </c>
      <c r="K14" s="2">
        <v>1.0007125E-4</v>
      </c>
      <c r="L14" s="2">
        <v>0</v>
      </c>
      <c r="M14" s="2">
        <v>-2</v>
      </c>
      <c r="N14" s="2">
        <v>0</v>
      </c>
      <c r="O14" s="2">
        <v>9</v>
      </c>
      <c r="P14" s="2">
        <v>529.38784217834495</v>
      </c>
      <c r="Q14" s="2">
        <v>276.449393004179</v>
      </c>
      <c r="R14" s="2">
        <v>4.9396460056304896</v>
      </c>
      <c r="S14" s="2">
        <v>4.5274624824523899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5DD4AD-1B8D-4AAE-9F55-C661EFC203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RESULTS</vt:lpstr>
      <vt:lpstr>initial_AIRD</vt:lpstr>
      <vt:lpstr>basic_RBAIRD</vt:lpstr>
      <vt:lpstr>big_batches</vt:lpstr>
      <vt:lpstr>many_batches</vt:lpstr>
      <vt:lpstr>evolution_sub_100_coef</vt:lpstr>
      <vt:lpstr>evolution_worst_10_samples</vt:lpstr>
      <vt:lpstr>evolution_worst_100_samples</vt:lpstr>
      <vt:lpstr>params_living_1</vt:lpstr>
      <vt:lpstr>params_sub_1_coef</vt:lpstr>
      <vt:lpstr>params_sub_100_coef</vt:lpstr>
      <vt:lpstr>params_worst_10_samples</vt:lpstr>
      <vt:lpstr>params_worst_100_samples</vt:lpstr>
      <vt:lpstr>adding_features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 Lia</dc:creator>
  <cp:lastModifiedBy>Pa Lia</cp:lastModifiedBy>
  <dcterms:created xsi:type="dcterms:W3CDTF">2023-08-16T13:59:30Z</dcterms:created>
  <dcterms:modified xsi:type="dcterms:W3CDTF">2023-09-30T10:56:59Z</dcterms:modified>
</cp:coreProperties>
</file>