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Serwis SOFAR\Desktop\pliki\MODBUS\modbus sofar, G3, 80k series, EP, HYD3PH\"/>
    </mc:Choice>
  </mc:AlternateContent>
  <xr:revisionPtr revIDLastSave="0" documentId="13_ncr:1_{C6C8EDAE-B8D3-44B0-B909-B41F80A7F68D}" xr6:coauthVersionLast="47" xr6:coauthVersionMax="47" xr10:uidLastSave="{00000000-0000-0000-0000-000000000000}"/>
  <bookViews>
    <workbookView xWindow="-120" yWindow="-120" windowWidth="29040" windowHeight="15840" activeTab="2" xr2:uid="{00000000-000D-0000-FFFF-FFFF00000000}"/>
  </bookViews>
  <sheets>
    <sheet name="封皮" sheetId="3" r:id="rId1"/>
    <sheet name="协议说明" sheetId="4" r:id="rId2"/>
    <sheet name="地址说明" sheetId="1" r:id="rId3"/>
    <sheet name="故障位域说明" sheetId="2" r:id="rId4"/>
    <sheet name="版本更新记录" sheetId="5" r:id="rId5"/>
    <sheet name="掩码" sheetId="6" r:id="rId6"/>
  </sheets>
  <definedNames>
    <definedName name="_xlnm._FilterDatabase" localSheetId="2" hidden="1">地址说明!$L$1:$L$3108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6" i="6" l="1"/>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48" i="1"/>
  <c r="B1040" i="1"/>
  <c r="B1039" i="1"/>
  <c r="B1038" i="1"/>
  <c r="B1037" i="1"/>
  <c r="B1036" i="1"/>
  <c r="B1035" i="1"/>
  <c r="B1034" i="1"/>
  <c r="B1033" i="1"/>
  <c r="B1032" i="1"/>
  <c r="B1031" i="1"/>
  <c r="B1030" i="1"/>
  <c r="B1029" i="1"/>
  <c r="B1028" i="1"/>
  <c r="B1027"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48" i="1"/>
  <c r="B947" i="1"/>
  <c r="B946" i="1"/>
  <c r="B945" i="1"/>
  <c r="B944" i="1"/>
  <c r="B943" i="1"/>
  <c r="B942" i="1"/>
  <c r="B941" i="1"/>
  <c r="B940" i="1"/>
  <c r="B939" i="1"/>
  <c r="B938" i="1"/>
  <c r="B937" i="1"/>
  <c r="B936" i="1"/>
  <c r="B935" i="1"/>
  <c r="B934" i="1"/>
  <c r="B933" i="1"/>
  <c r="B932" i="1"/>
  <c r="B928" i="1"/>
  <c r="B927" i="1"/>
  <c r="B926" i="1"/>
  <c r="B925" i="1"/>
  <c r="B924" i="1"/>
  <c r="B923" i="1"/>
  <c r="B922" i="1"/>
  <c r="B921" i="1"/>
  <c r="B920" i="1"/>
  <c r="B919" i="1"/>
  <c r="B918" i="1"/>
  <c r="B917" i="1"/>
  <c r="B916" i="1"/>
  <c r="B915" i="1"/>
  <c r="B914" i="1"/>
  <c r="B913" i="1"/>
  <c r="B912" i="1"/>
  <c r="B911" i="1"/>
  <c r="B910" i="1"/>
  <c r="B909" i="1"/>
  <c r="B908" i="1"/>
  <c r="B907" i="1"/>
  <c r="B900" i="1"/>
  <c r="B899" i="1"/>
  <c r="B898" i="1"/>
  <c r="B897" i="1"/>
  <c r="B896" i="1"/>
  <c r="B895" i="1"/>
  <c r="B894" i="1"/>
  <c r="B893" i="1"/>
  <c r="B892" i="1"/>
  <c r="B891" i="1"/>
  <c r="B890" i="1"/>
  <c r="B889" i="1"/>
  <c r="B888" i="1"/>
  <c r="B883" i="1"/>
  <c r="B882" i="1"/>
  <c r="B881" i="1"/>
  <c r="B880" i="1"/>
  <c r="B879" i="1"/>
  <c r="B878" i="1"/>
  <c r="B877" i="1"/>
  <c r="B876" i="1"/>
  <c r="B875" i="1"/>
  <c r="B874" i="1"/>
  <c r="B873" i="1"/>
  <c r="B872" i="1"/>
  <c r="B871" i="1"/>
  <c r="B870" i="1"/>
  <c r="B864" i="1"/>
  <c r="B863" i="1"/>
  <c r="B862" i="1"/>
  <c r="B861" i="1"/>
  <c r="B860" i="1"/>
  <c r="B859" i="1"/>
  <c r="B858" i="1"/>
  <c r="B857" i="1"/>
  <c r="B856" i="1"/>
  <c r="B855" i="1"/>
  <c r="B854" i="1"/>
  <c r="B853" i="1"/>
  <c r="B852" i="1"/>
  <c r="B851" i="1"/>
  <c r="B850" i="1"/>
  <c r="B846" i="1"/>
  <c r="B845" i="1"/>
  <c r="B844" i="1"/>
  <c r="B843" i="1"/>
  <c r="B842" i="1"/>
  <c r="B841" i="1"/>
  <c r="B840" i="1"/>
  <c r="B839" i="1"/>
  <c r="B838" i="1"/>
  <c r="B837" i="1"/>
  <c r="B836" i="1"/>
  <c r="B835"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P3" i="1"/>
  <c r="N1139" i="1"/>
  <c r="N13" i="1"/>
  <c r="N1098" i="1"/>
  <c r="N2669" i="1"/>
  <c r="N2956" i="1"/>
  <c r="N1649" i="1"/>
  <c r="N52" i="1"/>
  <c r="N2894" i="1"/>
  <c r="N446" i="1"/>
  <c r="N2767" i="1"/>
  <c r="N1100" i="1"/>
  <c r="N2478" i="1"/>
  <c r="N1773" i="1"/>
  <c r="N2452" i="1"/>
  <c r="N1336" i="1"/>
  <c r="N1893" i="1"/>
  <c r="N770" i="1"/>
  <c r="N1324" i="1"/>
  <c r="N341" i="1"/>
  <c r="N2846" i="1"/>
  <c r="N1586" i="1"/>
  <c r="N2812" i="1"/>
  <c r="N2577" i="1"/>
  <c r="N1475" i="1"/>
  <c r="N756" i="1"/>
  <c r="N145" i="1"/>
  <c r="N1612" i="1"/>
  <c r="N2633" i="1"/>
  <c r="N1553" i="1"/>
  <c r="N73" i="1"/>
  <c r="N1613" i="1"/>
  <c r="N1077" i="1"/>
  <c r="N352" i="1"/>
  <c r="N450" i="1"/>
  <c r="N1482" i="1"/>
  <c r="N1868" i="1"/>
  <c r="N2463" i="1"/>
  <c r="N1552" i="1"/>
  <c r="N398" i="1"/>
  <c r="N2911" i="1"/>
  <c r="N344" i="1"/>
  <c r="N1750" i="1"/>
  <c r="N1356" i="1"/>
  <c r="N434" i="1"/>
  <c r="N1820" i="1"/>
  <c r="N33" i="1"/>
  <c r="N1065" i="1"/>
  <c r="N798" i="1"/>
  <c r="N1480" i="1"/>
  <c r="N2718" i="1"/>
  <c r="N441" i="1"/>
  <c r="N2723" i="1"/>
  <c r="N1581" i="1"/>
  <c r="N278" i="1"/>
  <c r="N1821" i="1"/>
  <c r="N2487" i="1"/>
  <c r="N576" i="1"/>
  <c r="N403" i="1"/>
  <c r="N2905" i="1"/>
  <c r="N2584" i="1"/>
  <c r="N1871" i="1"/>
  <c r="N1730" i="1"/>
  <c r="N283" i="1"/>
  <c r="N2600" i="1"/>
  <c r="N587" i="1"/>
  <c r="N1325" i="1"/>
  <c r="N2852" i="1"/>
  <c r="N1770" i="1"/>
  <c r="N2563" i="1"/>
  <c r="N373" i="1"/>
  <c r="N39" i="1"/>
  <c r="N369" i="1"/>
  <c r="N212" i="1"/>
  <c r="N1849" i="1"/>
  <c r="N1904" i="1"/>
  <c r="N2681" i="1"/>
  <c r="N1841" i="1"/>
  <c r="N1778" i="1"/>
  <c r="N1359" i="1"/>
  <c r="N2853" i="1"/>
  <c r="N2655" i="1"/>
  <c r="N2568" i="1"/>
  <c r="N818" i="1"/>
  <c r="N1846" i="1"/>
  <c r="N2951" i="1"/>
  <c r="N1794" i="1"/>
  <c r="N1701" i="1"/>
  <c r="N22" i="1"/>
  <c r="N2648" i="1"/>
  <c r="N287" i="1"/>
  <c r="N45" i="1"/>
  <c r="N2924" i="1"/>
  <c r="N511" i="1"/>
  <c r="N2747" i="1"/>
  <c r="N1102" i="1"/>
  <c r="N354" i="1"/>
  <c r="N1793" i="1"/>
  <c r="N1667" i="1"/>
  <c r="N817" i="1"/>
  <c r="N2876" i="1"/>
  <c r="N2610" i="1"/>
  <c r="N2725" i="1"/>
  <c r="N109" i="1"/>
  <c r="N2479" i="1"/>
  <c r="N277" i="1"/>
  <c r="N358" i="1"/>
  <c r="N433" i="1"/>
  <c r="N2957" i="1"/>
  <c r="N2750" i="1"/>
  <c r="N1320" i="1"/>
  <c r="N1447" i="1"/>
  <c r="N165" i="1"/>
  <c r="N809" i="1"/>
  <c r="N2466" i="1"/>
  <c r="N239" i="1"/>
  <c r="N1680" i="1"/>
  <c r="N2611" i="1"/>
  <c r="N1340" i="1"/>
  <c r="N1565" i="1"/>
  <c r="N1570" i="1"/>
  <c r="N2694" i="1"/>
  <c r="N435" i="1"/>
  <c r="N2657" i="1"/>
  <c r="N120" i="1"/>
  <c r="N1798" i="1"/>
  <c r="N774" i="1"/>
  <c r="N2745" i="1"/>
  <c r="N1895" i="1"/>
  <c r="N1758" i="1"/>
  <c r="N1184" i="1"/>
  <c r="N1811" i="1"/>
  <c r="N131" i="1"/>
  <c r="N2562" i="1"/>
  <c r="N315" i="1"/>
  <c r="N2757" i="1"/>
  <c r="N1738" i="1"/>
  <c r="N1604" i="1"/>
  <c r="N1713" i="1"/>
  <c r="N577" i="1"/>
  <c r="N2807" i="1"/>
  <c r="N427" i="1"/>
  <c r="N1716" i="1"/>
  <c r="N2612" i="1"/>
  <c r="N2435" i="1"/>
  <c r="N2840" i="1"/>
  <c r="N483" i="1"/>
  <c r="N2691" i="1"/>
  <c r="N2621" i="1"/>
  <c r="N285" i="1"/>
  <c r="N2546" i="1"/>
  <c r="N1646" i="1"/>
  <c r="N1704" i="1"/>
  <c r="N2537" i="1"/>
  <c r="N281" i="1"/>
  <c r="N2835" i="1"/>
  <c r="N2587" i="1"/>
  <c r="N2954" i="1"/>
  <c r="N288" i="1"/>
  <c r="N509" i="1"/>
  <c r="N1819" i="1"/>
  <c r="N2883" i="1"/>
  <c r="N816" i="1"/>
  <c r="N2948" i="1"/>
  <c r="N2714" i="1"/>
  <c r="N2614" i="1"/>
  <c r="N184" i="1"/>
  <c r="N84" i="1"/>
  <c r="N351" i="1"/>
  <c r="N142" i="1"/>
  <c r="N375" i="1"/>
  <c r="N766" i="1"/>
  <c r="N1560" i="1"/>
  <c r="N1605" i="1"/>
  <c r="M68" i="1"/>
  <c r="N2456" i="1"/>
  <c r="N181" i="1"/>
  <c r="M2831" i="1"/>
  <c r="N2800" i="1"/>
  <c r="N2618" i="1"/>
  <c r="N2507" i="1"/>
  <c r="N2470" i="1"/>
  <c r="N1623" i="1"/>
  <c r="N312" i="1"/>
  <c r="N173" i="1"/>
  <c r="M756" i="1"/>
  <c r="N2851" i="1"/>
  <c r="N1683" i="1"/>
  <c r="N3028" i="1"/>
  <c r="N793" i="1"/>
  <c r="N213" i="1"/>
  <c r="N1457" i="1"/>
  <c r="N1076" i="1"/>
  <c r="N785" i="1"/>
  <c r="N2656" i="1"/>
  <c r="N1365" i="1"/>
  <c r="M2507" i="1"/>
  <c r="N1323" i="1"/>
  <c r="N2886" i="1"/>
  <c r="N224" i="1"/>
  <c r="N2918" i="1"/>
  <c r="N1834" i="1"/>
  <c r="N487" i="1"/>
  <c r="N1814" i="1"/>
  <c r="N1554" i="1"/>
  <c r="N2830" i="1"/>
  <c r="N1112" i="1"/>
  <c r="N2724" i="1"/>
  <c r="N399" i="1"/>
  <c r="N689" i="1"/>
  <c r="N2532" i="1"/>
  <c r="N2576" i="1"/>
  <c r="N1641" i="1"/>
  <c r="N2556" i="1"/>
  <c r="N103" i="1"/>
  <c r="N2668" i="1"/>
  <c r="N2913" i="1"/>
  <c r="N1472" i="1"/>
  <c r="N513" i="1"/>
  <c r="N1108" i="1"/>
  <c r="N583" i="1"/>
  <c r="N2593" i="1"/>
  <c r="N1669" i="1"/>
  <c r="N2950" i="1"/>
  <c r="N407" i="1"/>
  <c r="N2790" i="1"/>
  <c r="N518" i="1"/>
  <c r="N2671" i="1"/>
  <c r="N360" i="1"/>
  <c r="N2685" i="1"/>
  <c r="N1672" i="1"/>
  <c r="N2619" i="1"/>
  <c r="N115" i="1"/>
  <c r="N2645" i="1"/>
  <c r="N2862" i="1"/>
  <c r="N2921" i="1"/>
  <c r="N2867" i="1"/>
  <c r="N498" i="1"/>
  <c r="N124" i="1"/>
  <c r="N593" i="1"/>
  <c r="N81" i="1"/>
  <c r="N2845" i="1"/>
  <c r="N91" i="1"/>
  <c r="N2689" i="1"/>
  <c r="N569" i="1"/>
  <c r="N2797" i="1"/>
  <c r="N2512" i="1"/>
  <c r="N1621" i="1"/>
  <c r="N189" i="1"/>
  <c r="N292" i="1"/>
  <c r="N1797" i="1"/>
  <c r="N2434" i="1"/>
  <c r="N282" i="1"/>
  <c r="N574" i="1"/>
  <c r="M1120" i="1"/>
  <c r="N2447" i="1"/>
  <c r="M2900" i="1"/>
  <c r="N1678" i="1"/>
  <c r="N2451" i="1"/>
  <c r="N2751" i="1"/>
  <c r="N762" i="1"/>
  <c r="N429" i="1"/>
  <c r="N93" i="1"/>
  <c r="N789" i="1"/>
  <c r="N1556" i="1"/>
  <c r="N1362" i="1"/>
  <c r="N2721" i="1"/>
  <c r="N2732" i="1"/>
  <c r="N1815" i="1"/>
  <c r="N2917" i="1"/>
  <c r="N2868" i="1"/>
  <c r="N2910" i="1"/>
  <c r="N1910" i="1"/>
  <c r="M134" i="1"/>
  <c r="N1105" i="1"/>
  <c r="N2534" i="1"/>
  <c r="N34" i="1"/>
  <c r="N2437" i="1"/>
  <c r="N180" i="1"/>
  <c r="N1561" i="1"/>
  <c r="N1674" i="1"/>
  <c r="N469" i="1"/>
  <c r="N1558" i="1"/>
  <c r="N2953" i="1"/>
  <c r="N2928" i="1"/>
  <c r="N1766" i="1"/>
  <c r="N2703" i="1"/>
  <c r="N307" i="1"/>
  <c r="N116" i="1"/>
  <c r="N1757" i="1"/>
  <c r="N1906" i="1"/>
  <c r="N1466" i="1"/>
  <c r="N1469" i="1"/>
  <c r="N764" i="1"/>
  <c r="N1061" i="1"/>
  <c r="N314" i="1"/>
  <c r="N2863" i="1"/>
  <c r="N21" i="1"/>
  <c r="N1874" i="1"/>
  <c r="N1840" i="1"/>
  <c r="N1378" i="1"/>
  <c r="N422" i="1"/>
  <c r="N2879" i="1"/>
  <c r="N1068" i="1"/>
  <c r="N1577" i="1"/>
  <c r="N305" i="1"/>
  <c r="N452" i="1"/>
  <c r="N1453" i="1"/>
  <c r="N291" i="1"/>
  <c r="N1349" i="1"/>
  <c r="N2828" i="1"/>
  <c r="N367" i="1"/>
  <c r="N2787" i="1"/>
  <c r="N1837" i="1"/>
  <c r="N1788" i="1"/>
  <c r="N1085" i="1"/>
  <c r="N2613" i="1"/>
  <c r="N371" i="1"/>
  <c r="N2870" i="1"/>
  <c r="N2623" i="1"/>
  <c r="N1881" i="1"/>
  <c r="N2813" i="1"/>
  <c r="N2602" i="1"/>
  <c r="N584" i="1"/>
  <c r="N2679" i="1"/>
  <c r="N294" i="1"/>
  <c r="N2631" i="1"/>
  <c r="N2589" i="1"/>
  <c r="N2711" i="1"/>
  <c r="N2785" i="1"/>
  <c r="N2445" i="1"/>
  <c r="N1133" i="1"/>
  <c r="N2461" i="1"/>
  <c r="N1743" i="1"/>
  <c r="N1771" i="1"/>
  <c r="N1074" i="1"/>
  <c r="N2871" i="1"/>
  <c r="N289" i="1"/>
  <c r="N1827" i="1"/>
  <c r="N2663" i="1"/>
  <c r="N2617" i="1"/>
  <c r="N2695" i="1"/>
  <c r="N1818" i="1"/>
  <c r="N566" i="1"/>
  <c r="N1792" i="1"/>
  <c r="N1642" i="1"/>
  <c r="N2627" i="1"/>
  <c r="N1360" i="1"/>
  <c r="N2520" i="1"/>
  <c r="N1131" i="1"/>
  <c r="N2748" i="1"/>
  <c r="N1619" i="1"/>
  <c r="N2860" i="1"/>
  <c r="N1627" i="1"/>
  <c r="N1882" i="1"/>
  <c r="N85" i="1"/>
  <c r="N428" i="1"/>
  <c r="N299" i="1"/>
  <c r="N2743" i="1"/>
  <c r="N1692" i="1"/>
  <c r="N2810" i="1"/>
  <c r="N1576" i="1"/>
  <c r="N179" i="1"/>
  <c r="N589" i="1"/>
  <c r="N129" i="1"/>
  <c r="N2601" i="1"/>
  <c r="N1124" i="1"/>
  <c r="N1636" i="1"/>
  <c r="N1352" i="1"/>
  <c r="N2639" i="1"/>
  <c r="N1913" i="1"/>
  <c r="N2854" i="1"/>
  <c r="N1637" i="1"/>
  <c r="N580" i="1"/>
  <c r="N1559" i="1"/>
  <c r="N1836" i="1"/>
  <c r="N1658" i="1"/>
  <c r="N1721" i="1"/>
  <c r="N72" i="1"/>
  <c r="N1343" i="1"/>
  <c r="N2731" i="1"/>
  <c r="N112" i="1"/>
  <c r="N2673" i="1"/>
  <c r="N2467" i="1"/>
  <c r="N2753" i="1"/>
  <c r="N476" i="1"/>
  <c r="N465" i="1"/>
  <c r="N1094" i="1"/>
  <c r="M1378" i="1"/>
  <c r="N2583" i="1"/>
  <c r="N343" i="1"/>
  <c r="N2915" i="1"/>
  <c r="N1543" i="1"/>
  <c r="N1314" i="1"/>
  <c r="N2436" i="1"/>
  <c r="N1657" i="1"/>
  <c r="N796" i="1"/>
  <c r="N1870" i="1"/>
  <c r="N1382" i="1"/>
  <c r="N2548" i="1"/>
  <c r="N1780" i="1"/>
  <c r="N2476" i="1"/>
  <c r="N2920" i="1"/>
  <c r="N1607" i="1"/>
  <c r="N2841" i="1"/>
  <c r="N2927" i="1"/>
  <c r="N1319" i="1"/>
  <c r="N412" i="1"/>
  <c r="N1857" i="1"/>
  <c r="N2727" i="1"/>
  <c r="N508" i="1"/>
  <c r="N2616" i="1"/>
  <c r="N2736" i="1"/>
  <c r="N420" i="1"/>
  <c r="N1109" i="1"/>
  <c r="N2580" i="1"/>
  <c r="N2533" i="1"/>
  <c r="N311" i="1"/>
  <c r="N206" i="1"/>
  <c r="N372" i="1"/>
  <c r="N1348" i="1"/>
  <c r="N2676" i="1"/>
  <c r="N2720" i="1"/>
  <c r="M625" i="1"/>
  <c r="N449" i="1"/>
  <c r="N1550" i="1"/>
  <c r="N113" i="1"/>
  <c r="N1813" i="1"/>
  <c r="N78" i="1"/>
  <c r="M689" i="1"/>
  <c r="N2734" i="1"/>
  <c r="N2586" i="1"/>
  <c r="N2763" i="1"/>
  <c r="N2808" i="1"/>
  <c r="N1564" i="1"/>
  <c r="N2690" i="1"/>
  <c r="N2566" i="1"/>
  <c r="N2543" i="1"/>
  <c r="N2784" i="1"/>
  <c r="N1606" i="1"/>
  <c r="N2596" i="1"/>
  <c r="N1843" i="1"/>
  <c r="N1328" i="1"/>
  <c r="N2569" i="1"/>
  <c r="N106" i="1"/>
  <c r="N14" i="1"/>
  <c r="N2891" i="1"/>
  <c r="N1136" i="1"/>
  <c r="N2575" i="1"/>
  <c r="N2932" i="1"/>
  <c r="N2622" i="1"/>
  <c r="N1587" i="1"/>
  <c r="N1110" i="1"/>
  <c r="N1866" i="1"/>
  <c r="M559" i="1"/>
  <c r="N782" i="1"/>
  <c r="N2900" i="1"/>
  <c r="N2960" i="1"/>
  <c r="N9" i="1"/>
  <c r="N1120" i="1"/>
  <c r="M206" i="1"/>
  <c r="N1767" i="1"/>
  <c r="N1629" i="1"/>
  <c r="N2465" i="1"/>
  <c r="N2541" i="1"/>
  <c r="N235" i="1"/>
  <c r="N2460" i="1"/>
  <c r="N416" i="1"/>
  <c r="N2789" i="1"/>
  <c r="N2931" i="1"/>
  <c r="N147" i="1"/>
  <c r="N1754" i="1"/>
  <c r="N301" i="1"/>
  <c r="N1749" i="1"/>
  <c r="N172" i="1"/>
  <c r="N447" i="1"/>
  <c r="N1126" i="1"/>
  <c r="N92" i="1"/>
  <c r="N1128" i="1"/>
  <c r="N1339" i="1"/>
  <c r="N1585" i="1"/>
  <c r="N152" i="1"/>
  <c r="N244" i="1"/>
  <c r="N1091" i="1"/>
  <c r="N2909" i="1"/>
  <c r="N49" i="1"/>
  <c r="N15" i="1"/>
  <c r="N2878" i="1"/>
  <c r="N410" i="1"/>
  <c r="N1803" i="1"/>
  <c r="N482" i="1"/>
  <c r="N1682" i="1"/>
  <c r="N319" i="1"/>
  <c r="N290" i="1"/>
  <c r="N510" i="1"/>
  <c r="N1875" i="1"/>
  <c r="N2557" i="1"/>
  <c r="N472" i="1"/>
  <c r="N2659" i="1"/>
  <c r="N1137" i="1"/>
  <c r="N3032" i="1"/>
  <c r="N1635" i="1"/>
  <c r="N2761" i="1"/>
  <c r="N777" i="1"/>
  <c r="N2919" i="1"/>
  <c r="N2514" i="1"/>
  <c r="N2823" i="1"/>
  <c r="N1633" i="1"/>
  <c r="N2545" i="1"/>
  <c r="N1450" i="1"/>
  <c r="N1883" i="1"/>
  <c r="N2544" i="1"/>
  <c r="N121" i="1"/>
  <c r="N228" i="1"/>
  <c r="N1451" i="1"/>
  <c r="N1892" i="1"/>
  <c r="N2916" i="1"/>
  <c r="N1719" i="1"/>
  <c r="N1060" i="1"/>
  <c r="N408" i="1"/>
  <c r="N1456" i="1"/>
  <c r="N1593" i="1"/>
  <c r="N479" i="1"/>
  <c r="N2521" i="1"/>
  <c r="N140" i="1"/>
  <c r="N783" i="1"/>
  <c r="N37" i="1"/>
  <c r="N1911" i="1"/>
  <c r="N2609" i="1"/>
  <c r="N1093" i="1"/>
  <c r="N1458" i="1"/>
  <c r="N1809" i="1"/>
  <c r="N155" i="1"/>
  <c r="N413" i="1"/>
  <c r="N563" i="1"/>
  <c r="N1333" i="1"/>
  <c r="N2590" i="1"/>
  <c r="N148" i="1"/>
  <c r="N1103" i="1"/>
  <c r="N1915" i="1"/>
  <c r="N457" i="1"/>
  <c r="N2859" i="1"/>
  <c r="N2688" i="1"/>
  <c r="N473" i="1"/>
  <c r="N125" i="1"/>
  <c r="N322" i="1"/>
  <c r="N217" i="1"/>
  <c r="N17" i="1"/>
  <c r="N1582" i="1"/>
  <c r="N1080" i="1"/>
  <c r="N1900" i="1"/>
  <c r="N1711" i="1"/>
  <c r="N324" i="1"/>
  <c r="N1650" i="1"/>
  <c r="N2866" i="1"/>
  <c r="N767" i="1"/>
  <c r="N1696" i="1"/>
  <c r="N585" i="1"/>
  <c r="N486" i="1"/>
  <c r="N1687" i="1"/>
  <c r="N143" i="1"/>
  <c r="N2869" i="1"/>
  <c r="N1073" i="1"/>
  <c r="N2528" i="1"/>
  <c r="N2815" i="1"/>
  <c r="N1647" i="1"/>
  <c r="N504" i="1"/>
  <c r="N497" i="1"/>
  <c r="N355" i="1"/>
  <c r="M1724" i="1"/>
  <c r="N104" i="1"/>
  <c r="N99" i="1"/>
  <c r="N2662" i="1"/>
  <c r="N800" i="1"/>
  <c r="N1327" i="1"/>
  <c r="N1069" i="1"/>
  <c r="N564" i="1"/>
  <c r="N159" i="1"/>
  <c r="N1801" i="1"/>
  <c r="N1709" i="1"/>
  <c r="N2771" i="1"/>
  <c r="N1787" i="1"/>
  <c r="M2703" i="1"/>
  <c r="N760" i="1"/>
  <c r="N2809" i="1"/>
  <c r="N280" i="1"/>
  <c r="N303" i="1"/>
  <c r="N2454" i="1"/>
  <c r="N1735" i="1"/>
  <c r="N1845" i="1"/>
  <c r="N1856" i="1"/>
  <c r="N1452" i="1"/>
  <c r="N1860" i="1"/>
  <c r="N1710" i="1"/>
  <c r="N2762" i="1"/>
  <c r="N237" i="1"/>
  <c r="N1478" i="1"/>
  <c r="N784" i="1"/>
  <c r="N2826" i="1"/>
  <c r="N2661" i="1"/>
  <c r="N1708" i="1"/>
  <c r="N16" i="1"/>
  <c r="N2820" i="1"/>
  <c r="N2829" i="1"/>
  <c r="N118" i="1"/>
  <c r="N1079" i="1"/>
  <c r="N2550" i="1"/>
  <c r="N1611" i="1"/>
  <c r="N2654" i="1"/>
  <c r="N2559" i="1"/>
  <c r="N581" i="1"/>
  <c r="M1660" i="1"/>
  <c r="N2959" i="1"/>
  <c r="N2607" i="1"/>
  <c r="N342" i="1"/>
  <c r="N1761" i="1"/>
  <c r="N1355" i="1"/>
  <c r="N87" i="1"/>
  <c r="N2716" i="1"/>
  <c r="N158" i="1"/>
  <c r="N47" i="1"/>
  <c r="N95" i="1"/>
  <c r="N2825" i="1"/>
  <c r="N2475" i="1"/>
  <c r="N2746" i="1"/>
  <c r="N1864" i="1"/>
  <c r="N763" i="1"/>
  <c r="N2814" i="1"/>
  <c r="M1056" i="1"/>
  <c r="N293" i="1"/>
  <c r="N2531" i="1"/>
  <c r="N2692" i="1"/>
  <c r="N2961" i="1"/>
  <c r="N2490" i="1"/>
  <c r="N2603" i="1"/>
  <c r="N1781" i="1"/>
  <c r="N2641" i="1"/>
  <c r="N1858" i="1"/>
  <c r="N1753" i="1"/>
  <c r="N1321" i="1"/>
  <c r="N2529" i="1"/>
  <c r="N1755" i="1"/>
  <c r="N815" i="1"/>
  <c r="N2929" i="1"/>
  <c r="N1898" i="1"/>
  <c r="N242" i="1"/>
  <c r="N1459" i="1"/>
  <c r="N2806" i="1"/>
  <c r="N1476" i="1"/>
  <c r="N1737" i="1"/>
  <c r="N1631" i="1"/>
  <c r="N141" i="1"/>
  <c r="N1859" i="1"/>
  <c r="M393" i="1"/>
  <c r="N1652" i="1"/>
  <c r="N94" i="1"/>
  <c r="N231" i="1"/>
  <c r="N2472" i="1"/>
  <c r="N463" i="1"/>
  <c r="N2847" i="1"/>
  <c r="N1095" i="1"/>
  <c r="N1330" i="1"/>
  <c r="N182" i="1"/>
  <c r="N1732" i="1"/>
  <c r="N586" i="1"/>
  <c r="N811" i="1"/>
  <c r="N559" i="1"/>
  <c r="N1351" i="1"/>
  <c r="N1810" i="1"/>
  <c r="N2821" i="1"/>
  <c r="N1334" i="1"/>
  <c r="N337" i="1"/>
  <c r="N2511" i="1"/>
  <c r="N2517" i="1"/>
  <c r="N380" i="1"/>
  <c r="N1566" i="1"/>
  <c r="N178" i="1"/>
  <c r="N2749" i="1"/>
  <c r="N2708" i="1"/>
  <c r="N1879" i="1"/>
  <c r="N461" i="1"/>
  <c r="N775" i="1"/>
  <c r="N778" i="1"/>
  <c r="N2687" i="1"/>
  <c r="N1712" i="1"/>
  <c r="N2788" i="1"/>
  <c r="N1899" i="1"/>
  <c r="N2651" i="1"/>
  <c r="N2943" i="1"/>
  <c r="N1783" i="1"/>
  <c r="N1090" i="1"/>
  <c r="N2486" i="1"/>
  <c r="N1744" i="1"/>
  <c r="N2523" i="1"/>
  <c r="N2667" i="1"/>
  <c r="N377" i="1"/>
  <c r="N19" i="1"/>
  <c r="N1852" i="1"/>
  <c r="N2453" i="1"/>
  <c r="N423" i="1"/>
  <c r="N2933" i="1"/>
  <c r="N146" i="1"/>
  <c r="N1463" i="1"/>
  <c r="N2684" i="1"/>
  <c r="N1465" i="1"/>
  <c r="N2594" i="1"/>
  <c r="N168" i="1"/>
  <c r="N501" i="1"/>
  <c r="N424" i="1"/>
  <c r="N2513" i="1"/>
  <c r="N1125" i="1"/>
  <c r="N1808" i="1"/>
  <c r="N2752" i="1"/>
  <c r="N515" i="1"/>
  <c r="N1677" i="1"/>
  <c r="N1626" i="1"/>
  <c r="N2783" i="1"/>
  <c r="N1640" i="1"/>
  <c r="N302" i="1"/>
  <c r="N1114" i="1"/>
  <c r="N1805" i="1"/>
  <c r="N1707" i="1"/>
  <c r="N364" i="1"/>
  <c r="N346" i="1"/>
  <c r="N2629" i="1"/>
  <c r="N139" i="1"/>
  <c r="N571" i="1"/>
  <c r="N474" i="1"/>
  <c r="N117" i="1"/>
  <c r="N1092" i="1"/>
  <c r="N2822" i="1"/>
  <c r="N1914" i="1"/>
  <c r="N2733" i="1"/>
  <c r="N234" i="1"/>
  <c r="N1762" i="1"/>
  <c r="N1784" i="1"/>
  <c r="N1318" i="1"/>
  <c r="N221" i="1"/>
  <c r="N2756" i="1"/>
  <c r="N2672" i="1"/>
  <c r="N2480" i="1"/>
  <c r="N414" i="1"/>
  <c r="N1329" i="1"/>
  <c r="N1346" i="1"/>
  <c r="N1548" i="1"/>
  <c r="N2666" i="1"/>
  <c r="N2653" i="1"/>
  <c r="N2558" i="1"/>
  <c r="N1675" i="1"/>
  <c r="N1739" i="1"/>
  <c r="N304" i="1"/>
  <c r="N191" i="1"/>
  <c r="N810" i="1"/>
  <c r="N1872" i="1"/>
  <c r="N409" i="1"/>
  <c r="N1847" i="1"/>
  <c r="N1714" i="1"/>
  <c r="N1679" i="1"/>
  <c r="N10" i="1"/>
  <c r="N1602" i="1"/>
  <c r="N808" i="1"/>
  <c r="N1442" i="1"/>
  <c r="N2530" i="1"/>
  <c r="N2522" i="1"/>
  <c r="N79" i="1"/>
  <c r="N1568" i="1"/>
  <c r="N451" i="1"/>
  <c r="N20" i="1"/>
  <c r="N506" i="1"/>
  <c r="N1460" i="1"/>
  <c r="N2682" i="1"/>
  <c r="N96" i="1"/>
  <c r="N295" i="1"/>
  <c r="N1363" i="1"/>
  <c r="N2581" i="1"/>
  <c r="N1116" i="1"/>
  <c r="N365" i="1"/>
  <c r="N366" i="1"/>
  <c r="N1557" i="1"/>
  <c r="N1127" i="1"/>
  <c r="N2696" i="1"/>
  <c r="N1468" i="1"/>
  <c r="N485" i="1"/>
  <c r="N1113" i="1"/>
  <c r="N470" i="1"/>
  <c r="N2540" i="1"/>
  <c r="N2729" i="1"/>
  <c r="N1335" i="1"/>
  <c r="N296" i="1"/>
  <c r="N1684" i="1"/>
  <c r="N2604" i="1"/>
  <c r="N1578" i="1"/>
  <c r="N397" i="1"/>
  <c r="N220" i="1"/>
  <c r="N1878" i="1"/>
  <c r="N1886" i="1"/>
  <c r="N2907" i="1"/>
  <c r="N1752" i="1"/>
  <c r="N126" i="1"/>
  <c r="N1592" i="1"/>
  <c r="N241" i="1"/>
  <c r="N1084" i="1"/>
  <c r="N138" i="1"/>
  <c r="N376" i="1"/>
  <c r="N1772" i="1"/>
  <c r="N2805" i="1"/>
  <c r="N230" i="1"/>
  <c r="N223" i="1"/>
  <c r="N2872" i="1"/>
  <c r="N134" i="1"/>
  <c r="N211" i="1"/>
  <c r="N2449" i="1"/>
  <c r="N578" i="1"/>
  <c r="N1089" i="1"/>
  <c r="N167" i="1"/>
  <c r="N32" i="1"/>
  <c r="N462" i="1"/>
  <c r="N1364" i="1"/>
  <c r="N42" i="1"/>
  <c r="N1848" i="1"/>
  <c r="N2458" i="1"/>
  <c r="N297" i="1"/>
  <c r="N151" i="1"/>
  <c r="N2844" i="1"/>
  <c r="N1888" i="1"/>
  <c r="N2772" i="1"/>
  <c r="N2591" i="1"/>
  <c r="N40" i="1"/>
  <c r="N1600" i="1"/>
  <c r="N321" i="1"/>
  <c r="N787" i="1"/>
  <c r="N1608" i="1"/>
  <c r="M1314" i="1"/>
  <c r="N2585" i="1"/>
  <c r="N591" i="1"/>
  <c r="N114" i="1"/>
  <c r="N41" i="1"/>
  <c r="N570" i="1"/>
  <c r="N2893" i="1"/>
  <c r="N233" i="1"/>
  <c r="M493" i="1"/>
  <c r="N1584" i="1"/>
  <c r="N2439" i="1"/>
  <c r="N2477" i="1"/>
  <c r="N1698" i="1"/>
  <c r="N222" i="1"/>
  <c r="N2947" i="1"/>
  <c r="N2597" i="1"/>
  <c r="N2628" i="1"/>
  <c r="N29" i="1"/>
  <c r="N1590" i="1"/>
  <c r="N1896" i="1"/>
  <c r="N383" i="1"/>
  <c r="N74" i="1"/>
  <c r="N1835" i="1"/>
  <c r="N317" i="1"/>
  <c r="N2471" i="1"/>
  <c r="N1101" i="1"/>
  <c r="N2455" i="1"/>
  <c r="N353" i="1"/>
  <c r="N1863" i="1"/>
  <c r="M4" i="1"/>
  <c r="N805" i="1"/>
  <c r="N164" i="1"/>
  <c r="N2431" i="1"/>
  <c r="N2715" i="1"/>
  <c r="N2875" i="1"/>
  <c r="N310" i="1"/>
  <c r="N2564" i="1"/>
  <c r="N107" i="1"/>
  <c r="N166" i="1"/>
  <c r="N1086" i="1"/>
  <c r="N1655" i="1"/>
  <c r="N44" i="1"/>
  <c r="N402" i="1"/>
  <c r="N1695" i="1"/>
  <c r="N2855" i="1"/>
  <c r="N385" i="1"/>
  <c r="N1645" i="1"/>
  <c r="N186" i="1"/>
  <c r="N2758" i="1"/>
  <c r="N436" i="1"/>
  <c r="N1555" i="1"/>
  <c r="N308" i="1"/>
  <c r="N2858" i="1"/>
  <c r="N1689" i="1"/>
  <c r="N174" i="1"/>
  <c r="N1912" i="1"/>
  <c r="N2759" i="1"/>
  <c r="N1747" i="1"/>
  <c r="N2755" i="1"/>
  <c r="N1134" i="1"/>
  <c r="N1342" i="1"/>
  <c r="N2792" i="1"/>
  <c r="N1473" i="1"/>
  <c r="N2693" i="1"/>
  <c r="N393" i="1"/>
  <c r="N2914" i="1"/>
  <c r="N2925" i="1"/>
  <c r="N2620" i="1"/>
  <c r="N2726" i="1"/>
  <c r="N1751" i="1"/>
  <c r="N82" i="1"/>
  <c r="N1594" i="1"/>
  <c r="N2968" i="1"/>
  <c r="N68" i="1"/>
  <c r="N48" i="1"/>
  <c r="N374" i="1"/>
  <c r="N1734" i="1"/>
  <c r="N418" i="1"/>
  <c r="N97" i="1"/>
  <c r="N1861" i="1"/>
  <c r="N1706" i="1"/>
  <c r="N123" i="1"/>
  <c r="N2839" i="1"/>
  <c r="N405" i="1"/>
  <c r="N370" i="1"/>
  <c r="N2824" i="1"/>
  <c r="N384" i="1"/>
  <c r="N88" i="1"/>
  <c r="N77" i="1"/>
  <c r="N2444" i="1"/>
  <c r="N1354" i="1"/>
  <c r="M2767" i="1"/>
  <c r="N2674" i="1"/>
  <c r="N2838" i="1"/>
  <c r="N2459" i="1"/>
  <c r="N2571" i="1"/>
  <c r="N2519" i="1"/>
  <c r="N2904" i="1"/>
  <c r="N2450" i="1"/>
  <c r="N190" i="1"/>
  <c r="N500" i="1"/>
  <c r="N442" i="1"/>
  <c r="N693" i="1"/>
  <c r="N2630" i="1"/>
  <c r="N2773" i="1"/>
  <c r="N1664" i="1"/>
  <c r="N1828" i="1"/>
  <c r="N2438" i="1"/>
  <c r="N1337" i="1"/>
  <c r="N25" i="1"/>
  <c r="N214" i="1"/>
  <c r="N2912" i="1"/>
  <c r="N819" i="1"/>
  <c r="N306" i="1"/>
  <c r="N426" i="1"/>
  <c r="N1764" i="1"/>
  <c r="N464" i="1"/>
  <c r="N567" i="1"/>
  <c r="N419" i="1"/>
  <c r="N2446" i="1"/>
  <c r="N210" i="1"/>
  <c r="N776" i="1"/>
  <c r="N1651" i="1"/>
  <c r="N1697" i="1"/>
  <c r="N361" i="1"/>
  <c r="N1665" i="1"/>
  <c r="N2524" i="1"/>
  <c r="N1603" i="1"/>
  <c r="N2964" i="1"/>
  <c r="N144" i="1"/>
  <c r="N2877" i="1"/>
  <c r="N2865" i="1"/>
  <c r="N2588" i="1"/>
  <c r="N572" i="1"/>
  <c r="N381" i="1"/>
  <c r="N347" i="1"/>
  <c r="N24" i="1"/>
  <c r="N2735" i="1"/>
  <c r="N1795" i="1"/>
  <c r="M1788" i="1"/>
  <c r="N2850" i="1"/>
  <c r="N1676" i="1"/>
  <c r="N2882" i="1"/>
  <c r="N488" i="1"/>
  <c r="N12" i="1"/>
  <c r="N1610" i="1"/>
  <c r="N1331" i="1"/>
  <c r="N1903" i="1"/>
  <c r="N128" i="1"/>
  <c r="N1551" i="1"/>
  <c r="N2881" i="1"/>
  <c r="N1816" i="1"/>
  <c r="N1332" i="1"/>
  <c r="N1670" i="1"/>
  <c r="N1776" i="1"/>
  <c r="N503" i="1"/>
  <c r="N814" i="1"/>
  <c r="N812" i="1"/>
  <c r="N779" i="1"/>
  <c r="N386" i="1"/>
  <c r="N1865" i="1"/>
  <c r="N1869" i="1"/>
  <c r="N1769" i="1"/>
  <c r="N1347" i="1"/>
  <c r="N791" i="1"/>
  <c r="N2579" i="1"/>
  <c r="N1666" i="1"/>
  <c r="N176" i="1"/>
  <c r="N23" i="1"/>
  <c r="N38" i="1"/>
  <c r="N2963" i="1"/>
  <c r="N378" i="1"/>
  <c r="N83" i="1"/>
  <c r="N4" i="1"/>
  <c r="N1609" i="1"/>
  <c r="N468" i="1"/>
  <c r="N1741" i="1"/>
  <c r="N2448" i="1"/>
  <c r="N171" i="1"/>
  <c r="N2776" i="1"/>
  <c r="N404" i="1"/>
  <c r="N1572" i="1"/>
  <c r="N629" i="1"/>
  <c r="N1786" i="1"/>
  <c r="N1768" i="1"/>
  <c r="N2440" i="1"/>
  <c r="N1733" i="1"/>
  <c r="N1722" i="1"/>
  <c r="N1601" i="1"/>
  <c r="N481" i="1"/>
  <c r="N2717" i="1"/>
  <c r="N105" i="1"/>
  <c r="N579" i="1"/>
  <c r="N2795" i="1"/>
  <c r="N2864" i="1"/>
  <c r="N1634" i="1"/>
  <c r="N348" i="1"/>
  <c r="N382" i="1"/>
  <c r="N1908" i="1"/>
  <c r="N1873" i="1"/>
  <c r="N1724" i="1"/>
  <c r="N1885" i="1"/>
  <c r="N46" i="1"/>
  <c r="N2570" i="1"/>
  <c r="N2485" i="1"/>
  <c r="N318" i="1"/>
  <c r="N430" i="1"/>
  <c r="N1580" i="1"/>
  <c r="N2606" i="1"/>
  <c r="N1825" i="1"/>
  <c r="N1690" i="1"/>
  <c r="N1782" i="1"/>
  <c r="N1671" i="1"/>
  <c r="N2780" i="1"/>
  <c r="N801" i="1"/>
  <c r="N150" i="1"/>
  <c r="N1574" i="1"/>
  <c r="N1694" i="1"/>
  <c r="N185" i="1"/>
  <c r="N2443" i="1"/>
  <c r="N2880" i="1"/>
  <c r="N2938" i="1"/>
  <c r="N1569" i="1"/>
  <c r="N2908" i="1"/>
  <c r="N2707" i="1"/>
  <c r="M1184" i="1"/>
  <c r="N2551" i="1"/>
  <c r="N2647" i="1"/>
  <c r="N2515" i="1"/>
  <c r="N2549" i="1"/>
  <c r="N1117" i="1"/>
  <c r="N1718" i="1"/>
  <c r="N27" i="1"/>
  <c r="N1477" i="1"/>
  <c r="N2598" i="1"/>
  <c r="N1449" i="1"/>
  <c r="N2831" i="1"/>
  <c r="N2874" i="1"/>
  <c r="N2740" i="1"/>
  <c r="N388" i="1"/>
  <c r="N1691" i="1"/>
  <c r="N2561" i="1"/>
  <c r="N1851" i="1"/>
  <c r="N1071" i="1"/>
  <c r="N2926" i="1"/>
  <c r="N797" i="1"/>
  <c r="N1830" i="1"/>
  <c r="N2567" i="1"/>
  <c r="N443" i="1"/>
  <c r="N400" i="1"/>
  <c r="N316" i="1"/>
  <c r="N156" i="1"/>
  <c r="N2649" i="1"/>
  <c r="N2489" i="1"/>
  <c r="N1056" i="1"/>
  <c r="N2552" i="1"/>
  <c r="N2482" i="1"/>
  <c r="N792" i="1"/>
  <c r="N356" i="1"/>
  <c r="N1549" i="1"/>
  <c r="N1628" i="1"/>
  <c r="N35" i="1"/>
  <c r="N313" i="1"/>
  <c r="N1070" i="1"/>
  <c r="N1763" i="1"/>
  <c r="N411" i="1"/>
  <c r="N421" i="1"/>
  <c r="N1596" i="1"/>
  <c r="N2843" i="1"/>
  <c r="N1063" i="1"/>
  <c r="N1350" i="1"/>
  <c r="N2697" i="1"/>
  <c r="N279" i="1"/>
  <c r="N1614" i="1"/>
  <c r="N1833" i="1"/>
  <c r="N477" i="1"/>
  <c r="M1852" i="1"/>
  <c r="N2474" i="1"/>
  <c r="N1471" i="1"/>
  <c r="N1745" i="1"/>
  <c r="N2890" i="1"/>
  <c r="N471" i="1"/>
  <c r="N232" i="1"/>
  <c r="N157" i="1"/>
  <c r="N1785" i="1"/>
  <c r="N2643" i="1"/>
  <c r="N1081" i="1"/>
  <c r="N519" i="1"/>
  <c r="N780" i="1"/>
  <c r="N2794" i="1"/>
  <c r="N406" i="1"/>
  <c r="N1099" i="1"/>
  <c r="M273" i="1"/>
  <c r="N1693" i="1"/>
  <c r="N2468" i="1"/>
  <c r="N8" i="1"/>
  <c r="N345" i="1"/>
  <c r="N1547" i="1"/>
  <c r="N2861" i="1"/>
  <c r="N1462" i="1"/>
  <c r="M1442" i="1"/>
  <c r="N590" i="1"/>
  <c r="N2936" i="1"/>
  <c r="N1083" i="1"/>
  <c r="N2626" i="1"/>
  <c r="N2560" i="1"/>
  <c r="N1842" i="1"/>
  <c r="N2777" i="1"/>
  <c r="N2542" i="1"/>
  <c r="N1686" i="1"/>
  <c r="N1583" i="1"/>
  <c r="N1765" i="1"/>
  <c r="N1740" i="1"/>
  <c r="N1474" i="1"/>
  <c r="N1062" i="1"/>
  <c r="N2791" i="1"/>
  <c r="N1638" i="1"/>
  <c r="N1822" i="1"/>
  <c r="N309" i="1"/>
  <c r="N2793" i="1"/>
  <c r="N516" i="1"/>
  <c r="N1909" i="1"/>
  <c r="N1470" i="1"/>
  <c r="N803" i="1"/>
  <c r="N1567" i="1"/>
  <c r="N512" i="1"/>
  <c r="N2885" i="1"/>
  <c r="N2728" i="1"/>
  <c r="N2798" i="1"/>
  <c r="N2525" i="1"/>
  <c r="N119" i="1"/>
  <c r="N170" i="1"/>
  <c r="N768" i="1"/>
  <c r="N1760" i="1"/>
  <c r="N2889" i="1"/>
  <c r="N1802" i="1"/>
  <c r="N1729" i="1"/>
  <c r="N1867" i="1"/>
  <c r="N2935" i="1"/>
  <c r="N1096" i="1"/>
  <c r="N2427" i="1"/>
  <c r="N2827" i="1"/>
  <c r="N505" i="1"/>
  <c r="N2946" i="1"/>
  <c r="N807" i="1"/>
  <c r="N790" i="1"/>
  <c r="N1891" i="1"/>
  <c r="N2484" i="1"/>
  <c r="N2553" i="1"/>
  <c r="N1876" i="1"/>
  <c r="N1897" i="1"/>
  <c r="N1562" i="1"/>
  <c r="N445" i="1"/>
  <c r="N2592" i="1"/>
  <c r="N794" i="1"/>
  <c r="N2539" i="1"/>
  <c r="N2518" i="1"/>
  <c r="N2635" i="1"/>
  <c r="N108" i="1"/>
  <c r="N1681" i="1"/>
  <c r="N573" i="1"/>
  <c r="N1510" i="1"/>
  <c r="N2939" i="1"/>
  <c r="N2779" i="1"/>
  <c r="N243" i="1"/>
  <c r="N2816" i="1"/>
  <c r="N1905" i="1"/>
  <c r="N1630" i="1"/>
  <c r="N1800" i="1"/>
  <c r="N2719" i="1"/>
  <c r="N1616" i="1"/>
  <c r="N284" i="1"/>
  <c r="N2433" i="1"/>
  <c r="N75" i="1"/>
  <c r="N2516" i="1"/>
  <c r="N2842" i="1"/>
  <c r="N1082" i="1"/>
  <c r="N1660" i="1"/>
  <c r="N2888" i="1"/>
  <c r="N2817" i="1"/>
  <c r="N183" i="1"/>
  <c r="N761" i="1"/>
  <c r="N1579" i="1"/>
  <c r="N1132" i="1"/>
  <c r="N102" i="1"/>
  <c r="N2527" i="1"/>
  <c r="N417" i="1"/>
  <c r="N2782" i="1"/>
  <c r="N130" i="1"/>
  <c r="N1850" i="1"/>
  <c r="N1720" i="1"/>
  <c r="N1699" i="1"/>
  <c r="N2804" i="1"/>
  <c r="N1728" i="1"/>
  <c r="N153" i="1"/>
  <c r="N2432" i="1"/>
  <c r="N2698" i="1"/>
  <c r="N484" i="1"/>
  <c r="N2766" i="1"/>
  <c r="N1831" i="1"/>
  <c r="N1736" i="1"/>
  <c r="N286" i="1"/>
  <c r="N425" i="1"/>
  <c r="N1884" i="1"/>
  <c r="N781" i="1"/>
  <c r="N802" i="1"/>
  <c r="N1703" i="1"/>
  <c r="N1138" i="1"/>
  <c r="N2764" i="1"/>
  <c r="N1880" i="1"/>
  <c r="N2856" i="1"/>
  <c r="N2675" i="1"/>
  <c r="N799" i="1"/>
  <c r="N1817" i="1"/>
  <c r="N2678" i="1"/>
  <c r="N2739" i="1"/>
  <c r="N795" i="1"/>
  <c r="N100" i="1"/>
  <c r="N175" i="1"/>
  <c r="N1796" i="1"/>
  <c r="N110" i="1"/>
  <c r="N1464" i="1"/>
  <c r="N2738" i="1"/>
  <c r="N218" i="1"/>
  <c r="N1673" i="1"/>
  <c r="N1668" i="1"/>
  <c r="N1088" i="1"/>
  <c r="N2599" i="1"/>
  <c r="N227" i="1"/>
  <c r="N162" i="1"/>
  <c r="N1700" i="1"/>
  <c r="N480" i="1"/>
  <c r="N439" i="1"/>
  <c r="N76" i="1"/>
  <c r="N188" i="1"/>
  <c r="N2837" i="1"/>
  <c r="N2713" i="1"/>
  <c r="N2535" i="1"/>
  <c r="N26" i="1"/>
  <c r="N520" i="1"/>
  <c r="N2774" i="1"/>
  <c r="N1129" i="1"/>
  <c r="N2712" i="1"/>
  <c r="N431" i="1"/>
  <c r="N2441" i="1"/>
  <c r="N2683" i="1"/>
  <c r="N363" i="1"/>
  <c r="N1624" i="1"/>
  <c r="N1648" i="1"/>
  <c r="N2786" i="1"/>
  <c r="N273" i="1"/>
  <c r="N245" i="1"/>
  <c r="N169" i="1"/>
  <c r="N368" i="1"/>
  <c r="N2660" i="1"/>
  <c r="N1643" i="1"/>
  <c r="N154" i="1"/>
  <c r="N2442" i="1"/>
  <c r="N1357" i="1"/>
  <c r="N1455" i="1"/>
  <c r="N1877" i="1"/>
  <c r="N2892" i="1"/>
  <c r="N514" i="1"/>
  <c r="N1344" i="1"/>
  <c r="N517" i="1"/>
  <c r="N2625" i="1"/>
  <c r="N225" i="1"/>
  <c r="N149" i="1"/>
  <c r="N31" i="1"/>
  <c r="N438" i="1"/>
  <c r="N2934" i="1"/>
  <c r="N582" i="1"/>
  <c r="N226" i="1"/>
  <c r="N771" i="1"/>
  <c r="N1862" i="1"/>
  <c r="N493" i="1"/>
  <c r="N2945" i="1"/>
  <c r="N475" i="1"/>
  <c r="N2940" i="1"/>
  <c r="N2658" i="1"/>
  <c r="N362" i="1"/>
  <c r="N2457" i="1"/>
  <c r="N448" i="1"/>
  <c r="N1625" i="1"/>
  <c r="N2930" i="1"/>
  <c r="N1632" i="1"/>
  <c r="N379" i="1"/>
  <c r="N2488" i="1"/>
  <c r="N1345" i="1"/>
  <c r="N2801" i="1"/>
  <c r="N2730" i="1"/>
  <c r="N1659" i="1"/>
  <c r="N1454" i="1"/>
  <c r="N51" i="1"/>
  <c r="N478" i="1"/>
  <c r="N1832" i="1"/>
  <c r="N2608" i="1"/>
  <c r="N1338" i="1"/>
  <c r="N765" i="1"/>
  <c r="N1777" i="1"/>
  <c r="N298" i="1"/>
  <c r="N1064" i="1"/>
  <c r="N1111" i="1"/>
  <c r="N2848" i="1"/>
  <c r="M2964" i="1"/>
  <c r="N1688" i="1"/>
  <c r="N1844" i="1"/>
  <c r="N2665" i="1"/>
  <c r="N773" i="1"/>
  <c r="N2849" i="1"/>
  <c r="N2778" i="1"/>
  <c r="N2744" i="1"/>
  <c r="N2857" i="1"/>
  <c r="N1358" i="1"/>
  <c r="N111" i="1"/>
  <c r="N1887" i="1"/>
  <c r="N788" i="1"/>
  <c r="N2884" i="1"/>
  <c r="N1723" i="1"/>
  <c r="N1361" i="1"/>
  <c r="N1448" i="1"/>
  <c r="N2741" i="1"/>
  <c r="N215" i="1"/>
  <c r="N357" i="1"/>
  <c r="N1461" i="1"/>
  <c r="N2605" i="1"/>
  <c r="N467" i="1"/>
  <c r="N349" i="1"/>
  <c r="N2632" i="1"/>
  <c r="N1894" i="1"/>
  <c r="N1615" i="1"/>
  <c r="N2958" i="1"/>
  <c r="N2775" i="1"/>
  <c r="N1807" i="1"/>
  <c r="N1806" i="1"/>
  <c r="N1653" i="1"/>
  <c r="N300" i="1"/>
  <c r="N1823" i="1"/>
  <c r="N50" i="1"/>
  <c r="N2640" i="1"/>
  <c r="N2709" i="1"/>
  <c r="M337" i="1"/>
  <c r="N2554" i="1"/>
  <c r="N2624" i="1"/>
  <c r="N2538" i="1"/>
  <c r="N89" i="1"/>
  <c r="N1774" i="1"/>
  <c r="N1902" i="1"/>
  <c r="N30" i="1"/>
  <c r="N2642" i="1"/>
  <c r="N2906" i="1"/>
  <c r="N216" i="1"/>
  <c r="N2922" i="1"/>
  <c r="N401" i="1"/>
  <c r="N1799" i="1"/>
  <c r="N2737" i="1"/>
  <c r="N1618" i="1"/>
  <c r="N769" i="1"/>
  <c r="N2555" i="1"/>
  <c r="N1322" i="1"/>
  <c r="N1483" i="1"/>
  <c r="N1702" i="1"/>
  <c r="N2578" i="1"/>
  <c r="N43" i="1"/>
  <c r="N2464" i="1"/>
  <c r="N163" i="1"/>
  <c r="N2646" i="1"/>
  <c r="N1748" i="1"/>
  <c r="N1067" i="1"/>
  <c r="N806" i="1"/>
  <c r="N2710" i="1"/>
  <c r="N1746" i="1"/>
  <c r="N1115" i="1"/>
  <c r="N1705" i="1"/>
  <c r="N2887" i="1"/>
  <c r="N1804" i="1"/>
  <c r="N2923" i="1"/>
  <c r="N1353" i="1"/>
  <c r="N1685" i="1"/>
  <c r="N2802" i="1"/>
  <c r="N2650" i="1"/>
  <c r="N2811" i="1"/>
  <c r="N1066" i="1"/>
  <c r="N415" i="1"/>
  <c r="N813" i="1"/>
  <c r="N437" i="1"/>
  <c r="N1779" i="1"/>
  <c r="N1901" i="1"/>
  <c r="N2796" i="1"/>
  <c r="N236" i="1"/>
  <c r="N2799" i="1"/>
  <c r="N1622" i="1"/>
  <c r="M2571" i="1"/>
  <c r="N2615" i="1"/>
  <c r="N86" i="1"/>
  <c r="N2526" i="1"/>
  <c r="N2536" i="1"/>
  <c r="N18" i="1"/>
  <c r="N1130" i="1"/>
  <c r="N1839" i="1"/>
  <c r="N2481" i="1"/>
  <c r="N2664" i="1"/>
  <c r="N36" i="1"/>
  <c r="N1467" i="1"/>
  <c r="N1742" i="1"/>
  <c r="N2483" i="1"/>
  <c r="N127" i="1"/>
  <c r="N229" i="1"/>
  <c r="N28" i="1"/>
  <c r="N1731" i="1"/>
  <c r="N1589" i="1"/>
  <c r="N568" i="1"/>
  <c r="N1756" i="1"/>
  <c r="N359" i="1"/>
  <c r="N2781" i="1"/>
  <c r="N2469" i="1"/>
  <c r="N2949" i="1"/>
  <c r="N2754" i="1"/>
  <c r="N440" i="1"/>
  <c r="N2952" i="1"/>
  <c r="M3028" i="1"/>
  <c r="N2595" i="1"/>
  <c r="N1644" i="1"/>
  <c r="N2942" i="1"/>
  <c r="N2955" i="1"/>
  <c r="N592" i="1"/>
  <c r="N1890" i="1"/>
  <c r="N161" i="1"/>
  <c r="N1446" i="1"/>
  <c r="N575" i="1"/>
  <c r="N2680" i="1"/>
  <c r="N1481" i="1"/>
  <c r="N1106" i="1"/>
  <c r="N565" i="1"/>
  <c r="N1654" i="1"/>
  <c r="N772" i="1"/>
  <c r="N160" i="1"/>
  <c r="N2803" i="1"/>
  <c r="M2427" i="1"/>
  <c r="N1824" i="1"/>
  <c r="N1087" i="1"/>
  <c r="N507" i="1"/>
  <c r="N1907" i="1"/>
  <c r="N1717" i="1"/>
  <c r="N786" i="1"/>
  <c r="M2635" i="1"/>
  <c r="N1829" i="1"/>
  <c r="N350" i="1"/>
  <c r="N53" i="1"/>
  <c r="N11" i="1"/>
  <c r="N1575" i="1"/>
  <c r="N122" i="1"/>
  <c r="N1812" i="1"/>
  <c r="N2818" i="1"/>
  <c r="N1591" i="1"/>
  <c r="N2547" i="1"/>
  <c r="N1617" i="1"/>
  <c r="N320" i="1"/>
  <c r="N1715" i="1"/>
  <c r="N1759" i="1"/>
  <c r="N90" i="1"/>
  <c r="N2644" i="1"/>
  <c r="N1838" i="1"/>
  <c r="N588" i="1"/>
  <c r="N1506" i="1"/>
  <c r="N177" i="1"/>
  <c r="N2686" i="1"/>
  <c r="N444" i="1"/>
  <c r="N1826" i="1"/>
  <c r="N240" i="1"/>
  <c r="N466" i="1"/>
  <c r="N1104" i="1"/>
  <c r="N2473" i="1"/>
  <c r="N2962" i="1"/>
  <c r="N2941" i="1"/>
  <c r="N387" i="1"/>
  <c r="N2742" i="1"/>
  <c r="N625" i="1"/>
  <c r="N1097" i="1"/>
  <c r="N2765" i="1"/>
  <c r="N2944" i="1"/>
  <c r="N1563" i="1"/>
  <c r="N432" i="1"/>
  <c r="N1639" i="1"/>
  <c r="N1573" i="1"/>
  <c r="N804" i="1"/>
  <c r="N2462" i="1"/>
  <c r="N98" i="1"/>
  <c r="N2565" i="1"/>
  <c r="N1588" i="1"/>
  <c r="N2652" i="1"/>
  <c r="N2634" i="1"/>
  <c r="N1072" i="1"/>
  <c r="N1656" i="1"/>
  <c r="N1889" i="1"/>
  <c r="N2670" i="1"/>
  <c r="N1075" i="1"/>
  <c r="N2760" i="1"/>
  <c r="N101" i="1"/>
  <c r="N1326" i="1"/>
  <c r="N499" i="1"/>
  <c r="N238" i="1"/>
  <c r="N2937" i="1"/>
  <c r="N1135" i="1"/>
  <c r="N1479" i="1"/>
  <c r="N1571" i="1"/>
  <c r="N502" i="1"/>
  <c r="N2722" i="1"/>
  <c r="N1078" i="1"/>
  <c r="N187" i="1"/>
  <c r="N2582" i="1"/>
  <c r="N1775" i="1"/>
  <c r="N1620" i="1"/>
  <c r="N323" i="1"/>
  <c r="N1107" i="1"/>
  <c r="M1596" i="1"/>
  <c r="N1341" i="1"/>
  <c r="N2677" i="1"/>
  <c r="N2819" i="1"/>
  <c r="N2836" i="1"/>
  <c r="N2873" i="1"/>
  <c r="N219" i="1"/>
  <c r="M1543" i="1"/>
  <c r="M457" i="1"/>
  <c r="M1506" i="1"/>
  <c r="B20" i="6" l="1"/>
  <c r="B9" i="6"/>
  <c r="B21" i="6"/>
  <c r="B22" i="6"/>
  <c r="C12" i="6"/>
  <c r="C20" i="6"/>
  <c r="B30" i="6"/>
  <c r="B27" i="6"/>
  <c r="B36" i="6"/>
  <c r="B29" i="6"/>
  <c r="B7" i="6"/>
  <c r="B35" i="6"/>
  <c r="C10" i="6"/>
  <c r="C6" i="6"/>
  <c r="C23" i="6"/>
  <c r="C30" i="6"/>
  <c r="C27" i="6"/>
  <c r="B19" i="6"/>
  <c r="B6" i="6"/>
  <c r="B26" i="6"/>
  <c r="C22" i="6"/>
  <c r="C14" i="6"/>
  <c r="C33" i="6"/>
  <c r="B16" i="6"/>
  <c r="C24" i="6"/>
  <c r="C2" i="6"/>
  <c r="B25" i="6"/>
  <c r="C35" i="6"/>
  <c r="C29" i="6"/>
  <c r="B32" i="6"/>
  <c r="C3" i="6"/>
  <c r="C8" i="6"/>
  <c r="B2" i="6"/>
  <c r="B10" i="6"/>
  <c r="B17" i="6"/>
  <c r="C4" i="6"/>
  <c r="C19" i="6"/>
  <c r="C26" i="6"/>
  <c r="C7" i="6"/>
  <c r="C11" i="6"/>
  <c r="B8" i="6"/>
  <c r="B14" i="6"/>
  <c r="B23" i="6"/>
  <c r="B31" i="6"/>
  <c r="B24" i="6"/>
  <c r="C9" i="6"/>
  <c r="B5" i="6"/>
  <c r="C15" i="6"/>
  <c r="C34" i="6"/>
  <c r="B11" i="6"/>
  <c r="B13" i="6"/>
  <c r="B12" i="6"/>
  <c r="C5" i="6"/>
  <c r="C17" i="6"/>
  <c r="C21" i="6"/>
  <c r="B18" i="6"/>
  <c r="C25" i="6"/>
  <c r="C18" i="6"/>
  <c r="C31" i="6"/>
  <c r="B4" i="6"/>
  <c r="B34" i="6"/>
  <c r="B15" i="6"/>
  <c r="C13" i="6"/>
  <c r="B28" i="6"/>
  <c r="C36" i="6"/>
  <c r="C28" i="6"/>
  <c r="B33" i="6"/>
  <c r="B3" i="6"/>
  <c r="C16" i="6"/>
  <c r="C32" i="6"/>
</calcChain>
</file>

<file path=xl/sharedStrings.xml><?xml version="1.0" encoding="utf-8"?>
<sst xmlns="http://schemas.openxmlformats.org/spreadsheetml/2006/main" count="13345" uniqueCount="5933">
  <si>
    <t>深圳首航新能源技术有限公司</t>
  </si>
  <si>
    <t>SofarSolar</t>
  </si>
  <si>
    <r>
      <rPr>
        <sz val="11"/>
        <rFont val="宋体"/>
        <charset val="134"/>
      </rPr>
      <t>文件编码</t>
    </r>
    <r>
      <rPr>
        <sz val="11"/>
        <rFont val="Times New Roman"/>
        <family val="1"/>
      </rPr>
      <t xml:space="preserve"> No.</t>
    </r>
    <r>
      <rPr>
        <sz val="11"/>
        <rFont val="宋体"/>
        <charset val="134"/>
      </rPr>
      <t>：</t>
    </r>
  </si>
  <si>
    <t>版本：V1.0</t>
  </si>
  <si>
    <t>业务类别 Type</t>
  </si>
  <si>
    <t>业务类别：</t>
  </si>
  <si>
    <r>
      <rPr>
        <sz val="11"/>
        <rFont val="宋体"/>
        <charset val="134"/>
      </rPr>
      <t>密级 Confidentiality Level：</t>
    </r>
    <r>
      <rPr>
        <sz val="11"/>
        <color indexed="12"/>
        <rFont val="宋体"/>
        <charset val="134"/>
      </rPr>
      <t>机密</t>
    </r>
  </si>
  <si>
    <t>首航Modbus通讯协议</t>
  </si>
  <si>
    <r>
      <rPr>
        <sz val="11"/>
        <rFont val="宋体"/>
        <charset val="134"/>
      </rPr>
      <t>页号：第</t>
    </r>
    <r>
      <rPr>
        <sz val="11"/>
        <rFont val="Times New Roman"/>
        <family val="1"/>
      </rPr>
      <t xml:space="preserve">  1  </t>
    </r>
    <r>
      <rPr>
        <sz val="11"/>
        <rFont val="宋体"/>
        <charset val="134"/>
      </rPr>
      <t>页</t>
    </r>
    <r>
      <rPr>
        <sz val="11"/>
        <rFont val="Times New Roman"/>
        <family val="1"/>
      </rPr>
      <t xml:space="preserve">  </t>
    </r>
    <r>
      <rPr>
        <sz val="11"/>
        <rFont val="宋体"/>
        <charset val="134"/>
      </rPr>
      <t>共</t>
    </r>
    <r>
      <rPr>
        <sz val="11"/>
        <rFont val="Times New Roman"/>
        <family val="1"/>
      </rPr>
      <t xml:space="preserve"> </t>
    </r>
    <r>
      <rPr>
        <sz val="11"/>
        <rFont val="宋体"/>
        <charset val="134"/>
      </rPr>
      <t>页</t>
    </r>
  </si>
  <si>
    <t>V1.0</t>
  </si>
  <si>
    <t>陈健聪</t>
  </si>
  <si>
    <t>V1.1</t>
  </si>
  <si>
    <t>V1.2</t>
  </si>
  <si>
    <t>…</t>
  </si>
  <si>
    <t>非法数据地址</t>
  </si>
  <si>
    <t>非法数据值</t>
  </si>
  <si>
    <t>从设备故障</t>
  </si>
  <si>
    <t>从设备忙</t>
  </si>
  <si>
    <t>寄存器地址</t>
  </si>
  <si>
    <t>字段</t>
  </si>
  <si>
    <t>类型</t>
  </si>
  <si>
    <t>精度</t>
  </si>
  <si>
    <t>单位</t>
  </si>
  <si>
    <t>最小值</t>
  </si>
  <si>
    <t>最大值</t>
  </si>
  <si>
    <t>读写属性</t>
  </si>
  <si>
    <t>备注</t>
  </si>
  <si>
    <t>机密等级</t>
  </si>
  <si>
    <t>掩码计算</t>
  </si>
  <si>
    <t>实时数据区(0x0400-0x07FF)</t>
  </si>
  <si>
    <t>寄存器总数</t>
  </si>
  <si>
    <t>系统信息(0x0400-0x047F)</t>
  </si>
  <si>
    <t>AddressMask_Realtime_SysInfo1</t>
  </si>
  <si>
    <t>U64</t>
  </si>
  <si>
    <t>R</t>
  </si>
  <si>
    <t>本字段每一位对应本字段地址以上（包括本字段地址）的64个地址的有效性。bit4代表本字段最高位地址加1所在的地址。
0代表无效；1代表有效。</t>
  </si>
  <si>
    <t>Each Character in this field, will verify the validity of 64 addresses. Bit4 represents the address where the highest bit address of this field plus 1,                                                             0 means invalid; 1 means valid.</t>
  </si>
  <si>
    <t>影子寄存器：所有需要一次性写入多个地址的操作，使用影子寄存器作为缓存。写入影子寄存器的值，在没有写入相关控制寄存器之前都不会生效。</t>
  </si>
  <si>
    <t>写入控制寄存器：所有写入后不能立即生效的寄存器，使用写入控制寄存器。读取该寄存器时，返回上次操作的状态。</t>
  </si>
  <si>
    <t>SysState</t>
  </si>
  <si>
    <t>U16</t>
  </si>
  <si>
    <r>
      <rPr>
        <sz val="11"/>
        <color theme="1"/>
        <rFont val="宋体"/>
        <charset val="134"/>
      </rPr>
      <t>运行状态</t>
    </r>
    <r>
      <rPr>
        <sz val="11"/>
        <color theme="1"/>
        <rFont val="Tahoma"/>
        <family val="2"/>
      </rPr>
      <t xml:space="preserve">
0</t>
    </r>
    <r>
      <rPr>
        <sz val="11"/>
        <color theme="1"/>
        <rFont val="宋体"/>
        <charset val="134"/>
      </rPr>
      <t xml:space="preserve">：等待状态
</t>
    </r>
    <r>
      <rPr>
        <sz val="11"/>
        <color theme="1"/>
        <rFont val="Tahoma"/>
        <family val="2"/>
      </rPr>
      <t>1</t>
    </r>
    <r>
      <rPr>
        <sz val="11"/>
        <color theme="1"/>
        <rFont val="宋体"/>
        <charset val="134"/>
      </rPr>
      <t xml:space="preserve">：检测状态
</t>
    </r>
    <r>
      <rPr>
        <sz val="11"/>
        <color theme="1"/>
        <rFont val="Tahoma"/>
        <family val="2"/>
      </rPr>
      <t>2</t>
    </r>
    <r>
      <rPr>
        <sz val="11"/>
        <color theme="1"/>
        <rFont val="宋体"/>
        <charset val="134"/>
      </rPr>
      <t xml:space="preserve">：并网状态
</t>
    </r>
    <r>
      <rPr>
        <sz val="11"/>
        <color theme="1"/>
        <rFont val="Tahoma"/>
        <family val="2"/>
      </rPr>
      <t>3</t>
    </r>
    <r>
      <rPr>
        <sz val="11"/>
        <color theme="1"/>
        <rFont val="宋体"/>
        <charset val="134"/>
      </rPr>
      <t xml:space="preserve">：应急供电状态
</t>
    </r>
    <r>
      <rPr>
        <sz val="11"/>
        <color theme="1"/>
        <rFont val="Tahoma"/>
        <family val="2"/>
      </rPr>
      <t>4</t>
    </r>
    <r>
      <rPr>
        <sz val="11"/>
        <color theme="1"/>
        <rFont val="宋体"/>
        <charset val="134"/>
      </rPr>
      <t xml:space="preserve">：可恢复故障状态
</t>
    </r>
    <r>
      <rPr>
        <sz val="11"/>
        <color theme="1"/>
        <rFont val="Tahoma"/>
        <family val="2"/>
      </rPr>
      <t>5</t>
    </r>
    <r>
      <rPr>
        <sz val="11"/>
        <color theme="1"/>
        <rFont val="宋体"/>
        <charset val="134"/>
      </rPr>
      <t>：永久性故障状态</t>
    </r>
    <r>
      <rPr>
        <sz val="11"/>
        <color theme="1"/>
        <rFont val="Tahoma"/>
        <family val="2"/>
      </rPr>
      <t xml:space="preserve">
6</t>
    </r>
    <r>
      <rPr>
        <sz val="11"/>
        <color theme="1"/>
        <rFont val="宋体"/>
        <charset val="134"/>
      </rPr>
      <t xml:space="preserve">：升级状态
</t>
    </r>
    <r>
      <rPr>
        <sz val="11"/>
        <color theme="1"/>
        <rFont val="Tahoma"/>
        <family val="2"/>
      </rPr>
      <t>7</t>
    </r>
    <r>
      <rPr>
        <sz val="11"/>
        <color theme="1"/>
        <rFont val="宋体"/>
        <charset val="134"/>
      </rPr>
      <t>：自充电状态</t>
    </r>
  </si>
  <si>
    <r>
      <rPr>
        <sz val="11"/>
        <color theme="1"/>
        <rFont val="Arial"/>
        <family val="2"/>
      </rPr>
      <t>Operating Status
0</t>
    </r>
    <r>
      <rPr>
        <sz val="11"/>
        <color theme="1"/>
        <rFont val="宋体"/>
        <charset val="134"/>
      </rPr>
      <t>：</t>
    </r>
    <r>
      <rPr>
        <sz val="11"/>
        <color theme="1"/>
        <rFont val="Arial"/>
        <family val="2"/>
      </rPr>
      <t>Waiting
1</t>
    </r>
    <r>
      <rPr>
        <sz val="11"/>
        <color theme="1"/>
        <rFont val="宋体"/>
        <charset val="134"/>
      </rPr>
      <t>：</t>
    </r>
    <r>
      <rPr>
        <sz val="11"/>
        <color theme="1"/>
        <rFont val="Arial"/>
        <family val="2"/>
      </rPr>
      <t>Checking
2</t>
    </r>
    <r>
      <rPr>
        <sz val="11"/>
        <color theme="1"/>
        <rFont val="宋体"/>
        <charset val="134"/>
      </rPr>
      <t>：</t>
    </r>
    <r>
      <rPr>
        <sz val="11"/>
        <color theme="1"/>
        <rFont val="Arial"/>
        <family val="2"/>
      </rPr>
      <t>On-grid
3</t>
    </r>
    <r>
      <rPr>
        <sz val="11"/>
        <color theme="1"/>
        <rFont val="宋体"/>
        <charset val="134"/>
      </rPr>
      <t>：</t>
    </r>
    <r>
      <rPr>
        <sz val="11"/>
        <color theme="1"/>
        <rFont val="Arial"/>
        <family val="2"/>
      </rPr>
      <t>Emergency Mode
4</t>
    </r>
    <r>
      <rPr>
        <sz val="11"/>
        <color theme="1"/>
        <rFont val="宋体"/>
        <charset val="134"/>
      </rPr>
      <t>：</t>
    </r>
    <r>
      <rPr>
        <sz val="11"/>
        <color theme="1"/>
        <rFont val="Arial"/>
        <family val="2"/>
      </rPr>
      <t>Recoverable Fault
5</t>
    </r>
    <r>
      <rPr>
        <sz val="11"/>
        <color theme="1"/>
        <rFont val="宋体"/>
        <charset val="134"/>
      </rPr>
      <t>：</t>
    </r>
    <r>
      <rPr>
        <sz val="11"/>
        <color theme="1"/>
        <rFont val="Arial"/>
        <family val="2"/>
      </rPr>
      <t>Permanent Fault
6</t>
    </r>
    <r>
      <rPr>
        <sz val="11"/>
        <color theme="1"/>
        <rFont val="宋体"/>
        <charset val="134"/>
      </rPr>
      <t>：</t>
    </r>
    <r>
      <rPr>
        <sz val="11"/>
        <color theme="1"/>
        <rFont val="Arial"/>
        <family val="2"/>
      </rPr>
      <t>Upgarding
7</t>
    </r>
    <r>
      <rPr>
        <sz val="11"/>
        <color theme="1"/>
        <rFont val="宋体"/>
        <charset val="134"/>
      </rPr>
      <t>：</t>
    </r>
    <r>
      <rPr>
        <sz val="11"/>
        <color theme="1"/>
        <rFont val="Arial"/>
        <family val="2"/>
      </rPr>
      <t>Self</t>
    </r>
    <r>
      <rPr>
        <sz val="11"/>
        <color theme="1"/>
        <rFont val="Arial"/>
        <family val="2"/>
      </rPr>
      <t>-charging</t>
    </r>
  </si>
  <si>
    <t>Fault1</t>
  </si>
  <si>
    <r>
      <rPr>
        <sz val="11"/>
        <color theme="1"/>
        <rFont val="宋体"/>
        <charset val="134"/>
      </rPr>
      <t>故障信息表</t>
    </r>
    <r>
      <rPr>
        <sz val="11"/>
        <color theme="1"/>
        <rFont val="Tahoma"/>
        <family val="2"/>
      </rPr>
      <t>1</t>
    </r>
  </si>
  <si>
    <t>Fault2</t>
  </si>
  <si>
    <r>
      <rPr>
        <sz val="11"/>
        <color theme="1"/>
        <rFont val="宋体"/>
        <charset val="134"/>
      </rPr>
      <t>故障信息表</t>
    </r>
    <r>
      <rPr>
        <sz val="11"/>
        <color theme="1"/>
        <rFont val="Tahoma"/>
        <family val="2"/>
      </rPr>
      <t>2</t>
    </r>
  </si>
  <si>
    <t>Fault3</t>
  </si>
  <si>
    <r>
      <rPr>
        <sz val="11"/>
        <color theme="1"/>
        <rFont val="宋体"/>
        <charset val="134"/>
      </rPr>
      <t>故障信息表</t>
    </r>
    <r>
      <rPr>
        <sz val="11"/>
        <color theme="1"/>
        <rFont val="Tahoma"/>
        <family val="2"/>
      </rPr>
      <t>3</t>
    </r>
  </si>
  <si>
    <t>Fault4</t>
  </si>
  <si>
    <r>
      <rPr>
        <sz val="11"/>
        <color theme="1"/>
        <rFont val="宋体"/>
        <charset val="134"/>
      </rPr>
      <t>故障信息表</t>
    </r>
    <r>
      <rPr>
        <sz val="11"/>
        <color theme="1"/>
        <rFont val="Tahoma"/>
        <family val="2"/>
      </rPr>
      <t>4</t>
    </r>
  </si>
  <si>
    <t>Fault5</t>
  </si>
  <si>
    <r>
      <rPr>
        <sz val="11"/>
        <color theme="1"/>
        <rFont val="宋体"/>
        <charset val="134"/>
      </rPr>
      <t>故障信息表</t>
    </r>
    <r>
      <rPr>
        <sz val="11"/>
        <color theme="1"/>
        <rFont val="Tahoma"/>
        <family val="2"/>
      </rPr>
      <t>5</t>
    </r>
  </si>
  <si>
    <t>Fault6</t>
  </si>
  <si>
    <r>
      <rPr>
        <sz val="11"/>
        <color theme="1"/>
        <rFont val="宋体"/>
        <charset val="134"/>
      </rPr>
      <t>故障信息表</t>
    </r>
    <r>
      <rPr>
        <sz val="11"/>
        <color theme="1"/>
        <rFont val="Tahoma"/>
        <family val="2"/>
      </rPr>
      <t>6</t>
    </r>
  </si>
  <si>
    <t>Fault7</t>
  </si>
  <si>
    <r>
      <rPr>
        <sz val="11"/>
        <color theme="1"/>
        <rFont val="宋体"/>
        <charset val="134"/>
      </rPr>
      <t>故障信息表</t>
    </r>
    <r>
      <rPr>
        <sz val="11"/>
        <color theme="1"/>
        <rFont val="Tahoma"/>
        <family val="2"/>
      </rPr>
      <t>7</t>
    </r>
  </si>
  <si>
    <t>Fault8</t>
  </si>
  <si>
    <r>
      <rPr>
        <sz val="11"/>
        <color theme="1"/>
        <rFont val="宋体"/>
        <charset val="134"/>
      </rPr>
      <t>故障信息表</t>
    </r>
    <r>
      <rPr>
        <sz val="11"/>
        <color theme="1"/>
        <rFont val="Tahoma"/>
        <family val="2"/>
      </rPr>
      <t>8</t>
    </r>
  </si>
  <si>
    <t>Fault9</t>
  </si>
  <si>
    <r>
      <rPr>
        <sz val="11"/>
        <color theme="1"/>
        <rFont val="宋体"/>
        <charset val="134"/>
      </rPr>
      <t>故障信息表</t>
    </r>
    <r>
      <rPr>
        <sz val="11"/>
        <color theme="1"/>
        <rFont val="Tahoma"/>
        <family val="2"/>
      </rPr>
      <t>9</t>
    </r>
  </si>
  <si>
    <t>Fault10</t>
  </si>
  <si>
    <r>
      <rPr>
        <sz val="11"/>
        <color theme="1"/>
        <rFont val="宋体"/>
        <charset val="134"/>
      </rPr>
      <t>故障信息表</t>
    </r>
    <r>
      <rPr>
        <sz val="11"/>
        <color theme="1"/>
        <rFont val="Tahoma"/>
        <family val="2"/>
      </rPr>
      <t>10</t>
    </r>
  </si>
  <si>
    <t>Fault11</t>
  </si>
  <si>
    <r>
      <rPr>
        <sz val="11"/>
        <color theme="1"/>
        <rFont val="宋体"/>
        <charset val="134"/>
      </rPr>
      <t>故障信息表</t>
    </r>
    <r>
      <rPr>
        <sz val="11"/>
        <color theme="1"/>
        <rFont val="Tahoma"/>
        <family val="2"/>
      </rPr>
      <t>11</t>
    </r>
  </si>
  <si>
    <t>Fault12</t>
  </si>
  <si>
    <r>
      <rPr>
        <sz val="11"/>
        <color theme="1"/>
        <rFont val="宋体"/>
        <charset val="134"/>
      </rPr>
      <t>故障信息表</t>
    </r>
    <r>
      <rPr>
        <sz val="11"/>
        <color theme="1"/>
        <rFont val="Tahoma"/>
        <family val="2"/>
      </rPr>
      <t>12</t>
    </r>
  </si>
  <si>
    <t>Fault13</t>
  </si>
  <si>
    <r>
      <rPr>
        <sz val="11"/>
        <color theme="1"/>
        <rFont val="宋体"/>
        <charset val="134"/>
      </rPr>
      <t>故障信息表</t>
    </r>
    <r>
      <rPr>
        <sz val="11"/>
        <color theme="1"/>
        <rFont val="Tahoma"/>
        <family val="2"/>
      </rPr>
      <t>13</t>
    </r>
  </si>
  <si>
    <t>Fault14</t>
  </si>
  <si>
    <r>
      <rPr>
        <sz val="11"/>
        <color theme="1"/>
        <rFont val="宋体"/>
        <charset val="134"/>
      </rPr>
      <t>故障信息表</t>
    </r>
    <r>
      <rPr>
        <sz val="11"/>
        <color theme="1"/>
        <rFont val="Tahoma"/>
        <family val="2"/>
      </rPr>
      <t>14</t>
    </r>
  </si>
  <si>
    <t>Fault15</t>
  </si>
  <si>
    <r>
      <rPr>
        <sz val="11"/>
        <color theme="1"/>
        <rFont val="宋体"/>
        <charset val="134"/>
      </rPr>
      <t>故障信息表</t>
    </r>
    <r>
      <rPr>
        <sz val="11"/>
        <color theme="1"/>
        <rFont val="Tahoma"/>
        <family val="2"/>
      </rPr>
      <t>15</t>
    </r>
  </si>
  <si>
    <t>Fault16</t>
  </si>
  <si>
    <r>
      <rPr>
        <sz val="11"/>
        <color theme="1"/>
        <rFont val="宋体"/>
        <charset val="134"/>
      </rPr>
      <t>故障信息表</t>
    </r>
    <r>
      <rPr>
        <sz val="11"/>
        <color theme="1"/>
        <rFont val="Tahoma"/>
        <family val="2"/>
      </rPr>
      <t>16</t>
    </r>
  </si>
  <si>
    <t>Fault17</t>
  </si>
  <si>
    <r>
      <rPr>
        <sz val="11"/>
        <color theme="1"/>
        <rFont val="宋体"/>
        <charset val="134"/>
      </rPr>
      <t>故障信息表</t>
    </r>
    <r>
      <rPr>
        <sz val="11"/>
        <color theme="1"/>
        <rFont val="Tahoma"/>
        <family val="2"/>
      </rPr>
      <t>17</t>
    </r>
  </si>
  <si>
    <t>Fault18</t>
  </si>
  <si>
    <r>
      <rPr>
        <sz val="11"/>
        <color theme="1"/>
        <rFont val="宋体"/>
        <charset val="134"/>
      </rPr>
      <t>故障信息表</t>
    </r>
    <r>
      <rPr>
        <sz val="11"/>
        <color theme="1"/>
        <rFont val="Tahoma"/>
        <family val="2"/>
      </rPr>
      <t>18</t>
    </r>
  </si>
  <si>
    <t>Countdown</t>
  </si>
  <si>
    <t>秒</t>
  </si>
  <si>
    <t>开机倒计时</t>
  </si>
  <si>
    <t>Temperature_Env1</t>
  </si>
  <si>
    <t>I16</t>
  </si>
  <si>
    <t>℃</t>
  </si>
  <si>
    <r>
      <rPr>
        <sz val="11"/>
        <color theme="1"/>
        <rFont val="宋体"/>
        <charset val="134"/>
      </rPr>
      <t>环境温度</t>
    </r>
    <r>
      <rPr>
        <sz val="11"/>
        <color theme="1"/>
        <rFont val="Tahoma"/>
        <family val="2"/>
      </rPr>
      <t>1</t>
    </r>
  </si>
  <si>
    <t>Ambient temperature 1</t>
  </si>
  <si>
    <t>Temperature_Env2</t>
  </si>
  <si>
    <r>
      <rPr>
        <sz val="11"/>
        <color theme="1"/>
        <rFont val="宋体"/>
        <charset val="134"/>
      </rPr>
      <t>环境温度</t>
    </r>
    <r>
      <rPr>
        <sz val="11"/>
        <color theme="1"/>
        <rFont val="Tahoma"/>
        <family val="2"/>
      </rPr>
      <t>2</t>
    </r>
  </si>
  <si>
    <t>Ambient temperature 2</t>
  </si>
  <si>
    <t>Temperature_HeatSink1</t>
  </si>
  <si>
    <r>
      <rPr>
        <sz val="11"/>
        <color theme="1"/>
        <rFont val="宋体"/>
        <charset val="134"/>
      </rPr>
      <t>散热器温度</t>
    </r>
    <r>
      <rPr>
        <sz val="11"/>
        <color theme="1"/>
        <rFont val="Tahoma"/>
        <family val="2"/>
      </rPr>
      <t>1</t>
    </r>
  </si>
  <si>
    <t>Temperature_HeatSink2</t>
  </si>
  <si>
    <r>
      <rPr>
        <sz val="11"/>
        <color theme="1"/>
        <rFont val="宋体"/>
        <charset val="134"/>
      </rPr>
      <t>散热器温度</t>
    </r>
    <r>
      <rPr>
        <sz val="11"/>
        <color theme="1"/>
        <rFont val="Tahoma"/>
        <family val="2"/>
      </rPr>
      <t>2</t>
    </r>
  </si>
  <si>
    <t>Temperature_HeatSink3</t>
  </si>
  <si>
    <r>
      <rPr>
        <sz val="11"/>
        <color theme="1"/>
        <rFont val="宋体"/>
        <charset val="134"/>
      </rPr>
      <t>散热器温度</t>
    </r>
    <r>
      <rPr>
        <sz val="11"/>
        <color theme="1"/>
        <rFont val="Tahoma"/>
        <family val="2"/>
      </rPr>
      <t>3</t>
    </r>
  </si>
  <si>
    <t>Temperature_HeatSink4</t>
  </si>
  <si>
    <r>
      <rPr>
        <sz val="11"/>
        <color theme="1"/>
        <rFont val="宋体"/>
        <charset val="134"/>
      </rPr>
      <t>散热器温度</t>
    </r>
    <r>
      <rPr>
        <sz val="11"/>
        <color theme="1"/>
        <rFont val="Tahoma"/>
        <family val="2"/>
      </rPr>
      <t>4</t>
    </r>
  </si>
  <si>
    <t>Temperature_HeatSink5</t>
  </si>
  <si>
    <r>
      <rPr>
        <sz val="11"/>
        <color theme="1"/>
        <rFont val="宋体"/>
        <charset val="134"/>
      </rPr>
      <t>散热器温度</t>
    </r>
    <r>
      <rPr>
        <sz val="11"/>
        <color theme="1"/>
        <rFont val="Tahoma"/>
        <family val="2"/>
      </rPr>
      <t>5</t>
    </r>
  </si>
  <si>
    <t>Temperature_HeatSink6</t>
  </si>
  <si>
    <r>
      <rPr>
        <sz val="11"/>
        <color theme="1"/>
        <rFont val="宋体"/>
        <charset val="134"/>
      </rPr>
      <t>散热器温度</t>
    </r>
    <r>
      <rPr>
        <sz val="11"/>
        <color theme="1"/>
        <rFont val="Tahoma"/>
        <family val="2"/>
      </rPr>
      <t>6</t>
    </r>
  </si>
  <si>
    <t>Temperature_Inv1</t>
  </si>
  <si>
    <r>
      <rPr>
        <sz val="11"/>
        <color theme="1"/>
        <rFont val="宋体"/>
        <charset val="134"/>
      </rPr>
      <t>模块温度</t>
    </r>
    <r>
      <rPr>
        <sz val="11"/>
        <color theme="1"/>
        <rFont val="Tahoma"/>
        <family val="2"/>
      </rPr>
      <t>1</t>
    </r>
  </si>
  <si>
    <t>Module temperature 1</t>
  </si>
  <si>
    <t>Temperature_Inv2</t>
  </si>
  <si>
    <r>
      <rPr>
        <sz val="11"/>
        <color theme="1"/>
        <rFont val="宋体"/>
        <charset val="134"/>
      </rPr>
      <t>模块温度</t>
    </r>
    <r>
      <rPr>
        <sz val="11"/>
        <color theme="1"/>
        <rFont val="Tahoma"/>
        <family val="2"/>
      </rPr>
      <t>2</t>
    </r>
  </si>
  <si>
    <t>Module temperature 2</t>
  </si>
  <si>
    <t>Temperature_Inv3</t>
  </si>
  <si>
    <r>
      <rPr>
        <sz val="11"/>
        <color theme="1"/>
        <rFont val="宋体"/>
        <charset val="134"/>
      </rPr>
      <t>模块温度</t>
    </r>
    <r>
      <rPr>
        <sz val="11"/>
        <color theme="1"/>
        <rFont val="Tahoma"/>
        <family val="2"/>
      </rPr>
      <t>3</t>
    </r>
  </si>
  <si>
    <t>Module temperature 3</t>
  </si>
  <si>
    <t>Temp_Rsvd1</t>
  </si>
  <si>
    <r>
      <rPr>
        <sz val="11"/>
        <color theme="1"/>
        <rFont val="宋体"/>
        <charset val="134"/>
      </rPr>
      <t>预留温度</t>
    </r>
    <r>
      <rPr>
        <sz val="11"/>
        <color theme="1"/>
        <rFont val="Tahoma"/>
        <family val="2"/>
      </rPr>
      <t>1</t>
    </r>
  </si>
  <si>
    <t>Reserved Temperature 1</t>
  </si>
  <si>
    <t>Temp_Rsvd2</t>
  </si>
  <si>
    <r>
      <rPr>
        <sz val="11"/>
        <color theme="1"/>
        <rFont val="宋体"/>
        <charset val="134"/>
      </rPr>
      <t>预留温度</t>
    </r>
    <r>
      <rPr>
        <sz val="11"/>
        <color theme="1"/>
        <rFont val="Tahoma"/>
        <family val="2"/>
      </rPr>
      <t>2</t>
    </r>
  </si>
  <si>
    <t>Reserved Temperature 2</t>
  </si>
  <si>
    <t>Temp_Rsvd3</t>
  </si>
  <si>
    <r>
      <rPr>
        <sz val="11"/>
        <color theme="1"/>
        <rFont val="宋体"/>
        <charset val="134"/>
      </rPr>
      <t>预留温度</t>
    </r>
    <r>
      <rPr>
        <sz val="11"/>
        <color theme="1"/>
        <rFont val="Tahoma"/>
        <family val="2"/>
      </rPr>
      <t>3</t>
    </r>
  </si>
  <si>
    <t>Reserved Temperature 3</t>
  </si>
  <si>
    <t>GenerationTime_Today</t>
  </si>
  <si>
    <t>分钟</t>
  </si>
  <si>
    <t>当日发电时间</t>
  </si>
  <si>
    <t>GenerationTime_Total</t>
  </si>
  <si>
    <t>U32</t>
  </si>
  <si>
    <t>总发电时间</t>
  </si>
  <si>
    <t>ServiceTime_Total</t>
  </si>
  <si>
    <t>总运行时间</t>
  </si>
  <si>
    <t>Total Operating time</t>
  </si>
  <si>
    <t>kΩ</t>
  </si>
  <si>
    <t>绝缘阻抗</t>
  </si>
  <si>
    <t>Insulation Resistance</t>
  </si>
  <si>
    <t>SysTime_Year</t>
  </si>
  <si>
    <r>
      <rPr>
        <sz val="11"/>
        <color theme="1"/>
        <rFont val="宋体"/>
        <charset val="134"/>
      </rPr>
      <t>系统时间</t>
    </r>
    <r>
      <rPr>
        <sz val="11"/>
        <color theme="1"/>
        <rFont val="Tahoma"/>
        <family val="2"/>
      </rPr>
      <t>-</t>
    </r>
    <r>
      <rPr>
        <sz val="11"/>
        <color theme="1"/>
        <rFont val="宋体"/>
        <charset val="134"/>
      </rPr>
      <t>年份</t>
    </r>
  </si>
  <si>
    <t>System time-Year</t>
  </si>
  <si>
    <t>SysTime_Month</t>
  </si>
  <si>
    <r>
      <rPr>
        <sz val="11"/>
        <color theme="1"/>
        <rFont val="宋体"/>
        <charset val="134"/>
      </rPr>
      <t>系统时间</t>
    </r>
    <r>
      <rPr>
        <sz val="11"/>
        <color theme="1"/>
        <rFont val="Tahoma"/>
        <family val="2"/>
      </rPr>
      <t>-</t>
    </r>
    <r>
      <rPr>
        <sz val="11"/>
        <color theme="1"/>
        <rFont val="宋体"/>
        <charset val="134"/>
      </rPr>
      <t>月份</t>
    </r>
  </si>
  <si>
    <t>System time -Month</t>
  </si>
  <si>
    <t>SysTime_Date</t>
  </si>
  <si>
    <r>
      <rPr>
        <sz val="11"/>
        <color theme="1"/>
        <rFont val="宋体"/>
        <charset val="134"/>
      </rPr>
      <t>系统时间</t>
    </r>
    <r>
      <rPr>
        <sz val="11"/>
        <color theme="1"/>
        <rFont val="Tahoma"/>
        <family val="2"/>
      </rPr>
      <t>-</t>
    </r>
    <r>
      <rPr>
        <sz val="11"/>
        <color theme="1"/>
        <rFont val="宋体"/>
        <charset val="134"/>
      </rPr>
      <t>日分</t>
    </r>
  </si>
  <si>
    <t>System time -Date</t>
  </si>
  <si>
    <t>SysTime_Hour</t>
  </si>
  <si>
    <r>
      <rPr>
        <sz val="11"/>
        <color theme="1"/>
        <rFont val="宋体"/>
        <charset val="134"/>
      </rPr>
      <t>系统时间</t>
    </r>
    <r>
      <rPr>
        <sz val="11"/>
        <color theme="1"/>
        <rFont val="Tahoma"/>
        <family val="2"/>
      </rPr>
      <t>-</t>
    </r>
    <r>
      <rPr>
        <sz val="11"/>
        <color theme="1"/>
        <rFont val="宋体"/>
        <charset val="134"/>
      </rPr>
      <t>小时</t>
    </r>
  </si>
  <si>
    <t>System time-Hour</t>
  </si>
  <si>
    <t>SysTime_Minute</t>
  </si>
  <si>
    <r>
      <rPr>
        <sz val="11"/>
        <color theme="1"/>
        <rFont val="宋体"/>
        <charset val="134"/>
      </rPr>
      <t>系统时间</t>
    </r>
    <r>
      <rPr>
        <sz val="11"/>
        <color theme="1"/>
        <rFont val="Tahoma"/>
        <family val="2"/>
      </rPr>
      <t>-</t>
    </r>
    <r>
      <rPr>
        <sz val="11"/>
        <color theme="1"/>
        <rFont val="宋体"/>
        <charset val="134"/>
      </rPr>
      <t>分钟</t>
    </r>
  </si>
  <si>
    <t>System time -Minutes</t>
  </si>
  <si>
    <t>SysTime_Second</t>
  </si>
  <si>
    <r>
      <rPr>
        <sz val="11"/>
        <color theme="1"/>
        <rFont val="宋体"/>
        <charset val="134"/>
      </rPr>
      <t>系统时间</t>
    </r>
    <r>
      <rPr>
        <sz val="11"/>
        <color theme="1"/>
        <rFont val="Tahoma"/>
        <family val="2"/>
      </rPr>
      <t>-</t>
    </r>
    <r>
      <rPr>
        <sz val="11"/>
        <color theme="1"/>
        <rFont val="宋体"/>
        <charset val="134"/>
      </rPr>
      <t>秒</t>
    </r>
  </si>
  <si>
    <t>System time-Second</t>
  </si>
  <si>
    <r>
      <rPr>
        <sz val="11"/>
        <color theme="1"/>
        <rFont val="Tahoma"/>
        <family val="2"/>
      </rPr>
      <t>Fault1</t>
    </r>
    <r>
      <rPr>
        <sz val="11"/>
        <color theme="1"/>
        <rFont val="Tahoma"/>
        <family val="2"/>
      </rPr>
      <t>9</t>
    </r>
  </si>
  <si>
    <r>
      <rPr>
        <sz val="11"/>
        <color theme="1"/>
        <rFont val="宋体"/>
        <charset val="134"/>
      </rPr>
      <t>故障信息表</t>
    </r>
    <r>
      <rPr>
        <sz val="11"/>
        <color theme="1"/>
        <rFont val="Tahoma"/>
        <family val="2"/>
      </rPr>
      <t>19</t>
    </r>
  </si>
  <si>
    <r>
      <rPr>
        <sz val="11"/>
        <color theme="1"/>
        <rFont val="Tahoma"/>
        <family val="2"/>
      </rPr>
      <t>Fault20</t>
    </r>
  </si>
  <si>
    <r>
      <rPr>
        <sz val="11"/>
        <color theme="1"/>
        <rFont val="宋体"/>
        <charset val="134"/>
      </rPr>
      <t>故障信息表</t>
    </r>
    <r>
      <rPr>
        <sz val="11"/>
        <color theme="1"/>
        <rFont val="Tahoma"/>
        <family val="2"/>
      </rPr>
      <t>20</t>
    </r>
  </si>
  <si>
    <r>
      <rPr>
        <sz val="11"/>
        <color theme="1"/>
        <rFont val="Tahoma"/>
        <family val="2"/>
      </rPr>
      <t>Fault21</t>
    </r>
  </si>
  <si>
    <r>
      <rPr>
        <sz val="11"/>
        <color theme="1"/>
        <rFont val="宋体"/>
        <charset val="134"/>
      </rPr>
      <t>故障信息表</t>
    </r>
    <r>
      <rPr>
        <sz val="11"/>
        <color theme="1"/>
        <rFont val="Tahoma"/>
        <family val="2"/>
      </rPr>
      <t>21</t>
    </r>
  </si>
  <si>
    <r>
      <rPr>
        <sz val="11"/>
        <color theme="1"/>
        <rFont val="Tahoma"/>
        <family val="2"/>
      </rPr>
      <t>Fault22</t>
    </r>
  </si>
  <si>
    <r>
      <rPr>
        <sz val="11"/>
        <color theme="1"/>
        <rFont val="宋体"/>
        <charset val="134"/>
      </rPr>
      <t>故障信息表</t>
    </r>
    <r>
      <rPr>
        <sz val="11"/>
        <color theme="1"/>
        <rFont val="Tahoma"/>
        <family val="2"/>
      </rPr>
      <t>22</t>
    </r>
  </si>
  <si>
    <r>
      <rPr>
        <sz val="11"/>
        <color theme="1"/>
        <rFont val="Tahoma"/>
        <family val="2"/>
      </rPr>
      <t>Fault23</t>
    </r>
  </si>
  <si>
    <r>
      <rPr>
        <sz val="11"/>
        <color theme="1"/>
        <rFont val="宋体"/>
        <charset val="134"/>
      </rPr>
      <t>故障信息表</t>
    </r>
    <r>
      <rPr>
        <sz val="11"/>
        <color theme="1"/>
        <rFont val="Tahoma"/>
        <family val="2"/>
      </rPr>
      <t>23</t>
    </r>
  </si>
  <si>
    <r>
      <rPr>
        <sz val="11"/>
        <color theme="1"/>
        <rFont val="Tahoma"/>
        <family val="2"/>
      </rPr>
      <t>Fault24</t>
    </r>
  </si>
  <si>
    <r>
      <rPr>
        <sz val="11"/>
        <color theme="1"/>
        <rFont val="宋体"/>
        <charset val="134"/>
      </rPr>
      <t>故障信息表</t>
    </r>
    <r>
      <rPr>
        <sz val="11"/>
        <color theme="1"/>
        <rFont val="Tahoma"/>
        <family val="2"/>
      </rPr>
      <t>24</t>
    </r>
  </si>
  <si>
    <r>
      <rPr>
        <sz val="11"/>
        <color theme="1"/>
        <rFont val="Tahoma"/>
        <family val="2"/>
      </rPr>
      <t>Fault25</t>
    </r>
  </si>
  <si>
    <r>
      <rPr>
        <sz val="11"/>
        <color theme="1"/>
        <rFont val="宋体"/>
        <charset val="134"/>
      </rPr>
      <t>故障信息表</t>
    </r>
    <r>
      <rPr>
        <sz val="11"/>
        <color theme="1"/>
        <rFont val="Tahoma"/>
        <family val="2"/>
      </rPr>
      <t>25</t>
    </r>
  </si>
  <si>
    <r>
      <rPr>
        <sz val="11"/>
        <color theme="1"/>
        <rFont val="Tahoma"/>
        <family val="2"/>
      </rPr>
      <t>Fault26</t>
    </r>
  </si>
  <si>
    <r>
      <rPr>
        <sz val="11"/>
        <color theme="1"/>
        <rFont val="宋体"/>
        <charset val="134"/>
      </rPr>
      <t>故障信息表</t>
    </r>
    <r>
      <rPr>
        <sz val="11"/>
        <color theme="1"/>
        <rFont val="Tahoma"/>
        <family val="2"/>
      </rPr>
      <t>26</t>
    </r>
  </si>
  <si>
    <r>
      <rPr>
        <sz val="11"/>
        <color theme="1"/>
        <rFont val="Tahoma"/>
        <family val="2"/>
      </rPr>
      <t>Fault27</t>
    </r>
  </si>
  <si>
    <r>
      <rPr>
        <sz val="11"/>
        <color theme="1"/>
        <rFont val="宋体"/>
        <charset val="134"/>
      </rPr>
      <t>故障信息表</t>
    </r>
    <r>
      <rPr>
        <sz val="11"/>
        <color theme="1"/>
        <rFont val="Tahoma"/>
        <family val="2"/>
      </rPr>
      <t>27</t>
    </r>
  </si>
  <si>
    <t>AddressMask_Realtime_SysInfo2</t>
  </si>
  <si>
    <t>Production_Code</t>
  </si>
  <si>
    <t>保留</t>
  </si>
  <si>
    <t>Reversed</t>
  </si>
  <si>
    <t>Serial_Number0</t>
  </si>
  <si>
    <t>ASCII</t>
  </si>
  <si>
    <r>
      <rPr>
        <sz val="11"/>
        <color theme="1"/>
        <rFont val="宋体"/>
        <charset val="134"/>
      </rPr>
      <t>序列号第</t>
    </r>
    <r>
      <rPr>
        <sz val="11"/>
        <color theme="1"/>
        <rFont val="Tahoma"/>
        <family val="2"/>
      </rPr>
      <t>1</t>
    </r>
    <r>
      <rPr>
        <sz val="11"/>
        <color theme="1"/>
        <rFont val="宋体"/>
        <charset val="134"/>
      </rPr>
      <t>、</t>
    </r>
    <r>
      <rPr>
        <sz val="11"/>
        <color theme="1"/>
        <rFont val="Tahoma"/>
        <family val="2"/>
      </rPr>
      <t>2</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1</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2</t>
    </r>
    <r>
      <rPr>
        <sz val="11"/>
        <color theme="1"/>
        <rFont val="宋体"/>
        <charset val="134"/>
      </rPr>
      <t>位。</t>
    </r>
  </si>
  <si>
    <t>The 1st and 2nd digits of the serial number. The High 8-bits store the 1st digit of Serial Number, The low 8-bits Store the 2nd digit of Serial number</t>
  </si>
  <si>
    <t>Serial_Number1</t>
  </si>
  <si>
    <r>
      <rPr>
        <sz val="11"/>
        <color theme="1"/>
        <rFont val="宋体"/>
        <charset val="134"/>
      </rPr>
      <t>序列号第</t>
    </r>
    <r>
      <rPr>
        <sz val="11"/>
        <color theme="1"/>
        <rFont val="Tahoma"/>
        <family val="2"/>
      </rPr>
      <t>3</t>
    </r>
    <r>
      <rPr>
        <sz val="11"/>
        <color theme="1"/>
        <rFont val="宋体"/>
        <charset val="134"/>
      </rPr>
      <t>、</t>
    </r>
    <r>
      <rPr>
        <sz val="11"/>
        <color theme="1"/>
        <rFont val="Tahoma"/>
        <family val="2"/>
      </rPr>
      <t>4</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3</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4</t>
    </r>
    <r>
      <rPr>
        <sz val="11"/>
        <color theme="1"/>
        <rFont val="宋体"/>
        <charset val="134"/>
      </rPr>
      <t>位。</t>
    </r>
  </si>
  <si>
    <t>Serial_Number2</t>
  </si>
  <si>
    <r>
      <rPr>
        <sz val="11"/>
        <color theme="1"/>
        <rFont val="宋体"/>
        <charset val="134"/>
      </rPr>
      <t>序列号第</t>
    </r>
    <r>
      <rPr>
        <sz val="11"/>
        <color theme="1"/>
        <rFont val="Tahoma"/>
        <family val="2"/>
      </rPr>
      <t>5</t>
    </r>
    <r>
      <rPr>
        <sz val="11"/>
        <color theme="1"/>
        <rFont val="宋体"/>
        <charset val="134"/>
      </rPr>
      <t>、</t>
    </r>
    <r>
      <rPr>
        <sz val="11"/>
        <color theme="1"/>
        <rFont val="Tahoma"/>
        <family val="2"/>
      </rPr>
      <t>6</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5</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6</t>
    </r>
    <r>
      <rPr>
        <sz val="11"/>
        <color theme="1"/>
        <rFont val="宋体"/>
        <charset val="134"/>
      </rPr>
      <t>位。</t>
    </r>
  </si>
  <si>
    <t>The 5th and 6th digits of the serial number. The High 8-bits store the5th digit of Serial Number, The low 8-bit Store the 6th digit of Serial number</t>
  </si>
  <si>
    <t>Serial_Number3</t>
  </si>
  <si>
    <r>
      <rPr>
        <sz val="11"/>
        <color theme="1"/>
        <rFont val="宋体"/>
        <charset val="134"/>
      </rPr>
      <t>序列号第</t>
    </r>
    <r>
      <rPr>
        <sz val="11"/>
        <color theme="1"/>
        <rFont val="Tahoma"/>
        <family val="2"/>
      </rPr>
      <t>7</t>
    </r>
    <r>
      <rPr>
        <sz val="11"/>
        <color theme="1"/>
        <rFont val="宋体"/>
        <charset val="134"/>
      </rPr>
      <t>、</t>
    </r>
    <r>
      <rPr>
        <sz val="11"/>
        <color theme="1"/>
        <rFont val="Tahoma"/>
        <family val="2"/>
      </rPr>
      <t>8</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7</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8</t>
    </r>
    <r>
      <rPr>
        <sz val="11"/>
        <color theme="1"/>
        <rFont val="宋体"/>
        <charset val="134"/>
      </rPr>
      <t>位。</t>
    </r>
  </si>
  <si>
    <t>The 7th and 8th digits of the serial number. The High 8-bits store the 7th digit of Serial Number, The low 8-bits Store the 8th digit of Serial number</t>
  </si>
  <si>
    <t>Serial_Number4</t>
  </si>
  <si>
    <r>
      <rPr>
        <sz val="11"/>
        <color theme="1"/>
        <rFont val="宋体"/>
        <charset val="134"/>
      </rPr>
      <t>序列号第</t>
    </r>
    <r>
      <rPr>
        <sz val="11"/>
        <color theme="1"/>
        <rFont val="Tahoma"/>
        <family val="2"/>
      </rPr>
      <t>9</t>
    </r>
    <r>
      <rPr>
        <sz val="11"/>
        <color theme="1"/>
        <rFont val="宋体"/>
        <charset val="134"/>
      </rPr>
      <t>、</t>
    </r>
    <r>
      <rPr>
        <sz val="11"/>
        <color theme="1"/>
        <rFont val="Tahoma"/>
        <family val="2"/>
      </rPr>
      <t>10</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9</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10</t>
    </r>
    <r>
      <rPr>
        <sz val="11"/>
        <color theme="1"/>
        <rFont val="宋体"/>
        <charset val="134"/>
      </rPr>
      <t>位。</t>
    </r>
  </si>
  <si>
    <t>The 9th and 10th digits of the serial number. The High 8-bits store the 9th digit of Serial Number, The low 8-bits Store the 10th digit of Serial number</t>
  </si>
  <si>
    <t>Serial_Number5</t>
  </si>
  <si>
    <r>
      <rPr>
        <sz val="11"/>
        <color theme="1"/>
        <rFont val="宋体"/>
        <charset val="134"/>
      </rPr>
      <t>序列号第</t>
    </r>
    <r>
      <rPr>
        <sz val="11"/>
        <color theme="1"/>
        <rFont val="Tahoma"/>
        <family val="2"/>
      </rPr>
      <t>11</t>
    </r>
    <r>
      <rPr>
        <sz val="11"/>
        <color theme="1"/>
        <rFont val="宋体"/>
        <charset val="134"/>
      </rPr>
      <t>、</t>
    </r>
    <r>
      <rPr>
        <sz val="11"/>
        <color theme="1"/>
        <rFont val="Tahoma"/>
        <family val="2"/>
      </rPr>
      <t>12</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11</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12</t>
    </r>
    <r>
      <rPr>
        <sz val="11"/>
        <color theme="1"/>
        <rFont val="宋体"/>
        <charset val="134"/>
      </rPr>
      <t>位。</t>
    </r>
  </si>
  <si>
    <t>The 11th and 12th digits of the serial number. The High 8-bits store the 11th digit of Serial Number, The low 8-bits Store the 12th digit of Serial number</t>
  </si>
  <si>
    <t>Serial_Number6</t>
  </si>
  <si>
    <r>
      <rPr>
        <sz val="11"/>
        <color theme="1"/>
        <rFont val="宋体"/>
        <charset val="134"/>
      </rPr>
      <t>序列号第</t>
    </r>
    <r>
      <rPr>
        <sz val="11"/>
        <color theme="1"/>
        <rFont val="Tahoma"/>
        <family val="2"/>
      </rPr>
      <t>13</t>
    </r>
    <r>
      <rPr>
        <sz val="11"/>
        <color theme="1"/>
        <rFont val="宋体"/>
        <charset val="134"/>
      </rPr>
      <t>、</t>
    </r>
    <r>
      <rPr>
        <sz val="11"/>
        <color theme="1"/>
        <rFont val="Tahoma"/>
        <family val="2"/>
      </rPr>
      <t>14</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13</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14</t>
    </r>
    <r>
      <rPr>
        <sz val="11"/>
        <color theme="1"/>
        <rFont val="宋体"/>
        <charset val="134"/>
      </rPr>
      <t>位。</t>
    </r>
  </si>
  <si>
    <t>The 13th and 14th digits of the serial number. The High 8-bits store the 13th digit of Serial Number, The low 8-bits Store the 14th digit of Serial number</t>
  </si>
  <si>
    <t>Serial_Number_rsvd</t>
  </si>
  <si>
    <t>Hardware_Version0</t>
  </si>
  <si>
    <r>
      <rPr>
        <sz val="11"/>
        <color theme="1"/>
        <rFont val="宋体"/>
        <charset val="134"/>
      </rPr>
      <t>硬件版本号第</t>
    </r>
    <r>
      <rPr>
        <sz val="11"/>
        <color theme="1"/>
        <rFont val="Tahoma"/>
        <family val="2"/>
      </rPr>
      <t>1</t>
    </r>
    <r>
      <rPr>
        <sz val="11"/>
        <color theme="1"/>
        <rFont val="宋体"/>
        <charset val="134"/>
      </rPr>
      <t>、</t>
    </r>
    <r>
      <rPr>
        <sz val="11"/>
        <color theme="1"/>
        <rFont val="Tahoma"/>
        <family val="2"/>
      </rPr>
      <t>2</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1</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2</t>
    </r>
    <r>
      <rPr>
        <sz val="11"/>
        <color theme="1"/>
        <rFont val="宋体"/>
        <charset val="134"/>
      </rPr>
      <t>位。</t>
    </r>
  </si>
  <si>
    <t>The 1st and 2nd digits of the Hardware Version. The High 8-bits store the 1st digit of Serial Number, The low 8-bits Store the 2nd digit of Serial number</t>
  </si>
  <si>
    <t>Hardware_Version1</t>
  </si>
  <si>
    <r>
      <rPr>
        <sz val="11"/>
        <color theme="1"/>
        <rFont val="宋体"/>
        <charset val="134"/>
      </rPr>
      <t>硬件版本号第</t>
    </r>
    <r>
      <rPr>
        <sz val="11"/>
        <color theme="1"/>
        <rFont val="Tahoma"/>
        <family val="2"/>
      </rPr>
      <t>3</t>
    </r>
    <r>
      <rPr>
        <sz val="11"/>
        <color theme="1"/>
        <rFont val="宋体"/>
        <charset val="134"/>
      </rPr>
      <t>、</t>
    </r>
    <r>
      <rPr>
        <sz val="11"/>
        <color theme="1"/>
        <rFont val="Tahoma"/>
        <family val="2"/>
      </rPr>
      <t>4</t>
    </r>
    <r>
      <rPr>
        <sz val="11"/>
        <color theme="1"/>
        <rFont val="宋体"/>
        <charset val="134"/>
      </rPr>
      <t>位。
寄存器高</t>
    </r>
    <r>
      <rPr>
        <sz val="11"/>
        <color theme="1"/>
        <rFont val="Tahoma"/>
        <family val="2"/>
      </rPr>
      <t>8</t>
    </r>
    <r>
      <rPr>
        <sz val="11"/>
        <color theme="1"/>
        <rFont val="宋体"/>
        <charset val="134"/>
      </rPr>
      <t>位存放序列号第</t>
    </r>
    <r>
      <rPr>
        <sz val="11"/>
        <color theme="1"/>
        <rFont val="Tahoma"/>
        <family val="2"/>
      </rPr>
      <t>3</t>
    </r>
    <r>
      <rPr>
        <sz val="11"/>
        <color theme="1"/>
        <rFont val="宋体"/>
        <charset val="134"/>
      </rPr>
      <t>位；
寄存器低</t>
    </r>
    <r>
      <rPr>
        <sz val="11"/>
        <color theme="1"/>
        <rFont val="Tahoma"/>
        <family val="2"/>
      </rPr>
      <t>8</t>
    </r>
    <r>
      <rPr>
        <sz val="11"/>
        <color theme="1"/>
        <rFont val="宋体"/>
        <charset val="134"/>
      </rPr>
      <t>位存放序列号第</t>
    </r>
    <r>
      <rPr>
        <sz val="11"/>
        <color theme="1"/>
        <rFont val="Tahoma"/>
        <family val="2"/>
      </rPr>
      <t>4</t>
    </r>
    <r>
      <rPr>
        <sz val="11"/>
        <color theme="1"/>
        <rFont val="宋体"/>
        <charset val="134"/>
      </rPr>
      <t>位。</t>
    </r>
  </si>
  <si>
    <t>The 3rd and 4th digits of the Hardware Version. The High 8-bits store the 3rd digit of Serial Number, The low 8-bits Store the 4th digit of Serial number</t>
  </si>
  <si>
    <t>Software_Version_Stage_COM</t>
  </si>
  <si>
    <r>
      <rPr>
        <sz val="11"/>
        <color theme="1"/>
        <rFont val="宋体"/>
        <charset val="134"/>
      </rPr>
      <t>通讯芯片软件版本号阶段定义位。
寄存器低</t>
    </r>
    <r>
      <rPr>
        <sz val="11"/>
        <color theme="1"/>
        <rFont val="Tahoma"/>
        <family val="2"/>
      </rPr>
      <t>8</t>
    </r>
    <r>
      <rPr>
        <sz val="11"/>
        <color theme="1"/>
        <rFont val="宋体"/>
        <charset val="134"/>
      </rPr>
      <t>位存放</t>
    </r>
    <r>
      <rPr>
        <sz val="11"/>
        <color theme="1"/>
        <rFont val="Tahoma"/>
        <family val="2"/>
      </rPr>
      <t>ASCII</t>
    </r>
    <r>
      <rPr>
        <sz val="11"/>
        <color theme="1"/>
        <rFont val="宋体"/>
        <charset val="134"/>
      </rPr>
      <t>码。正式版本的默认值为</t>
    </r>
    <r>
      <rPr>
        <sz val="11"/>
        <color theme="1"/>
        <rFont val="Tahoma"/>
        <family val="2"/>
      </rPr>
      <t>'V'</t>
    </r>
    <r>
      <rPr>
        <sz val="11"/>
        <color theme="1"/>
        <rFont val="宋体"/>
        <charset val="134"/>
      </rPr>
      <t>。</t>
    </r>
  </si>
  <si>
    <t>Software_Version_Major_COM</t>
  </si>
  <si>
    <t>通讯芯片软件主版本号。
同一个系统中所有芯片主版本号必须一致，否则视为系统故障。
寄存器高8位存放高位数字；
寄存器低8位存放低位数字。</t>
  </si>
  <si>
    <t>Software_Version_Custom_COM</t>
  </si>
  <si>
    <r>
      <rPr>
        <sz val="11"/>
        <color theme="1"/>
        <rFont val="宋体"/>
        <charset val="134"/>
      </rPr>
      <t>通讯芯片软件非标定制版本号。
正标软件此版本号为</t>
    </r>
    <r>
      <rPr>
        <sz val="11"/>
        <color theme="1"/>
        <rFont val="Tahoma"/>
        <family val="2"/>
      </rPr>
      <t>"00"</t>
    </r>
    <r>
      <rPr>
        <sz val="11"/>
        <color theme="1"/>
        <rFont val="宋体"/>
        <charset val="134"/>
      </rPr>
      <t>。同一个系统中所有芯片非标定制版本号必须一致，否则视为系统故障。
寄存器高</t>
    </r>
    <r>
      <rPr>
        <sz val="11"/>
        <color theme="1"/>
        <rFont val="Tahoma"/>
        <family val="2"/>
      </rPr>
      <t>8</t>
    </r>
    <r>
      <rPr>
        <sz val="11"/>
        <color theme="1"/>
        <rFont val="宋体"/>
        <charset val="134"/>
      </rPr>
      <t>位存放高位数字；
寄存器低</t>
    </r>
    <r>
      <rPr>
        <sz val="11"/>
        <color theme="1"/>
        <rFont val="Tahoma"/>
        <family val="2"/>
      </rPr>
      <t>8</t>
    </r>
    <r>
      <rPr>
        <sz val="11"/>
        <color theme="1"/>
        <rFont val="宋体"/>
        <charset val="134"/>
      </rPr>
      <t>位存放低位数字。</t>
    </r>
  </si>
  <si>
    <t>Software_Version_Minor_COM</t>
  </si>
  <si>
    <t>通讯芯片软件子版本号。
寄存器高8位存放高位数字；
寄存器低8位存放低位数字。</t>
  </si>
  <si>
    <t>Software_Version_Stage_Master</t>
  </si>
  <si>
    <r>
      <rPr>
        <sz val="11"/>
        <color theme="1"/>
        <rFont val="宋体"/>
        <charset val="134"/>
      </rPr>
      <t>主控制器芯片软件版本号阶段定义位。
寄存器低</t>
    </r>
    <r>
      <rPr>
        <sz val="11"/>
        <color theme="1"/>
        <rFont val="Tahoma"/>
        <family val="2"/>
      </rPr>
      <t>8</t>
    </r>
    <r>
      <rPr>
        <sz val="11"/>
        <color theme="1"/>
        <rFont val="宋体"/>
        <charset val="134"/>
      </rPr>
      <t>位存放</t>
    </r>
    <r>
      <rPr>
        <sz val="11"/>
        <color theme="1"/>
        <rFont val="Tahoma"/>
        <family val="2"/>
      </rPr>
      <t>ASCII</t>
    </r>
    <r>
      <rPr>
        <sz val="11"/>
        <color theme="1"/>
        <rFont val="宋体"/>
        <charset val="134"/>
      </rPr>
      <t>码。正式版本的默认值为</t>
    </r>
    <r>
      <rPr>
        <sz val="11"/>
        <color theme="1"/>
        <rFont val="Tahoma"/>
        <family val="2"/>
      </rPr>
      <t>'V'</t>
    </r>
    <r>
      <rPr>
        <sz val="11"/>
        <color theme="1"/>
        <rFont val="宋体"/>
        <charset val="134"/>
      </rPr>
      <t>。
寄存器高</t>
    </r>
    <r>
      <rPr>
        <sz val="11"/>
        <color theme="1"/>
        <rFont val="Tahoma"/>
        <family val="2"/>
      </rPr>
      <t>8</t>
    </r>
    <r>
      <rPr>
        <sz val="11"/>
        <color theme="1"/>
        <rFont val="宋体"/>
        <charset val="134"/>
      </rPr>
      <t>位存放高位数字；
寄存器低</t>
    </r>
    <r>
      <rPr>
        <sz val="11"/>
        <color theme="1"/>
        <rFont val="Tahoma"/>
        <family val="2"/>
      </rPr>
      <t>8</t>
    </r>
    <r>
      <rPr>
        <sz val="11"/>
        <color theme="1"/>
        <rFont val="宋体"/>
        <charset val="134"/>
      </rPr>
      <t>位存放低位数字。</t>
    </r>
  </si>
  <si>
    <t>Software_Version_Major_Master</t>
  </si>
  <si>
    <t>主控制器芯片软件主版本号。
同一个系统中所有芯片主版本号必须一致，否则视为系统故障。
寄存器高8位存放高位数字；
寄存器低8位存放低位数字。</t>
  </si>
  <si>
    <t>Software_Version_Custom_Master</t>
  </si>
  <si>
    <r>
      <rPr>
        <sz val="11"/>
        <color theme="1"/>
        <rFont val="宋体"/>
        <charset val="134"/>
      </rPr>
      <t>主控制器芯片软件非标定制版本号。
正标软件此版本号为</t>
    </r>
    <r>
      <rPr>
        <sz val="11"/>
        <color theme="1"/>
        <rFont val="Tahoma"/>
        <family val="2"/>
      </rPr>
      <t>"00"</t>
    </r>
    <r>
      <rPr>
        <sz val="11"/>
        <color theme="1"/>
        <rFont val="宋体"/>
        <charset val="134"/>
      </rPr>
      <t>。同一个系统中所有芯片非标定制版本号必须一致，否则视为系统故障。
寄存器高</t>
    </r>
    <r>
      <rPr>
        <sz val="11"/>
        <color theme="1"/>
        <rFont val="Tahoma"/>
        <family val="2"/>
      </rPr>
      <t>8</t>
    </r>
    <r>
      <rPr>
        <sz val="11"/>
        <color theme="1"/>
        <rFont val="宋体"/>
        <charset val="134"/>
      </rPr>
      <t>位存放高位数字；
寄存器低</t>
    </r>
    <r>
      <rPr>
        <sz val="11"/>
        <color theme="1"/>
        <rFont val="Tahoma"/>
        <family val="2"/>
      </rPr>
      <t>8</t>
    </r>
    <r>
      <rPr>
        <sz val="11"/>
        <color theme="1"/>
        <rFont val="宋体"/>
        <charset val="134"/>
      </rPr>
      <t>位存放低位数字。</t>
    </r>
  </si>
  <si>
    <t>Software_Version_Minor_Master</t>
  </si>
  <si>
    <t>主控制器芯片软件子版本号。
寄存器高8位存放高位数字；
寄存器低8位存放低位数字。</t>
  </si>
  <si>
    <t>Software_Version_Stage_Slave</t>
  </si>
  <si>
    <r>
      <rPr>
        <sz val="11"/>
        <color theme="1"/>
        <rFont val="宋体"/>
        <charset val="134"/>
      </rPr>
      <t>副控制器芯片软件版本号阶段定义位。
寄存器低</t>
    </r>
    <r>
      <rPr>
        <sz val="11"/>
        <color theme="1"/>
        <rFont val="Tahoma"/>
        <family val="2"/>
      </rPr>
      <t>8</t>
    </r>
    <r>
      <rPr>
        <sz val="11"/>
        <color theme="1"/>
        <rFont val="宋体"/>
        <charset val="134"/>
      </rPr>
      <t>位存放</t>
    </r>
    <r>
      <rPr>
        <sz val="11"/>
        <color theme="1"/>
        <rFont val="Tahoma"/>
        <family val="2"/>
      </rPr>
      <t>ASCII</t>
    </r>
    <r>
      <rPr>
        <sz val="11"/>
        <color theme="1"/>
        <rFont val="宋体"/>
        <charset val="134"/>
      </rPr>
      <t>码。正式版本的默认值为</t>
    </r>
    <r>
      <rPr>
        <sz val="11"/>
        <color theme="1"/>
        <rFont val="Tahoma"/>
        <family val="2"/>
      </rPr>
      <t>'V'</t>
    </r>
    <r>
      <rPr>
        <sz val="11"/>
        <color theme="1"/>
        <rFont val="宋体"/>
        <charset val="134"/>
      </rPr>
      <t>。
寄存器高</t>
    </r>
    <r>
      <rPr>
        <sz val="11"/>
        <color theme="1"/>
        <rFont val="Tahoma"/>
        <family val="2"/>
      </rPr>
      <t>8</t>
    </r>
    <r>
      <rPr>
        <sz val="11"/>
        <color theme="1"/>
        <rFont val="宋体"/>
        <charset val="134"/>
      </rPr>
      <t>位存放高位数字；
寄存器低</t>
    </r>
    <r>
      <rPr>
        <sz val="11"/>
        <color theme="1"/>
        <rFont val="Tahoma"/>
        <family val="2"/>
      </rPr>
      <t>8</t>
    </r>
    <r>
      <rPr>
        <sz val="11"/>
        <color theme="1"/>
        <rFont val="宋体"/>
        <charset val="134"/>
      </rPr>
      <t>位存放低位数字。</t>
    </r>
  </si>
  <si>
    <t>Software_Version_Major_Slave</t>
  </si>
  <si>
    <t>副控制器芯片软件主版本号。
同一个系统中所有芯片主版本号必须一致，否则视为系统故障。
寄存器高8位存放高位数字；
寄存器低8位存放低位数字。</t>
  </si>
  <si>
    <t>Software_Version_Custom_Slave</t>
  </si>
  <si>
    <r>
      <rPr>
        <sz val="11"/>
        <color theme="1"/>
        <rFont val="宋体"/>
        <charset val="134"/>
      </rPr>
      <t>副控制器芯片软件非标定制版本号。
正标软件此版本号为</t>
    </r>
    <r>
      <rPr>
        <sz val="11"/>
        <color theme="1"/>
        <rFont val="Tahoma"/>
        <family val="2"/>
      </rPr>
      <t>"00"</t>
    </r>
    <r>
      <rPr>
        <sz val="11"/>
        <color theme="1"/>
        <rFont val="宋体"/>
        <charset val="134"/>
      </rPr>
      <t>。同一个系统中所有芯片非标定制版本号必须一致，否则视为系统故障。
寄存器高</t>
    </r>
    <r>
      <rPr>
        <sz val="11"/>
        <color theme="1"/>
        <rFont val="Tahoma"/>
        <family val="2"/>
      </rPr>
      <t>8</t>
    </r>
    <r>
      <rPr>
        <sz val="11"/>
        <color theme="1"/>
        <rFont val="宋体"/>
        <charset val="134"/>
      </rPr>
      <t>位存放高位数字；
寄存器低</t>
    </r>
    <r>
      <rPr>
        <sz val="11"/>
        <color theme="1"/>
        <rFont val="Tahoma"/>
        <family val="2"/>
      </rPr>
      <t>8</t>
    </r>
    <r>
      <rPr>
        <sz val="11"/>
        <color theme="1"/>
        <rFont val="宋体"/>
        <charset val="134"/>
      </rPr>
      <t>位存放低位数字。</t>
    </r>
  </si>
  <si>
    <t>Software_Version_Minor_Slave</t>
  </si>
  <si>
    <t>副控制器芯片软件子版本号。
寄存器高8位存放高位数字；
寄存器低8位存放低位数字。</t>
  </si>
  <si>
    <t>Safety_Version_Major</t>
  </si>
  <si>
    <t>安规库主版本号</t>
  </si>
  <si>
    <t>main version number for Safety regulation library</t>
  </si>
  <si>
    <t>Safety_version_Minor</t>
  </si>
  <si>
    <t>安规库子版本号</t>
  </si>
  <si>
    <t>Sub-version number for Safety regulation library</t>
  </si>
  <si>
    <t>Boot_Version_COM</t>
  </si>
  <si>
    <t>Boot_Version_Master</t>
  </si>
  <si>
    <t>Boot_Version_Slave</t>
  </si>
  <si>
    <r>
      <rPr>
        <sz val="11"/>
        <color theme="1"/>
        <rFont val="Tahoma"/>
        <family val="2"/>
      </rPr>
      <t>AddressMask_Realtime_GridOutput1</t>
    </r>
  </si>
  <si>
    <t>Frequency_Grid</t>
  </si>
  <si>
    <t>Hz</t>
  </si>
  <si>
    <t>电网频率</t>
  </si>
  <si>
    <t>ActivePower_Output_Total</t>
  </si>
  <si>
    <t>kW</t>
  </si>
  <si>
    <t>总有功功率。放电为正，充电为负</t>
  </si>
  <si>
    <t>ReactivePower_Output_Total</t>
  </si>
  <si>
    <t>总无功功率。逆变器端超前为正，滞后为负</t>
  </si>
  <si>
    <t>ApparentPower_Output_Total</t>
  </si>
  <si>
    <t>总视在功率。放电为正，充电为负</t>
  </si>
  <si>
    <t>ActivePower_PCC_Total</t>
  </si>
  <si>
    <r>
      <rPr>
        <sz val="11"/>
        <color theme="1"/>
        <rFont val="宋体"/>
        <charset val="134"/>
      </rPr>
      <t>总</t>
    </r>
    <r>
      <rPr>
        <sz val="11"/>
        <color theme="1"/>
        <rFont val="Tahoma"/>
        <family val="2"/>
      </rPr>
      <t>PCC</t>
    </r>
    <r>
      <rPr>
        <sz val="11"/>
        <color theme="1"/>
        <rFont val="宋体"/>
        <charset val="134"/>
      </rPr>
      <t>有功功率。卖电为正，买电为负</t>
    </r>
  </si>
  <si>
    <t>ReactivePower_PCC_Total</t>
  </si>
  <si>
    <r>
      <rPr>
        <sz val="11"/>
        <color rgb="FFFF0000"/>
        <rFont val="宋体"/>
        <charset val="134"/>
      </rPr>
      <t>总</t>
    </r>
    <r>
      <rPr>
        <sz val="11"/>
        <color rgb="FFFF0000"/>
        <rFont val="Tahoma"/>
        <family val="2"/>
      </rPr>
      <t>PCC</t>
    </r>
    <r>
      <rPr>
        <sz val="11"/>
        <color rgb="FFFF0000"/>
        <rFont val="宋体"/>
        <charset val="134"/>
      </rPr>
      <t>无功功率。逆变器端超前为正，滞后为负</t>
    </r>
  </si>
  <si>
    <t>ApparentPower_PCC_Total</t>
  </si>
  <si>
    <r>
      <rPr>
        <sz val="11"/>
        <color rgb="FFFF0000"/>
        <rFont val="宋体"/>
        <charset val="134"/>
      </rPr>
      <t>总</t>
    </r>
    <r>
      <rPr>
        <sz val="11"/>
        <color rgb="FFFF0000"/>
        <rFont val="Tahoma"/>
        <family val="2"/>
      </rPr>
      <t>PCC</t>
    </r>
    <r>
      <rPr>
        <sz val="11"/>
        <color rgb="FFFF0000"/>
        <rFont val="宋体"/>
        <charset val="134"/>
      </rPr>
      <t>视在功率。卖电为正，买电为负</t>
    </r>
  </si>
  <si>
    <t>GridOutput_Rsvd1</t>
  </si>
  <si>
    <r>
      <rPr>
        <sz val="11"/>
        <color rgb="FFFF0000"/>
        <rFont val="宋体"/>
        <charset val="134"/>
      </rPr>
      <t>并网输出预留</t>
    </r>
    <r>
      <rPr>
        <sz val="11"/>
        <color rgb="FFFF0000"/>
        <rFont val="Tahoma"/>
        <family val="2"/>
      </rPr>
      <t>1</t>
    </r>
  </si>
  <si>
    <t>GridOutput_Rsvd2</t>
  </si>
  <si>
    <r>
      <rPr>
        <sz val="11"/>
        <color rgb="FFFF0000"/>
        <rFont val="宋体"/>
        <charset val="134"/>
      </rPr>
      <t>并网输出预留</t>
    </r>
    <r>
      <rPr>
        <sz val="11"/>
        <color rgb="FFFF0000"/>
        <rFont val="Tahoma"/>
        <family val="2"/>
      </rPr>
      <t>2</t>
    </r>
  </si>
  <si>
    <t>Voltage_Phase_R</t>
  </si>
  <si>
    <t>V</t>
  </si>
  <si>
    <t>Current_Output_R</t>
  </si>
  <si>
    <t>A</t>
  </si>
  <si>
    <r>
      <rPr>
        <sz val="11"/>
        <color theme="1"/>
        <rFont val="Tahoma"/>
        <family val="2"/>
      </rPr>
      <t>R</t>
    </r>
    <r>
      <rPr>
        <sz val="11"/>
        <color theme="1"/>
        <rFont val="宋体"/>
        <charset val="134"/>
      </rPr>
      <t>相逆变器输出电流</t>
    </r>
  </si>
  <si>
    <t>ActivePower_Output_R</t>
  </si>
  <si>
    <r>
      <rPr>
        <sz val="11"/>
        <color rgb="FFFF0000"/>
        <rFont val="Tahoma"/>
        <family val="2"/>
      </rPr>
      <t>R</t>
    </r>
    <r>
      <rPr>
        <sz val="11"/>
        <color rgb="FFFF0000"/>
        <rFont val="宋体"/>
        <charset val="134"/>
      </rPr>
      <t>相逆变器输出有功功率。放电为正，充电为负</t>
    </r>
  </si>
  <si>
    <t>ReactivePower_Output_R</t>
  </si>
  <si>
    <r>
      <rPr>
        <sz val="11"/>
        <color rgb="FFFF0000"/>
        <rFont val="Tahoma"/>
        <family val="2"/>
      </rPr>
      <t>R</t>
    </r>
    <r>
      <rPr>
        <sz val="11"/>
        <color rgb="FFFF0000"/>
        <rFont val="宋体"/>
        <charset val="134"/>
      </rPr>
      <t>相逆变器输出无功功率。逆变器端超前为正，滞后为负</t>
    </r>
  </si>
  <si>
    <t>PowerFactor_Output_R</t>
  </si>
  <si>
    <t>p.u.</t>
  </si>
  <si>
    <r>
      <rPr>
        <sz val="11"/>
        <color theme="1"/>
        <rFont val="Tahoma"/>
        <family val="2"/>
      </rPr>
      <t>R</t>
    </r>
    <r>
      <rPr>
        <sz val="11"/>
        <color theme="1"/>
        <rFont val="宋体"/>
        <charset val="134"/>
      </rPr>
      <t>相功率因数。逆变器端超前为正，滞后为负</t>
    </r>
  </si>
  <si>
    <t>Current_PCC_R</t>
  </si>
  <si>
    <r>
      <rPr>
        <sz val="11"/>
        <color theme="1"/>
        <rFont val="Tahoma"/>
        <family val="2"/>
      </rPr>
      <t>R</t>
    </r>
    <r>
      <rPr>
        <sz val="11"/>
        <color theme="1"/>
        <rFont val="宋体"/>
        <charset val="134"/>
      </rPr>
      <t>相</t>
    </r>
    <r>
      <rPr>
        <sz val="11"/>
        <color theme="1"/>
        <rFont val="Tahoma"/>
        <family val="2"/>
      </rPr>
      <t>PCC</t>
    </r>
    <r>
      <rPr>
        <sz val="11"/>
        <color theme="1"/>
        <rFont val="宋体"/>
        <charset val="134"/>
      </rPr>
      <t>电流</t>
    </r>
  </si>
  <si>
    <t>ActivePower_PCC_R</t>
  </si>
  <si>
    <r>
      <rPr>
        <sz val="11"/>
        <color rgb="FFFF0000"/>
        <rFont val="Tahoma"/>
        <family val="2"/>
      </rPr>
      <t>R</t>
    </r>
    <r>
      <rPr>
        <sz val="11"/>
        <color rgb="FFFF0000"/>
        <rFont val="宋体"/>
        <charset val="134"/>
      </rPr>
      <t>相</t>
    </r>
    <r>
      <rPr>
        <sz val="11"/>
        <color rgb="FFFF0000"/>
        <rFont val="Tahoma"/>
        <family val="2"/>
      </rPr>
      <t>PCC</t>
    </r>
    <r>
      <rPr>
        <sz val="11"/>
        <color rgb="FFFF0000"/>
        <rFont val="宋体"/>
        <charset val="134"/>
      </rPr>
      <t>有功功率</t>
    </r>
  </si>
  <si>
    <t>ReactivePower_PCC_R</t>
  </si>
  <si>
    <r>
      <rPr>
        <sz val="11"/>
        <color rgb="FFFF0000"/>
        <rFont val="Tahoma"/>
        <family val="2"/>
      </rPr>
      <t>R</t>
    </r>
    <r>
      <rPr>
        <sz val="11"/>
        <color rgb="FFFF0000"/>
        <rFont val="宋体"/>
        <charset val="134"/>
      </rPr>
      <t>相</t>
    </r>
    <r>
      <rPr>
        <sz val="11"/>
        <color rgb="FFFF0000"/>
        <rFont val="Tahoma"/>
        <family val="2"/>
      </rPr>
      <t>PCC</t>
    </r>
    <r>
      <rPr>
        <sz val="11"/>
        <color rgb="FFFF0000"/>
        <rFont val="宋体"/>
        <charset val="134"/>
      </rPr>
      <t>无功功率。逆变器端超前为正，滞后为负</t>
    </r>
  </si>
  <si>
    <t>PowerFactor_PCC_R</t>
  </si>
  <si>
    <r>
      <rPr>
        <sz val="11"/>
        <color theme="1"/>
        <rFont val="Tahoma"/>
        <family val="2"/>
      </rPr>
      <t>R</t>
    </r>
    <r>
      <rPr>
        <sz val="11"/>
        <color theme="1"/>
        <rFont val="宋体"/>
        <charset val="134"/>
      </rPr>
      <t>相</t>
    </r>
    <r>
      <rPr>
        <sz val="11"/>
        <color theme="1"/>
        <rFont val="Tahoma"/>
        <family val="2"/>
      </rPr>
      <t>PCC</t>
    </r>
    <r>
      <rPr>
        <sz val="11"/>
        <color theme="1"/>
        <rFont val="宋体"/>
        <charset val="134"/>
      </rPr>
      <t>功率因数。逆变器端超前为正，滞后为负</t>
    </r>
  </si>
  <si>
    <t>R_Rsvd1</t>
  </si>
  <si>
    <r>
      <rPr>
        <sz val="11"/>
        <color rgb="FFFF0000"/>
        <rFont val="Tahoma"/>
        <family val="2"/>
      </rPr>
      <t>R</t>
    </r>
    <r>
      <rPr>
        <sz val="11"/>
        <color rgb="FFFF0000"/>
        <rFont val="宋体"/>
        <charset val="134"/>
      </rPr>
      <t>相预留</t>
    </r>
    <r>
      <rPr>
        <sz val="11"/>
        <color rgb="FFFF0000"/>
        <rFont val="Tahoma"/>
        <family val="2"/>
      </rPr>
      <t>1</t>
    </r>
  </si>
  <si>
    <t>R_Rsvd2</t>
  </si>
  <si>
    <r>
      <rPr>
        <sz val="11"/>
        <color rgb="FFFF0000"/>
        <rFont val="Tahoma"/>
        <family val="2"/>
      </rPr>
      <t>R</t>
    </r>
    <r>
      <rPr>
        <sz val="11"/>
        <color rgb="FFFF0000"/>
        <rFont val="宋体"/>
        <charset val="134"/>
      </rPr>
      <t>相预留</t>
    </r>
    <r>
      <rPr>
        <sz val="11"/>
        <color rgb="FFFF0000"/>
        <rFont val="Tahoma"/>
        <family val="2"/>
      </rPr>
      <t>2</t>
    </r>
  </si>
  <si>
    <t>Voltage_Phase_S</t>
  </si>
  <si>
    <t>S相电网电压</t>
  </si>
  <si>
    <t>Current_Output_S</t>
  </si>
  <si>
    <t>S相逆变器输出电流</t>
  </si>
  <si>
    <t>ActivePower_Output_S</t>
  </si>
  <si>
    <r>
      <rPr>
        <sz val="11"/>
        <color rgb="FFFF0000"/>
        <rFont val="Tahoma"/>
        <family val="2"/>
      </rPr>
      <t>S</t>
    </r>
    <r>
      <rPr>
        <sz val="11"/>
        <color rgb="FFFF0000"/>
        <rFont val="宋体"/>
        <charset val="134"/>
      </rPr>
      <t>相逆变器输出有功功率。放电为正，充电为负</t>
    </r>
  </si>
  <si>
    <t>ReactivePower_Output_S</t>
  </si>
  <si>
    <r>
      <rPr>
        <sz val="11"/>
        <color rgb="FFFF0000"/>
        <rFont val="Tahoma"/>
        <family val="2"/>
      </rPr>
      <t>S</t>
    </r>
    <r>
      <rPr>
        <sz val="11"/>
        <color rgb="FFFF0000"/>
        <rFont val="宋体"/>
        <charset val="134"/>
      </rPr>
      <t>相逆变器输出无功功率。逆变器端超前为正，滞后为负</t>
    </r>
  </si>
  <si>
    <t>PowerFactor_Output_S</t>
  </si>
  <si>
    <r>
      <rPr>
        <sz val="11"/>
        <color theme="1"/>
        <rFont val="Tahoma"/>
        <family val="2"/>
      </rPr>
      <t>S</t>
    </r>
    <r>
      <rPr>
        <sz val="11"/>
        <color theme="1"/>
        <rFont val="宋体"/>
        <charset val="134"/>
      </rPr>
      <t>相功率因数。逆变器端超前为正，滞后为负</t>
    </r>
  </si>
  <si>
    <t>Current_PCC_S</t>
  </si>
  <si>
    <t>S相PCC电流</t>
  </si>
  <si>
    <t>ActivePower_PCC_S</t>
  </si>
  <si>
    <r>
      <rPr>
        <sz val="11"/>
        <color rgb="FFFF0000"/>
        <rFont val="Tahoma"/>
        <family val="2"/>
      </rPr>
      <t>S</t>
    </r>
    <r>
      <rPr>
        <sz val="11"/>
        <color rgb="FFFF0000"/>
        <rFont val="宋体"/>
        <charset val="134"/>
      </rPr>
      <t>相</t>
    </r>
    <r>
      <rPr>
        <sz val="11"/>
        <color rgb="FFFF0000"/>
        <rFont val="Tahoma"/>
        <family val="2"/>
      </rPr>
      <t>PCC</t>
    </r>
    <r>
      <rPr>
        <sz val="11"/>
        <color rgb="FFFF0000"/>
        <rFont val="宋体"/>
        <charset val="134"/>
      </rPr>
      <t>有功功率。放电为正，充电为负</t>
    </r>
  </si>
  <si>
    <t>ReactivePower_PCC_S</t>
  </si>
  <si>
    <r>
      <rPr>
        <sz val="11"/>
        <color rgb="FFFF0000"/>
        <rFont val="Tahoma"/>
        <family val="2"/>
      </rPr>
      <t>S</t>
    </r>
    <r>
      <rPr>
        <sz val="11"/>
        <color rgb="FFFF0000"/>
        <rFont val="宋体"/>
        <charset val="134"/>
      </rPr>
      <t>相</t>
    </r>
    <r>
      <rPr>
        <sz val="11"/>
        <color rgb="FFFF0000"/>
        <rFont val="Tahoma"/>
        <family val="2"/>
      </rPr>
      <t>PCC</t>
    </r>
    <r>
      <rPr>
        <sz val="11"/>
        <color rgb="FFFF0000"/>
        <rFont val="宋体"/>
        <charset val="134"/>
      </rPr>
      <t>无功功率。逆变器端超前为正，滞后为负</t>
    </r>
  </si>
  <si>
    <t>PowerFactor_PCC_S</t>
  </si>
  <si>
    <r>
      <rPr>
        <sz val="11"/>
        <color theme="1"/>
        <rFont val="Tahoma"/>
        <family val="2"/>
      </rPr>
      <t>S</t>
    </r>
    <r>
      <rPr>
        <sz val="11"/>
        <color theme="1"/>
        <rFont val="宋体"/>
        <charset val="134"/>
      </rPr>
      <t>相</t>
    </r>
    <r>
      <rPr>
        <sz val="11"/>
        <color theme="1"/>
        <rFont val="Tahoma"/>
        <family val="2"/>
      </rPr>
      <t>PCC</t>
    </r>
    <r>
      <rPr>
        <sz val="11"/>
        <color theme="1"/>
        <rFont val="宋体"/>
        <charset val="134"/>
      </rPr>
      <t>功率因数。逆变器端超前为正，滞后为负</t>
    </r>
  </si>
  <si>
    <t>S_Rsvd1</t>
  </si>
  <si>
    <r>
      <rPr>
        <sz val="11"/>
        <color rgb="FFFF0000"/>
        <rFont val="Tahoma"/>
        <family val="2"/>
      </rPr>
      <t>S</t>
    </r>
    <r>
      <rPr>
        <sz val="11"/>
        <color rgb="FFFF0000"/>
        <rFont val="宋体"/>
        <charset val="134"/>
      </rPr>
      <t>相预留</t>
    </r>
    <r>
      <rPr>
        <sz val="11"/>
        <color rgb="FFFF0000"/>
        <rFont val="Tahoma"/>
        <family val="2"/>
      </rPr>
      <t>1</t>
    </r>
  </si>
  <si>
    <t>S_Rsvd2</t>
  </si>
  <si>
    <r>
      <rPr>
        <sz val="11"/>
        <color rgb="FFFF0000"/>
        <rFont val="Tahoma"/>
        <family val="2"/>
      </rPr>
      <t>S</t>
    </r>
    <r>
      <rPr>
        <sz val="11"/>
        <color rgb="FFFF0000"/>
        <rFont val="宋体"/>
        <charset val="134"/>
      </rPr>
      <t>相预留</t>
    </r>
    <r>
      <rPr>
        <sz val="11"/>
        <color rgb="FFFF0000"/>
        <rFont val="Tahoma"/>
        <family val="2"/>
      </rPr>
      <t>2</t>
    </r>
  </si>
  <si>
    <t>Voltage_Phase_T</t>
  </si>
  <si>
    <t>T相电网电压</t>
  </si>
  <si>
    <t>Current_Output_T</t>
  </si>
  <si>
    <t>T相逆变器输出电流</t>
  </si>
  <si>
    <t>ActivePower_Output_T</t>
  </si>
  <si>
    <r>
      <rPr>
        <sz val="11"/>
        <color rgb="FFFF0000"/>
        <rFont val="Tahoma"/>
        <family val="2"/>
      </rPr>
      <t>T</t>
    </r>
    <r>
      <rPr>
        <sz val="11"/>
        <color rgb="FFFF0000"/>
        <rFont val="宋体"/>
        <charset val="134"/>
      </rPr>
      <t>相逆变器输出有功功率。放电为正，充电为负</t>
    </r>
  </si>
  <si>
    <t>ReactivePower_Output_T</t>
  </si>
  <si>
    <r>
      <rPr>
        <sz val="11"/>
        <color rgb="FFFF0000"/>
        <rFont val="Tahoma"/>
        <family val="2"/>
      </rPr>
      <t>T</t>
    </r>
    <r>
      <rPr>
        <sz val="11"/>
        <color rgb="FFFF0000"/>
        <rFont val="宋体"/>
        <charset val="134"/>
      </rPr>
      <t>相逆变器输出无功功率。逆变器端超前为正，滞后为负</t>
    </r>
  </si>
  <si>
    <t>PowerFactor_Output_T</t>
  </si>
  <si>
    <r>
      <rPr>
        <sz val="11"/>
        <color theme="1"/>
        <rFont val="Tahoma"/>
        <family val="2"/>
      </rPr>
      <t>T</t>
    </r>
    <r>
      <rPr>
        <sz val="11"/>
        <color theme="1"/>
        <rFont val="宋体"/>
        <charset val="134"/>
      </rPr>
      <t>相功率因数。逆变器端超前为正，滞后为负</t>
    </r>
  </si>
  <si>
    <t>Current_PCC_T</t>
  </si>
  <si>
    <t>T相PCC电流</t>
  </si>
  <si>
    <t>ActivePower_PCC_T</t>
  </si>
  <si>
    <r>
      <rPr>
        <sz val="11"/>
        <color rgb="FFFF0000"/>
        <rFont val="Tahoma"/>
        <family val="2"/>
      </rPr>
      <t>T</t>
    </r>
    <r>
      <rPr>
        <sz val="11"/>
        <color rgb="FFFF0000"/>
        <rFont val="宋体"/>
        <charset val="134"/>
      </rPr>
      <t>相</t>
    </r>
    <r>
      <rPr>
        <sz val="11"/>
        <color rgb="FFFF0000"/>
        <rFont val="Tahoma"/>
        <family val="2"/>
      </rPr>
      <t>PCC</t>
    </r>
    <r>
      <rPr>
        <sz val="11"/>
        <color rgb="FFFF0000"/>
        <rFont val="宋体"/>
        <charset val="134"/>
      </rPr>
      <t>有功功率。放电为正，充电为负</t>
    </r>
  </si>
  <si>
    <t>ReactivePower_PCC_T</t>
  </si>
  <si>
    <r>
      <rPr>
        <sz val="11"/>
        <color rgb="FFFF0000"/>
        <rFont val="Tahoma"/>
        <family val="2"/>
      </rPr>
      <t>T</t>
    </r>
    <r>
      <rPr>
        <sz val="11"/>
        <color rgb="FFFF0000"/>
        <rFont val="宋体"/>
        <charset val="134"/>
      </rPr>
      <t>相</t>
    </r>
    <r>
      <rPr>
        <sz val="11"/>
        <color rgb="FFFF0000"/>
        <rFont val="Tahoma"/>
        <family val="2"/>
      </rPr>
      <t>PCC</t>
    </r>
    <r>
      <rPr>
        <sz val="11"/>
        <color rgb="FFFF0000"/>
        <rFont val="宋体"/>
        <charset val="134"/>
      </rPr>
      <t>无功功率。逆变器端超前为正，滞后为负</t>
    </r>
  </si>
  <si>
    <t>PowerFactor_PCC_T</t>
  </si>
  <si>
    <r>
      <rPr>
        <sz val="11"/>
        <color theme="1"/>
        <rFont val="Tahoma"/>
        <family val="2"/>
      </rPr>
      <t>T</t>
    </r>
    <r>
      <rPr>
        <sz val="11"/>
        <color theme="1"/>
        <rFont val="宋体"/>
        <charset val="134"/>
      </rPr>
      <t>相</t>
    </r>
    <r>
      <rPr>
        <sz val="11"/>
        <color theme="1"/>
        <rFont val="Tahoma"/>
        <family val="2"/>
      </rPr>
      <t>PCC</t>
    </r>
    <r>
      <rPr>
        <sz val="11"/>
        <color theme="1"/>
        <rFont val="宋体"/>
        <charset val="134"/>
      </rPr>
      <t>功率因数。逆变器端超前为正，滞后为负</t>
    </r>
  </si>
  <si>
    <t>T_Rsvd1</t>
  </si>
  <si>
    <r>
      <rPr>
        <sz val="11"/>
        <color rgb="FFFF0000"/>
        <rFont val="Tahoma"/>
        <family val="2"/>
      </rPr>
      <t>T</t>
    </r>
    <r>
      <rPr>
        <sz val="11"/>
        <color rgb="FFFF0000"/>
        <rFont val="宋体"/>
        <charset val="134"/>
      </rPr>
      <t>相预留</t>
    </r>
    <r>
      <rPr>
        <sz val="11"/>
        <color rgb="FFFF0000"/>
        <rFont val="Tahoma"/>
        <family val="2"/>
      </rPr>
      <t>1</t>
    </r>
  </si>
  <si>
    <t>T_Rsvd2</t>
  </si>
  <si>
    <r>
      <rPr>
        <sz val="11"/>
        <color rgb="FFFF0000"/>
        <rFont val="Tahoma"/>
        <family val="2"/>
      </rPr>
      <t>T</t>
    </r>
    <r>
      <rPr>
        <sz val="11"/>
        <color rgb="FFFF0000"/>
        <rFont val="宋体"/>
        <charset val="134"/>
      </rPr>
      <t>相预留</t>
    </r>
    <r>
      <rPr>
        <sz val="11"/>
        <color rgb="FFFF0000"/>
        <rFont val="Tahoma"/>
        <family val="2"/>
      </rPr>
      <t>2</t>
    </r>
  </si>
  <si>
    <t>ActivePower_PV_Ext</t>
  </si>
  <si>
    <t>外部发电功率</t>
  </si>
  <si>
    <t>ActivePower_Load_Sys</t>
  </si>
  <si>
    <t>系统总负载功率</t>
  </si>
  <si>
    <t>Voltage_Phase_L1N</t>
  </si>
  <si>
    <r>
      <rPr>
        <sz val="11"/>
        <color theme="1"/>
        <rFont val="宋体"/>
        <charset val="134"/>
      </rPr>
      <t>电网</t>
    </r>
    <r>
      <rPr>
        <sz val="11"/>
        <color theme="1"/>
        <rFont val="Tahoma"/>
        <family val="2"/>
      </rPr>
      <t>L1</t>
    </r>
    <r>
      <rPr>
        <sz val="11"/>
        <color theme="1"/>
        <rFont val="宋体"/>
        <charset val="134"/>
      </rPr>
      <t>对</t>
    </r>
    <r>
      <rPr>
        <sz val="11"/>
        <color theme="1"/>
        <rFont val="Tahoma"/>
        <family val="2"/>
      </rPr>
      <t>N</t>
    </r>
    <r>
      <rPr>
        <sz val="11"/>
        <color theme="1"/>
        <rFont val="宋体"/>
        <charset val="134"/>
      </rPr>
      <t>电压有效值</t>
    </r>
  </si>
  <si>
    <t>Current_Output_L1N</t>
  </si>
  <si>
    <r>
      <rPr>
        <sz val="11"/>
        <color theme="1"/>
        <rFont val="Tahoma"/>
        <family val="2"/>
      </rPr>
      <t>L1</t>
    </r>
    <r>
      <rPr>
        <sz val="11"/>
        <color theme="1"/>
        <rFont val="宋体"/>
        <charset val="134"/>
      </rPr>
      <t>输出电流有效值</t>
    </r>
  </si>
  <si>
    <t>ActivePower_Output_L1N</t>
  </si>
  <si>
    <r>
      <rPr>
        <sz val="11"/>
        <color rgb="FFFF0000"/>
        <rFont val="Tahoma"/>
        <family val="2"/>
      </rPr>
      <t>L1</t>
    </r>
    <r>
      <rPr>
        <sz val="11"/>
        <color rgb="FFFF0000"/>
        <rFont val="宋体"/>
        <charset val="134"/>
      </rPr>
      <t>线上输出有功功率</t>
    </r>
  </si>
  <si>
    <t>i</t>
  </si>
  <si>
    <t>Current_PCC_L1N</t>
  </si>
  <si>
    <r>
      <rPr>
        <sz val="11"/>
        <color theme="1"/>
        <rFont val="Tahoma"/>
        <family val="2"/>
      </rPr>
      <t>L1</t>
    </r>
    <r>
      <rPr>
        <sz val="11"/>
        <color theme="1"/>
        <rFont val="宋体"/>
        <charset val="134"/>
      </rPr>
      <t>线上</t>
    </r>
    <r>
      <rPr>
        <sz val="11"/>
        <color theme="1"/>
        <rFont val="Tahoma"/>
        <family val="2"/>
      </rPr>
      <t>CT</t>
    </r>
    <r>
      <rPr>
        <sz val="11"/>
        <color theme="1"/>
        <rFont val="宋体"/>
        <charset val="134"/>
      </rPr>
      <t>电流有效值</t>
    </r>
  </si>
  <si>
    <t>ActivePower_PCC_L1N</t>
  </si>
  <si>
    <r>
      <rPr>
        <sz val="11"/>
        <color rgb="FFFF0000"/>
        <rFont val="Tahoma"/>
        <family val="2"/>
      </rPr>
      <t>L1</t>
    </r>
    <r>
      <rPr>
        <sz val="11"/>
        <color rgb="FFFF0000"/>
        <rFont val="宋体"/>
        <charset val="134"/>
      </rPr>
      <t>线上</t>
    </r>
    <r>
      <rPr>
        <sz val="11"/>
        <color rgb="FFFF0000"/>
        <rFont val="Tahoma"/>
        <family val="2"/>
      </rPr>
      <t>PCC</t>
    </r>
    <r>
      <rPr>
        <sz val="11"/>
        <color rgb="FFFF0000"/>
        <rFont val="宋体"/>
        <charset val="134"/>
      </rPr>
      <t>有功功率</t>
    </r>
  </si>
  <si>
    <t>Voltage_Phase_L2N</t>
  </si>
  <si>
    <r>
      <rPr>
        <sz val="11"/>
        <color theme="1"/>
        <rFont val="宋体"/>
        <charset val="134"/>
      </rPr>
      <t>电网</t>
    </r>
    <r>
      <rPr>
        <sz val="11"/>
        <color theme="1"/>
        <rFont val="Tahoma"/>
        <family val="2"/>
      </rPr>
      <t>L2</t>
    </r>
    <r>
      <rPr>
        <sz val="11"/>
        <color theme="1"/>
        <rFont val="宋体"/>
        <charset val="134"/>
      </rPr>
      <t>对</t>
    </r>
    <r>
      <rPr>
        <sz val="11"/>
        <color theme="1"/>
        <rFont val="Tahoma"/>
        <family val="2"/>
      </rPr>
      <t>N</t>
    </r>
    <r>
      <rPr>
        <sz val="11"/>
        <color theme="1"/>
        <rFont val="宋体"/>
        <charset val="134"/>
      </rPr>
      <t>电压有效值</t>
    </r>
  </si>
  <si>
    <t>Current_Output_L2N</t>
  </si>
  <si>
    <r>
      <rPr>
        <sz val="11"/>
        <color theme="1"/>
        <rFont val="Tahoma"/>
        <family val="2"/>
      </rPr>
      <t>L2</t>
    </r>
    <r>
      <rPr>
        <sz val="11"/>
        <color theme="1"/>
        <rFont val="宋体"/>
        <charset val="134"/>
      </rPr>
      <t>输出电流有效值</t>
    </r>
  </si>
  <si>
    <t>ActivePower_Output_L2N</t>
  </si>
  <si>
    <r>
      <rPr>
        <sz val="11"/>
        <color rgb="FFFF0000"/>
        <rFont val="Tahoma"/>
        <family val="2"/>
      </rPr>
      <t>L2</t>
    </r>
    <r>
      <rPr>
        <sz val="11"/>
        <color rgb="FFFF0000"/>
        <rFont val="宋体"/>
        <charset val="134"/>
      </rPr>
      <t>线上输出有功功率</t>
    </r>
  </si>
  <si>
    <t>Current_PCC_L2N</t>
  </si>
  <si>
    <r>
      <rPr>
        <sz val="11"/>
        <color theme="1"/>
        <rFont val="Tahoma"/>
        <family val="2"/>
      </rPr>
      <t>L2</t>
    </r>
    <r>
      <rPr>
        <sz val="11"/>
        <color theme="1"/>
        <rFont val="宋体"/>
        <charset val="134"/>
      </rPr>
      <t>线上</t>
    </r>
    <r>
      <rPr>
        <sz val="11"/>
        <color theme="1"/>
        <rFont val="Tahoma"/>
        <family val="2"/>
      </rPr>
      <t>CT</t>
    </r>
    <r>
      <rPr>
        <sz val="11"/>
        <color theme="1"/>
        <rFont val="宋体"/>
        <charset val="134"/>
      </rPr>
      <t>电流有效值</t>
    </r>
  </si>
  <si>
    <t>ActivePower_PCC_L2N</t>
  </si>
  <si>
    <t>AddressMask_Realtime_EmergencyOutput1</t>
  </si>
  <si>
    <t>ActivePower_Load_Total</t>
  </si>
  <si>
    <t>负载有功功率。负载消耗为正，回馈为负。</t>
  </si>
  <si>
    <t>ReactivePower_Load_Total</t>
  </si>
  <si>
    <t>负载无功功率</t>
  </si>
  <si>
    <t>ApparentPower_Load_Total</t>
  </si>
  <si>
    <t>负载视在功率。负载消耗为正，回馈为负。</t>
  </si>
  <si>
    <t>Frequency_Output</t>
  </si>
  <si>
    <t>输出电压频率</t>
  </si>
  <si>
    <t>ESOutput_Rsvd1</t>
  </si>
  <si>
    <t>离网总输出预留1</t>
  </si>
  <si>
    <t>ESOutput_Rsvd2</t>
  </si>
  <si>
    <t>离网总输出预留2</t>
  </si>
  <si>
    <t>Voltage_Output_R</t>
  </si>
  <si>
    <r>
      <rPr>
        <sz val="11"/>
        <color theme="1"/>
        <rFont val="Tahoma"/>
        <family val="2"/>
      </rPr>
      <t>R</t>
    </r>
    <r>
      <rPr>
        <sz val="11"/>
        <color theme="1"/>
        <rFont val="宋体"/>
        <charset val="134"/>
      </rPr>
      <t>相逆变器输出电压</t>
    </r>
  </si>
  <si>
    <t>Current_Load_R</t>
  </si>
  <si>
    <r>
      <rPr>
        <sz val="11"/>
        <color theme="1"/>
        <rFont val="Tahoma"/>
        <family val="2"/>
      </rPr>
      <t>R</t>
    </r>
    <r>
      <rPr>
        <sz val="11"/>
        <color theme="1"/>
        <rFont val="宋体"/>
        <charset val="134"/>
      </rPr>
      <t>相负载电流</t>
    </r>
  </si>
  <si>
    <t>ActivePower_Load_R</t>
  </si>
  <si>
    <r>
      <rPr>
        <sz val="11"/>
        <color theme="1"/>
        <rFont val="Tahoma"/>
        <family val="2"/>
      </rPr>
      <t>R</t>
    </r>
    <r>
      <rPr>
        <sz val="11"/>
        <color theme="1"/>
        <rFont val="宋体"/>
        <charset val="134"/>
      </rPr>
      <t>相负载有功功率。负载消耗为正，回馈为负。</t>
    </r>
  </si>
  <si>
    <t>ReactivePower_Load_R</t>
  </si>
  <si>
    <r>
      <rPr>
        <sz val="11"/>
        <color rgb="FFFF0000"/>
        <rFont val="Tahoma"/>
        <family val="2"/>
      </rPr>
      <t>R</t>
    </r>
    <r>
      <rPr>
        <sz val="11"/>
        <color rgb="FFFF0000"/>
        <rFont val="宋体"/>
        <charset val="134"/>
      </rPr>
      <t>相负载无功功率。逆变器端超前为正，滞后为负</t>
    </r>
  </si>
  <si>
    <t>ApparentPower_Load_R</t>
  </si>
  <si>
    <t>kVA</t>
  </si>
  <si>
    <r>
      <rPr>
        <sz val="11"/>
        <color theme="1"/>
        <rFont val="Tahoma"/>
        <family val="2"/>
      </rPr>
      <t>R</t>
    </r>
    <r>
      <rPr>
        <sz val="11"/>
        <color theme="1"/>
        <rFont val="宋体"/>
        <charset val="134"/>
      </rPr>
      <t>相负载视在功率。负载消耗为正，回馈为负。</t>
    </r>
  </si>
  <si>
    <t>LoadPeakRatio_R</t>
  </si>
  <si>
    <r>
      <rPr>
        <sz val="11"/>
        <color rgb="FFFF0000"/>
        <rFont val="Tahoma"/>
        <family val="2"/>
      </rPr>
      <t>R</t>
    </r>
    <r>
      <rPr>
        <sz val="11"/>
        <color rgb="FFFF0000"/>
        <rFont val="宋体"/>
        <charset val="134"/>
      </rPr>
      <t>相负载峰值比</t>
    </r>
  </si>
  <si>
    <t>ESR_Rsvd1</t>
  </si>
  <si>
    <r>
      <rPr>
        <sz val="11"/>
        <rFont val="Tahoma"/>
        <family val="2"/>
      </rPr>
      <t>ESR_Rsvd2</t>
    </r>
  </si>
  <si>
    <t>Voltage_Output_S</t>
  </si>
  <si>
    <r>
      <rPr>
        <sz val="11"/>
        <color theme="1"/>
        <rFont val="Tahoma"/>
        <family val="2"/>
      </rPr>
      <t>S</t>
    </r>
    <r>
      <rPr>
        <sz val="11"/>
        <color theme="1"/>
        <rFont val="宋体"/>
        <charset val="134"/>
      </rPr>
      <t>相逆变器输出电压</t>
    </r>
  </si>
  <si>
    <t>Current_Load_S</t>
  </si>
  <si>
    <r>
      <rPr>
        <sz val="11"/>
        <color theme="1"/>
        <rFont val="Tahoma"/>
        <family val="2"/>
      </rPr>
      <t>S</t>
    </r>
    <r>
      <rPr>
        <sz val="11"/>
        <color theme="1"/>
        <rFont val="宋体"/>
        <charset val="134"/>
      </rPr>
      <t>相负载电流</t>
    </r>
  </si>
  <si>
    <t>ActivePower_Load_S</t>
  </si>
  <si>
    <r>
      <rPr>
        <sz val="11"/>
        <color theme="1"/>
        <rFont val="Tahoma"/>
        <family val="2"/>
      </rPr>
      <t>S</t>
    </r>
    <r>
      <rPr>
        <sz val="11"/>
        <color theme="1"/>
        <rFont val="宋体"/>
        <charset val="134"/>
      </rPr>
      <t>相负载有功功率。负载消耗为正，回馈为负。</t>
    </r>
  </si>
  <si>
    <t>ReactivePower_Load_S</t>
  </si>
  <si>
    <r>
      <rPr>
        <sz val="11"/>
        <color rgb="FFFF0000"/>
        <rFont val="Tahoma"/>
        <family val="2"/>
      </rPr>
      <t>S</t>
    </r>
    <r>
      <rPr>
        <sz val="11"/>
        <color rgb="FFFF0000"/>
        <rFont val="宋体"/>
        <charset val="134"/>
      </rPr>
      <t>相负载无功功率。逆变器端超前为正，滞后为负</t>
    </r>
  </si>
  <si>
    <t>ApparentPower_Load_S</t>
  </si>
  <si>
    <r>
      <rPr>
        <sz val="11"/>
        <color theme="1"/>
        <rFont val="Tahoma"/>
        <family val="2"/>
      </rPr>
      <t>S</t>
    </r>
    <r>
      <rPr>
        <sz val="11"/>
        <color theme="1"/>
        <rFont val="宋体"/>
        <charset val="134"/>
      </rPr>
      <t>相负载视在功率。负载消耗为正，回馈为负。</t>
    </r>
  </si>
  <si>
    <t>LoadPeakRatio_S</t>
  </si>
  <si>
    <r>
      <rPr>
        <sz val="11"/>
        <color rgb="FFFF0000"/>
        <rFont val="Tahoma"/>
        <family val="2"/>
      </rPr>
      <t>S</t>
    </r>
    <r>
      <rPr>
        <sz val="11"/>
        <color rgb="FFFF0000"/>
        <rFont val="宋体"/>
        <charset val="134"/>
      </rPr>
      <t>相负载峰值比</t>
    </r>
  </si>
  <si>
    <t>ESS_Rsvd1</t>
  </si>
  <si>
    <r>
      <rPr>
        <sz val="11"/>
        <rFont val="Tahoma"/>
        <family val="2"/>
      </rPr>
      <t>ESS_Rsvd2</t>
    </r>
  </si>
  <si>
    <t>Voltage_Output_T</t>
  </si>
  <si>
    <r>
      <rPr>
        <sz val="11"/>
        <color theme="1"/>
        <rFont val="Tahoma"/>
        <family val="2"/>
      </rPr>
      <t>T</t>
    </r>
    <r>
      <rPr>
        <sz val="11"/>
        <color theme="1"/>
        <rFont val="宋体"/>
        <charset val="134"/>
      </rPr>
      <t>相逆变器输出电压</t>
    </r>
  </si>
  <si>
    <t>Current_Load_T</t>
  </si>
  <si>
    <r>
      <rPr>
        <sz val="11"/>
        <color theme="1"/>
        <rFont val="Tahoma"/>
        <family val="2"/>
      </rPr>
      <t>T</t>
    </r>
    <r>
      <rPr>
        <sz val="11"/>
        <color theme="1"/>
        <rFont val="宋体"/>
        <charset val="134"/>
      </rPr>
      <t>相负载电流</t>
    </r>
  </si>
  <si>
    <t>ActivePower_Load_T</t>
  </si>
  <si>
    <r>
      <rPr>
        <sz val="11"/>
        <color theme="1"/>
        <rFont val="Tahoma"/>
        <family val="2"/>
      </rPr>
      <t>T</t>
    </r>
    <r>
      <rPr>
        <sz val="11"/>
        <color theme="1"/>
        <rFont val="宋体"/>
        <charset val="134"/>
      </rPr>
      <t>相负载有功功率。负载消耗为正，回馈为负。</t>
    </r>
  </si>
  <si>
    <t>ReactivePower_Load_T</t>
  </si>
  <si>
    <r>
      <rPr>
        <sz val="11"/>
        <color rgb="FFFF0000"/>
        <rFont val="Tahoma"/>
        <family val="2"/>
      </rPr>
      <t>T</t>
    </r>
    <r>
      <rPr>
        <sz val="11"/>
        <color rgb="FFFF0000"/>
        <rFont val="宋体"/>
        <charset val="134"/>
      </rPr>
      <t>相负载无功功率。逆变器端超前为正，滞后为负</t>
    </r>
  </si>
  <si>
    <t>ApparentPower_Load_T</t>
  </si>
  <si>
    <r>
      <rPr>
        <sz val="11"/>
        <color theme="1"/>
        <rFont val="Tahoma"/>
        <family val="2"/>
      </rPr>
      <t>T</t>
    </r>
    <r>
      <rPr>
        <sz val="11"/>
        <color theme="1"/>
        <rFont val="宋体"/>
        <charset val="134"/>
      </rPr>
      <t>相负载视在功率。负载消耗为正，回馈为负。</t>
    </r>
  </si>
  <si>
    <t>LoadPeakRatio_T</t>
  </si>
  <si>
    <r>
      <rPr>
        <sz val="11"/>
        <color rgb="FFFF0000"/>
        <rFont val="Tahoma"/>
        <family val="2"/>
      </rPr>
      <t>T</t>
    </r>
    <r>
      <rPr>
        <sz val="11"/>
        <color rgb="FFFF0000"/>
        <rFont val="宋体"/>
        <charset val="134"/>
      </rPr>
      <t>相负载峰值比</t>
    </r>
  </si>
  <si>
    <t>EST_Rsvd1</t>
  </si>
  <si>
    <r>
      <rPr>
        <sz val="11"/>
        <rFont val="Tahoma"/>
        <family val="2"/>
      </rPr>
      <t>EST_Rsvd2</t>
    </r>
  </si>
  <si>
    <t>Voltage_Output_L1N</t>
  </si>
  <si>
    <r>
      <rPr>
        <sz val="11"/>
        <color theme="1"/>
        <rFont val="宋体"/>
        <charset val="134"/>
      </rPr>
      <t>逆变</t>
    </r>
    <r>
      <rPr>
        <sz val="11"/>
        <color theme="1"/>
        <rFont val="Tahoma"/>
        <family val="2"/>
      </rPr>
      <t>L1</t>
    </r>
    <r>
      <rPr>
        <sz val="11"/>
        <color theme="1"/>
        <rFont val="宋体"/>
        <charset val="134"/>
      </rPr>
      <t>对</t>
    </r>
    <r>
      <rPr>
        <sz val="11"/>
        <color theme="1"/>
        <rFont val="Tahoma"/>
        <family val="2"/>
      </rPr>
      <t>N</t>
    </r>
    <r>
      <rPr>
        <sz val="11"/>
        <color theme="1"/>
        <rFont val="宋体"/>
        <charset val="134"/>
      </rPr>
      <t>电压有效值</t>
    </r>
  </si>
  <si>
    <t>Current_Load_L1N</t>
  </si>
  <si>
    <r>
      <rPr>
        <sz val="11"/>
        <color theme="1"/>
        <rFont val="Tahoma"/>
        <family val="2"/>
      </rPr>
      <t>L1</t>
    </r>
    <r>
      <rPr>
        <sz val="11"/>
        <color theme="1"/>
        <rFont val="宋体"/>
        <charset val="134"/>
      </rPr>
      <t>负载电流有效值</t>
    </r>
  </si>
  <si>
    <t>ActivePower_Load_L1N</t>
  </si>
  <si>
    <r>
      <rPr>
        <sz val="11"/>
        <color theme="1"/>
        <rFont val="宋体"/>
        <charset val="134"/>
      </rPr>
      <t>负载</t>
    </r>
    <r>
      <rPr>
        <sz val="11"/>
        <color theme="1"/>
        <rFont val="Tahoma"/>
        <family val="2"/>
      </rPr>
      <t>L1</t>
    </r>
    <r>
      <rPr>
        <sz val="11"/>
        <color theme="1"/>
        <rFont val="宋体"/>
        <charset val="134"/>
      </rPr>
      <t>对</t>
    </r>
    <r>
      <rPr>
        <sz val="11"/>
        <color theme="1"/>
        <rFont val="Tahoma"/>
        <family val="2"/>
      </rPr>
      <t>N</t>
    </r>
    <r>
      <rPr>
        <sz val="11"/>
        <color theme="1"/>
        <rFont val="宋体"/>
        <charset val="134"/>
      </rPr>
      <t>有功功率</t>
    </r>
  </si>
  <si>
    <t>Voltage_Output_L2N</t>
  </si>
  <si>
    <r>
      <rPr>
        <sz val="11"/>
        <color theme="1"/>
        <rFont val="宋体"/>
        <charset val="134"/>
      </rPr>
      <t>逆变</t>
    </r>
    <r>
      <rPr>
        <sz val="11"/>
        <color theme="1"/>
        <rFont val="Tahoma"/>
        <family val="2"/>
      </rPr>
      <t>L2</t>
    </r>
    <r>
      <rPr>
        <sz val="11"/>
        <color theme="1"/>
        <rFont val="宋体"/>
        <charset val="134"/>
      </rPr>
      <t>对</t>
    </r>
    <r>
      <rPr>
        <sz val="11"/>
        <color theme="1"/>
        <rFont val="Tahoma"/>
        <family val="2"/>
      </rPr>
      <t>N</t>
    </r>
    <r>
      <rPr>
        <sz val="11"/>
        <color theme="1"/>
        <rFont val="宋体"/>
        <charset val="134"/>
      </rPr>
      <t>电压有效值</t>
    </r>
  </si>
  <si>
    <t>Current_Load_L2N</t>
  </si>
  <si>
    <r>
      <rPr>
        <sz val="11"/>
        <color theme="1"/>
        <rFont val="Tahoma"/>
        <family val="2"/>
      </rPr>
      <t>L2</t>
    </r>
    <r>
      <rPr>
        <sz val="11"/>
        <color theme="1"/>
        <rFont val="宋体"/>
        <charset val="134"/>
      </rPr>
      <t>负载电流有效值</t>
    </r>
  </si>
  <si>
    <t>ActivePower_Load_L2N</t>
  </si>
  <si>
    <r>
      <rPr>
        <sz val="11"/>
        <color theme="1"/>
        <rFont val="宋体"/>
        <charset val="134"/>
      </rPr>
      <t>负载</t>
    </r>
    <r>
      <rPr>
        <sz val="11"/>
        <color theme="1"/>
        <rFont val="Tahoma"/>
        <family val="2"/>
      </rPr>
      <t>L2</t>
    </r>
    <r>
      <rPr>
        <sz val="11"/>
        <color theme="1"/>
        <rFont val="宋体"/>
        <charset val="134"/>
      </rPr>
      <t>对</t>
    </r>
    <r>
      <rPr>
        <sz val="11"/>
        <color theme="1"/>
        <rFont val="Tahoma"/>
        <family val="2"/>
      </rPr>
      <t>N</t>
    </r>
    <r>
      <rPr>
        <sz val="11"/>
        <color theme="1"/>
        <rFont val="宋体"/>
        <charset val="134"/>
      </rPr>
      <t>有功功率</t>
    </r>
  </si>
  <si>
    <t>AddressMask_Realtime_Input_PV1</t>
  </si>
  <si>
    <t>Voltage_PV1</t>
  </si>
  <si>
    <r>
      <rPr>
        <sz val="11"/>
        <color theme="1"/>
        <rFont val="宋体"/>
        <charset val="134"/>
      </rPr>
      <t>第</t>
    </r>
    <r>
      <rPr>
        <sz val="11"/>
        <color theme="1"/>
        <rFont val="Tahoma"/>
        <family val="2"/>
      </rPr>
      <t>1</t>
    </r>
    <r>
      <rPr>
        <sz val="11"/>
        <color theme="1"/>
        <rFont val="宋体"/>
        <charset val="134"/>
      </rPr>
      <t>路</t>
    </r>
    <r>
      <rPr>
        <sz val="11"/>
        <color theme="1"/>
        <rFont val="Tahoma"/>
        <family val="2"/>
      </rPr>
      <t>PV</t>
    </r>
    <r>
      <rPr>
        <sz val="11"/>
        <color theme="1"/>
        <rFont val="宋体"/>
        <charset val="134"/>
      </rPr>
      <t>电压</t>
    </r>
  </si>
  <si>
    <t>Current_PV1</t>
  </si>
  <si>
    <r>
      <rPr>
        <sz val="11"/>
        <color theme="1"/>
        <rFont val="宋体"/>
        <charset val="134"/>
      </rPr>
      <t>第</t>
    </r>
    <r>
      <rPr>
        <sz val="11"/>
        <color theme="1"/>
        <rFont val="Tahoma"/>
        <family val="2"/>
      </rPr>
      <t>1</t>
    </r>
    <r>
      <rPr>
        <sz val="11"/>
        <color theme="1"/>
        <rFont val="宋体"/>
        <charset val="134"/>
      </rPr>
      <t>路</t>
    </r>
    <r>
      <rPr>
        <sz val="11"/>
        <color theme="1"/>
        <rFont val="Tahoma"/>
        <family val="2"/>
      </rPr>
      <t>PV</t>
    </r>
    <r>
      <rPr>
        <sz val="11"/>
        <color theme="1"/>
        <rFont val="宋体"/>
        <charset val="134"/>
      </rPr>
      <t>电流</t>
    </r>
  </si>
  <si>
    <t>Power_PV1</t>
  </si>
  <si>
    <r>
      <rPr>
        <sz val="11"/>
        <color theme="1"/>
        <rFont val="宋体"/>
        <charset val="134"/>
      </rPr>
      <t>第</t>
    </r>
    <r>
      <rPr>
        <sz val="11"/>
        <color theme="1"/>
        <rFont val="Tahoma"/>
        <family val="2"/>
      </rPr>
      <t>1</t>
    </r>
    <r>
      <rPr>
        <sz val="11"/>
        <color theme="1"/>
        <rFont val="宋体"/>
        <charset val="134"/>
      </rPr>
      <t>路</t>
    </r>
    <r>
      <rPr>
        <sz val="11"/>
        <color theme="1"/>
        <rFont val="Tahoma"/>
        <family val="2"/>
      </rPr>
      <t>PV</t>
    </r>
    <r>
      <rPr>
        <sz val="11"/>
        <color theme="1"/>
        <rFont val="宋体"/>
        <charset val="134"/>
      </rPr>
      <t>功率</t>
    </r>
  </si>
  <si>
    <t>Voltage_PV2</t>
  </si>
  <si>
    <r>
      <rPr>
        <sz val="11"/>
        <color theme="1"/>
        <rFont val="宋体"/>
        <charset val="134"/>
      </rPr>
      <t>第</t>
    </r>
    <r>
      <rPr>
        <sz val="11"/>
        <color theme="1"/>
        <rFont val="Tahoma"/>
        <family val="2"/>
      </rPr>
      <t>2路PV电压</t>
    </r>
  </si>
  <si>
    <t>Current_PV2</t>
  </si>
  <si>
    <r>
      <rPr>
        <sz val="11"/>
        <color theme="1"/>
        <rFont val="宋体"/>
        <charset val="134"/>
      </rPr>
      <t>第</t>
    </r>
    <r>
      <rPr>
        <sz val="11"/>
        <color theme="1"/>
        <rFont val="Tahoma"/>
        <family val="2"/>
      </rPr>
      <t>2路PV电流</t>
    </r>
  </si>
  <si>
    <t>Power_PV2</t>
  </si>
  <si>
    <r>
      <rPr>
        <sz val="11"/>
        <color theme="1"/>
        <rFont val="宋体"/>
        <charset val="134"/>
      </rPr>
      <t>第</t>
    </r>
    <r>
      <rPr>
        <sz val="11"/>
        <color theme="1"/>
        <rFont val="Tahoma"/>
        <family val="2"/>
      </rPr>
      <t>2路PV功率</t>
    </r>
  </si>
  <si>
    <t>Voltage_PV3</t>
  </si>
  <si>
    <r>
      <rPr>
        <sz val="11"/>
        <color theme="1"/>
        <rFont val="宋体"/>
        <charset val="134"/>
      </rPr>
      <t>第</t>
    </r>
    <r>
      <rPr>
        <sz val="11"/>
        <color theme="1"/>
        <rFont val="Tahoma"/>
        <family val="2"/>
      </rPr>
      <t>3路PV电压</t>
    </r>
  </si>
  <si>
    <t>Current_PV3</t>
  </si>
  <si>
    <r>
      <rPr>
        <sz val="11"/>
        <color theme="1"/>
        <rFont val="宋体"/>
        <charset val="134"/>
      </rPr>
      <t>第</t>
    </r>
    <r>
      <rPr>
        <sz val="11"/>
        <color theme="1"/>
        <rFont val="Tahoma"/>
        <family val="2"/>
      </rPr>
      <t>3路PV电流</t>
    </r>
  </si>
  <si>
    <t>Power_PV3</t>
  </si>
  <si>
    <r>
      <rPr>
        <sz val="11"/>
        <color theme="1"/>
        <rFont val="宋体"/>
        <charset val="134"/>
      </rPr>
      <t>第</t>
    </r>
    <r>
      <rPr>
        <sz val="11"/>
        <color theme="1"/>
        <rFont val="Tahoma"/>
        <family val="2"/>
      </rPr>
      <t>3路PV功率</t>
    </r>
  </si>
  <si>
    <t>Voltage_PV4</t>
  </si>
  <si>
    <r>
      <rPr>
        <sz val="11"/>
        <color theme="1"/>
        <rFont val="宋体"/>
        <charset val="134"/>
      </rPr>
      <t>第</t>
    </r>
    <r>
      <rPr>
        <sz val="11"/>
        <color theme="1"/>
        <rFont val="Tahoma"/>
        <family val="2"/>
      </rPr>
      <t>4路PV电压</t>
    </r>
  </si>
  <si>
    <t>Current_PV4</t>
  </si>
  <si>
    <r>
      <rPr>
        <sz val="11"/>
        <color theme="1"/>
        <rFont val="宋体"/>
        <charset val="134"/>
      </rPr>
      <t>第</t>
    </r>
    <r>
      <rPr>
        <sz val="11"/>
        <color theme="1"/>
        <rFont val="Tahoma"/>
        <family val="2"/>
      </rPr>
      <t>4路PV电流</t>
    </r>
  </si>
  <si>
    <t>Power_PV4</t>
  </si>
  <si>
    <r>
      <rPr>
        <sz val="11"/>
        <color theme="1"/>
        <rFont val="宋体"/>
        <charset val="134"/>
      </rPr>
      <t>第</t>
    </r>
    <r>
      <rPr>
        <sz val="11"/>
        <color theme="1"/>
        <rFont val="Tahoma"/>
        <family val="2"/>
      </rPr>
      <t>4路PV功率</t>
    </r>
  </si>
  <si>
    <t>Voltage_PV5</t>
  </si>
  <si>
    <r>
      <rPr>
        <sz val="11"/>
        <color theme="1"/>
        <rFont val="宋体"/>
        <charset val="134"/>
      </rPr>
      <t>第</t>
    </r>
    <r>
      <rPr>
        <sz val="11"/>
        <color theme="1"/>
        <rFont val="Tahoma"/>
        <family val="2"/>
      </rPr>
      <t>5路PV电压</t>
    </r>
  </si>
  <si>
    <t>Current_PV5</t>
  </si>
  <si>
    <r>
      <rPr>
        <sz val="11"/>
        <color theme="1"/>
        <rFont val="宋体"/>
        <charset val="134"/>
      </rPr>
      <t>第</t>
    </r>
    <r>
      <rPr>
        <sz val="11"/>
        <color theme="1"/>
        <rFont val="Tahoma"/>
        <family val="2"/>
      </rPr>
      <t>5路PV电流</t>
    </r>
  </si>
  <si>
    <t>Power_PV5</t>
  </si>
  <si>
    <r>
      <rPr>
        <sz val="11"/>
        <color theme="1"/>
        <rFont val="宋体"/>
        <charset val="134"/>
      </rPr>
      <t>第</t>
    </r>
    <r>
      <rPr>
        <sz val="11"/>
        <color theme="1"/>
        <rFont val="Tahoma"/>
        <family val="2"/>
      </rPr>
      <t>5路PV功率</t>
    </r>
  </si>
  <si>
    <t>Voltage_PV6</t>
  </si>
  <si>
    <r>
      <rPr>
        <sz val="11"/>
        <color theme="1"/>
        <rFont val="宋体"/>
        <charset val="134"/>
      </rPr>
      <t>第</t>
    </r>
    <r>
      <rPr>
        <sz val="11"/>
        <color theme="1"/>
        <rFont val="Tahoma"/>
        <family val="2"/>
      </rPr>
      <t>6路PV电压</t>
    </r>
  </si>
  <si>
    <t>Current_PV6</t>
  </si>
  <si>
    <r>
      <rPr>
        <sz val="11"/>
        <color theme="1"/>
        <rFont val="宋体"/>
        <charset val="134"/>
      </rPr>
      <t>第</t>
    </r>
    <r>
      <rPr>
        <sz val="11"/>
        <color theme="1"/>
        <rFont val="Tahoma"/>
        <family val="2"/>
      </rPr>
      <t>6路PV电流</t>
    </r>
  </si>
  <si>
    <t>Power_PV6</t>
  </si>
  <si>
    <r>
      <rPr>
        <sz val="11"/>
        <color theme="1"/>
        <rFont val="宋体"/>
        <charset val="134"/>
      </rPr>
      <t>第</t>
    </r>
    <r>
      <rPr>
        <sz val="11"/>
        <color theme="1"/>
        <rFont val="Tahoma"/>
        <family val="2"/>
      </rPr>
      <t>6路PV功率</t>
    </r>
  </si>
  <si>
    <t>Voltage_PV7</t>
  </si>
  <si>
    <r>
      <rPr>
        <sz val="11"/>
        <color theme="1"/>
        <rFont val="宋体"/>
        <charset val="134"/>
      </rPr>
      <t>第</t>
    </r>
    <r>
      <rPr>
        <sz val="11"/>
        <color theme="1"/>
        <rFont val="Tahoma"/>
        <family val="2"/>
      </rPr>
      <t>7路PV电压</t>
    </r>
  </si>
  <si>
    <t>Current_PV7</t>
  </si>
  <si>
    <r>
      <rPr>
        <sz val="11"/>
        <color theme="1"/>
        <rFont val="宋体"/>
        <charset val="134"/>
      </rPr>
      <t>第</t>
    </r>
    <r>
      <rPr>
        <sz val="11"/>
        <color theme="1"/>
        <rFont val="Tahoma"/>
        <family val="2"/>
      </rPr>
      <t>7路PV电流</t>
    </r>
  </si>
  <si>
    <t>Power_PV7</t>
  </si>
  <si>
    <r>
      <rPr>
        <sz val="11"/>
        <color theme="1"/>
        <rFont val="宋体"/>
        <charset val="134"/>
      </rPr>
      <t>第</t>
    </r>
    <r>
      <rPr>
        <sz val="11"/>
        <color theme="1"/>
        <rFont val="Tahoma"/>
        <family val="2"/>
      </rPr>
      <t>7路PV功率</t>
    </r>
  </si>
  <si>
    <t>Voltage_PV8</t>
  </si>
  <si>
    <r>
      <rPr>
        <sz val="11"/>
        <color theme="1"/>
        <rFont val="宋体"/>
        <charset val="134"/>
      </rPr>
      <t>第</t>
    </r>
    <r>
      <rPr>
        <sz val="11"/>
        <color theme="1"/>
        <rFont val="Tahoma"/>
        <family val="2"/>
      </rPr>
      <t>8路PV电压</t>
    </r>
  </si>
  <si>
    <t>Current_PV8</t>
  </si>
  <si>
    <r>
      <rPr>
        <sz val="11"/>
        <color theme="1"/>
        <rFont val="宋体"/>
        <charset val="134"/>
      </rPr>
      <t>第</t>
    </r>
    <r>
      <rPr>
        <sz val="11"/>
        <color theme="1"/>
        <rFont val="Tahoma"/>
        <family val="2"/>
      </rPr>
      <t>8路PV电流</t>
    </r>
  </si>
  <si>
    <t>Power_PV8</t>
  </si>
  <si>
    <r>
      <rPr>
        <sz val="11"/>
        <color theme="1"/>
        <rFont val="宋体"/>
        <charset val="134"/>
      </rPr>
      <t>第</t>
    </r>
    <r>
      <rPr>
        <sz val="11"/>
        <color theme="1"/>
        <rFont val="Tahoma"/>
        <family val="2"/>
      </rPr>
      <t>8路PV功率</t>
    </r>
  </si>
  <si>
    <t>Voltage_PV9</t>
  </si>
  <si>
    <r>
      <rPr>
        <sz val="11"/>
        <color theme="1"/>
        <rFont val="宋体"/>
        <charset val="134"/>
      </rPr>
      <t>第</t>
    </r>
    <r>
      <rPr>
        <sz val="11"/>
        <color theme="1"/>
        <rFont val="Tahoma"/>
        <family val="2"/>
      </rPr>
      <t>9路PV电压</t>
    </r>
  </si>
  <si>
    <t>Current_PV9</t>
  </si>
  <si>
    <r>
      <rPr>
        <sz val="11"/>
        <color theme="1"/>
        <rFont val="宋体"/>
        <charset val="134"/>
      </rPr>
      <t>第</t>
    </r>
    <r>
      <rPr>
        <sz val="11"/>
        <color theme="1"/>
        <rFont val="Tahoma"/>
        <family val="2"/>
      </rPr>
      <t>9路PV电流</t>
    </r>
  </si>
  <si>
    <t>Power_PV9</t>
  </si>
  <si>
    <r>
      <rPr>
        <sz val="11"/>
        <color theme="1"/>
        <rFont val="宋体"/>
        <charset val="134"/>
      </rPr>
      <t>第</t>
    </r>
    <r>
      <rPr>
        <sz val="11"/>
        <color theme="1"/>
        <rFont val="Tahoma"/>
        <family val="2"/>
      </rPr>
      <t>9路PV功率</t>
    </r>
  </si>
  <si>
    <t>Voltage_PV10</t>
  </si>
  <si>
    <r>
      <rPr>
        <sz val="11"/>
        <color theme="1"/>
        <rFont val="宋体"/>
        <charset val="134"/>
      </rPr>
      <t>第</t>
    </r>
    <r>
      <rPr>
        <sz val="11"/>
        <color theme="1"/>
        <rFont val="Tahoma"/>
        <family val="2"/>
      </rPr>
      <t>10路PV电压</t>
    </r>
  </si>
  <si>
    <t>Current_PV10</t>
  </si>
  <si>
    <r>
      <rPr>
        <sz val="11"/>
        <color theme="1"/>
        <rFont val="宋体"/>
        <charset val="134"/>
      </rPr>
      <t>第</t>
    </r>
    <r>
      <rPr>
        <sz val="11"/>
        <color theme="1"/>
        <rFont val="Tahoma"/>
        <family val="2"/>
      </rPr>
      <t>10路PV电流</t>
    </r>
  </si>
  <si>
    <t>Power_PV10</t>
  </si>
  <si>
    <r>
      <rPr>
        <sz val="11"/>
        <color theme="1"/>
        <rFont val="宋体"/>
        <charset val="134"/>
      </rPr>
      <t>第</t>
    </r>
    <r>
      <rPr>
        <sz val="11"/>
        <color theme="1"/>
        <rFont val="Tahoma"/>
        <family val="2"/>
      </rPr>
      <t>10路PV功率</t>
    </r>
  </si>
  <si>
    <t>Voltage_PV11</t>
  </si>
  <si>
    <r>
      <rPr>
        <sz val="11"/>
        <color theme="1"/>
        <rFont val="宋体"/>
        <charset val="134"/>
      </rPr>
      <t>第</t>
    </r>
    <r>
      <rPr>
        <sz val="11"/>
        <color theme="1"/>
        <rFont val="Tahoma"/>
        <family val="2"/>
      </rPr>
      <t>11路PV电压</t>
    </r>
  </si>
  <si>
    <t>Current_PV11</t>
  </si>
  <si>
    <r>
      <rPr>
        <sz val="11"/>
        <color theme="1"/>
        <rFont val="宋体"/>
        <charset val="134"/>
      </rPr>
      <t>第</t>
    </r>
    <r>
      <rPr>
        <sz val="11"/>
        <color theme="1"/>
        <rFont val="Tahoma"/>
        <family val="2"/>
      </rPr>
      <t>11路PV电流</t>
    </r>
  </si>
  <si>
    <t>Power_PV11</t>
  </si>
  <si>
    <r>
      <rPr>
        <sz val="11"/>
        <color theme="1"/>
        <rFont val="宋体"/>
        <charset val="134"/>
      </rPr>
      <t>第</t>
    </r>
    <r>
      <rPr>
        <sz val="11"/>
        <color theme="1"/>
        <rFont val="Tahoma"/>
        <family val="2"/>
      </rPr>
      <t>11路PV功率</t>
    </r>
  </si>
  <si>
    <t>Voltage_PV12</t>
  </si>
  <si>
    <r>
      <rPr>
        <sz val="11"/>
        <color theme="1"/>
        <rFont val="宋体"/>
        <charset val="134"/>
      </rPr>
      <t>第</t>
    </r>
    <r>
      <rPr>
        <sz val="11"/>
        <color theme="1"/>
        <rFont val="Tahoma"/>
        <family val="2"/>
      </rPr>
      <t>12路PV电压</t>
    </r>
  </si>
  <si>
    <t>Current_PV12</t>
  </si>
  <si>
    <r>
      <rPr>
        <sz val="11"/>
        <color theme="1"/>
        <rFont val="宋体"/>
        <charset val="134"/>
      </rPr>
      <t>第</t>
    </r>
    <r>
      <rPr>
        <sz val="11"/>
        <color theme="1"/>
        <rFont val="Tahoma"/>
        <family val="2"/>
      </rPr>
      <t>12路PV电流</t>
    </r>
  </si>
  <si>
    <t>Power_PV12</t>
  </si>
  <si>
    <r>
      <rPr>
        <sz val="11"/>
        <color theme="1"/>
        <rFont val="宋体"/>
        <charset val="134"/>
      </rPr>
      <t>第</t>
    </r>
    <r>
      <rPr>
        <sz val="11"/>
        <color theme="1"/>
        <rFont val="Tahoma"/>
        <family val="2"/>
      </rPr>
      <t>12路PV功率</t>
    </r>
  </si>
  <si>
    <t>Voltage_PV13</t>
  </si>
  <si>
    <r>
      <rPr>
        <sz val="11"/>
        <color theme="1"/>
        <rFont val="宋体"/>
        <charset val="134"/>
      </rPr>
      <t>第</t>
    </r>
    <r>
      <rPr>
        <sz val="11"/>
        <color theme="1"/>
        <rFont val="Tahoma"/>
        <family val="2"/>
      </rPr>
      <t>13路PV电压</t>
    </r>
  </si>
  <si>
    <t>Current_PV13</t>
  </si>
  <si>
    <r>
      <rPr>
        <sz val="11"/>
        <color theme="1"/>
        <rFont val="宋体"/>
        <charset val="134"/>
      </rPr>
      <t>第</t>
    </r>
    <r>
      <rPr>
        <sz val="11"/>
        <color theme="1"/>
        <rFont val="Tahoma"/>
        <family val="2"/>
      </rPr>
      <t>13路PV电流</t>
    </r>
  </si>
  <si>
    <t>Power_PV13</t>
  </si>
  <si>
    <r>
      <rPr>
        <sz val="11"/>
        <color theme="1"/>
        <rFont val="宋体"/>
        <charset val="134"/>
      </rPr>
      <t>第</t>
    </r>
    <r>
      <rPr>
        <sz val="11"/>
        <color theme="1"/>
        <rFont val="Tahoma"/>
        <family val="2"/>
      </rPr>
      <t>13路PV功率</t>
    </r>
  </si>
  <si>
    <t>Voltage_PV14</t>
  </si>
  <si>
    <r>
      <rPr>
        <sz val="11"/>
        <color theme="1"/>
        <rFont val="宋体"/>
        <charset val="134"/>
      </rPr>
      <t>第</t>
    </r>
    <r>
      <rPr>
        <sz val="11"/>
        <color theme="1"/>
        <rFont val="Tahoma"/>
        <family val="2"/>
      </rPr>
      <t>14路PV电压</t>
    </r>
  </si>
  <si>
    <t>Current_PV14</t>
  </si>
  <si>
    <r>
      <rPr>
        <sz val="11"/>
        <color theme="1"/>
        <rFont val="宋体"/>
        <charset val="134"/>
      </rPr>
      <t>第</t>
    </r>
    <r>
      <rPr>
        <sz val="11"/>
        <color theme="1"/>
        <rFont val="Tahoma"/>
        <family val="2"/>
      </rPr>
      <t>14路PV电流</t>
    </r>
  </si>
  <si>
    <t>Power_PV14</t>
  </si>
  <si>
    <r>
      <rPr>
        <sz val="11"/>
        <color theme="1"/>
        <rFont val="宋体"/>
        <charset val="134"/>
      </rPr>
      <t>第</t>
    </r>
    <r>
      <rPr>
        <sz val="11"/>
        <color theme="1"/>
        <rFont val="Tahoma"/>
        <family val="2"/>
      </rPr>
      <t>14路PV功率</t>
    </r>
  </si>
  <si>
    <t>Voltage_PV15</t>
  </si>
  <si>
    <r>
      <rPr>
        <sz val="11"/>
        <color theme="1"/>
        <rFont val="宋体"/>
        <charset val="134"/>
      </rPr>
      <t>第</t>
    </r>
    <r>
      <rPr>
        <sz val="11"/>
        <color theme="1"/>
        <rFont val="Tahoma"/>
        <family val="2"/>
      </rPr>
      <t>15路PV电压</t>
    </r>
  </si>
  <si>
    <t>Current_PV15</t>
  </si>
  <si>
    <r>
      <rPr>
        <sz val="11"/>
        <color theme="1"/>
        <rFont val="宋体"/>
        <charset val="134"/>
      </rPr>
      <t>第</t>
    </r>
    <r>
      <rPr>
        <sz val="11"/>
        <color theme="1"/>
        <rFont val="Tahoma"/>
        <family val="2"/>
      </rPr>
      <t>15路PV电流</t>
    </r>
  </si>
  <si>
    <t>Power_PV15</t>
  </si>
  <si>
    <r>
      <rPr>
        <sz val="11"/>
        <color theme="1"/>
        <rFont val="宋体"/>
        <charset val="134"/>
      </rPr>
      <t>第</t>
    </r>
    <r>
      <rPr>
        <sz val="11"/>
        <color theme="1"/>
        <rFont val="Tahoma"/>
        <family val="2"/>
      </rPr>
      <t>15路PV功率</t>
    </r>
  </si>
  <si>
    <t>Voltage_PV16</t>
  </si>
  <si>
    <r>
      <rPr>
        <sz val="11"/>
        <color theme="1"/>
        <rFont val="宋体"/>
        <charset val="134"/>
      </rPr>
      <t>第</t>
    </r>
    <r>
      <rPr>
        <sz val="11"/>
        <color theme="1"/>
        <rFont val="Tahoma"/>
        <family val="2"/>
      </rPr>
      <t>16路PV电压</t>
    </r>
  </si>
  <si>
    <t>Current_PV16</t>
  </si>
  <si>
    <r>
      <rPr>
        <sz val="11"/>
        <color theme="1"/>
        <rFont val="宋体"/>
        <charset val="134"/>
      </rPr>
      <t>第</t>
    </r>
    <r>
      <rPr>
        <sz val="11"/>
        <color theme="1"/>
        <rFont val="Tahoma"/>
        <family val="2"/>
      </rPr>
      <t>16路PV电流</t>
    </r>
  </si>
  <si>
    <t>Power_PV16</t>
  </si>
  <si>
    <r>
      <rPr>
        <sz val="11"/>
        <color theme="1"/>
        <rFont val="宋体"/>
        <charset val="134"/>
      </rPr>
      <t>第</t>
    </r>
    <r>
      <rPr>
        <sz val="11"/>
        <color theme="1"/>
        <rFont val="Tahoma"/>
        <family val="2"/>
      </rPr>
      <t>16路PV功率</t>
    </r>
  </si>
  <si>
    <t>AddressMask_Realtime_Input_PV2</t>
  </si>
  <si>
    <t>AddressMask_Realtime_Input_Bat1</t>
  </si>
  <si>
    <t>Voltage_Bat1</t>
  </si>
  <si>
    <r>
      <rPr>
        <sz val="11"/>
        <color theme="1"/>
        <rFont val="宋体"/>
        <charset val="134"/>
      </rPr>
      <t>第</t>
    </r>
    <r>
      <rPr>
        <sz val="11"/>
        <color theme="1"/>
        <rFont val="Tahoma"/>
        <family val="2"/>
      </rPr>
      <t>1</t>
    </r>
    <r>
      <rPr>
        <sz val="11"/>
        <color theme="1"/>
        <rFont val="宋体"/>
        <charset val="134"/>
      </rPr>
      <t>路电池组电压</t>
    </r>
  </si>
  <si>
    <t>Current_Bat1</t>
  </si>
  <si>
    <r>
      <rPr>
        <sz val="11"/>
        <color theme="1"/>
        <rFont val="宋体"/>
        <charset val="134"/>
      </rPr>
      <t>第</t>
    </r>
    <r>
      <rPr>
        <sz val="11"/>
        <color theme="1"/>
        <rFont val="Tahoma"/>
        <family val="2"/>
      </rPr>
      <t>1</t>
    </r>
    <r>
      <rPr>
        <sz val="11"/>
        <color theme="1"/>
        <rFont val="宋体"/>
        <charset val="134"/>
      </rPr>
      <t>路电池组充放电电流。充电为正，放电为负</t>
    </r>
  </si>
  <si>
    <t>Power_Bat1</t>
  </si>
  <si>
    <r>
      <rPr>
        <sz val="11"/>
        <color theme="1"/>
        <rFont val="宋体"/>
        <charset val="134"/>
      </rPr>
      <t>第</t>
    </r>
    <r>
      <rPr>
        <sz val="11"/>
        <color theme="1"/>
        <rFont val="Tahoma"/>
        <family val="2"/>
      </rPr>
      <t>1</t>
    </r>
    <r>
      <rPr>
        <sz val="11"/>
        <color theme="1"/>
        <rFont val="宋体"/>
        <charset val="134"/>
      </rPr>
      <t>路电池组充放电功率。充电为正，放电为负</t>
    </r>
  </si>
  <si>
    <t>Temperature_Env_Bat1</t>
  </si>
  <si>
    <r>
      <rPr>
        <sz val="11"/>
        <color theme="1"/>
        <rFont val="宋体"/>
        <charset val="134"/>
      </rPr>
      <t>第</t>
    </r>
    <r>
      <rPr>
        <sz val="11"/>
        <color theme="1"/>
        <rFont val="Tahoma"/>
        <family val="2"/>
      </rPr>
      <t>1</t>
    </r>
    <r>
      <rPr>
        <sz val="11"/>
        <color theme="1"/>
        <rFont val="宋体"/>
        <charset val="134"/>
      </rPr>
      <t>路电池组环境温度</t>
    </r>
  </si>
  <si>
    <t>SOC_Bat1</t>
  </si>
  <si>
    <t>%</t>
  </si>
  <si>
    <r>
      <rPr>
        <sz val="11"/>
        <color theme="1"/>
        <rFont val="宋体"/>
        <charset val="134"/>
      </rPr>
      <t>第</t>
    </r>
    <r>
      <rPr>
        <sz val="11"/>
        <color theme="1"/>
        <rFont val="Tahoma"/>
        <family val="2"/>
      </rPr>
      <t>1</t>
    </r>
    <r>
      <rPr>
        <sz val="11"/>
        <color theme="1"/>
        <rFont val="宋体"/>
        <charset val="134"/>
      </rPr>
      <t>路电池组</t>
    </r>
    <r>
      <rPr>
        <sz val="11"/>
        <color theme="1"/>
        <rFont val="Tahoma"/>
        <family val="2"/>
      </rPr>
      <t>SOC</t>
    </r>
  </si>
  <si>
    <t>SOH_Bat1</t>
  </si>
  <si>
    <r>
      <rPr>
        <sz val="11"/>
        <color theme="1"/>
        <rFont val="宋体"/>
        <charset val="134"/>
      </rPr>
      <t>第</t>
    </r>
    <r>
      <rPr>
        <sz val="11"/>
        <color theme="1"/>
        <rFont val="Tahoma"/>
        <family val="2"/>
      </rPr>
      <t>1</t>
    </r>
    <r>
      <rPr>
        <sz val="11"/>
        <color theme="1"/>
        <rFont val="宋体"/>
        <charset val="134"/>
      </rPr>
      <t>路电池组</t>
    </r>
    <r>
      <rPr>
        <sz val="11"/>
        <color theme="1"/>
        <rFont val="Tahoma"/>
        <family val="2"/>
      </rPr>
      <t>SOH</t>
    </r>
  </si>
  <si>
    <t>ChargeCycle_Bat1</t>
  </si>
  <si>
    <t>cycle</t>
  </si>
  <si>
    <r>
      <rPr>
        <sz val="11"/>
        <color theme="1"/>
        <rFont val="宋体"/>
        <charset val="134"/>
      </rPr>
      <t>第</t>
    </r>
    <r>
      <rPr>
        <sz val="11"/>
        <color theme="1"/>
        <rFont val="Tahoma"/>
        <family val="2"/>
      </rPr>
      <t>1</t>
    </r>
    <r>
      <rPr>
        <sz val="11"/>
        <color theme="1"/>
        <rFont val="宋体"/>
        <charset val="134"/>
      </rPr>
      <t>路电池组循环次数</t>
    </r>
  </si>
  <si>
    <t>Voltage_Bat2</t>
  </si>
  <si>
    <r>
      <rPr>
        <sz val="11"/>
        <color theme="1"/>
        <rFont val="宋体"/>
        <charset val="134"/>
      </rPr>
      <t>第</t>
    </r>
    <r>
      <rPr>
        <sz val="11"/>
        <color theme="1"/>
        <rFont val="Tahoma"/>
        <family val="2"/>
      </rPr>
      <t>2路电池组电压</t>
    </r>
  </si>
  <si>
    <t>Current_Bat2</t>
  </si>
  <si>
    <r>
      <rPr>
        <sz val="11"/>
        <color theme="1"/>
        <rFont val="宋体"/>
        <charset val="134"/>
      </rPr>
      <t>第</t>
    </r>
    <r>
      <rPr>
        <sz val="11"/>
        <color theme="1"/>
        <rFont val="Tahoma"/>
        <family val="2"/>
      </rPr>
      <t>2</t>
    </r>
    <r>
      <rPr>
        <sz val="11"/>
        <color theme="1"/>
        <rFont val="宋体"/>
        <charset val="134"/>
      </rPr>
      <t>路电池组充放电电流。充电为正，放电为负</t>
    </r>
  </si>
  <si>
    <t>Power_Bat2</t>
  </si>
  <si>
    <r>
      <rPr>
        <sz val="11"/>
        <color theme="1"/>
        <rFont val="宋体"/>
        <charset val="134"/>
      </rPr>
      <t>第</t>
    </r>
    <r>
      <rPr>
        <sz val="11"/>
        <color theme="1"/>
        <rFont val="Tahoma"/>
        <family val="2"/>
      </rPr>
      <t>2</t>
    </r>
    <r>
      <rPr>
        <sz val="11"/>
        <color theme="1"/>
        <rFont val="宋体"/>
        <charset val="134"/>
      </rPr>
      <t>路电池组充放电功率。充电为正，放电为负</t>
    </r>
  </si>
  <si>
    <t>Temperature_Env_Bat2</t>
  </si>
  <si>
    <r>
      <rPr>
        <sz val="11"/>
        <color theme="1"/>
        <rFont val="宋体"/>
        <charset val="134"/>
      </rPr>
      <t>第</t>
    </r>
    <r>
      <rPr>
        <sz val="11"/>
        <color theme="1"/>
        <rFont val="Tahoma"/>
        <family val="2"/>
      </rPr>
      <t>2路电池组环境温度</t>
    </r>
  </si>
  <si>
    <t>SOC_Bat2</t>
  </si>
  <si>
    <r>
      <rPr>
        <sz val="11"/>
        <color theme="1"/>
        <rFont val="宋体"/>
        <charset val="134"/>
      </rPr>
      <t>第</t>
    </r>
    <r>
      <rPr>
        <sz val="11"/>
        <color theme="1"/>
        <rFont val="Tahoma"/>
        <family val="2"/>
      </rPr>
      <t>2路电池组SOC</t>
    </r>
  </si>
  <si>
    <t>SOH_Bat2</t>
  </si>
  <si>
    <r>
      <rPr>
        <sz val="11"/>
        <color theme="1"/>
        <rFont val="宋体"/>
        <charset val="134"/>
      </rPr>
      <t>第</t>
    </r>
    <r>
      <rPr>
        <sz val="11"/>
        <color theme="1"/>
        <rFont val="Tahoma"/>
        <family val="2"/>
      </rPr>
      <t>2路电池组SOH</t>
    </r>
  </si>
  <si>
    <t>ChargeCycle_Bat2</t>
  </si>
  <si>
    <r>
      <rPr>
        <sz val="11"/>
        <color theme="1"/>
        <rFont val="宋体"/>
        <charset val="134"/>
      </rPr>
      <t>第</t>
    </r>
    <r>
      <rPr>
        <sz val="11"/>
        <color theme="1"/>
        <rFont val="Tahoma"/>
        <family val="2"/>
      </rPr>
      <t>2路电池组循环次数</t>
    </r>
  </si>
  <si>
    <t>Voltage_Bat3</t>
  </si>
  <si>
    <r>
      <rPr>
        <sz val="11"/>
        <color theme="1"/>
        <rFont val="宋体"/>
        <charset val="134"/>
      </rPr>
      <t>第</t>
    </r>
    <r>
      <rPr>
        <sz val="11"/>
        <color theme="1"/>
        <rFont val="Tahoma"/>
        <family val="2"/>
      </rPr>
      <t>3路电池组电压</t>
    </r>
  </si>
  <si>
    <t>Current_Bat3</t>
  </si>
  <si>
    <r>
      <rPr>
        <sz val="11"/>
        <color theme="1"/>
        <rFont val="宋体"/>
        <charset val="134"/>
      </rPr>
      <t>第</t>
    </r>
    <r>
      <rPr>
        <sz val="11"/>
        <color theme="1"/>
        <rFont val="Tahoma"/>
        <family val="2"/>
      </rPr>
      <t>3</t>
    </r>
    <r>
      <rPr>
        <sz val="11"/>
        <color theme="1"/>
        <rFont val="宋体"/>
        <charset val="134"/>
      </rPr>
      <t>路电池组充放电电流。充电为正，放电为负</t>
    </r>
  </si>
  <si>
    <t>Power_Bat3</t>
  </si>
  <si>
    <r>
      <rPr>
        <sz val="11"/>
        <color theme="1"/>
        <rFont val="宋体"/>
        <charset val="134"/>
      </rPr>
      <t>第</t>
    </r>
    <r>
      <rPr>
        <sz val="11"/>
        <color theme="1"/>
        <rFont val="Tahoma"/>
        <family val="2"/>
      </rPr>
      <t>3</t>
    </r>
    <r>
      <rPr>
        <sz val="11"/>
        <color theme="1"/>
        <rFont val="宋体"/>
        <charset val="134"/>
      </rPr>
      <t>路电池组充放电功率。充电为正，放电为负</t>
    </r>
  </si>
  <si>
    <t>Temperature_Env_Bat3</t>
  </si>
  <si>
    <r>
      <rPr>
        <sz val="11"/>
        <color theme="1"/>
        <rFont val="宋体"/>
        <charset val="134"/>
      </rPr>
      <t>第</t>
    </r>
    <r>
      <rPr>
        <sz val="11"/>
        <color theme="1"/>
        <rFont val="Tahoma"/>
        <family val="2"/>
      </rPr>
      <t>3路电池组环境温度</t>
    </r>
  </si>
  <si>
    <t>SOC_Bat3</t>
  </si>
  <si>
    <r>
      <rPr>
        <sz val="11"/>
        <color theme="1"/>
        <rFont val="宋体"/>
        <charset val="134"/>
      </rPr>
      <t>第</t>
    </r>
    <r>
      <rPr>
        <sz val="11"/>
        <color theme="1"/>
        <rFont val="Tahoma"/>
        <family val="2"/>
      </rPr>
      <t>3路电池组SOC</t>
    </r>
  </si>
  <si>
    <t>SOH_Bat3</t>
  </si>
  <si>
    <r>
      <rPr>
        <sz val="11"/>
        <color theme="1"/>
        <rFont val="宋体"/>
        <charset val="134"/>
      </rPr>
      <t>第</t>
    </r>
    <r>
      <rPr>
        <sz val="11"/>
        <color theme="1"/>
        <rFont val="Tahoma"/>
        <family val="2"/>
      </rPr>
      <t>3路电池组SOH</t>
    </r>
  </si>
  <si>
    <t>ChargeCycle_Bat3</t>
  </si>
  <si>
    <r>
      <rPr>
        <sz val="11"/>
        <color theme="1"/>
        <rFont val="宋体"/>
        <charset val="134"/>
      </rPr>
      <t>第</t>
    </r>
    <r>
      <rPr>
        <sz val="11"/>
        <color theme="1"/>
        <rFont val="Tahoma"/>
        <family val="2"/>
      </rPr>
      <t>3路电池组循环次数</t>
    </r>
  </si>
  <si>
    <t>Voltage_Bat4</t>
  </si>
  <si>
    <r>
      <rPr>
        <sz val="11"/>
        <color theme="1"/>
        <rFont val="宋体"/>
        <charset val="134"/>
      </rPr>
      <t>第</t>
    </r>
    <r>
      <rPr>
        <sz val="11"/>
        <color theme="1"/>
        <rFont val="Tahoma"/>
        <family val="2"/>
      </rPr>
      <t>4路电池组电压</t>
    </r>
  </si>
  <si>
    <t>Current_Bat4</t>
  </si>
  <si>
    <r>
      <rPr>
        <sz val="11"/>
        <color theme="1"/>
        <rFont val="宋体"/>
        <charset val="134"/>
      </rPr>
      <t>第</t>
    </r>
    <r>
      <rPr>
        <sz val="11"/>
        <color theme="1"/>
        <rFont val="Tahoma"/>
        <family val="2"/>
      </rPr>
      <t>4</t>
    </r>
    <r>
      <rPr>
        <sz val="11"/>
        <color theme="1"/>
        <rFont val="宋体"/>
        <charset val="134"/>
      </rPr>
      <t>路电池组充放电电流。充电为正，放电为负</t>
    </r>
  </si>
  <si>
    <t>Power_Bat4</t>
  </si>
  <si>
    <r>
      <rPr>
        <sz val="11"/>
        <color theme="1"/>
        <rFont val="宋体"/>
        <charset val="134"/>
      </rPr>
      <t>第</t>
    </r>
    <r>
      <rPr>
        <sz val="11"/>
        <color theme="1"/>
        <rFont val="Tahoma"/>
        <family val="2"/>
      </rPr>
      <t>4</t>
    </r>
    <r>
      <rPr>
        <sz val="11"/>
        <color theme="1"/>
        <rFont val="宋体"/>
        <charset val="134"/>
      </rPr>
      <t>路电池组充放电功率。充电为正，放电为负</t>
    </r>
  </si>
  <si>
    <t>Temperature_Env_Bat4</t>
  </si>
  <si>
    <r>
      <rPr>
        <sz val="11"/>
        <color theme="1"/>
        <rFont val="宋体"/>
        <charset val="134"/>
      </rPr>
      <t>第</t>
    </r>
    <r>
      <rPr>
        <sz val="11"/>
        <color theme="1"/>
        <rFont val="Tahoma"/>
        <family val="2"/>
      </rPr>
      <t>4路电池组环境温度</t>
    </r>
  </si>
  <si>
    <t>SOC_Bat4</t>
  </si>
  <si>
    <r>
      <rPr>
        <sz val="11"/>
        <color theme="1"/>
        <rFont val="宋体"/>
        <charset val="134"/>
      </rPr>
      <t>第</t>
    </r>
    <r>
      <rPr>
        <sz val="11"/>
        <color theme="1"/>
        <rFont val="Tahoma"/>
        <family val="2"/>
      </rPr>
      <t>4路电池组SOC</t>
    </r>
  </si>
  <si>
    <t>SOH_Bat4</t>
  </si>
  <si>
    <r>
      <rPr>
        <sz val="11"/>
        <color theme="1"/>
        <rFont val="宋体"/>
        <charset val="134"/>
      </rPr>
      <t>第</t>
    </r>
    <r>
      <rPr>
        <sz val="11"/>
        <color theme="1"/>
        <rFont val="Tahoma"/>
        <family val="2"/>
      </rPr>
      <t>4路电池组SOH</t>
    </r>
  </si>
  <si>
    <t>ChargeCycle_Bat4</t>
  </si>
  <si>
    <r>
      <rPr>
        <sz val="11"/>
        <color theme="1"/>
        <rFont val="宋体"/>
        <charset val="134"/>
      </rPr>
      <t>第</t>
    </r>
    <r>
      <rPr>
        <sz val="11"/>
        <color theme="1"/>
        <rFont val="Tahoma"/>
        <family val="2"/>
      </rPr>
      <t>4路电池组循环次数</t>
    </r>
  </si>
  <si>
    <t>Voltage_Bat5</t>
  </si>
  <si>
    <r>
      <rPr>
        <sz val="11"/>
        <color theme="1"/>
        <rFont val="宋体"/>
        <charset val="134"/>
      </rPr>
      <t>第</t>
    </r>
    <r>
      <rPr>
        <sz val="11"/>
        <color theme="1"/>
        <rFont val="Tahoma"/>
        <family val="2"/>
      </rPr>
      <t>5路电池组电压</t>
    </r>
  </si>
  <si>
    <t>Current_Bat5</t>
  </si>
  <si>
    <r>
      <rPr>
        <sz val="11"/>
        <color theme="1"/>
        <rFont val="宋体"/>
        <charset val="134"/>
      </rPr>
      <t>第</t>
    </r>
    <r>
      <rPr>
        <sz val="11"/>
        <color theme="1"/>
        <rFont val="Tahoma"/>
        <family val="2"/>
      </rPr>
      <t>5</t>
    </r>
    <r>
      <rPr>
        <sz val="11"/>
        <color theme="1"/>
        <rFont val="宋体"/>
        <charset val="134"/>
      </rPr>
      <t>路电池组充放电电流。充电为正，放电为负</t>
    </r>
  </si>
  <si>
    <t>Power_Bat5</t>
  </si>
  <si>
    <r>
      <rPr>
        <sz val="11"/>
        <color theme="1"/>
        <rFont val="宋体"/>
        <charset val="134"/>
      </rPr>
      <t>第</t>
    </r>
    <r>
      <rPr>
        <sz val="11"/>
        <color theme="1"/>
        <rFont val="Tahoma"/>
        <family val="2"/>
      </rPr>
      <t>5</t>
    </r>
    <r>
      <rPr>
        <sz val="11"/>
        <color theme="1"/>
        <rFont val="宋体"/>
        <charset val="134"/>
      </rPr>
      <t>路电池组充放电功率。充电为正，放电为负</t>
    </r>
  </si>
  <si>
    <t>Temperature_Env_Bat5</t>
  </si>
  <si>
    <r>
      <rPr>
        <sz val="11"/>
        <color theme="1"/>
        <rFont val="宋体"/>
        <charset val="134"/>
      </rPr>
      <t>第</t>
    </r>
    <r>
      <rPr>
        <sz val="11"/>
        <color theme="1"/>
        <rFont val="Tahoma"/>
        <family val="2"/>
      </rPr>
      <t>5路电池组环境温度</t>
    </r>
  </si>
  <si>
    <t>SOC_Bat5</t>
  </si>
  <si>
    <r>
      <rPr>
        <sz val="11"/>
        <color theme="1"/>
        <rFont val="宋体"/>
        <charset val="134"/>
      </rPr>
      <t>第</t>
    </r>
    <r>
      <rPr>
        <sz val="11"/>
        <color theme="1"/>
        <rFont val="Tahoma"/>
        <family val="2"/>
      </rPr>
      <t>5路电池组SOC</t>
    </r>
  </si>
  <si>
    <t>SOH_Bat5</t>
  </si>
  <si>
    <r>
      <rPr>
        <sz val="11"/>
        <color theme="1"/>
        <rFont val="宋体"/>
        <charset val="134"/>
      </rPr>
      <t>第</t>
    </r>
    <r>
      <rPr>
        <sz val="11"/>
        <color theme="1"/>
        <rFont val="Tahoma"/>
        <family val="2"/>
      </rPr>
      <t>5路电池组SOH</t>
    </r>
  </si>
  <si>
    <t>ChargeCycle_Bat5</t>
  </si>
  <si>
    <r>
      <rPr>
        <sz val="11"/>
        <color theme="1"/>
        <rFont val="宋体"/>
        <charset val="134"/>
      </rPr>
      <t>第</t>
    </r>
    <r>
      <rPr>
        <sz val="11"/>
        <color theme="1"/>
        <rFont val="Tahoma"/>
        <family val="2"/>
      </rPr>
      <t>5路电池组循环次数</t>
    </r>
  </si>
  <si>
    <t>Voltage_Bat6</t>
  </si>
  <si>
    <r>
      <rPr>
        <sz val="11"/>
        <color theme="1"/>
        <rFont val="宋体"/>
        <charset val="134"/>
      </rPr>
      <t>第</t>
    </r>
    <r>
      <rPr>
        <sz val="11"/>
        <color theme="1"/>
        <rFont val="Tahoma"/>
        <family val="2"/>
      </rPr>
      <t>6路电池组电压</t>
    </r>
  </si>
  <si>
    <t>Current_Bat6</t>
  </si>
  <si>
    <r>
      <rPr>
        <sz val="11"/>
        <color theme="1"/>
        <rFont val="宋体"/>
        <charset val="134"/>
      </rPr>
      <t>第</t>
    </r>
    <r>
      <rPr>
        <sz val="11"/>
        <color theme="1"/>
        <rFont val="Tahoma"/>
        <family val="2"/>
      </rPr>
      <t>6</t>
    </r>
    <r>
      <rPr>
        <sz val="11"/>
        <color theme="1"/>
        <rFont val="宋体"/>
        <charset val="134"/>
      </rPr>
      <t>路电池组充放电电流。充电为正，放电为负</t>
    </r>
  </si>
  <si>
    <t>Power_Bat6</t>
  </si>
  <si>
    <r>
      <rPr>
        <sz val="11"/>
        <color theme="1"/>
        <rFont val="宋体"/>
        <charset val="134"/>
      </rPr>
      <t>第</t>
    </r>
    <r>
      <rPr>
        <sz val="11"/>
        <color theme="1"/>
        <rFont val="Tahoma"/>
        <family val="2"/>
      </rPr>
      <t>6</t>
    </r>
    <r>
      <rPr>
        <sz val="11"/>
        <color theme="1"/>
        <rFont val="宋体"/>
        <charset val="134"/>
      </rPr>
      <t>路电池组充放电功率。充电为正，放电为负</t>
    </r>
  </si>
  <si>
    <t>Temperature_Env_Bat6</t>
  </si>
  <si>
    <r>
      <rPr>
        <sz val="11"/>
        <color theme="1"/>
        <rFont val="宋体"/>
        <charset val="134"/>
      </rPr>
      <t>第</t>
    </r>
    <r>
      <rPr>
        <sz val="11"/>
        <color theme="1"/>
        <rFont val="Tahoma"/>
        <family val="2"/>
      </rPr>
      <t>6路电池组环境温度</t>
    </r>
  </si>
  <si>
    <t>SOC_Bat6</t>
  </si>
  <si>
    <r>
      <rPr>
        <sz val="11"/>
        <color theme="1"/>
        <rFont val="宋体"/>
        <charset val="134"/>
      </rPr>
      <t>第</t>
    </r>
    <r>
      <rPr>
        <sz val="11"/>
        <color theme="1"/>
        <rFont val="Tahoma"/>
        <family val="2"/>
      </rPr>
      <t>6路电池组SOC</t>
    </r>
  </si>
  <si>
    <t>SOH_Bat6</t>
  </si>
  <si>
    <r>
      <rPr>
        <sz val="11"/>
        <color theme="1"/>
        <rFont val="宋体"/>
        <charset val="134"/>
      </rPr>
      <t>第</t>
    </r>
    <r>
      <rPr>
        <sz val="11"/>
        <color theme="1"/>
        <rFont val="Tahoma"/>
        <family val="2"/>
      </rPr>
      <t>6路电池组SOH</t>
    </r>
  </si>
  <si>
    <t>ChargeCycle_Bat6</t>
  </si>
  <si>
    <r>
      <rPr>
        <sz val="11"/>
        <color theme="1"/>
        <rFont val="宋体"/>
        <charset val="134"/>
      </rPr>
      <t>第</t>
    </r>
    <r>
      <rPr>
        <sz val="11"/>
        <color theme="1"/>
        <rFont val="Tahoma"/>
        <family val="2"/>
      </rPr>
      <t>6路电池组循环次数</t>
    </r>
  </si>
  <si>
    <t>Voltage_Bat7</t>
  </si>
  <si>
    <r>
      <rPr>
        <sz val="11"/>
        <color theme="1"/>
        <rFont val="宋体"/>
        <charset val="134"/>
      </rPr>
      <t>第</t>
    </r>
    <r>
      <rPr>
        <sz val="11"/>
        <color theme="1"/>
        <rFont val="Tahoma"/>
        <family val="2"/>
      </rPr>
      <t>7路电池组电压</t>
    </r>
  </si>
  <si>
    <t>Current_Bat7</t>
  </si>
  <si>
    <r>
      <rPr>
        <sz val="11"/>
        <color theme="1"/>
        <rFont val="宋体"/>
        <charset val="134"/>
      </rPr>
      <t>第</t>
    </r>
    <r>
      <rPr>
        <sz val="11"/>
        <color theme="1"/>
        <rFont val="Tahoma"/>
        <family val="2"/>
      </rPr>
      <t>7</t>
    </r>
    <r>
      <rPr>
        <sz val="11"/>
        <color theme="1"/>
        <rFont val="宋体"/>
        <charset val="134"/>
      </rPr>
      <t>路电池组充放电电流。充电为正，放电为负</t>
    </r>
  </si>
  <si>
    <t>Power_Bat7</t>
  </si>
  <si>
    <r>
      <rPr>
        <sz val="11"/>
        <color theme="1"/>
        <rFont val="宋体"/>
        <charset val="134"/>
      </rPr>
      <t>第</t>
    </r>
    <r>
      <rPr>
        <sz val="11"/>
        <color theme="1"/>
        <rFont val="Tahoma"/>
        <family val="2"/>
      </rPr>
      <t>7</t>
    </r>
    <r>
      <rPr>
        <sz val="11"/>
        <color theme="1"/>
        <rFont val="宋体"/>
        <charset val="134"/>
      </rPr>
      <t>路电池组充放电功率。充电为正，放电为负</t>
    </r>
  </si>
  <si>
    <t>Temperature_Env_Bat7</t>
  </si>
  <si>
    <r>
      <rPr>
        <sz val="11"/>
        <color theme="1"/>
        <rFont val="宋体"/>
        <charset val="134"/>
      </rPr>
      <t>第</t>
    </r>
    <r>
      <rPr>
        <sz val="11"/>
        <color theme="1"/>
        <rFont val="Tahoma"/>
        <family val="2"/>
      </rPr>
      <t>7路电池组环境温度</t>
    </r>
  </si>
  <si>
    <t>SOC_Bat7</t>
  </si>
  <si>
    <r>
      <rPr>
        <sz val="11"/>
        <color theme="1"/>
        <rFont val="宋体"/>
        <charset val="134"/>
      </rPr>
      <t>第</t>
    </r>
    <r>
      <rPr>
        <sz val="11"/>
        <color theme="1"/>
        <rFont val="Tahoma"/>
        <family val="2"/>
      </rPr>
      <t>7路电池组SOC</t>
    </r>
  </si>
  <si>
    <t>SOH_Bat7</t>
  </si>
  <si>
    <r>
      <rPr>
        <sz val="11"/>
        <color theme="1"/>
        <rFont val="宋体"/>
        <charset val="134"/>
      </rPr>
      <t>第</t>
    </r>
    <r>
      <rPr>
        <sz val="11"/>
        <color theme="1"/>
        <rFont val="Tahoma"/>
        <family val="2"/>
      </rPr>
      <t>7路电池组SOH</t>
    </r>
  </si>
  <si>
    <t>ChargeCycle_Bat7</t>
  </si>
  <si>
    <r>
      <rPr>
        <sz val="11"/>
        <color theme="1"/>
        <rFont val="宋体"/>
        <charset val="134"/>
      </rPr>
      <t>第</t>
    </r>
    <r>
      <rPr>
        <sz val="11"/>
        <color theme="1"/>
        <rFont val="Tahoma"/>
        <family val="2"/>
      </rPr>
      <t>7路电池组循环次数</t>
    </r>
  </si>
  <si>
    <t>Voltage_Bat8</t>
  </si>
  <si>
    <r>
      <rPr>
        <sz val="11"/>
        <color theme="1"/>
        <rFont val="宋体"/>
        <charset val="134"/>
      </rPr>
      <t>第</t>
    </r>
    <r>
      <rPr>
        <sz val="11"/>
        <color theme="1"/>
        <rFont val="Tahoma"/>
        <family val="2"/>
      </rPr>
      <t>8路电池组电压</t>
    </r>
  </si>
  <si>
    <t>Current_Bat8</t>
  </si>
  <si>
    <r>
      <rPr>
        <sz val="11"/>
        <color theme="1"/>
        <rFont val="宋体"/>
        <charset val="134"/>
      </rPr>
      <t>第</t>
    </r>
    <r>
      <rPr>
        <sz val="11"/>
        <color theme="1"/>
        <rFont val="Tahoma"/>
        <family val="2"/>
      </rPr>
      <t>8</t>
    </r>
    <r>
      <rPr>
        <sz val="11"/>
        <color theme="1"/>
        <rFont val="宋体"/>
        <charset val="134"/>
      </rPr>
      <t>路电池组充放电电流。充电为正，放电为负</t>
    </r>
  </si>
  <si>
    <t>Power_Bat8</t>
  </si>
  <si>
    <r>
      <rPr>
        <sz val="11"/>
        <color theme="1"/>
        <rFont val="宋体"/>
        <charset val="134"/>
      </rPr>
      <t>第</t>
    </r>
    <r>
      <rPr>
        <sz val="11"/>
        <color theme="1"/>
        <rFont val="Tahoma"/>
        <family val="2"/>
      </rPr>
      <t>8</t>
    </r>
    <r>
      <rPr>
        <sz val="11"/>
        <color theme="1"/>
        <rFont val="宋体"/>
        <charset val="134"/>
      </rPr>
      <t>路电池组充放电功率。充电为正，放电为负</t>
    </r>
  </si>
  <si>
    <t>Temperature_Env_Bat8</t>
  </si>
  <si>
    <r>
      <rPr>
        <sz val="11"/>
        <color theme="1"/>
        <rFont val="宋体"/>
        <charset val="134"/>
      </rPr>
      <t>第</t>
    </r>
    <r>
      <rPr>
        <sz val="11"/>
        <color theme="1"/>
        <rFont val="Tahoma"/>
        <family val="2"/>
      </rPr>
      <t>8路电池组环境温度</t>
    </r>
  </si>
  <si>
    <t>SOC_Bat8</t>
  </si>
  <si>
    <r>
      <rPr>
        <sz val="11"/>
        <color theme="1"/>
        <rFont val="宋体"/>
        <charset val="134"/>
      </rPr>
      <t>第</t>
    </r>
    <r>
      <rPr>
        <sz val="11"/>
        <color theme="1"/>
        <rFont val="Tahoma"/>
        <family val="2"/>
      </rPr>
      <t>8路电池组SOC</t>
    </r>
  </si>
  <si>
    <t>SOH_Bat8</t>
  </si>
  <si>
    <r>
      <rPr>
        <sz val="11"/>
        <color theme="1"/>
        <rFont val="宋体"/>
        <charset val="134"/>
      </rPr>
      <t>第</t>
    </r>
    <r>
      <rPr>
        <sz val="11"/>
        <color theme="1"/>
        <rFont val="Tahoma"/>
        <family val="2"/>
      </rPr>
      <t>8路电池组SOH</t>
    </r>
  </si>
  <si>
    <t>ChargeCycle_Bat8</t>
  </si>
  <si>
    <r>
      <rPr>
        <sz val="11"/>
        <color theme="1"/>
        <rFont val="宋体"/>
        <charset val="134"/>
      </rPr>
      <t>第</t>
    </r>
    <r>
      <rPr>
        <sz val="11"/>
        <color theme="1"/>
        <rFont val="Tahoma"/>
        <family val="2"/>
      </rPr>
      <t>8路电池组循环次数</t>
    </r>
  </si>
  <si>
    <t>AddressMask_Realtime_Input_Bat2</t>
  </si>
  <si>
    <t>Voltage_Bat9</t>
  </si>
  <si>
    <t>第9路电池组电压</t>
  </si>
  <si>
    <t>Current_Bat9</t>
  </si>
  <si>
    <t>第9路电池组充放电电流。充电为正，放电为负</t>
  </si>
  <si>
    <t>Power_Bat9</t>
  </si>
  <si>
    <t>第9路电池组充放电功率。充电为正，放电为负</t>
  </si>
  <si>
    <t>Temperature_Env_Bat9</t>
  </si>
  <si>
    <t>第9路电池组环境温度</t>
  </si>
  <si>
    <t>SOC_Bat9</t>
  </si>
  <si>
    <r>
      <rPr>
        <sz val="11"/>
        <color theme="1"/>
        <rFont val="宋体"/>
        <charset val="134"/>
      </rPr>
      <t>第</t>
    </r>
    <r>
      <rPr>
        <sz val="11"/>
        <color theme="1"/>
        <rFont val="Tahoma"/>
        <family val="2"/>
      </rPr>
      <t>9</t>
    </r>
    <r>
      <rPr>
        <sz val="11"/>
        <color theme="1"/>
        <rFont val="宋体"/>
        <charset val="134"/>
      </rPr>
      <t>路电池组</t>
    </r>
    <r>
      <rPr>
        <sz val="11"/>
        <color theme="1"/>
        <rFont val="Tahoma"/>
        <family val="2"/>
      </rPr>
      <t>SOC</t>
    </r>
  </si>
  <si>
    <t>SOH_Bat9</t>
  </si>
  <si>
    <r>
      <rPr>
        <sz val="11"/>
        <color theme="1"/>
        <rFont val="宋体"/>
        <charset val="134"/>
      </rPr>
      <t>第</t>
    </r>
    <r>
      <rPr>
        <sz val="11"/>
        <color theme="1"/>
        <rFont val="Tahoma"/>
        <family val="2"/>
      </rPr>
      <t>9</t>
    </r>
    <r>
      <rPr>
        <sz val="11"/>
        <color theme="1"/>
        <rFont val="宋体"/>
        <charset val="134"/>
      </rPr>
      <t>路电池组</t>
    </r>
    <r>
      <rPr>
        <sz val="11"/>
        <color theme="1"/>
        <rFont val="Tahoma"/>
        <family val="2"/>
      </rPr>
      <t>SOH</t>
    </r>
  </si>
  <si>
    <t>ChargeCycle_Bat9</t>
  </si>
  <si>
    <t>第9路电池组循环次数</t>
  </si>
  <si>
    <t>Voltage_Bat10</t>
  </si>
  <si>
    <t>第10路电池组电压</t>
  </si>
  <si>
    <t>Current_Bat10</t>
  </si>
  <si>
    <t>第10路电池组充放电电流。充电为正，放电为负</t>
  </si>
  <si>
    <t>Power_Bat10</t>
  </si>
  <si>
    <t>第10路电池组充放电功率。充电为正，放电为负</t>
  </si>
  <si>
    <t>Temperature_Env_Bat10</t>
  </si>
  <si>
    <t>第10路电池组环境温度</t>
  </si>
  <si>
    <t>SOC_Bat10</t>
  </si>
  <si>
    <r>
      <rPr>
        <sz val="11"/>
        <color theme="1"/>
        <rFont val="宋体"/>
        <charset val="134"/>
      </rPr>
      <t>第</t>
    </r>
    <r>
      <rPr>
        <sz val="11"/>
        <color theme="1"/>
        <rFont val="Tahoma"/>
        <family val="2"/>
      </rPr>
      <t>10路电池组SOC</t>
    </r>
  </si>
  <si>
    <t>SOH_Bat10</t>
  </si>
  <si>
    <r>
      <rPr>
        <sz val="11"/>
        <color theme="1"/>
        <rFont val="宋体"/>
        <charset val="134"/>
      </rPr>
      <t>第</t>
    </r>
    <r>
      <rPr>
        <sz val="11"/>
        <color theme="1"/>
        <rFont val="Tahoma"/>
        <family val="2"/>
      </rPr>
      <t>10路电池组SOH</t>
    </r>
  </si>
  <si>
    <t>ChargeCycle_Bat10</t>
  </si>
  <si>
    <t>第10路电池组循环次数</t>
  </si>
  <si>
    <t>Voltage_Bat11</t>
  </si>
  <si>
    <t>第11路电池组电压</t>
  </si>
  <si>
    <t>Current_Bat11</t>
  </si>
  <si>
    <t>第11路电池组充放电电流。充电为正，放电为负</t>
  </si>
  <si>
    <t>Power_Bat11</t>
  </si>
  <si>
    <t>第11路电池组充放电功率。充电为正，放电为负</t>
  </si>
  <si>
    <t>Temperature_Env_Bat11</t>
  </si>
  <si>
    <t>第11路电池组环境温度</t>
  </si>
  <si>
    <t>SOC_Bat11</t>
  </si>
  <si>
    <r>
      <rPr>
        <sz val="11"/>
        <color theme="1"/>
        <rFont val="宋体"/>
        <charset val="134"/>
      </rPr>
      <t>第</t>
    </r>
    <r>
      <rPr>
        <sz val="11"/>
        <color theme="1"/>
        <rFont val="Tahoma"/>
        <family val="2"/>
      </rPr>
      <t>11路电池组SOC</t>
    </r>
  </si>
  <si>
    <t>SOH_Bat11</t>
  </si>
  <si>
    <r>
      <rPr>
        <sz val="11"/>
        <color theme="1"/>
        <rFont val="宋体"/>
        <charset val="134"/>
      </rPr>
      <t>第</t>
    </r>
    <r>
      <rPr>
        <sz val="11"/>
        <color theme="1"/>
        <rFont val="Tahoma"/>
        <family val="2"/>
      </rPr>
      <t>11路电池组SOH</t>
    </r>
  </si>
  <si>
    <t>ChargeCycle_Bat11</t>
  </si>
  <si>
    <t>第11路电池组循环次数</t>
  </si>
  <si>
    <t>Voltage_Bat12</t>
  </si>
  <si>
    <t>第12路电池组电压</t>
  </si>
  <si>
    <t>Current_Bat12</t>
  </si>
  <si>
    <t>第12路电池组充放电电流。充电为正，放电为负</t>
  </si>
  <si>
    <t>Power_Bat12</t>
  </si>
  <si>
    <t>第12路电池组充放电功率。充电为正，放电为负</t>
  </si>
  <si>
    <t>Temperature_Env_Bat12</t>
  </si>
  <si>
    <t>第12路电池组环境温度</t>
  </si>
  <si>
    <t>SOC_Bat12</t>
  </si>
  <si>
    <r>
      <rPr>
        <sz val="11"/>
        <color theme="1"/>
        <rFont val="宋体"/>
        <charset val="134"/>
      </rPr>
      <t>第</t>
    </r>
    <r>
      <rPr>
        <sz val="11"/>
        <color theme="1"/>
        <rFont val="Tahoma"/>
        <family val="2"/>
      </rPr>
      <t>12路电池组SOC</t>
    </r>
  </si>
  <si>
    <t>SOH_Bat12</t>
  </si>
  <si>
    <r>
      <rPr>
        <sz val="11"/>
        <color theme="1"/>
        <rFont val="宋体"/>
        <charset val="134"/>
      </rPr>
      <t>第</t>
    </r>
    <r>
      <rPr>
        <sz val="11"/>
        <color theme="1"/>
        <rFont val="Tahoma"/>
        <family val="2"/>
      </rPr>
      <t>12路电池组SOH</t>
    </r>
  </si>
  <si>
    <t>ChargeCycle_Bat12</t>
  </si>
  <si>
    <t>第12路电池组循环次数</t>
  </si>
  <si>
    <t>AddressMask_Realtime_ElectricityStatistics1</t>
  </si>
  <si>
    <t>PV_Generation_Today</t>
  </si>
  <si>
    <t>kWh</t>
  </si>
  <si>
    <t>当日发电量</t>
  </si>
  <si>
    <t>PV_Generation_Total</t>
  </si>
  <si>
    <t>总发电量</t>
  </si>
  <si>
    <t>Load_Consumption_Today</t>
  </si>
  <si>
    <t>当日负载耗电量</t>
  </si>
  <si>
    <t>Load_Consumption_Total</t>
  </si>
  <si>
    <t>总负载耗电量</t>
  </si>
  <si>
    <t>Energy_Purchase_Today</t>
  </si>
  <si>
    <t>当日买电量</t>
  </si>
  <si>
    <t>Energy_Purchase_Total</t>
  </si>
  <si>
    <t>总买电量</t>
  </si>
  <si>
    <t>Energy_Selling_Today</t>
  </si>
  <si>
    <t>当日卖电量</t>
  </si>
  <si>
    <t>Energy_Selling_Total</t>
  </si>
  <si>
    <t>总卖电量</t>
  </si>
  <si>
    <t>Bat_Charge_Today</t>
  </si>
  <si>
    <t>当日电池充电量</t>
  </si>
  <si>
    <t>Bat_Charge_Total</t>
  </si>
  <si>
    <t>总电池充电量</t>
  </si>
  <si>
    <t>Bat_Discharge_Today</t>
  </si>
  <si>
    <t>当日电池放电量</t>
  </si>
  <si>
    <t>Bat_Discharge_Total</t>
  </si>
  <si>
    <t>总电池放电量</t>
  </si>
  <si>
    <t>AddressMask_Realtime_ClassifiedInfo1</t>
  </si>
  <si>
    <t>GFCI</t>
  </si>
  <si>
    <t>mA</t>
  </si>
  <si>
    <t>漏电流</t>
  </si>
  <si>
    <t>Current_Bus_Balance</t>
  </si>
  <si>
    <t>平衡电流</t>
  </si>
  <si>
    <t>DCI_R</t>
  </si>
  <si>
    <t>DCI_S</t>
  </si>
  <si>
    <r>
      <rPr>
        <sz val="11"/>
        <color theme="1"/>
        <rFont val="Tahoma"/>
        <family val="2"/>
      </rPr>
      <t>S</t>
    </r>
    <r>
      <rPr>
        <sz val="11"/>
        <color theme="1"/>
        <rFont val="宋体"/>
        <charset val="134"/>
      </rPr>
      <t>相电流直流分量</t>
    </r>
  </si>
  <si>
    <t>DCI_T</t>
  </si>
  <si>
    <r>
      <rPr>
        <sz val="11"/>
        <color theme="1"/>
        <rFont val="Tahoma"/>
        <family val="2"/>
      </rPr>
      <t>T</t>
    </r>
    <r>
      <rPr>
        <sz val="11"/>
        <color theme="1"/>
        <rFont val="宋体"/>
        <charset val="134"/>
      </rPr>
      <t>相电流直流分量</t>
    </r>
  </si>
  <si>
    <t>DCV_R</t>
  </si>
  <si>
    <t>mV</t>
  </si>
  <si>
    <r>
      <rPr>
        <sz val="11"/>
        <color theme="1"/>
        <rFont val="Tahoma"/>
        <family val="2"/>
      </rPr>
      <t>R</t>
    </r>
    <r>
      <rPr>
        <sz val="11"/>
        <color theme="1"/>
        <rFont val="宋体"/>
        <charset val="134"/>
      </rPr>
      <t>相电压直流分量</t>
    </r>
  </si>
  <si>
    <t>DCV_S</t>
  </si>
  <si>
    <r>
      <rPr>
        <sz val="11"/>
        <color theme="1"/>
        <rFont val="Tahoma"/>
        <family val="2"/>
      </rPr>
      <t>S</t>
    </r>
    <r>
      <rPr>
        <sz val="11"/>
        <color theme="1"/>
        <rFont val="宋体"/>
        <charset val="134"/>
      </rPr>
      <t>相电压直流分量</t>
    </r>
  </si>
  <si>
    <t>DCV_T</t>
  </si>
  <si>
    <r>
      <rPr>
        <sz val="11"/>
        <color theme="1"/>
        <rFont val="Tahoma"/>
        <family val="2"/>
      </rPr>
      <t>T</t>
    </r>
    <r>
      <rPr>
        <sz val="11"/>
        <color theme="1"/>
        <rFont val="宋体"/>
        <charset val="134"/>
      </rPr>
      <t>相电压直流分量</t>
    </r>
  </si>
  <si>
    <t>Voltage_Bus</t>
  </si>
  <si>
    <r>
      <rPr>
        <sz val="11"/>
        <color theme="1"/>
        <rFont val="宋体"/>
        <charset val="134"/>
      </rPr>
      <t>总</t>
    </r>
    <r>
      <rPr>
        <sz val="11"/>
        <color theme="1"/>
        <rFont val="Tahoma"/>
        <family val="2"/>
      </rPr>
      <t>BUS</t>
    </r>
    <r>
      <rPr>
        <sz val="11"/>
        <color theme="1"/>
        <rFont val="宋体"/>
        <charset val="134"/>
      </rPr>
      <t>电压</t>
    </r>
  </si>
  <si>
    <t>Voltage_Bus_P</t>
  </si>
  <si>
    <r>
      <rPr>
        <sz val="11"/>
        <color theme="1"/>
        <rFont val="Tahoma"/>
        <family val="2"/>
      </rPr>
      <t>BUS</t>
    </r>
    <r>
      <rPr>
        <sz val="11"/>
        <color theme="1"/>
        <rFont val="宋体"/>
        <charset val="134"/>
      </rPr>
      <t>正电压</t>
    </r>
  </si>
  <si>
    <t>Voltage_Bus_N</t>
  </si>
  <si>
    <r>
      <rPr>
        <sz val="11"/>
        <color theme="1"/>
        <rFont val="Tahoma"/>
        <family val="2"/>
      </rPr>
      <t>BUS</t>
    </r>
    <r>
      <rPr>
        <sz val="11"/>
        <color theme="1"/>
        <rFont val="宋体"/>
        <charset val="134"/>
      </rPr>
      <t>负电压</t>
    </r>
  </si>
  <si>
    <t>Voltage_Bus_LLC</t>
  </si>
  <si>
    <r>
      <rPr>
        <sz val="11"/>
        <color theme="1"/>
        <rFont val="Tahoma"/>
        <family val="2"/>
      </rPr>
      <t>LLC Bus</t>
    </r>
    <r>
      <rPr>
        <sz val="11"/>
        <color theme="1"/>
        <rFont val="宋体"/>
        <charset val="134"/>
      </rPr>
      <t>电压</t>
    </r>
  </si>
  <si>
    <t>Current_BuckBoost</t>
  </si>
  <si>
    <r>
      <rPr>
        <sz val="11"/>
        <color theme="1"/>
        <rFont val="Tahoma"/>
        <family val="2"/>
      </rPr>
      <t>BuckBoost</t>
    </r>
    <r>
      <rPr>
        <sz val="11"/>
        <color theme="1"/>
        <rFont val="宋体"/>
        <charset val="134"/>
      </rPr>
      <t>电流</t>
    </r>
  </si>
  <si>
    <r>
      <rPr>
        <sz val="11"/>
        <color theme="1"/>
        <rFont val="Tahoma"/>
        <family val="2"/>
      </rPr>
      <t>V</t>
    </r>
    <r>
      <rPr>
        <sz val="11"/>
        <color theme="1"/>
        <rFont val="Tahoma"/>
        <family val="2"/>
      </rPr>
      <t>oltage_Bus_P_Half</t>
    </r>
  </si>
  <si>
    <r>
      <rPr>
        <sz val="11"/>
        <color theme="1"/>
        <rFont val="Tahoma"/>
        <family val="2"/>
      </rPr>
      <t>B</t>
    </r>
    <r>
      <rPr>
        <sz val="11"/>
        <color theme="1"/>
        <rFont val="Tahoma"/>
        <family val="2"/>
      </rPr>
      <t>US</t>
    </r>
    <r>
      <rPr>
        <sz val="11"/>
        <color theme="1"/>
        <rFont val="宋体"/>
        <charset val="134"/>
      </rPr>
      <t>正半电压</t>
    </r>
  </si>
  <si>
    <r>
      <rPr>
        <sz val="11"/>
        <color theme="1"/>
        <rFont val="Tahoma"/>
        <family val="2"/>
      </rPr>
      <t>V</t>
    </r>
    <r>
      <rPr>
        <sz val="11"/>
        <color theme="1"/>
        <rFont val="Tahoma"/>
        <family val="2"/>
      </rPr>
      <t>oltage_Bus_N_Half</t>
    </r>
  </si>
  <si>
    <r>
      <rPr>
        <sz val="11"/>
        <color theme="1"/>
        <rFont val="Tahoma"/>
        <family val="2"/>
      </rPr>
      <t>B</t>
    </r>
    <r>
      <rPr>
        <sz val="11"/>
        <color theme="1"/>
        <rFont val="Tahoma"/>
        <family val="2"/>
      </rPr>
      <t>US</t>
    </r>
    <r>
      <rPr>
        <sz val="11"/>
        <color theme="1"/>
        <rFont val="宋体"/>
        <charset val="134"/>
      </rPr>
      <t>负半电压</t>
    </r>
  </si>
  <si>
    <r>
      <rPr>
        <sz val="11"/>
        <color theme="1"/>
        <rFont val="Tahoma"/>
        <family val="2"/>
      </rPr>
      <t>F</t>
    </r>
    <r>
      <rPr>
        <sz val="11"/>
        <color theme="1"/>
        <rFont val="Tahoma"/>
        <family val="2"/>
      </rPr>
      <t>lyingCap_Voltage1</t>
    </r>
  </si>
  <si>
    <r>
      <rPr>
        <sz val="11"/>
        <color theme="1"/>
        <rFont val="Tahoma"/>
        <family val="2"/>
      </rPr>
      <t>P</t>
    </r>
    <r>
      <rPr>
        <sz val="11"/>
        <color theme="1"/>
        <rFont val="Tahoma"/>
        <family val="2"/>
      </rPr>
      <t>V1</t>
    </r>
    <r>
      <rPr>
        <sz val="11"/>
        <color theme="1"/>
        <rFont val="宋体"/>
        <charset val="134"/>
      </rPr>
      <t>飞跨电容电压</t>
    </r>
  </si>
  <si>
    <r>
      <rPr>
        <sz val="11"/>
        <color theme="1"/>
        <rFont val="Tahoma"/>
        <family val="2"/>
      </rPr>
      <t>F</t>
    </r>
    <r>
      <rPr>
        <sz val="11"/>
        <color theme="1"/>
        <rFont val="Tahoma"/>
        <family val="2"/>
      </rPr>
      <t>lyingCap_Voltage2</t>
    </r>
  </si>
  <si>
    <r>
      <rPr>
        <sz val="11"/>
        <color theme="1"/>
        <rFont val="Tahoma"/>
        <family val="2"/>
      </rPr>
      <t>P</t>
    </r>
    <r>
      <rPr>
        <sz val="11"/>
        <color theme="1"/>
        <rFont val="Tahoma"/>
        <family val="2"/>
      </rPr>
      <t>V2飞跨电容电压</t>
    </r>
  </si>
  <si>
    <r>
      <rPr>
        <sz val="11"/>
        <color theme="1"/>
        <rFont val="Tahoma"/>
        <family val="2"/>
      </rPr>
      <t>F</t>
    </r>
    <r>
      <rPr>
        <sz val="11"/>
        <color theme="1"/>
        <rFont val="Tahoma"/>
        <family val="2"/>
      </rPr>
      <t>lyingCap_Voltage3</t>
    </r>
  </si>
  <si>
    <r>
      <rPr>
        <sz val="11"/>
        <color theme="1"/>
        <rFont val="Tahoma"/>
        <family val="2"/>
      </rPr>
      <t>P</t>
    </r>
    <r>
      <rPr>
        <sz val="11"/>
        <color theme="1"/>
        <rFont val="Tahoma"/>
        <family val="2"/>
      </rPr>
      <t>V3飞跨电容电压</t>
    </r>
  </si>
  <si>
    <r>
      <rPr>
        <sz val="11"/>
        <color theme="1"/>
        <rFont val="Tahoma"/>
        <family val="2"/>
      </rPr>
      <t>F</t>
    </r>
    <r>
      <rPr>
        <sz val="11"/>
        <color theme="1"/>
        <rFont val="Tahoma"/>
        <family val="2"/>
      </rPr>
      <t>lyingCap_Voltage4</t>
    </r>
  </si>
  <si>
    <r>
      <rPr>
        <sz val="11"/>
        <color theme="1"/>
        <rFont val="Tahoma"/>
        <family val="2"/>
      </rPr>
      <t>F</t>
    </r>
    <r>
      <rPr>
        <sz val="11"/>
        <color theme="1"/>
        <rFont val="Tahoma"/>
        <family val="2"/>
      </rPr>
      <t>lyingCap_Voltage5</t>
    </r>
  </si>
  <si>
    <r>
      <rPr>
        <sz val="11"/>
        <color theme="1"/>
        <rFont val="Tahoma"/>
        <family val="2"/>
      </rPr>
      <t>P</t>
    </r>
    <r>
      <rPr>
        <sz val="11"/>
        <color theme="1"/>
        <rFont val="Tahoma"/>
        <family val="2"/>
      </rPr>
      <t>V5飞跨电容电压</t>
    </r>
  </si>
  <si>
    <r>
      <rPr>
        <sz val="11"/>
        <color theme="1"/>
        <rFont val="Tahoma"/>
        <family val="2"/>
      </rPr>
      <t>F</t>
    </r>
    <r>
      <rPr>
        <sz val="11"/>
        <color theme="1"/>
        <rFont val="Tahoma"/>
        <family val="2"/>
      </rPr>
      <t>lyingCap_Voltage6</t>
    </r>
  </si>
  <si>
    <r>
      <rPr>
        <sz val="11"/>
        <color theme="1"/>
        <rFont val="Tahoma"/>
        <family val="2"/>
      </rPr>
      <t>P</t>
    </r>
    <r>
      <rPr>
        <sz val="11"/>
        <color theme="1"/>
        <rFont val="Tahoma"/>
        <family val="2"/>
      </rPr>
      <t>V6飞跨电容电压</t>
    </r>
  </si>
  <si>
    <r>
      <rPr>
        <sz val="11"/>
        <color theme="1"/>
        <rFont val="Tahoma"/>
        <family val="2"/>
      </rPr>
      <t>F</t>
    </r>
    <r>
      <rPr>
        <sz val="11"/>
        <color theme="1"/>
        <rFont val="Tahoma"/>
        <family val="2"/>
      </rPr>
      <t>lyingCap_Voltage7</t>
    </r>
  </si>
  <si>
    <r>
      <rPr>
        <sz val="11"/>
        <color theme="1"/>
        <rFont val="Tahoma"/>
        <family val="2"/>
      </rPr>
      <t>P</t>
    </r>
    <r>
      <rPr>
        <sz val="11"/>
        <color theme="1"/>
        <rFont val="Tahoma"/>
        <family val="2"/>
      </rPr>
      <t>V7飞跨电容电压</t>
    </r>
  </si>
  <si>
    <r>
      <rPr>
        <sz val="11"/>
        <color theme="1"/>
        <rFont val="Tahoma"/>
        <family val="2"/>
      </rPr>
      <t>F</t>
    </r>
    <r>
      <rPr>
        <sz val="11"/>
        <color theme="1"/>
        <rFont val="Tahoma"/>
        <family val="2"/>
      </rPr>
      <t>lyingCap_Voltage8</t>
    </r>
  </si>
  <si>
    <r>
      <rPr>
        <sz val="11"/>
        <color theme="1"/>
        <rFont val="Tahoma"/>
        <family val="2"/>
      </rPr>
      <t>P</t>
    </r>
    <r>
      <rPr>
        <sz val="11"/>
        <color theme="1"/>
        <rFont val="Tahoma"/>
        <family val="2"/>
      </rPr>
      <t>V8飞跨电容电压</t>
    </r>
  </si>
  <si>
    <r>
      <rPr>
        <sz val="11"/>
        <color theme="1"/>
        <rFont val="Tahoma"/>
        <family val="2"/>
      </rPr>
      <t>F</t>
    </r>
    <r>
      <rPr>
        <sz val="11"/>
        <color theme="1"/>
        <rFont val="Tahoma"/>
        <family val="2"/>
      </rPr>
      <t>lyingCap_Voltage9</t>
    </r>
  </si>
  <si>
    <r>
      <rPr>
        <sz val="11"/>
        <color theme="1"/>
        <rFont val="Tahoma"/>
        <family val="2"/>
      </rPr>
      <t>P</t>
    </r>
    <r>
      <rPr>
        <sz val="11"/>
        <color theme="1"/>
        <rFont val="Tahoma"/>
        <family val="2"/>
      </rPr>
      <t>V9飞跨电容电压</t>
    </r>
  </si>
  <si>
    <r>
      <rPr>
        <sz val="11"/>
        <color theme="1"/>
        <rFont val="Tahoma"/>
        <family val="2"/>
      </rPr>
      <t>F</t>
    </r>
    <r>
      <rPr>
        <sz val="11"/>
        <color theme="1"/>
        <rFont val="Tahoma"/>
        <family val="2"/>
      </rPr>
      <t>lyingCap_Voltage10</t>
    </r>
  </si>
  <si>
    <r>
      <rPr>
        <sz val="11"/>
        <color theme="1"/>
        <rFont val="Tahoma"/>
        <family val="2"/>
      </rPr>
      <t>P</t>
    </r>
    <r>
      <rPr>
        <sz val="11"/>
        <color theme="1"/>
        <rFont val="Tahoma"/>
        <family val="2"/>
      </rPr>
      <t>V10飞跨电容电压</t>
    </r>
  </si>
  <si>
    <r>
      <rPr>
        <sz val="11"/>
        <color theme="1"/>
        <rFont val="Tahoma"/>
        <family val="2"/>
      </rPr>
      <t>F</t>
    </r>
    <r>
      <rPr>
        <sz val="11"/>
        <color theme="1"/>
        <rFont val="Tahoma"/>
        <family val="2"/>
      </rPr>
      <t>lyingCap_Voltage11</t>
    </r>
  </si>
  <si>
    <r>
      <rPr>
        <sz val="11"/>
        <color theme="1"/>
        <rFont val="Tahoma"/>
        <family val="2"/>
      </rPr>
      <t>P</t>
    </r>
    <r>
      <rPr>
        <sz val="11"/>
        <color theme="1"/>
        <rFont val="Tahoma"/>
        <family val="2"/>
      </rPr>
      <t>V11飞跨电容电压</t>
    </r>
  </si>
  <si>
    <r>
      <rPr>
        <sz val="11"/>
        <color theme="1"/>
        <rFont val="Tahoma"/>
        <family val="2"/>
      </rPr>
      <t>F</t>
    </r>
    <r>
      <rPr>
        <sz val="11"/>
        <color theme="1"/>
        <rFont val="Tahoma"/>
        <family val="2"/>
      </rPr>
      <t>lyingCap_Voltage12</t>
    </r>
  </si>
  <si>
    <r>
      <rPr>
        <sz val="11"/>
        <color theme="1"/>
        <rFont val="Tahoma"/>
        <family val="2"/>
      </rPr>
      <t>P</t>
    </r>
    <r>
      <rPr>
        <sz val="11"/>
        <color theme="1"/>
        <rFont val="Tahoma"/>
        <family val="2"/>
      </rPr>
      <t>V12飞跨电容电压</t>
    </r>
  </si>
  <si>
    <r>
      <rPr>
        <sz val="11"/>
        <color theme="1"/>
        <rFont val="Tahoma"/>
        <family val="2"/>
      </rPr>
      <t>F</t>
    </r>
    <r>
      <rPr>
        <sz val="11"/>
        <color theme="1"/>
        <rFont val="Tahoma"/>
        <family val="2"/>
      </rPr>
      <t>lyingCap_Voltage13</t>
    </r>
  </si>
  <si>
    <r>
      <rPr>
        <sz val="11"/>
        <color theme="1"/>
        <rFont val="Tahoma"/>
        <family val="2"/>
      </rPr>
      <t>P</t>
    </r>
    <r>
      <rPr>
        <sz val="11"/>
        <color theme="1"/>
        <rFont val="Tahoma"/>
        <family val="2"/>
      </rPr>
      <t>V13飞跨电容电压</t>
    </r>
  </si>
  <si>
    <r>
      <rPr>
        <sz val="11"/>
        <color theme="1"/>
        <rFont val="Tahoma"/>
        <family val="2"/>
      </rPr>
      <t>F</t>
    </r>
    <r>
      <rPr>
        <sz val="11"/>
        <color theme="1"/>
        <rFont val="Tahoma"/>
        <family val="2"/>
      </rPr>
      <t>lyingCap_Voltage14</t>
    </r>
  </si>
  <si>
    <r>
      <rPr>
        <sz val="11"/>
        <color theme="1"/>
        <rFont val="Tahoma"/>
        <family val="2"/>
      </rPr>
      <t>P</t>
    </r>
    <r>
      <rPr>
        <sz val="11"/>
        <color theme="1"/>
        <rFont val="Tahoma"/>
        <family val="2"/>
      </rPr>
      <t>V14飞跨电容电压</t>
    </r>
  </si>
  <si>
    <r>
      <rPr>
        <sz val="11"/>
        <color theme="1"/>
        <rFont val="Tahoma"/>
        <family val="2"/>
      </rPr>
      <t>F</t>
    </r>
    <r>
      <rPr>
        <sz val="11"/>
        <color theme="1"/>
        <rFont val="Tahoma"/>
        <family val="2"/>
      </rPr>
      <t>lyingCap_Voltage15</t>
    </r>
  </si>
  <si>
    <r>
      <rPr>
        <sz val="11"/>
        <color theme="1"/>
        <rFont val="Tahoma"/>
        <family val="2"/>
      </rPr>
      <t>P</t>
    </r>
    <r>
      <rPr>
        <sz val="11"/>
        <color theme="1"/>
        <rFont val="Tahoma"/>
        <family val="2"/>
      </rPr>
      <t>V15飞跨电容电压</t>
    </r>
  </si>
  <si>
    <r>
      <rPr>
        <sz val="11"/>
        <color theme="1"/>
        <rFont val="Tahoma"/>
        <family val="2"/>
      </rPr>
      <t>F</t>
    </r>
    <r>
      <rPr>
        <sz val="11"/>
        <color theme="1"/>
        <rFont val="Tahoma"/>
        <family val="2"/>
      </rPr>
      <t>lyingCap_Voltage16</t>
    </r>
  </si>
  <si>
    <r>
      <rPr>
        <sz val="11"/>
        <color theme="1"/>
        <rFont val="Tahoma"/>
        <family val="2"/>
      </rPr>
      <t>P</t>
    </r>
    <r>
      <rPr>
        <sz val="11"/>
        <color theme="1"/>
        <rFont val="Tahoma"/>
        <family val="2"/>
      </rPr>
      <t>V16飞跨电容电压</t>
    </r>
  </si>
  <si>
    <t>AddressMask_Realtime_CombinerInfo1</t>
  </si>
  <si>
    <t>Voltage_Group1</t>
  </si>
  <si>
    <r>
      <rPr>
        <sz val="11"/>
        <color theme="1"/>
        <rFont val="宋体"/>
        <charset val="134"/>
      </rPr>
      <t>第</t>
    </r>
    <r>
      <rPr>
        <sz val="11"/>
        <color theme="1"/>
        <rFont val="Tahoma"/>
        <family val="2"/>
      </rPr>
      <t>1</t>
    </r>
    <r>
      <rPr>
        <sz val="11"/>
        <color theme="1"/>
        <rFont val="宋体"/>
        <charset val="134"/>
      </rPr>
      <t>组汇流电压</t>
    </r>
  </si>
  <si>
    <t>Current_Group1_Branch1</t>
  </si>
  <si>
    <r>
      <rPr>
        <sz val="11"/>
        <color theme="1"/>
        <rFont val="宋体"/>
        <charset val="134"/>
      </rPr>
      <t>第</t>
    </r>
    <r>
      <rPr>
        <sz val="11"/>
        <color theme="1"/>
        <rFont val="Tahoma"/>
        <family val="2"/>
      </rPr>
      <t>1</t>
    </r>
    <r>
      <rPr>
        <sz val="11"/>
        <color theme="1"/>
        <rFont val="宋体"/>
        <charset val="134"/>
      </rPr>
      <t>组第</t>
    </r>
    <r>
      <rPr>
        <sz val="11"/>
        <color theme="1"/>
        <rFont val="Tahoma"/>
        <family val="2"/>
      </rPr>
      <t>1</t>
    </r>
    <r>
      <rPr>
        <sz val="11"/>
        <color theme="1"/>
        <rFont val="宋体"/>
        <charset val="134"/>
      </rPr>
      <t>路组串电流</t>
    </r>
  </si>
  <si>
    <t>Current_Group1_Branch2</t>
  </si>
  <si>
    <r>
      <rPr>
        <sz val="11"/>
        <color theme="1"/>
        <rFont val="宋体"/>
        <charset val="134"/>
      </rPr>
      <t>第</t>
    </r>
    <r>
      <rPr>
        <sz val="11"/>
        <color theme="1"/>
        <rFont val="Tahoma"/>
        <family val="2"/>
      </rPr>
      <t>1</t>
    </r>
    <r>
      <rPr>
        <sz val="11"/>
        <color theme="1"/>
        <rFont val="宋体"/>
        <charset val="134"/>
      </rPr>
      <t>组第</t>
    </r>
    <r>
      <rPr>
        <sz val="11"/>
        <color theme="1"/>
        <rFont val="Tahoma"/>
        <family val="2"/>
      </rPr>
      <t>2路组串电流</t>
    </r>
  </si>
  <si>
    <t>Voltage_Group2</t>
  </si>
  <si>
    <r>
      <rPr>
        <sz val="11"/>
        <color theme="1"/>
        <rFont val="宋体"/>
        <charset val="134"/>
      </rPr>
      <t>第</t>
    </r>
    <r>
      <rPr>
        <sz val="11"/>
        <color theme="1"/>
        <rFont val="Tahoma"/>
        <family val="2"/>
      </rPr>
      <t>2组汇流电压</t>
    </r>
  </si>
  <si>
    <t>Current_Group2_Branch1</t>
  </si>
  <si>
    <r>
      <rPr>
        <sz val="11"/>
        <color theme="1"/>
        <rFont val="宋体"/>
        <charset val="134"/>
      </rPr>
      <t>第</t>
    </r>
    <r>
      <rPr>
        <sz val="11"/>
        <color theme="1"/>
        <rFont val="Tahoma"/>
        <family val="2"/>
      </rPr>
      <t>2</t>
    </r>
    <r>
      <rPr>
        <sz val="11"/>
        <color theme="1"/>
        <rFont val="宋体"/>
        <charset val="134"/>
      </rPr>
      <t>组第</t>
    </r>
    <r>
      <rPr>
        <sz val="11"/>
        <color theme="1"/>
        <rFont val="Tahoma"/>
        <family val="2"/>
      </rPr>
      <t>1</t>
    </r>
    <r>
      <rPr>
        <sz val="11"/>
        <color theme="1"/>
        <rFont val="宋体"/>
        <charset val="134"/>
      </rPr>
      <t>路组串电流</t>
    </r>
  </si>
  <si>
    <t>Current_Group2_Branch2</t>
  </si>
  <si>
    <r>
      <rPr>
        <sz val="11"/>
        <color theme="1"/>
        <rFont val="宋体"/>
        <charset val="134"/>
      </rPr>
      <t>第</t>
    </r>
    <r>
      <rPr>
        <sz val="11"/>
        <color theme="1"/>
        <rFont val="Tahoma"/>
        <family val="2"/>
      </rPr>
      <t>2</t>
    </r>
    <r>
      <rPr>
        <sz val="11"/>
        <color theme="1"/>
        <rFont val="宋体"/>
        <charset val="134"/>
      </rPr>
      <t>组第</t>
    </r>
    <r>
      <rPr>
        <sz val="11"/>
        <color theme="1"/>
        <rFont val="Tahoma"/>
        <family val="2"/>
      </rPr>
      <t>2</t>
    </r>
    <r>
      <rPr>
        <sz val="11"/>
        <color theme="1"/>
        <rFont val="宋体"/>
        <charset val="134"/>
      </rPr>
      <t>路组串电流</t>
    </r>
  </si>
  <si>
    <t>Voltage_Group3</t>
  </si>
  <si>
    <t>第3组汇流电压</t>
  </si>
  <si>
    <t>Current_Group3_Branch1</t>
  </si>
  <si>
    <r>
      <rPr>
        <sz val="11"/>
        <color theme="1"/>
        <rFont val="宋体"/>
        <charset val="134"/>
      </rPr>
      <t>第</t>
    </r>
    <r>
      <rPr>
        <sz val="11"/>
        <color theme="1"/>
        <rFont val="Tahoma"/>
        <family val="2"/>
      </rPr>
      <t>3</t>
    </r>
    <r>
      <rPr>
        <sz val="11"/>
        <color theme="1"/>
        <rFont val="宋体"/>
        <charset val="134"/>
      </rPr>
      <t>组第</t>
    </r>
    <r>
      <rPr>
        <sz val="11"/>
        <color theme="1"/>
        <rFont val="Tahoma"/>
        <family val="2"/>
      </rPr>
      <t>1</t>
    </r>
    <r>
      <rPr>
        <sz val="11"/>
        <color theme="1"/>
        <rFont val="宋体"/>
        <charset val="134"/>
      </rPr>
      <t>路组串电流</t>
    </r>
  </si>
  <si>
    <t>Current_Group3_Branch2</t>
  </si>
  <si>
    <r>
      <rPr>
        <sz val="11"/>
        <color theme="1"/>
        <rFont val="宋体"/>
        <charset val="134"/>
      </rPr>
      <t>第</t>
    </r>
    <r>
      <rPr>
        <sz val="11"/>
        <color theme="1"/>
        <rFont val="Tahoma"/>
        <family val="2"/>
      </rPr>
      <t>3</t>
    </r>
    <r>
      <rPr>
        <sz val="11"/>
        <color theme="1"/>
        <rFont val="宋体"/>
        <charset val="134"/>
      </rPr>
      <t>组第</t>
    </r>
    <r>
      <rPr>
        <sz val="11"/>
        <color theme="1"/>
        <rFont val="Tahoma"/>
        <family val="2"/>
      </rPr>
      <t>2</t>
    </r>
    <r>
      <rPr>
        <sz val="11"/>
        <color theme="1"/>
        <rFont val="宋体"/>
        <charset val="134"/>
      </rPr>
      <t>路组串电流</t>
    </r>
  </si>
  <si>
    <t>Voltage_Group4</t>
  </si>
  <si>
    <t>第4组汇流电压</t>
  </si>
  <si>
    <t>Current_Group4_Branch1</t>
  </si>
  <si>
    <r>
      <rPr>
        <sz val="11"/>
        <color theme="1"/>
        <rFont val="宋体"/>
        <charset val="134"/>
      </rPr>
      <t>第</t>
    </r>
    <r>
      <rPr>
        <sz val="11"/>
        <color theme="1"/>
        <rFont val="Tahoma"/>
        <family val="2"/>
      </rPr>
      <t>4</t>
    </r>
    <r>
      <rPr>
        <sz val="11"/>
        <color theme="1"/>
        <rFont val="宋体"/>
        <charset val="134"/>
      </rPr>
      <t>组第</t>
    </r>
    <r>
      <rPr>
        <sz val="11"/>
        <color theme="1"/>
        <rFont val="Tahoma"/>
        <family val="2"/>
      </rPr>
      <t>1</t>
    </r>
    <r>
      <rPr>
        <sz val="11"/>
        <color theme="1"/>
        <rFont val="宋体"/>
        <charset val="134"/>
      </rPr>
      <t>路组串电流</t>
    </r>
  </si>
  <si>
    <t>Current_Group4_Branch2</t>
  </si>
  <si>
    <r>
      <rPr>
        <sz val="11"/>
        <color theme="1"/>
        <rFont val="宋体"/>
        <charset val="134"/>
      </rPr>
      <t>第</t>
    </r>
    <r>
      <rPr>
        <sz val="11"/>
        <color theme="1"/>
        <rFont val="Tahoma"/>
        <family val="2"/>
      </rPr>
      <t>4</t>
    </r>
    <r>
      <rPr>
        <sz val="11"/>
        <color theme="1"/>
        <rFont val="宋体"/>
        <charset val="134"/>
      </rPr>
      <t>组第</t>
    </r>
    <r>
      <rPr>
        <sz val="11"/>
        <color theme="1"/>
        <rFont val="Tahoma"/>
        <family val="2"/>
      </rPr>
      <t>2</t>
    </r>
    <r>
      <rPr>
        <sz val="11"/>
        <color theme="1"/>
        <rFont val="宋体"/>
        <charset val="134"/>
      </rPr>
      <t>路组串电流</t>
    </r>
  </si>
  <si>
    <t>Voltage_Group5</t>
  </si>
  <si>
    <t>第5组汇流电压</t>
  </si>
  <si>
    <t>Current_Group5_Branch1</t>
  </si>
  <si>
    <r>
      <rPr>
        <sz val="11"/>
        <color theme="1"/>
        <rFont val="宋体"/>
        <charset val="134"/>
      </rPr>
      <t>第</t>
    </r>
    <r>
      <rPr>
        <sz val="11"/>
        <color theme="1"/>
        <rFont val="Tahoma"/>
        <family val="2"/>
      </rPr>
      <t>5</t>
    </r>
    <r>
      <rPr>
        <sz val="11"/>
        <color theme="1"/>
        <rFont val="宋体"/>
        <charset val="134"/>
      </rPr>
      <t>组第</t>
    </r>
    <r>
      <rPr>
        <sz val="11"/>
        <color theme="1"/>
        <rFont val="Tahoma"/>
        <family val="2"/>
      </rPr>
      <t>1</t>
    </r>
    <r>
      <rPr>
        <sz val="11"/>
        <color theme="1"/>
        <rFont val="宋体"/>
        <charset val="134"/>
      </rPr>
      <t>路组串电流</t>
    </r>
  </si>
  <si>
    <t>Current_Group5_Branch2</t>
  </si>
  <si>
    <r>
      <rPr>
        <sz val="11"/>
        <color theme="1"/>
        <rFont val="宋体"/>
        <charset val="134"/>
      </rPr>
      <t>第</t>
    </r>
    <r>
      <rPr>
        <sz val="11"/>
        <color theme="1"/>
        <rFont val="Tahoma"/>
        <family val="2"/>
      </rPr>
      <t>5</t>
    </r>
    <r>
      <rPr>
        <sz val="11"/>
        <color theme="1"/>
        <rFont val="宋体"/>
        <charset val="134"/>
      </rPr>
      <t>组第</t>
    </r>
    <r>
      <rPr>
        <sz val="11"/>
        <color theme="1"/>
        <rFont val="Tahoma"/>
        <family val="2"/>
      </rPr>
      <t>2</t>
    </r>
    <r>
      <rPr>
        <sz val="11"/>
        <color theme="1"/>
        <rFont val="宋体"/>
        <charset val="134"/>
      </rPr>
      <t>路组串电流</t>
    </r>
  </si>
  <si>
    <t>Voltage_Group6</t>
  </si>
  <si>
    <t>第6组汇流电压</t>
  </si>
  <si>
    <t>Current_Group6_Branch1</t>
  </si>
  <si>
    <r>
      <rPr>
        <sz val="11"/>
        <color theme="1"/>
        <rFont val="宋体"/>
        <charset val="134"/>
      </rPr>
      <t>第</t>
    </r>
    <r>
      <rPr>
        <sz val="11"/>
        <color theme="1"/>
        <rFont val="Tahoma"/>
        <family val="2"/>
      </rPr>
      <t>6</t>
    </r>
    <r>
      <rPr>
        <sz val="11"/>
        <color theme="1"/>
        <rFont val="宋体"/>
        <charset val="134"/>
      </rPr>
      <t>组第</t>
    </r>
    <r>
      <rPr>
        <sz val="11"/>
        <color theme="1"/>
        <rFont val="Tahoma"/>
        <family val="2"/>
      </rPr>
      <t>1</t>
    </r>
    <r>
      <rPr>
        <sz val="11"/>
        <color theme="1"/>
        <rFont val="宋体"/>
        <charset val="134"/>
      </rPr>
      <t>路组串电流</t>
    </r>
  </si>
  <si>
    <t>Current_Group6_Branch2</t>
  </si>
  <si>
    <r>
      <rPr>
        <sz val="11"/>
        <color theme="1"/>
        <rFont val="宋体"/>
        <charset val="134"/>
      </rPr>
      <t>第</t>
    </r>
    <r>
      <rPr>
        <sz val="11"/>
        <color theme="1"/>
        <rFont val="Tahoma"/>
        <family val="2"/>
      </rPr>
      <t>6</t>
    </r>
    <r>
      <rPr>
        <sz val="11"/>
        <color theme="1"/>
        <rFont val="宋体"/>
        <charset val="134"/>
      </rPr>
      <t>组第</t>
    </r>
    <r>
      <rPr>
        <sz val="11"/>
        <color theme="1"/>
        <rFont val="Tahoma"/>
        <family val="2"/>
      </rPr>
      <t>2</t>
    </r>
    <r>
      <rPr>
        <sz val="11"/>
        <color theme="1"/>
        <rFont val="宋体"/>
        <charset val="134"/>
      </rPr>
      <t>路组串电流</t>
    </r>
  </si>
  <si>
    <t>Voltage_Group7</t>
  </si>
  <si>
    <t>第7组汇流电压</t>
  </si>
  <si>
    <t>Current_Group7_Branch1</t>
  </si>
  <si>
    <r>
      <rPr>
        <sz val="11"/>
        <color theme="1"/>
        <rFont val="宋体"/>
        <charset val="134"/>
      </rPr>
      <t>第</t>
    </r>
    <r>
      <rPr>
        <sz val="11"/>
        <color theme="1"/>
        <rFont val="Tahoma"/>
        <family val="2"/>
      </rPr>
      <t>7</t>
    </r>
    <r>
      <rPr>
        <sz val="11"/>
        <color theme="1"/>
        <rFont val="宋体"/>
        <charset val="134"/>
      </rPr>
      <t>组第</t>
    </r>
    <r>
      <rPr>
        <sz val="11"/>
        <color theme="1"/>
        <rFont val="Tahoma"/>
        <family val="2"/>
      </rPr>
      <t>1</t>
    </r>
    <r>
      <rPr>
        <sz val="11"/>
        <color theme="1"/>
        <rFont val="宋体"/>
        <charset val="134"/>
      </rPr>
      <t>路组串电流</t>
    </r>
  </si>
  <si>
    <t>Current_Group7_Branch2</t>
  </si>
  <si>
    <r>
      <rPr>
        <sz val="11"/>
        <color theme="1"/>
        <rFont val="宋体"/>
        <charset val="134"/>
      </rPr>
      <t>第</t>
    </r>
    <r>
      <rPr>
        <sz val="11"/>
        <color theme="1"/>
        <rFont val="Tahoma"/>
        <family val="2"/>
      </rPr>
      <t>7</t>
    </r>
    <r>
      <rPr>
        <sz val="11"/>
        <color theme="1"/>
        <rFont val="宋体"/>
        <charset val="134"/>
      </rPr>
      <t>组第</t>
    </r>
    <r>
      <rPr>
        <sz val="11"/>
        <color theme="1"/>
        <rFont val="Tahoma"/>
        <family val="2"/>
      </rPr>
      <t>2</t>
    </r>
    <r>
      <rPr>
        <sz val="11"/>
        <color theme="1"/>
        <rFont val="宋体"/>
        <charset val="134"/>
      </rPr>
      <t>路组串电流</t>
    </r>
  </si>
  <si>
    <t>Voltage_Group8</t>
  </si>
  <si>
    <t>第8组汇流电压</t>
  </si>
  <si>
    <t>Current_Group8_Branch1</t>
  </si>
  <si>
    <r>
      <rPr>
        <sz val="11"/>
        <color theme="1"/>
        <rFont val="宋体"/>
        <charset val="134"/>
      </rPr>
      <t>第</t>
    </r>
    <r>
      <rPr>
        <sz val="11"/>
        <color theme="1"/>
        <rFont val="Tahoma"/>
        <family val="2"/>
      </rPr>
      <t>8</t>
    </r>
    <r>
      <rPr>
        <sz val="11"/>
        <color theme="1"/>
        <rFont val="宋体"/>
        <charset val="134"/>
      </rPr>
      <t>组第</t>
    </r>
    <r>
      <rPr>
        <sz val="11"/>
        <color theme="1"/>
        <rFont val="Tahoma"/>
        <family val="2"/>
      </rPr>
      <t>1</t>
    </r>
    <r>
      <rPr>
        <sz val="11"/>
        <color theme="1"/>
        <rFont val="宋体"/>
        <charset val="134"/>
      </rPr>
      <t>路组串电流</t>
    </r>
  </si>
  <si>
    <t>Current_Group8_Branch2</t>
  </si>
  <si>
    <r>
      <rPr>
        <sz val="11"/>
        <color theme="1"/>
        <rFont val="宋体"/>
        <charset val="134"/>
      </rPr>
      <t>第</t>
    </r>
    <r>
      <rPr>
        <sz val="11"/>
        <color theme="1"/>
        <rFont val="Tahoma"/>
        <family val="2"/>
      </rPr>
      <t>8</t>
    </r>
    <r>
      <rPr>
        <sz val="11"/>
        <color theme="1"/>
        <rFont val="宋体"/>
        <charset val="134"/>
      </rPr>
      <t>组第</t>
    </r>
    <r>
      <rPr>
        <sz val="11"/>
        <color theme="1"/>
        <rFont val="Tahoma"/>
        <family val="2"/>
      </rPr>
      <t>2</t>
    </r>
    <r>
      <rPr>
        <sz val="11"/>
        <color theme="1"/>
        <rFont val="宋体"/>
        <charset val="134"/>
      </rPr>
      <t>路组串电流</t>
    </r>
  </si>
  <si>
    <t>Voltage_Group9</t>
  </si>
  <si>
    <t>第9组汇流电压</t>
  </si>
  <si>
    <t>Current_Group9_Branch1</t>
  </si>
  <si>
    <r>
      <rPr>
        <sz val="11"/>
        <color theme="1"/>
        <rFont val="宋体"/>
        <charset val="134"/>
      </rPr>
      <t>第</t>
    </r>
    <r>
      <rPr>
        <sz val="11"/>
        <color theme="1"/>
        <rFont val="Tahoma"/>
        <family val="2"/>
      </rPr>
      <t>9</t>
    </r>
    <r>
      <rPr>
        <sz val="11"/>
        <color theme="1"/>
        <rFont val="宋体"/>
        <charset val="134"/>
      </rPr>
      <t>组第</t>
    </r>
    <r>
      <rPr>
        <sz val="11"/>
        <color theme="1"/>
        <rFont val="Tahoma"/>
        <family val="2"/>
      </rPr>
      <t>1</t>
    </r>
    <r>
      <rPr>
        <sz val="11"/>
        <color theme="1"/>
        <rFont val="宋体"/>
        <charset val="134"/>
      </rPr>
      <t>路组串电流</t>
    </r>
  </si>
  <si>
    <t>Current_Group9_Branch2</t>
  </si>
  <si>
    <r>
      <rPr>
        <sz val="11"/>
        <color theme="1"/>
        <rFont val="宋体"/>
        <charset val="134"/>
      </rPr>
      <t>第</t>
    </r>
    <r>
      <rPr>
        <sz val="11"/>
        <color theme="1"/>
        <rFont val="Tahoma"/>
        <family val="2"/>
      </rPr>
      <t>9</t>
    </r>
    <r>
      <rPr>
        <sz val="11"/>
        <color theme="1"/>
        <rFont val="宋体"/>
        <charset val="134"/>
      </rPr>
      <t>组第</t>
    </r>
    <r>
      <rPr>
        <sz val="11"/>
        <color theme="1"/>
        <rFont val="Tahoma"/>
        <family val="2"/>
      </rPr>
      <t>2</t>
    </r>
    <r>
      <rPr>
        <sz val="11"/>
        <color theme="1"/>
        <rFont val="宋体"/>
        <charset val="134"/>
      </rPr>
      <t>路组串电流</t>
    </r>
  </si>
  <si>
    <t>Voltage_Group10</t>
  </si>
  <si>
    <t>第10组汇流电压</t>
  </si>
  <si>
    <t>Current_Group10_Branch1</t>
  </si>
  <si>
    <r>
      <rPr>
        <sz val="11"/>
        <color theme="1"/>
        <rFont val="宋体"/>
        <charset val="134"/>
      </rPr>
      <t>第</t>
    </r>
    <r>
      <rPr>
        <sz val="11"/>
        <color theme="1"/>
        <rFont val="Tahoma"/>
        <family val="2"/>
      </rPr>
      <t>10</t>
    </r>
    <r>
      <rPr>
        <sz val="11"/>
        <color theme="1"/>
        <rFont val="宋体"/>
        <charset val="134"/>
      </rPr>
      <t>组第</t>
    </r>
    <r>
      <rPr>
        <sz val="11"/>
        <color theme="1"/>
        <rFont val="Tahoma"/>
        <family val="2"/>
      </rPr>
      <t>1</t>
    </r>
    <r>
      <rPr>
        <sz val="11"/>
        <color theme="1"/>
        <rFont val="宋体"/>
        <charset val="134"/>
      </rPr>
      <t>路组串电流</t>
    </r>
  </si>
  <si>
    <t>Current_Group10_Branch2</t>
  </si>
  <si>
    <r>
      <rPr>
        <sz val="11"/>
        <color theme="1"/>
        <rFont val="宋体"/>
        <charset val="134"/>
      </rPr>
      <t>第</t>
    </r>
    <r>
      <rPr>
        <sz val="11"/>
        <color theme="1"/>
        <rFont val="Tahoma"/>
        <family val="2"/>
      </rPr>
      <t>10</t>
    </r>
    <r>
      <rPr>
        <sz val="11"/>
        <color theme="1"/>
        <rFont val="宋体"/>
        <charset val="134"/>
      </rPr>
      <t>组第</t>
    </r>
    <r>
      <rPr>
        <sz val="11"/>
        <color theme="1"/>
        <rFont val="Tahoma"/>
        <family val="2"/>
      </rPr>
      <t>2</t>
    </r>
    <r>
      <rPr>
        <sz val="11"/>
        <color theme="1"/>
        <rFont val="宋体"/>
        <charset val="134"/>
      </rPr>
      <t>路组串电流</t>
    </r>
  </si>
  <si>
    <t>Voltage_Group11</t>
  </si>
  <si>
    <t>第11组汇流电压</t>
  </si>
  <si>
    <t>Current_Group11_Branch1</t>
  </si>
  <si>
    <r>
      <rPr>
        <sz val="11"/>
        <color theme="1"/>
        <rFont val="宋体"/>
        <charset val="134"/>
      </rPr>
      <t>第</t>
    </r>
    <r>
      <rPr>
        <sz val="11"/>
        <color theme="1"/>
        <rFont val="Tahoma"/>
        <family val="2"/>
      </rPr>
      <t>11</t>
    </r>
    <r>
      <rPr>
        <sz val="11"/>
        <color theme="1"/>
        <rFont val="宋体"/>
        <charset val="134"/>
      </rPr>
      <t>组第</t>
    </r>
    <r>
      <rPr>
        <sz val="11"/>
        <color theme="1"/>
        <rFont val="Tahoma"/>
        <family val="2"/>
      </rPr>
      <t>1</t>
    </r>
    <r>
      <rPr>
        <sz val="11"/>
        <color theme="1"/>
        <rFont val="宋体"/>
        <charset val="134"/>
      </rPr>
      <t>路组串电流</t>
    </r>
  </si>
  <si>
    <t>Current_Group11_Branch2</t>
  </si>
  <si>
    <r>
      <rPr>
        <sz val="11"/>
        <color theme="1"/>
        <rFont val="宋体"/>
        <charset val="134"/>
      </rPr>
      <t>第</t>
    </r>
    <r>
      <rPr>
        <sz val="11"/>
        <color theme="1"/>
        <rFont val="Tahoma"/>
        <family val="2"/>
      </rPr>
      <t>11</t>
    </r>
    <r>
      <rPr>
        <sz val="11"/>
        <color theme="1"/>
        <rFont val="宋体"/>
        <charset val="134"/>
      </rPr>
      <t>组第</t>
    </r>
    <r>
      <rPr>
        <sz val="11"/>
        <color theme="1"/>
        <rFont val="Tahoma"/>
        <family val="2"/>
      </rPr>
      <t>2</t>
    </r>
    <r>
      <rPr>
        <sz val="11"/>
        <color theme="1"/>
        <rFont val="宋体"/>
        <charset val="134"/>
      </rPr>
      <t>路组串电流</t>
    </r>
  </si>
  <si>
    <t>Voltage_Group12</t>
  </si>
  <si>
    <t>第12组汇流电压</t>
  </si>
  <si>
    <t>Current_Group12_Branch1</t>
  </si>
  <si>
    <r>
      <rPr>
        <sz val="11"/>
        <color theme="1"/>
        <rFont val="宋体"/>
        <charset val="134"/>
      </rPr>
      <t>第</t>
    </r>
    <r>
      <rPr>
        <sz val="11"/>
        <color theme="1"/>
        <rFont val="Tahoma"/>
        <family val="2"/>
      </rPr>
      <t>12</t>
    </r>
    <r>
      <rPr>
        <sz val="11"/>
        <color theme="1"/>
        <rFont val="宋体"/>
        <charset val="134"/>
      </rPr>
      <t>组第</t>
    </r>
    <r>
      <rPr>
        <sz val="11"/>
        <color theme="1"/>
        <rFont val="Tahoma"/>
        <family val="2"/>
      </rPr>
      <t>1</t>
    </r>
    <r>
      <rPr>
        <sz val="11"/>
        <color theme="1"/>
        <rFont val="宋体"/>
        <charset val="134"/>
      </rPr>
      <t>路组串电流</t>
    </r>
  </si>
  <si>
    <t>Current_Group12_Branch2</t>
  </si>
  <si>
    <r>
      <rPr>
        <sz val="11"/>
        <color theme="1"/>
        <rFont val="宋体"/>
        <charset val="134"/>
      </rPr>
      <t>第</t>
    </r>
    <r>
      <rPr>
        <sz val="11"/>
        <color theme="1"/>
        <rFont val="Tahoma"/>
        <family val="2"/>
      </rPr>
      <t>12</t>
    </r>
    <r>
      <rPr>
        <sz val="11"/>
        <color theme="1"/>
        <rFont val="宋体"/>
        <charset val="134"/>
      </rPr>
      <t>组第</t>
    </r>
    <r>
      <rPr>
        <sz val="11"/>
        <color theme="1"/>
        <rFont val="Tahoma"/>
        <family val="2"/>
      </rPr>
      <t>2</t>
    </r>
    <r>
      <rPr>
        <sz val="11"/>
        <color theme="1"/>
        <rFont val="宋体"/>
        <charset val="134"/>
      </rPr>
      <t>路组串电流</t>
    </r>
  </si>
  <si>
    <t>Voltage_Group13</t>
  </si>
  <si>
    <t>第13组汇流电压</t>
  </si>
  <si>
    <t>Current_Group13_Branch1</t>
  </si>
  <si>
    <r>
      <rPr>
        <sz val="11"/>
        <color theme="1"/>
        <rFont val="宋体"/>
        <charset val="134"/>
      </rPr>
      <t>第</t>
    </r>
    <r>
      <rPr>
        <sz val="11"/>
        <color theme="1"/>
        <rFont val="Tahoma"/>
        <family val="2"/>
      </rPr>
      <t>13</t>
    </r>
    <r>
      <rPr>
        <sz val="11"/>
        <color theme="1"/>
        <rFont val="宋体"/>
        <charset val="134"/>
      </rPr>
      <t>组第</t>
    </r>
    <r>
      <rPr>
        <sz val="11"/>
        <color theme="1"/>
        <rFont val="Tahoma"/>
        <family val="2"/>
      </rPr>
      <t>1</t>
    </r>
    <r>
      <rPr>
        <sz val="11"/>
        <color theme="1"/>
        <rFont val="宋体"/>
        <charset val="134"/>
      </rPr>
      <t>路组串电流</t>
    </r>
  </si>
  <si>
    <t>Current_Group13_Branch2</t>
  </si>
  <si>
    <r>
      <rPr>
        <sz val="11"/>
        <color theme="1"/>
        <rFont val="宋体"/>
        <charset val="134"/>
      </rPr>
      <t>第</t>
    </r>
    <r>
      <rPr>
        <sz val="11"/>
        <color theme="1"/>
        <rFont val="Tahoma"/>
        <family val="2"/>
      </rPr>
      <t>13</t>
    </r>
    <r>
      <rPr>
        <sz val="11"/>
        <color theme="1"/>
        <rFont val="宋体"/>
        <charset val="134"/>
      </rPr>
      <t>组第</t>
    </r>
    <r>
      <rPr>
        <sz val="11"/>
        <color theme="1"/>
        <rFont val="Tahoma"/>
        <family val="2"/>
      </rPr>
      <t>2</t>
    </r>
    <r>
      <rPr>
        <sz val="11"/>
        <color theme="1"/>
        <rFont val="宋体"/>
        <charset val="134"/>
      </rPr>
      <t>路组串电流</t>
    </r>
  </si>
  <si>
    <t>Voltage_Group14</t>
  </si>
  <si>
    <t>第14组汇流电压</t>
  </si>
  <si>
    <t>Current_Group14_Branch1</t>
  </si>
  <si>
    <r>
      <rPr>
        <sz val="11"/>
        <color theme="1"/>
        <rFont val="宋体"/>
        <charset val="134"/>
      </rPr>
      <t>第</t>
    </r>
    <r>
      <rPr>
        <sz val="11"/>
        <color theme="1"/>
        <rFont val="Tahoma"/>
        <family val="2"/>
      </rPr>
      <t>14</t>
    </r>
    <r>
      <rPr>
        <sz val="11"/>
        <color theme="1"/>
        <rFont val="宋体"/>
        <charset val="134"/>
      </rPr>
      <t>组第</t>
    </r>
    <r>
      <rPr>
        <sz val="11"/>
        <color theme="1"/>
        <rFont val="Tahoma"/>
        <family val="2"/>
      </rPr>
      <t>1</t>
    </r>
    <r>
      <rPr>
        <sz val="11"/>
        <color theme="1"/>
        <rFont val="宋体"/>
        <charset val="134"/>
      </rPr>
      <t>路组串电流</t>
    </r>
  </si>
  <si>
    <t>Current_Group14_Branch2</t>
  </si>
  <si>
    <r>
      <rPr>
        <sz val="11"/>
        <color theme="1"/>
        <rFont val="宋体"/>
        <charset val="134"/>
      </rPr>
      <t>第</t>
    </r>
    <r>
      <rPr>
        <sz val="11"/>
        <color theme="1"/>
        <rFont val="Tahoma"/>
        <family val="2"/>
      </rPr>
      <t>14</t>
    </r>
    <r>
      <rPr>
        <sz val="11"/>
        <color theme="1"/>
        <rFont val="宋体"/>
        <charset val="134"/>
      </rPr>
      <t>组第</t>
    </r>
    <r>
      <rPr>
        <sz val="11"/>
        <color theme="1"/>
        <rFont val="Tahoma"/>
        <family val="2"/>
      </rPr>
      <t>2</t>
    </r>
    <r>
      <rPr>
        <sz val="11"/>
        <color theme="1"/>
        <rFont val="宋体"/>
        <charset val="134"/>
      </rPr>
      <t>路组串电流</t>
    </r>
  </si>
  <si>
    <t>Voltage_Group15</t>
  </si>
  <si>
    <t>第15组汇流电压</t>
  </si>
  <si>
    <t>Current_Group15_Branch1</t>
  </si>
  <si>
    <r>
      <rPr>
        <sz val="11"/>
        <color theme="1"/>
        <rFont val="宋体"/>
        <charset val="134"/>
      </rPr>
      <t>第</t>
    </r>
    <r>
      <rPr>
        <sz val="11"/>
        <color theme="1"/>
        <rFont val="Tahoma"/>
        <family val="2"/>
      </rPr>
      <t>15</t>
    </r>
    <r>
      <rPr>
        <sz val="11"/>
        <color theme="1"/>
        <rFont val="宋体"/>
        <charset val="134"/>
      </rPr>
      <t>组第</t>
    </r>
    <r>
      <rPr>
        <sz val="11"/>
        <color theme="1"/>
        <rFont val="Tahoma"/>
        <family val="2"/>
      </rPr>
      <t>1</t>
    </r>
    <r>
      <rPr>
        <sz val="11"/>
        <color theme="1"/>
        <rFont val="宋体"/>
        <charset val="134"/>
      </rPr>
      <t>路组串电流</t>
    </r>
  </si>
  <si>
    <t>Current_Group15_Branch2</t>
  </si>
  <si>
    <r>
      <rPr>
        <sz val="11"/>
        <color theme="1"/>
        <rFont val="宋体"/>
        <charset val="134"/>
      </rPr>
      <t>第</t>
    </r>
    <r>
      <rPr>
        <sz val="11"/>
        <color theme="1"/>
        <rFont val="Tahoma"/>
        <family val="2"/>
      </rPr>
      <t>15</t>
    </r>
    <r>
      <rPr>
        <sz val="11"/>
        <color theme="1"/>
        <rFont val="宋体"/>
        <charset val="134"/>
      </rPr>
      <t>组第</t>
    </r>
    <r>
      <rPr>
        <sz val="11"/>
        <color theme="1"/>
        <rFont val="Tahoma"/>
        <family val="2"/>
      </rPr>
      <t>2</t>
    </r>
    <r>
      <rPr>
        <sz val="11"/>
        <color theme="1"/>
        <rFont val="宋体"/>
        <charset val="134"/>
      </rPr>
      <t>路组串电流</t>
    </r>
  </si>
  <si>
    <t>Voltage_Group16</t>
  </si>
  <si>
    <t>第16组汇流电压</t>
  </si>
  <si>
    <t>Current_Group16_Branch1</t>
  </si>
  <si>
    <r>
      <rPr>
        <sz val="11"/>
        <color theme="1"/>
        <rFont val="宋体"/>
        <charset val="134"/>
      </rPr>
      <t>第</t>
    </r>
    <r>
      <rPr>
        <sz val="11"/>
        <color theme="1"/>
        <rFont val="Tahoma"/>
        <family val="2"/>
      </rPr>
      <t>16</t>
    </r>
    <r>
      <rPr>
        <sz val="11"/>
        <color theme="1"/>
        <rFont val="宋体"/>
        <charset val="134"/>
      </rPr>
      <t>组第</t>
    </r>
    <r>
      <rPr>
        <sz val="11"/>
        <color theme="1"/>
        <rFont val="Tahoma"/>
        <family val="2"/>
      </rPr>
      <t>1</t>
    </r>
    <r>
      <rPr>
        <sz val="11"/>
        <color theme="1"/>
        <rFont val="宋体"/>
        <charset val="134"/>
      </rPr>
      <t>路组串电流</t>
    </r>
  </si>
  <si>
    <t>Current_Group16_Branch2</t>
  </si>
  <si>
    <r>
      <rPr>
        <sz val="11"/>
        <color theme="1"/>
        <rFont val="宋体"/>
        <charset val="134"/>
      </rPr>
      <t>第</t>
    </r>
    <r>
      <rPr>
        <sz val="11"/>
        <color theme="1"/>
        <rFont val="Tahoma"/>
        <family val="2"/>
      </rPr>
      <t>16</t>
    </r>
    <r>
      <rPr>
        <sz val="11"/>
        <color theme="1"/>
        <rFont val="宋体"/>
        <charset val="134"/>
      </rPr>
      <t>组第</t>
    </r>
    <r>
      <rPr>
        <sz val="11"/>
        <color theme="1"/>
        <rFont val="Tahoma"/>
        <family val="2"/>
      </rPr>
      <t>2</t>
    </r>
    <r>
      <rPr>
        <sz val="11"/>
        <color theme="1"/>
        <rFont val="宋体"/>
        <charset val="134"/>
      </rPr>
      <t>路组串电流</t>
    </r>
  </si>
  <si>
    <r>
      <rPr>
        <sz val="11"/>
        <color theme="1"/>
        <rFont val="Tahoma"/>
        <family val="2"/>
      </rPr>
      <t>AddressMask_Realtime_CombinerInfo</t>
    </r>
    <r>
      <rPr>
        <sz val="11"/>
        <color theme="1"/>
        <rFont val="Tahoma"/>
        <family val="2"/>
      </rPr>
      <t>2</t>
    </r>
  </si>
  <si>
    <t>AddressMask_Realtime_ArcInfo3</t>
  </si>
  <si>
    <t>ArcStrength_Channel1</t>
  </si>
  <si>
    <r>
      <rPr>
        <sz val="11"/>
        <color theme="1"/>
        <rFont val="Tahoma"/>
        <family val="2"/>
      </rPr>
      <t>I</t>
    </r>
    <r>
      <rPr>
        <sz val="11"/>
        <color theme="1"/>
        <rFont val="Tahoma"/>
        <family val="2"/>
      </rPr>
      <t>16</t>
    </r>
  </si>
  <si>
    <t>ArcStrength_Channel2</t>
  </si>
  <si>
    <r>
      <rPr>
        <sz val="11"/>
        <color theme="1"/>
        <rFont val="宋体"/>
        <charset val="134"/>
      </rPr>
      <t>通道</t>
    </r>
    <r>
      <rPr>
        <sz val="11"/>
        <color theme="1"/>
        <rFont val="Tahoma"/>
        <family val="2"/>
      </rPr>
      <t xml:space="preserve"> 2 监测的实时电弧强度</t>
    </r>
  </si>
  <si>
    <t>ArcStrength_Channel3</t>
  </si>
  <si>
    <r>
      <rPr>
        <sz val="11"/>
        <color theme="1"/>
        <rFont val="宋体"/>
        <charset val="134"/>
      </rPr>
      <t>通道</t>
    </r>
    <r>
      <rPr>
        <sz val="11"/>
        <color theme="1"/>
        <rFont val="Tahoma"/>
        <family val="2"/>
      </rPr>
      <t xml:space="preserve"> 3 监测的实时电弧强度</t>
    </r>
  </si>
  <si>
    <t>ArcStrength_Channel4</t>
  </si>
  <si>
    <r>
      <rPr>
        <sz val="11"/>
        <color theme="1"/>
        <rFont val="宋体"/>
        <charset val="134"/>
      </rPr>
      <t>通道</t>
    </r>
    <r>
      <rPr>
        <sz val="11"/>
        <color theme="1"/>
        <rFont val="Tahoma"/>
        <family val="2"/>
      </rPr>
      <t xml:space="preserve"> 4 监测的实时电弧强度</t>
    </r>
  </si>
  <si>
    <t>ArcStrength_Channel5</t>
  </si>
  <si>
    <r>
      <rPr>
        <sz val="11"/>
        <color theme="1"/>
        <rFont val="宋体"/>
        <charset val="134"/>
      </rPr>
      <t>通道</t>
    </r>
    <r>
      <rPr>
        <sz val="11"/>
        <color theme="1"/>
        <rFont val="Tahoma"/>
        <family val="2"/>
      </rPr>
      <t xml:space="preserve"> 5 监测的实时电弧强度</t>
    </r>
  </si>
  <si>
    <t>ArcStrength_Channel6</t>
  </si>
  <si>
    <r>
      <rPr>
        <sz val="11"/>
        <color theme="1"/>
        <rFont val="宋体"/>
        <charset val="134"/>
      </rPr>
      <t>通道</t>
    </r>
    <r>
      <rPr>
        <sz val="11"/>
        <color theme="1"/>
        <rFont val="Tahoma"/>
        <family val="2"/>
      </rPr>
      <t xml:space="preserve"> 6 监测的实时电弧强度</t>
    </r>
  </si>
  <si>
    <t>ArcStrength_Channel7</t>
  </si>
  <si>
    <r>
      <rPr>
        <sz val="11"/>
        <color theme="1"/>
        <rFont val="宋体"/>
        <charset val="134"/>
      </rPr>
      <t>通道</t>
    </r>
    <r>
      <rPr>
        <sz val="11"/>
        <color theme="1"/>
        <rFont val="Tahoma"/>
        <family val="2"/>
      </rPr>
      <t xml:space="preserve"> 7 监测的实时电弧强度</t>
    </r>
  </si>
  <si>
    <t>ArcStrength_Channel8</t>
  </si>
  <si>
    <r>
      <rPr>
        <sz val="11"/>
        <color theme="1"/>
        <rFont val="宋体"/>
        <charset val="134"/>
      </rPr>
      <t>通道</t>
    </r>
    <r>
      <rPr>
        <sz val="11"/>
        <color theme="1"/>
        <rFont val="Tahoma"/>
        <family val="2"/>
      </rPr>
      <t xml:space="preserve"> 8 监测的实时电弧强度</t>
    </r>
  </si>
  <si>
    <t>ArcStrength_Channel9</t>
  </si>
  <si>
    <r>
      <rPr>
        <sz val="11"/>
        <color theme="1"/>
        <rFont val="宋体"/>
        <charset val="134"/>
      </rPr>
      <t>通道</t>
    </r>
    <r>
      <rPr>
        <sz val="11"/>
        <color theme="1"/>
        <rFont val="Tahoma"/>
        <family val="2"/>
      </rPr>
      <t xml:space="preserve"> 9 监测的实时电弧强度</t>
    </r>
  </si>
  <si>
    <t>ArcStrength_Channel10</t>
  </si>
  <si>
    <r>
      <rPr>
        <sz val="11"/>
        <color theme="1"/>
        <rFont val="宋体"/>
        <charset val="134"/>
      </rPr>
      <t>通道</t>
    </r>
    <r>
      <rPr>
        <sz val="11"/>
        <color theme="1"/>
        <rFont val="Tahoma"/>
        <family val="2"/>
      </rPr>
      <t xml:space="preserve"> 10 监测的实时电弧强度</t>
    </r>
  </si>
  <si>
    <t>ArcStrength_Channel11</t>
  </si>
  <si>
    <r>
      <rPr>
        <sz val="11"/>
        <color theme="1"/>
        <rFont val="宋体"/>
        <charset val="134"/>
      </rPr>
      <t>通道</t>
    </r>
    <r>
      <rPr>
        <sz val="11"/>
        <color theme="1"/>
        <rFont val="Tahoma"/>
        <family val="2"/>
      </rPr>
      <t xml:space="preserve"> 11 监测的实时电弧强度</t>
    </r>
  </si>
  <si>
    <t>ArcStrength_Channel12</t>
  </si>
  <si>
    <r>
      <rPr>
        <sz val="11"/>
        <color theme="1"/>
        <rFont val="宋体"/>
        <charset val="134"/>
      </rPr>
      <t>通道</t>
    </r>
    <r>
      <rPr>
        <sz val="11"/>
        <color theme="1"/>
        <rFont val="Tahoma"/>
        <family val="2"/>
      </rPr>
      <t xml:space="preserve"> 12 监测的实时电弧强度</t>
    </r>
  </si>
  <si>
    <t>ArcStrength_Channel13</t>
  </si>
  <si>
    <r>
      <rPr>
        <sz val="11"/>
        <color theme="1"/>
        <rFont val="宋体"/>
        <charset val="134"/>
      </rPr>
      <t>通道</t>
    </r>
    <r>
      <rPr>
        <sz val="11"/>
        <color theme="1"/>
        <rFont val="Tahoma"/>
        <family val="2"/>
      </rPr>
      <t xml:space="preserve"> 13 监测的实时电弧强度</t>
    </r>
  </si>
  <si>
    <t>ArcStrength_Channel14</t>
  </si>
  <si>
    <r>
      <rPr>
        <sz val="11"/>
        <color theme="1"/>
        <rFont val="宋体"/>
        <charset val="134"/>
      </rPr>
      <t>通道</t>
    </r>
    <r>
      <rPr>
        <sz val="11"/>
        <color theme="1"/>
        <rFont val="Tahoma"/>
        <family val="2"/>
      </rPr>
      <t xml:space="preserve"> 14 监测的实时电弧强度</t>
    </r>
  </si>
  <si>
    <t>ArcStrength_Channel15</t>
  </si>
  <si>
    <r>
      <rPr>
        <sz val="11"/>
        <color theme="1"/>
        <rFont val="宋体"/>
        <charset val="134"/>
      </rPr>
      <t>通道</t>
    </r>
    <r>
      <rPr>
        <sz val="11"/>
        <color theme="1"/>
        <rFont val="Tahoma"/>
        <family val="2"/>
      </rPr>
      <t xml:space="preserve"> 15 监测的实时电弧强度</t>
    </r>
  </si>
  <si>
    <t>ArcStrength_Channel16</t>
  </si>
  <si>
    <r>
      <rPr>
        <sz val="11"/>
        <color theme="1"/>
        <rFont val="宋体"/>
        <charset val="134"/>
      </rPr>
      <t>通道</t>
    </r>
    <r>
      <rPr>
        <sz val="11"/>
        <color theme="1"/>
        <rFont val="Tahoma"/>
        <family val="2"/>
      </rPr>
      <t xml:space="preserve"> 16 监测的实时电弧强度</t>
    </r>
  </si>
  <si>
    <t>ArcStrength_Channel17</t>
  </si>
  <si>
    <r>
      <rPr>
        <sz val="11"/>
        <color theme="1"/>
        <rFont val="宋体"/>
        <charset val="134"/>
      </rPr>
      <t>通道</t>
    </r>
    <r>
      <rPr>
        <sz val="11"/>
        <color theme="1"/>
        <rFont val="Tahoma"/>
        <family val="2"/>
      </rPr>
      <t xml:space="preserve"> 17 监测的实时电弧强度</t>
    </r>
  </si>
  <si>
    <t>ArcStrength_Channel18</t>
  </si>
  <si>
    <r>
      <rPr>
        <sz val="11"/>
        <color theme="1"/>
        <rFont val="宋体"/>
        <charset val="134"/>
      </rPr>
      <t>通道</t>
    </r>
    <r>
      <rPr>
        <sz val="11"/>
        <color theme="1"/>
        <rFont val="Tahoma"/>
        <family val="2"/>
      </rPr>
      <t xml:space="preserve"> 18 监测的实时电弧强度</t>
    </r>
  </si>
  <si>
    <t>ArcStrength_Channel19</t>
  </si>
  <si>
    <r>
      <rPr>
        <sz val="11"/>
        <color theme="1"/>
        <rFont val="宋体"/>
        <charset val="134"/>
      </rPr>
      <t>通道</t>
    </r>
    <r>
      <rPr>
        <sz val="11"/>
        <color theme="1"/>
        <rFont val="Tahoma"/>
        <family val="2"/>
      </rPr>
      <t xml:space="preserve"> 19 监测的实时电弧强度</t>
    </r>
  </si>
  <si>
    <t>ArcStrength_Channel20</t>
  </si>
  <si>
    <r>
      <rPr>
        <sz val="11"/>
        <color theme="1"/>
        <rFont val="宋体"/>
        <charset val="134"/>
      </rPr>
      <t>通道</t>
    </r>
    <r>
      <rPr>
        <sz val="11"/>
        <color theme="1"/>
        <rFont val="Tahoma"/>
        <family val="2"/>
      </rPr>
      <t xml:space="preserve"> 20 监测的实时电弧强度</t>
    </r>
  </si>
  <si>
    <t>ArcStrength_Channel21</t>
  </si>
  <si>
    <r>
      <rPr>
        <sz val="11"/>
        <color theme="1"/>
        <rFont val="宋体"/>
        <charset val="134"/>
      </rPr>
      <t>通道</t>
    </r>
    <r>
      <rPr>
        <sz val="11"/>
        <color theme="1"/>
        <rFont val="Tahoma"/>
        <family val="2"/>
      </rPr>
      <t xml:space="preserve"> 21 监测的实时电弧强度</t>
    </r>
  </si>
  <si>
    <t>ArcStrength_Channel22</t>
  </si>
  <si>
    <r>
      <rPr>
        <sz val="11"/>
        <color theme="1"/>
        <rFont val="宋体"/>
        <charset val="134"/>
      </rPr>
      <t>通道</t>
    </r>
    <r>
      <rPr>
        <sz val="11"/>
        <color theme="1"/>
        <rFont val="Tahoma"/>
        <family val="2"/>
      </rPr>
      <t xml:space="preserve"> 22 监测的实时电弧强度</t>
    </r>
  </si>
  <si>
    <t>ArcStrength_Channel23</t>
  </si>
  <si>
    <r>
      <rPr>
        <sz val="11"/>
        <color theme="1"/>
        <rFont val="宋体"/>
        <charset val="134"/>
      </rPr>
      <t>通道</t>
    </r>
    <r>
      <rPr>
        <sz val="11"/>
        <color theme="1"/>
        <rFont val="Tahoma"/>
        <family val="2"/>
      </rPr>
      <t xml:space="preserve"> 23 监测的实时电弧强度</t>
    </r>
  </si>
  <si>
    <t>ArcStrength_Channel24</t>
  </si>
  <si>
    <r>
      <rPr>
        <sz val="11"/>
        <color theme="1"/>
        <rFont val="宋体"/>
        <charset val="134"/>
      </rPr>
      <t>通道</t>
    </r>
    <r>
      <rPr>
        <sz val="11"/>
        <color theme="1"/>
        <rFont val="Tahoma"/>
        <family val="2"/>
      </rPr>
      <t xml:space="preserve"> 24 监测的实时电弧强度</t>
    </r>
  </si>
  <si>
    <t>ArcStrength_Channel25</t>
  </si>
  <si>
    <r>
      <rPr>
        <sz val="11"/>
        <color theme="1"/>
        <rFont val="宋体"/>
        <charset val="134"/>
      </rPr>
      <t>通道</t>
    </r>
    <r>
      <rPr>
        <sz val="11"/>
        <color theme="1"/>
        <rFont val="Tahoma"/>
        <family val="2"/>
      </rPr>
      <t xml:space="preserve"> 25 监测的实时电弧强度</t>
    </r>
  </si>
  <si>
    <t>ArcStrength_Channel26</t>
  </si>
  <si>
    <r>
      <rPr>
        <sz val="11"/>
        <color theme="1"/>
        <rFont val="宋体"/>
        <charset val="134"/>
      </rPr>
      <t>通道</t>
    </r>
    <r>
      <rPr>
        <sz val="11"/>
        <color theme="1"/>
        <rFont val="Tahoma"/>
        <family val="2"/>
      </rPr>
      <t xml:space="preserve"> 26 监测的实时电弧强度</t>
    </r>
  </si>
  <si>
    <t>ArcStrength_Channel27</t>
  </si>
  <si>
    <r>
      <rPr>
        <sz val="11"/>
        <color theme="1"/>
        <rFont val="宋体"/>
        <charset val="134"/>
      </rPr>
      <t>通道</t>
    </r>
    <r>
      <rPr>
        <sz val="11"/>
        <color theme="1"/>
        <rFont val="Tahoma"/>
        <family val="2"/>
      </rPr>
      <t xml:space="preserve"> 27 监测的实时电弧强度</t>
    </r>
  </si>
  <si>
    <t>ArcStrength_Channel28</t>
  </si>
  <si>
    <r>
      <rPr>
        <sz val="11"/>
        <color theme="1"/>
        <rFont val="宋体"/>
        <charset val="134"/>
      </rPr>
      <t>通道</t>
    </r>
    <r>
      <rPr>
        <sz val="11"/>
        <color theme="1"/>
        <rFont val="Tahoma"/>
        <family val="2"/>
      </rPr>
      <t xml:space="preserve"> 28 监测的实时电弧强度</t>
    </r>
  </si>
  <si>
    <t>ArcStrength_Channel29</t>
  </si>
  <si>
    <r>
      <rPr>
        <sz val="11"/>
        <color theme="1"/>
        <rFont val="宋体"/>
        <charset val="134"/>
      </rPr>
      <t>通道</t>
    </r>
    <r>
      <rPr>
        <sz val="11"/>
        <color theme="1"/>
        <rFont val="Tahoma"/>
        <family val="2"/>
      </rPr>
      <t xml:space="preserve"> 29 监测的实时电弧强度</t>
    </r>
  </si>
  <si>
    <t>ArcStrength_Channel30</t>
  </si>
  <si>
    <r>
      <rPr>
        <sz val="11"/>
        <color theme="1"/>
        <rFont val="宋体"/>
        <charset val="134"/>
      </rPr>
      <t>通道</t>
    </r>
    <r>
      <rPr>
        <sz val="11"/>
        <color theme="1"/>
        <rFont val="Tahoma"/>
        <family val="2"/>
      </rPr>
      <t xml:space="preserve"> 30 监测的实时电弧强度</t>
    </r>
  </si>
  <si>
    <t>ArcStrength_history_Channel1</t>
  </si>
  <si>
    <t>ArcStrength_history_Channel2</t>
  </si>
  <si>
    <t>通道 2 上电后记录监测到的电弧强度历史
最大值，掉电后自动清除</t>
  </si>
  <si>
    <t>ArcStrength_history_Channel3</t>
  </si>
  <si>
    <t>通道 3 上电后记录监测到的电弧强度历史
最大值，掉电后自动清除</t>
  </si>
  <si>
    <t>ArcStrength_history_Channel4</t>
  </si>
  <si>
    <t>通道 4 上电后记录监测到的电弧强度历史
最大值，掉电后自动清除</t>
  </si>
  <si>
    <t>ArcStrength_history_Channel5</t>
  </si>
  <si>
    <t>通道 5 上电后记录监测到的电弧强度历史
最大值，掉电后自动清除</t>
  </si>
  <si>
    <t>ArcStrength_history_Channel6</t>
  </si>
  <si>
    <t>通道 6 上电后记录监测到的电弧强度历史
最大值，掉电后自动清除</t>
  </si>
  <si>
    <t>ArcStrength_history_Channel7</t>
  </si>
  <si>
    <t>通道 7 上电后记录监测到的电弧强度历史
最大值，掉电后自动清除</t>
  </si>
  <si>
    <t>ArcStrength_history_Channel8</t>
  </si>
  <si>
    <t>通道 8 上电后记录监测到的电弧强度历史
最大值，掉电后自动清除</t>
  </si>
  <si>
    <t>ArcStrength_history_Channel9</t>
  </si>
  <si>
    <t>通道 9 上电后记录监测到的电弧强度历史
最大值，掉电后自动清除</t>
  </si>
  <si>
    <t>ArcStrength_history_Channel10</t>
  </si>
  <si>
    <t>通道 10 上电后记录监测到的电弧强度历史
最大值，掉电后自动清除</t>
  </si>
  <si>
    <t>ArcStrength_history_Channel11</t>
  </si>
  <si>
    <t>通道 11 上电后记录监测到的电弧强度历史
最大值，掉电后自动清除</t>
  </si>
  <si>
    <t>ArcStrength_history_Channel12</t>
  </si>
  <si>
    <t>通道 12 上电后记录监测到的电弧强度历史
最大值，掉电后自动清除</t>
  </si>
  <si>
    <t>ArcStrength_history_Channel13</t>
  </si>
  <si>
    <t>通道 13 上电后记录监测到的电弧强度历史
最大值，掉电后自动清除</t>
  </si>
  <si>
    <t>ArcStrength_history_Channel14</t>
  </si>
  <si>
    <t>通道 14 上电后记录监测到的电弧强度历史
最大值，掉电后自动清除</t>
  </si>
  <si>
    <t>ArcStrength_history_Channel15</t>
  </si>
  <si>
    <t>通道 15 上电后记录监测到的电弧强度历史
最大值，掉电后自动清除</t>
  </si>
  <si>
    <t>ArcStrength_history_Channel16</t>
  </si>
  <si>
    <t>通道 16 上电后记录监测到的电弧强度历史
最大值，掉电后自动清除</t>
  </si>
  <si>
    <t>ArcStrength_history_Channel17</t>
  </si>
  <si>
    <t>通道 17 上电后记录监测到的电弧强度历史
最大值，掉电后自动清除</t>
  </si>
  <si>
    <t>ArcStrength_history_Channel18</t>
  </si>
  <si>
    <t>通道 18 上电后记录监测到的电弧强度历史
最大值，掉电后自动清除</t>
  </si>
  <si>
    <t>ArcStrength_history_Channel19</t>
  </si>
  <si>
    <t>通道 19 上电后记录监测到的电弧强度历史
最大值，掉电后自动清除</t>
  </si>
  <si>
    <t>ArcStrength_history_Channel20</t>
  </si>
  <si>
    <t>通道 20 上电后记录监测到的电弧强度历史
最大值，掉电后自动清除</t>
  </si>
  <si>
    <t>ArcStrength_history_Channel21</t>
  </si>
  <si>
    <t>通道 21 上电后记录监测到的电弧强度历史
最大值，掉电后自动清除</t>
  </si>
  <si>
    <t>ArcStrength_history_Channel22</t>
  </si>
  <si>
    <t>通道 22 上电后记录监测到的电弧强度历史
最大值，掉电后自动清除</t>
  </si>
  <si>
    <t>ArcStrength_history_Channel23</t>
  </si>
  <si>
    <t>通道 23 上电后记录监测到的电弧强度历史
最大值，掉电后自动清除</t>
  </si>
  <si>
    <t>ArcStrength_history_Channel24</t>
  </si>
  <si>
    <t>通道 24 上电后记录监测到的电弧强度历史
最大值，掉电后自动清除</t>
  </si>
  <si>
    <t>ArcStrength_history_Channel25</t>
  </si>
  <si>
    <t>通道 25 上电后记录监测到的电弧强度历史
最大值，掉电后自动清除</t>
  </si>
  <si>
    <t>ArcStrength_history_Channel26</t>
  </si>
  <si>
    <t>通道 26 上电后记录监测到的电弧强度历史
最大值，掉电后自动清除</t>
  </si>
  <si>
    <t>ArcStrength_history_Channel27</t>
  </si>
  <si>
    <t>通道 27 上电后记录监测到的电弧强度历史
最大值，掉电后自动清除</t>
  </si>
  <si>
    <t>ArcStrength_history_Channel28</t>
  </si>
  <si>
    <t>通道 28 上电后记录监测到的电弧强度历史
最大值，掉电后自动清除</t>
  </si>
  <si>
    <t>ArcStrength_history_Channel29</t>
  </si>
  <si>
    <t>通道 29 上电后记录监测到的电弧强度历史
最大值，掉电后自动清除</t>
  </si>
  <si>
    <t>ArcStrength_history_Channel30</t>
  </si>
  <si>
    <t>通道 30 上电后记录监测到的电弧强度历史
最大值，掉电后自动清除</t>
  </si>
  <si>
    <t>ConnectWaitTime</t>
  </si>
  <si>
    <t>RW</t>
  </si>
  <si>
    <t>PowerUpSpeed</t>
  </si>
  <si>
    <t>%Pn/min</t>
  </si>
  <si>
    <r>
      <rPr>
        <sz val="11"/>
        <color theme="1"/>
        <rFont val="Tahoma"/>
        <family val="2"/>
      </rPr>
      <t>100</t>
    </r>
    <r>
      <rPr>
        <sz val="11"/>
        <color theme="1"/>
        <rFont val="宋体"/>
        <charset val="134"/>
      </rPr>
      <t>表示</t>
    </r>
    <r>
      <rPr>
        <sz val="11"/>
        <color theme="1"/>
        <rFont val="Tahoma"/>
        <family val="2"/>
      </rPr>
      <t>1</t>
    </r>
    <r>
      <rPr>
        <sz val="11"/>
        <color theme="1"/>
        <rFont val="宋体"/>
        <charset val="134"/>
      </rPr>
      <t>分钟升到满载对应的速率，其他值以此为基准进行乘除计算</t>
    </r>
  </si>
  <si>
    <t>ReconnectWaitTime</t>
  </si>
  <si>
    <t>ReconnectPowerUpSpeed</t>
  </si>
  <si>
    <t>VoltHighLimit</t>
  </si>
  <si>
    <t>VoltLowLimit</t>
  </si>
  <si>
    <t>启动电网电压下限</t>
  </si>
  <si>
    <t>FreqHighLimit</t>
  </si>
  <si>
    <t>启动电网频率上限</t>
  </si>
  <si>
    <t>FreqLowLimit</t>
  </si>
  <si>
    <t>启动电网频率下限</t>
  </si>
  <si>
    <t>ReconnectVoltHighLimit</t>
  </si>
  <si>
    <t>ReconnectVoltLowLimit</t>
  </si>
  <si>
    <t>重连电网电压下限</t>
  </si>
  <si>
    <t>ReconnectFreqHighLimit</t>
  </si>
  <si>
    <t>重连电网频率上限</t>
  </si>
  <si>
    <t>ReconnectFreqLowLimit</t>
  </si>
  <si>
    <t>重连电网频率下限</t>
  </si>
  <si>
    <t>Voltage Config</t>
  </si>
  <si>
    <r>
      <rPr>
        <sz val="11"/>
        <color theme="1"/>
        <rFont val="Tahoma"/>
        <family val="2"/>
      </rPr>
      <t>Bit0</t>
    </r>
    <r>
      <rPr>
        <sz val="11"/>
        <color theme="1"/>
        <rFont val="宋体"/>
        <charset val="134"/>
      </rPr>
      <t xml:space="preserve">：过压一级保护使能位
</t>
    </r>
    <r>
      <rPr>
        <sz val="11"/>
        <color theme="1"/>
        <rFont val="Tahoma"/>
        <family val="2"/>
      </rPr>
      <t>Bit1</t>
    </r>
    <r>
      <rPr>
        <sz val="11"/>
        <color theme="1"/>
        <rFont val="宋体"/>
        <charset val="134"/>
      </rPr>
      <t xml:space="preserve">：过压二级保护使能位
</t>
    </r>
    <r>
      <rPr>
        <sz val="11"/>
        <color theme="1"/>
        <rFont val="Tahoma"/>
        <family val="2"/>
      </rPr>
      <t>Bit2</t>
    </r>
    <r>
      <rPr>
        <sz val="11"/>
        <color theme="1"/>
        <rFont val="宋体"/>
        <charset val="134"/>
      </rPr>
      <t xml:space="preserve">：过压三级保护使能位
</t>
    </r>
    <r>
      <rPr>
        <sz val="11"/>
        <color theme="1"/>
        <rFont val="Tahoma"/>
        <family val="2"/>
      </rPr>
      <t>Bit3</t>
    </r>
    <r>
      <rPr>
        <sz val="11"/>
        <color theme="1"/>
        <rFont val="宋体"/>
        <charset val="134"/>
      </rPr>
      <t xml:space="preserve">：欠压一级保护使能位
</t>
    </r>
    <r>
      <rPr>
        <sz val="11"/>
        <color theme="1"/>
        <rFont val="Tahoma"/>
        <family val="2"/>
      </rPr>
      <t>Bit4</t>
    </r>
    <r>
      <rPr>
        <sz val="11"/>
        <color theme="1"/>
        <rFont val="宋体"/>
        <charset val="134"/>
      </rPr>
      <t xml:space="preserve">：欠压二级保护使能位
</t>
    </r>
    <r>
      <rPr>
        <sz val="11"/>
        <color theme="1"/>
        <rFont val="Tahoma"/>
        <family val="2"/>
      </rPr>
      <t>Bit5</t>
    </r>
    <r>
      <rPr>
        <sz val="11"/>
        <color theme="1"/>
        <rFont val="宋体"/>
        <charset val="134"/>
      </rPr>
      <t xml:space="preserve">：欠压三级保护使能位
</t>
    </r>
    <r>
      <rPr>
        <sz val="11"/>
        <color theme="1"/>
        <rFont val="Tahoma"/>
        <family val="2"/>
      </rPr>
      <t>Bit6</t>
    </r>
    <r>
      <rPr>
        <sz val="11"/>
        <color theme="1"/>
        <rFont val="宋体"/>
        <charset val="134"/>
      </rPr>
      <t>：</t>
    </r>
    <r>
      <rPr>
        <sz val="11"/>
        <color theme="1"/>
        <rFont val="Tahoma"/>
        <family val="2"/>
      </rPr>
      <t>10</t>
    </r>
    <r>
      <rPr>
        <sz val="11"/>
        <color theme="1"/>
        <rFont val="宋体"/>
        <charset val="134"/>
      </rPr>
      <t>分钟过压保护使能位</t>
    </r>
  </si>
  <si>
    <t>RatedVoltage</t>
  </si>
  <si>
    <t>额定电网电压</t>
  </si>
  <si>
    <t>FirstOvervoltageProtectionValue</t>
  </si>
  <si>
    <t>一级过压保护值</t>
  </si>
  <si>
    <t>FirstOvervoltageProtectionTime</t>
  </si>
  <si>
    <t>ms</t>
  </si>
  <si>
    <t>一级过压保护时间</t>
  </si>
  <si>
    <t>SecondOvervoltageProtectionValue</t>
  </si>
  <si>
    <t>二级过压保护值</t>
  </si>
  <si>
    <t>SecondOvervoltageProtectionTime</t>
  </si>
  <si>
    <t>二级过压保护时间</t>
  </si>
  <si>
    <t>ThirdOvervoltageProtectionValue</t>
  </si>
  <si>
    <t>三级过压保护值</t>
  </si>
  <si>
    <t>ThirdOvervoltageProtectionTime</t>
  </si>
  <si>
    <t>三级过压保护时间</t>
  </si>
  <si>
    <t>FirstUnderVoltageProtectionValue</t>
  </si>
  <si>
    <t>一级欠压保护值</t>
  </si>
  <si>
    <t>FirstUndervoltageProtectionTime</t>
  </si>
  <si>
    <t>一级欠压保护时间</t>
  </si>
  <si>
    <t>SecondUnderVoltageProtectionValue</t>
  </si>
  <si>
    <t>二级欠压保护值</t>
  </si>
  <si>
    <t>SecondUndervoltageProtectionTime</t>
  </si>
  <si>
    <t>二级欠压保护时间</t>
  </si>
  <si>
    <t>ThirdUnderVoltageProtectionValue</t>
  </si>
  <si>
    <t>三级欠压保护值</t>
  </si>
  <si>
    <t>ThirdUndervoltageProtectionTime</t>
  </si>
  <si>
    <t>三级欠压保护时间</t>
  </si>
  <si>
    <t>10MinOvervoltageProtectionValue</t>
  </si>
  <si>
    <r>
      <rPr>
        <sz val="11"/>
        <color theme="1"/>
        <rFont val="宋体"/>
        <charset val="134"/>
      </rPr>
      <t>电网</t>
    </r>
    <r>
      <rPr>
        <sz val="11"/>
        <color theme="1"/>
        <rFont val="Tahoma"/>
        <family val="2"/>
      </rPr>
      <t>10</t>
    </r>
    <r>
      <rPr>
        <sz val="11"/>
        <color theme="1"/>
        <rFont val="宋体"/>
        <charset val="134"/>
      </rPr>
      <t>分钟过压保护值</t>
    </r>
  </si>
  <si>
    <t>FrequencyConfig</t>
  </si>
  <si>
    <r>
      <rPr>
        <sz val="11"/>
        <color theme="1"/>
        <rFont val="Tahoma"/>
        <family val="2"/>
      </rPr>
      <t xml:space="preserve">Bit0 </t>
    </r>
    <r>
      <rPr>
        <sz val="11"/>
        <color theme="1"/>
        <rFont val="宋体"/>
        <charset val="134"/>
      </rPr>
      <t xml:space="preserve">过频一级保护使能位
</t>
    </r>
    <r>
      <rPr>
        <sz val="11"/>
        <color theme="1"/>
        <rFont val="Tahoma"/>
        <family val="2"/>
      </rPr>
      <t xml:space="preserve">Bit1 </t>
    </r>
    <r>
      <rPr>
        <sz val="11"/>
        <color theme="1"/>
        <rFont val="宋体"/>
        <charset val="134"/>
      </rPr>
      <t xml:space="preserve">过频二级保护使能位
</t>
    </r>
    <r>
      <rPr>
        <sz val="11"/>
        <color theme="1"/>
        <rFont val="Tahoma"/>
        <family val="2"/>
      </rPr>
      <t xml:space="preserve">Bit2 </t>
    </r>
    <r>
      <rPr>
        <sz val="11"/>
        <color theme="1"/>
        <rFont val="宋体"/>
        <charset val="134"/>
      </rPr>
      <t xml:space="preserve">过频三级保护使能位
</t>
    </r>
    <r>
      <rPr>
        <sz val="11"/>
        <color theme="1"/>
        <rFont val="Tahoma"/>
        <family val="2"/>
      </rPr>
      <t xml:space="preserve">Bit3 </t>
    </r>
    <r>
      <rPr>
        <sz val="11"/>
        <color theme="1"/>
        <rFont val="宋体"/>
        <charset val="134"/>
      </rPr>
      <t xml:space="preserve">欠频一级保护使能位
</t>
    </r>
    <r>
      <rPr>
        <sz val="11"/>
        <color theme="1"/>
        <rFont val="Tahoma"/>
        <family val="2"/>
      </rPr>
      <t xml:space="preserve">Bit4 </t>
    </r>
    <r>
      <rPr>
        <sz val="11"/>
        <color theme="1"/>
        <rFont val="宋体"/>
        <charset val="134"/>
      </rPr>
      <t xml:space="preserve">欠频二级保护使能位
</t>
    </r>
    <r>
      <rPr>
        <sz val="11"/>
        <color theme="1"/>
        <rFont val="Tahoma"/>
        <family val="2"/>
      </rPr>
      <t xml:space="preserve">Bit5 </t>
    </r>
    <r>
      <rPr>
        <sz val="11"/>
        <color theme="1"/>
        <rFont val="宋体"/>
        <charset val="134"/>
      </rPr>
      <t>欠频三级保护使能位</t>
    </r>
  </si>
  <si>
    <t>RatedFrequency</t>
  </si>
  <si>
    <t>额定电网频率</t>
  </si>
  <si>
    <t>FirstOverfrequencyProtectionValue</t>
  </si>
  <si>
    <t>一级过频保护值</t>
  </si>
  <si>
    <t>FirstOverfrequencyProtectionTime</t>
  </si>
  <si>
    <t>一级过频保护时间</t>
  </si>
  <si>
    <t>SecondOverfrequencyProtectionValue</t>
  </si>
  <si>
    <t>二级过频保护值</t>
  </si>
  <si>
    <t>SecondOverfrequencyProtectionTime</t>
  </si>
  <si>
    <t>二级过频保护时间</t>
  </si>
  <si>
    <t>ThirdOverfrequencyProtectionValue</t>
  </si>
  <si>
    <t>三级过频保护值</t>
  </si>
  <si>
    <t>ThirdOverfrequencyProtectionTime</t>
  </si>
  <si>
    <t>三级过频保护时间</t>
  </si>
  <si>
    <t>FirstUnderfrequencyProtectionValue</t>
  </si>
  <si>
    <t>一级欠频保护值</t>
  </si>
  <si>
    <t>FirstUnderfrequencyProtectionTime</t>
  </si>
  <si>
    <t>一级欠频保护时间</t>
  </si>
  <si>
    <t>SecondUnderfrequencyProtectionValue</t>
  </si>
  <si>
    <t>二级欠频保护值</t>
  </si>
  <si>
    <t>SecondUnderfrequencyProtectionTime</t>
  </si>
  <si>
    <t>二级欠频保护时间</t>
  </si>
  <si>
    <t>ThirdUnderfrequencyProtectionValue</t>
  </si>
  <si>
    <t>三级欠频保护值</t>
  </si>
  <si>
    <t>ThirdUnderfrequencyProtectionTime</t>
  </si>
  <si>
    <t>三级欠频保护时间</t>
  </si>
  <si>
    <t>DCI Config</t>
  </si>
  <si>
    <t>DCIFirstProtectionValue</t>
  </si>
  <si>
    <r>
      <rPr>
        <sz val="11"/>
        <color theme="1"/>
        <rFont val="Tahoma"/>
        <family val="2"/>
      </rPr>
      <t>DCI</t>
    </r>
    <r>
      <rPr>
        <sz val="11"/>
        <color theme="1"/>
        <rFont val="宋体"/>
        <charset val="134"/>
      </rPr>
      <t>一级保护值</t>
    </r>
  </si>
  <si>
    <t>DCIFirstProtectionTime</t>
  </si>
  <si>
    <r>
      <rPr>
        <sz val="11"/>
        <color theme="1"/>
        <rFont val="Tahoma"/>
        <family val="2"/>
      </rPr>
      <t>DCI</t>
    </r>
    <r>
      <rPr>
        <sz val="11"/>
        <color theme="1"/>
        <rFont val="宋体"/>
        <charset val="134"/>
      </rPr>
      <t>一级保护时间</t>
    </r>
  </si>
  <si>
    <t>DCISecondProtectionValue</t>
  </si>
  <si>
    <r>
      <rPr>
        <sz val="11"/>
        <color theme="1"/>
        <rFont val="Tahoma"/>
        <family val="2"/>
      </rPr>
      <t>DCI</t>
    </r>
    <r>
      <rPr>
        <sz val="11"/>
        <color theme="1"/>
        <rFont val="宋体"/>
        <charset val="134"/>
      </rPr>
      <t>二级保护值</t>
    </r>
  </si>
  <si>
    <t>DCISecondProtectionTime</t>
  </si>
  <si>
    <r>
      <rPr>
        <sz val="11"/>
        <color theme="1"/>
        <rFont val="Tahoma"/>
        <family val="2"/>
      </rPr>
      <t>DCI</t>
    </r>
    <r>
      <rPr>
        <sz val="11"/>
        <color theme="1"/>
        <rFont val="宋体"/>
        <charset val="134"/>
      </rPr>
      <t>二级保护时间</t>
    </r>
  </si>
  <si>
    <t>DCIThirdProtectionValue</t>
  </si>
  <si>
    <r>
      <rPr>
        <sz val="11"/>
        <color rgb="FFFF0000"/>
        <rFont val="Tahoma"/>
        <family val="2"/>
      </rPr>
      <t>DCI</t>
    </r>
    <r>
      <rPr>
        <sz val="11"/>
        <color rgb="FFFF0000"/>
        <rFont val="宋体"/>
        <charset val="134"/>
      </rPr>
      <t>三级保护值</t>
    </r>
  </si>
  <si>
    <t>DCIThirdProtectionTime</t>
  </si>
  <si>
    <r>
      <rPr>
        <sz val="11"/>
        <color rgb="FFFF0000"/>
        <rFont val="Tahoma"/>
        <family val="2"/>
      </rPr>
      <t>DCI</t>
    </r>
    <r>
      <rPr>
        <sz val="11"/>
        <color rgb="FFFF0000"/>
        <rFont val="宋体"/>
        <charset val="134"/>
      </rPr>
      <t>三级保护时间</t>
    </r>
  </si>
  <si>
    <r>
      <rPr>
        <sz val="11"/>
        <color theme="1"/>
        <rFont val="Tahoma"/>
        <family val="2"/>
      </rPr>
      <t>DCI</t>
    </r>
    <r>
      <rPr>
        <sz val="11"/>
        <color theme="1"/>
        <rFont val="Tahoma"/>
        <family val="2"/>
      </rPr>
      <t>TestValue</t>
    </r>
    <r>
      <rPr>
        <sz val="11"/>
        <color theme="1"/>
        <rFont val="Tahoma"/>
        <family val="2"/>
      </rPr>
      <t>1</t>
    </r>
  </si>
  <si>
    <r>
      <rPr>
        <sz val="11"/>
        <color theme="1"/>
        <rFont val="Tahoma"/>
        <family val="2"/>
      </rPr>
      <t>DCI R</t>
    </r>
    <r>
      <rPr>
        <sz val="11"/>
        <color theme="1"/>
        <rFont val="宋体"/>
        <charset val="134"/>
      </rPr>
      <t>相测试值</t>
    </r>
  </si>
  <si>
    <r>
      <rPr>
        <sz val="11"/>
        <color theme="1"/>
        <rFont val="Tahoma"/>
        <family val="2"/>
      </rPr>
      <t>DCI</t>
    </r>
    <r>
      <rPr>
        <sz val="11"/>
        <color theme="1"/>
        <rFont val="Tahoma"/>
        <family val="2"/>
      </rPr>
      <t>TestValue</t>
    </r>
    <r>
      <rPr>
        <sz val="11"/>
        <color theme="1"/>
        <rFont val="Tahoma"/>
        <family val="2"/>
      </rPr>
      <t>2</t>
    </r>
  </si>
  <si>
    <r>
      <rPr>
        <sz val="11"/>
        <color theme="1"/>
        <rFont val="Tahoma"/>
        <family val="2"/>
      </rPr>
      <t>DCI S</t>
    </r>
    <r>
      <rPr>
        <sz val="11"/>
        <color theme="1"/>
        <rFont val="宋体"/>
        <charset val="134"/>
      </rPr>
      <t>相测试值</t>
    </r>
  </si>
  <si>
    <r>
      <rPr>
        <sz val="11"/>
        <color theme="1"/>
        <rFont val="Tahoma"/>
        <family val="2"/>
      </rPr>
      <t>DCI</t>
    </r>
    <r>
      <rPr>
        <sz val="11"/>
        <color theme="1"/>
        <rFont val="Tahoma"/>
        <family val="2"/>
      </rPr>
      <t>TestValue</t>
    </r>
    <r>
      <rPr>
        <sz val="11"/>
        <color theme="1"/>
        <rFont val="Tahoma"/>
        <family val="2"/>
      </rPr>
      <t>3</t>
    </r>
  </si>
  <si>
    <r>
      <rPr>
        <sz val="11"/>
        <color theme="1"/>
        <rFont val="Tahoma"/>
        <family val="2"/>
      </rPr>
      <t>DCI T</t>
    </r>
    <r>
      <rPr>
        <sz val="11"/>
        <color theme="1"/>
        <rFont val="宋体"/>
        <charset val="134"/>
      </rPr>
      <t>相测试值</t>
    </r>
  </si>
  <si>
    <t>DCIFirstProtectionProportion</t>
  </si>
  <si>
    <r>
      <rPr>
        <sz val="11"/>
        <color theme="1"/>
        <rFont val="Tahoma"/>
        <family val="2"/>
      </rPr>
      <t>DCI</t>
    </r>
    <r>
      <rPr>
        <sz val="11"/>
        <color theme="1"/>
        <rFont val="宋体"/>
        <charset val="134"/>
      </rPr>
      <t>一级保护比例</t>
    </r>
  </si>
  <si>
    <t>DCISecondProtectionProportion</t>
  </si>
  <si>
    <r>
      <rPr>
        <sz val="11"/>
        <color theme="1"/>
        <rFont val="Tahoma"/>
        <family val="2"/>
      </rPr>
      <t>DCI</t>
    </r>
    <r>
      <rPr>
        <sz val="11"/>
        <color theme="1"/>
        <rFont val="宋体"/>
        <charset val="134"/>
      </rPr>
      <t>二级保护比例</t>
    </r>
  </si>
  <si>
    <t>DCIThirdProtectionProportion</t>
  </si>
  <si>
    <r>
      <rPr>
        <sz val="11"/>
        <color theme="1"/>
        <rFont val="Tahoma"/>
        <family val="2"/>
      </rPr>
      <t>DCI</t>
    </r>
    <r>
      <rPr>
        <sz val="11"/>
        <color theme="1"/>
        <rFont val="宋体"/>
        <charset val="134"/>
      </rPr>
      <t>三级保护比例</t>
    </r>
  </si>
  <si>
    <t xml:space="preserve">Remote Config
</t>
  </si>
  <si>
    <r>
      <rPr>
        <sz val="11"/>
        <color theme="1"/>
        <rFont val="Tahoma"/>
        <family val="2"/>
      </rPr>
      <t>Bit0</t>
    </r>
    <r>
      <rPr>
        <sz val="11"/>
        <color theme="1"/>
        <rFont val="宋体"/>
        <charset val="134"/>
      </rPr>
      <t xml:space="preserve">：有功降载使能位
</t>
    </r>
    <r>
      <rPr>
        <sz val="11"/>
        <color theme="1"/>
        <rFont val="Tahoma"/>
        <family val="2"/>
      </rPr>
      <t>Bit1</t>
    </r>
    <r>
      <rPr>
        <sz val="11"/>
        <color theme="1"/>
        <rFont val="宋体"/>
        <charset val="134"/>
      </rPr>
      <t xml:space="preserve">：远程开关机使能位
</t>
    </r>
    <r>
      <rPr>
        <sz val="11"/>
        <color theme="1"/>
        <rFont val="Tahoma"/>
        <family val="2"/>
      </rPr>
      <t>Bit2</t>
    </r>
    <r>
      <rPr>
        <sz val="11"/>
        <color theme="1"/>
        <rFont val="宋体"/>
        <charset val="134"/>
      </rPr>
      <t xml:space="preserve">：过压降载使能位
</t>
    </r>
    <r>
      <rPr>
        <sz val="11"/>
        <color theme="1"/>
        <rFont val="Tahoma"/>
        <family val="2"/>
      </rPr>
      <t>Bit3</t>
    </r>
    <r>
      <rPr>
        <sz val="11"/>
        <color theme="1"/>
        <rFont val="宋体"/>
        <charset val="134"/>
      </rPr>
      <t xml:space="preserve">：过压充电降载
</t>
    </r>
    <r>
      <rPr>
        <sz val="11"/>
        <color theme="1"/>
        <rFont val="Tahoma"/>
        <family val="2"/>
      </rPr>
      <t>Bit4</t>
    </r>
    <r>
      <rPr>
        <sz val="11"/>
        <color theme="1"/>
        <rFont val="宋体"/>
        <charset val="134"/>
      </rPr>
      <t xml:space="preserve">：欠压降充电功率使能位
</t>
    </r>
    <r>
      <rPr>
        <sz val="11"/>
        <color theme="1"/>
        <rFont val="Tahoma"/>
        <family val="2"/>
      </rPr>
      <t>Bit5</t>
    </r>
    <r>
      <rPr>
        <sz val="11"/>
        <color theme="1"/>
        <rFont val="宋体"/>
        <charset val="134"/>
      </rPr>
      <t>：</t>
    </r>
    <r>
      <rPr>
        <sz val="11"/>
        <color theme="1"/>
        <rFont val="Tahoma"/>
        <family val="2"/>
      </rPr>
      <t>DRM0</t>
    </r>
    <r>
      <rPr>
        <sz val="11"/>
        <color theme="1"/>
        <rFont val="宋体"/>
        <charset val="134"/>
      </rPr>
      <t xml:space="preserve">使能位
</t>
    </r>
    <r>
      <rPr>
        <sz val="11"/>
        <color theme="1"/>
        <rFont val="Tahoma"/>
        <family val="2"/>
      </rPr>
      <t>Bit6</t>
    </r>
    <r>
      <rPr>
        <sz val="11"/>
        <color theme="1"/>
        <rFont val="宋体"/>
        <charset val="134"/>
      </rPr>
      <t>：逻辑接口（</t>
    </r>
    <r>
      <rPr>
        <sz val="11"/>
        <color theme="1"/>
        <rFont val="Tahoma"/>
        <family val="2"/>
      </rPr>
      <t>DRM1-8</t>
    </r>
    <r>
      <rPr>
        <sz val="11"/>
        <color theme="1"/>
        <rFont val="宋体"/>
        <charset val="134"/>
      </rPr>
      <t xml:space="preserve">）使能位
</t>
    </r>
    <r>
      <rPr>
        <sz val="11"/>
        <color theme="1"/>
        <rFont val="Tahoma"/>
        <family val="2"/>
      </rPr>
      <t>Bit7</t>
    </r>
    <r>
      <rPr>
        <sz val="11"/>
        <color theme="1"/>
        <rFont val="宋体"/>
        <charset val="134"/>
      </rPr>
      <t>：防逆流过载使能位（</t>
    </r>
    <r>
      <rPr>
        <sz val="11"/>
        <color theme="1"/>
        <rFont val="Tahoma"/>
        <family val="2"/>
      </rPr>
      <t>VDE4105</t>
    </r>
    <r>
      <rPr>
        <sz val="11"/>
        <color theme="1"/>
        <rFont val="宋体"/>
        <charset val="134"/>
      </rPr>
      <t>使能位）</t>
    </r>
  </si>
  <si>
    <t>ActiveOutputLimit</t>
  </si>
  <si>
    <t>有功输出百分比</t>
  </si>
  <si>
    <t>ActiveOutputDownSpeed</t>
  </si>
  <si>
    <t>有功降载速率</t>
  </si>
  <si>
    <t>GridVoltageDropStart</t>
  </si>
  <si>
    <t>电网过压降载起始点</t>
  </si>
  <si>
    <t>GridVoltageDropStop</t>
  </si>
  <si>
    <t>电网过压降载终止点</t>
  </si>
  <si>
    <t>GridVoltageDropMinPower</t>
  </si>
  <si>
    <t>电网过压降载截止功率</t>
  </si>
  <si>
    <t>OvervoltageDownSpeed</t>
  </si>
  <si>
    <t>过压降载速率</t>
  </si>
  <si>
    <t>ChgDerateVoltStart</t>
  </si>
  <si>
    <t>电网欠压降载起始点</t>
  </si>
  <si>
    <t>ChgDerateVoltEnd</t>
  </si>
  <si>
    <t>电网欠压降载终止点</t>
  </si>
  <si>
    <t>ChgDerateMinPower</t>
  </si>
  <si>
    <t>电网欠压降载截止功率</t>
  </si>
  <si>
    <t>PowerForLogic1</t>
  </si>
  <si>
    <r>
      <rPr>
        <sz val="11"/>
        <color theme="1"/>
        <rFont val="宋体"/>
        <charset val="134"/>
      </rPr>
      <t>逻辑接口</t>
    </r>
    <r>
      <rPr>
        <sz val="11"/>
        <color theme="1"/>
        <rFont val="Tahoma"/>
        <family val="2"/>
      </rPr>
      <t>1</t>
    </r>
    <r>
      <rPr>
        <sz val="11"/>
        <color theme="1"/>
        <rFont val="宋体"/>
        <charset val="134"/>
      </rPr>
      <t>对应功率</t>
    </r>
  </si>
  <si>
    <t>PowerForLogic2</t>
  </si>
  <si>
    <r>
      <rPr>
        <sz val="11"/>
        <color theme="1"/>
        <rFont val="宋体"/>
        <charset val="134"/>
      </rPr>
      <t>逻辑接口</t>
    </r>
    <r>
      <rPr>
        <sz val="11"/>
        <color theme="1"/>
        <rFont val="Tahoma"/>
        <family val="2"/>
      </rPr>
      <t>2</t>
    </r>
    <r>
      <rPr>
        <sz val="11"/>
        <color theme="1"/>
        <rFont val="宋体"/>
        <charset val="134"/>
      </rPr>
      <t>对应功率</t>
    </r>
  </si>
  <si>
    <t>PowerForLogic3</t>
  </si>
  <si>
    <r>
      <rPr>
        <sz val="11"/>
        <color theme="1"/>
        <rFont val="宋体"/>
        <charset val="134"/>
      </rPr>
      <t>逻辑接口</t>
    </r>
    <r>
      <rPr>
        <sz val="11"/>
        <color theme="1"/>
        <rFont val="Tahoma"/>
        <family val="2"/>
      </rPr>
      <t>3</t>
    </r>
    <r>
      <rPr>
        <sz val="11"/>
        <color theme="1"/>
        <rFont val="宋体"/>
        <charset val="134"/>
      </rPr>
      <t>对应功率</t>
    </r>
  </si>
  <si>
    <t>PowerForLogic4</t>
  </si>
  <si>
    <r>
      <rPr>
        <sz val="11"/>
        <color theme="1"/>
        <rFont val="宋体"/>
        <charset val="134"/>
      </rPr>
      <t>逻辑接口</t>
    </r>
    <r>
      <rPr>
        <sz val="11"/>
        <color theme="1"/>
        <rFont val="Tahoma"/>
        <family val="2"/>
      </rPr>
      <t>4</t>
    </r>
    <r>
      <rPr>
        <sz val="11"/>
        <color theme="1"/>
        <rFont val="宋体"/>
        <charset val="134"/>
      </rPr>
      <t>对应功率</t>
    </r>
  </si>
  <si>
    <t>PowerForLogic5</t>
  </si>
  <si>
    <r>
      <rPr>
        <sz val="11"/>
        <color theme="1"/>
        <rFont val="宋体"/>
        <charset val="134"/>
      </rPr>
      <t>逻辑接口</t>
    </r>
    <r>
      <rPr>
        <sz val="11"/>
        <color theme="1"/>
        <rFont val="Tahoma"/>
        <family val="2"/>
      </rPr>
      <t>5</t>
    </r>
    <r>
      <rPr>
        <sz val="11"/>
        <color theme="1"/>
        <rFont val="宋体"/>
        <charset val="134"/>
      </rPr>
      <t>对应功率</t>
    </r>
  </si>
  <si>
    <t>PowerForLogic6</t>
  </si>
  <si>
    <r>
      <rPr>
        <sz val="11"/>
        <color theme="1"/>
        <rFont val="宋体"/>
        <charset val="134"/>
      </rPr>
      <t>逻辑接口</t>
    </r>
    <r>
      <rPr>
        <sz val="11"/>
        <color theme="1"/>
        <rFont val="Tahoma"/>
        <family val="2"/>
      </rPr>
      <t>6</t>
    </r>
    <r>
      <rPr>
        <sz val="11"/>
        <color theme="1"/>
        <rFont val="宋体"/>
        <charset val="134"/>
      </rPr>
      <t>对应功率</t>
    </r>
  </si>
  <si>
    <t>PowerForLogic7</t>
  </si>
  <si>
    <r>
      <rPr>
        <sz val="11"/>
        <color theme="1"/>
        <rFont val="宋体"/>
        <charset val="134"/>
      </rPr>
      <t>逻辑接口</t>
    </r>
    <r>
      <rPr>
        <sz val="11"/>
        <color theme="1"/>
        <rFont val="Tahoma"/>
        <family val="2"/>
      </rPr>
      <t>7</t>
    </r>
    <r>
      <rPr>
        <sz val="11"/>
        <color theme="1"/>
        <rFont val="宋体"/>
        <charset val="134"/>
      </rPr>
      <t>对应功率</t>
    </r>
  </si>
  <si>
    <t>PowerForLogic8</t>
  </si>
  <si>
    <r>
      <rPr>
        <sz val="11"/>
        <color theme="1"/>
        <rFont val="宋体"/>
        <charset val="134"/>
      </rPr>
      <t>逻辑接口</t>
    </r>
    <r>
      <rPr>
        <sz val="11"/>
        <color theme="1"/>
        <rFont val="Tahoma"/>
        <family val="2"/>
      </rPr>
      <t>8</t>
    </r>
    <r>
      <rPr>
        <sz val="11"/>
        <color theme="1"/>
        <rFont val="宋体"/>
        <charset val="134"/>
      </rPr>
      <t>对应功率</t>
    </r>
  </si>
  <si>
    <t>RefluxPower</t>
  </si>
  <si>
    <t>防逆流功率（VDE4105安规并网功率上限）</t>
  </si>
  <si>
    <t>RefluxOVloadTime</t>
  </si>
  <si>
    <t>防逆流过载时间（VDE4105安规逆流过载脱网时间）</t>
  </si>
  <si>
    <t>LogicDerateSpeed</t>
  </si>
  <si>
    <t>逻辑接口降载速率</t>
  </si>
  <si>
    <t>LogicReloadSpeed</t>
  </si>
  <si>
    <t>逻辑接口回载速率</t>
  </si>
  <si>
    <t>FrequencyDerateConfig</t>
  </si>
  <si>
    <r>
      <rPr>
        <sz val="11"/>
        <color theme="1"/>
        <rFont val="Tahoma"/>
        <family val="2"/>
      </rPr>
      <t>Bit0</t>
    </r>
    <r>
      <rPr>
        <sz val="11"/>
        <color theme="1"/>
        <rFont val="宋体"/>
        <charset val="134"/>
      </rPr>
      <t>：过频</t>
    </r>
    <r>
      <rPr>
        <sz val="11"/>
        <color theme="1"/>
        <rFont val="宋体"/>
        <charset val="134"/>
      </rPr>
      <t>输出</t>
    </r>
    <r>
      <rPr>
        <sz val="11"/>
        <color theme="1"/>
        <rFont val="宋体"/>
        <charset val="134"/>
      </rPr>
      <t xml:space="preserve">降载使能
</t>
    </r>
    <r>
      <rPr>
        <sz val="11"/>
        <color theme="1"/>
        <rFont val="Tahoma"/>
        <family val="2"/>
      </rPr>
      <t>Bit1</t>
    </r>
    <r>
      <rPr>
        <sz val="11"/>
        <color theme="1"/>
        <rFont val="宋体"/>
        <charset val="134"/>
      </rPr>
      <t>：欠频</t>
    </r>
    <r>
      <rPr>
        <sz val="11"/>
        <color theme="1"/>
        <rFont val="宋体"/>
        <charset val="134"/>
      </rPr>
      <t>输入</t>
    </r>
    <r>
      <rPr>
        <sz val="11"/>
        <color theme="1"/>
        <rFont val="宋体"/>
        <charset val="134"/>
      </rPr>
      <t xml:space="preserve">降载使能
</t>
    </r>
    <r>
      <rPr>
        <sz val="11"/>
        <color theme="1"/>
        <rFont val="Tahoma"/>
        <family val="2"/>
      </rPr>
      <t>Bit2</t>
    </r>
    <r>
      <rPr>
        <sz val="11"/>
        <color theme="1"/>
        <rFont val="宋体"/>
        <charset val="134"/>
      </rPr>
      <t xml:space="preserve">：过频回载使能
</t>
    </r>
    <r>
      <rPr>
        <sz val="11"/>
        <color theme="1"/>
        <rFont val="Tahoma"/>
        <family val="2"/>
      </rPr>
      <t>Bit3</t>
    </r>
    <r>
      <rPr>
        <sz val="11"/>
        <color theme="1"/>
        <rFont val="宋体"/>
        <charset val="134"/>
      </rPr>
      <t xml:space="preserve">：欠频回载使能
</t>
    </r>
    <r>
      <rPr>
        <sz val="11"/>
        <color theme="1"/>
        <rFont val="Tahoma"/>
        <family val="2"/>
      </rPr>
      <t>Bit4</t>
    </r>
    <r>
      <rPr>
        <sz val="11"/>
        <color theme="1"/>
        <rFont val="宋体"/>
        <charset val="134"/>
      </rPr>
      <t xml:space="preserve">：从额定功率开始降载使能
</t>
    </r>
    <r>
      <rPr>
        <sz val="11"/>
        <color theme="1"/>
        <rFont val="Tahoma"/>
        <family val="2"/>
      </rPr>
      <t>Bit5</t>
    </r>
    <r>
      <rPr>
        <sz val="11"/>
        <color theme="1"/>
        <rFont val="宋体"/>
        <charset val="134"/>
      </rPr>
      <t>：当前功率计算降载斜率使能</t>
    </r>
    <r>
      <rPr>
        <sz val="11"/>
        <color theme="1"/>
        <rFont val="宋体"/>
        <charset val="134"/>
      </rPr>
      <t xml:space="preserve">
</t>
    </r>
    <r>
      <rPr>
        <sz val="11"/>
        <color theme="1"/>
        <rFont val="Tahoma"/>
        <family val="2"/>
      </rPr>
      <t>Bit12-13</t>
    </r>
    <r>
      <rPr>
        <sz val="11"/>
        <color theme="1"/>
        <rFont val="宋体"/>
        <charset val="134"/>
      </rPr>
      <t>：降载模式（</t>
    </r>
    <r>
      <rPr>
        <sz val="11"/>
        <color theme="1"/>
        <rFont val="Tahoma"/>
        <family val="2"/>
      </rPr>
      <t>0</t>
    </r>
    <r>
      <rPr>
        <sz val="11"/>
        <color theme="1"/>
        <rFont val="宋体"/>
        <charset val="134"/>
      </rPr>
      <t>斜率模式</t>
    </r>
    <r>
      <rPr>
        <sz val="11"/>
        <color theme="1"/>
        <rFont val="Tahoma"/>
        <family val="2"/>
      </rPr>
      <t>/1</t>
    </r>
    <r>
      <rPr>
        <sz val="11"/>
        <color theme="1"/>
        <rFont val="宋体"/>
        <charset val="134"/>
      </rPr>
      <t>频率范围模式）</t>
    </r>
  </si>
  <si>
    <t>OverfrequencyStart</t>
  </si>
  <si>
    <t>过频降载起始频率</t>
  </si>
  <si>
    <t>OverfrequencyEnd</t>
  </si>
  <si>
    <t>过频降载截止频率。频率范围模式有效</t>
  </si>
  <si>
    <t>OverfrequencySlope</t>
  </si>
  <si>
    <t>%Pn/Hz</t>
  </si>
  <si>
    <t>过频降载斜率百分比。斜率模式有效
德标slope=1/(s*fn)</t>
  </si>
  <si>
    <t>OverfrequencyResponseDelay</t>
  </si>
  <si>
    <t>过频降载启动等待时间</t>
  </si>
  <si>
    <t>OverfrequencyReloadDelay</t>
  </si>
  <si>
    <t>过频回载前等待时间</t>
  </si>
  <si>
    <t>OverfrequencyReloadStart</t>
  </si>
  <si>
    <t>过频降载回载频率。"实际频率&lt;回载频率"时允许回载</t>
  </si>
  <si>
    <t>OverfrequencyReloadSpeed</t>
  </si>
  <si>
    <t>过频回载速率百分比</t>
  </si>
  <si>
    <t>UnderfrequencyStart</t>
  </si>
  <si>
    <t>欠频降载起始频率</t>
  </si>
  <si>
    <t>UnderfrequencyEnd</t>
  </si>
  <si>
    <t>欠频降载截止频率。频率范围模式有效</t>
  </si>
  <si>
    <t>UnderfrequencySlope</t>
  </si>
  <si>
    <t>欠频降载斜率百分比。斜率模式有效</t>
  </si>
  <si>
    <t>UnderfrequencyResponseDelay</t>
  </si>
  <si>
    <t>欠频降载启动等待时间</t>
  </si>
  <si>
    <t>UnderfrequencyReloadDelay</t>
  </si>
  <si>
    <t>欠频回载前等待时间</t>
  </si>
  <si>
    <t>UnderfrequencyReloadStart</t>
  </si>
  <si>
    <t>欠频降载回载频率。"实际频率&gt;回载频率"时允许回载</t>
  </si>
  <si>
    <t>UnderfrequencyReloadSpeed</t>
  </si>
  <si>
    <t>欠频回载速率百分比</t>
  </si>
  <si>
    <t>FrequencyRecoverMax</t>
  </si>
  <si>
    <t>FrequencyRecoverMin</t>
  </si>
  <si>
    <t>退出降载最低频率。过欠频共用</t>
  </si>
  <si>
    <t>ReactiveConfig</t>
  </si>
  <si>
    <r>
      <rPr>
        <sz val="11"/>
        <color theme="1"/>
        <rFont val="Tahoma"/>
        <family val="2"/>
      </rPr>
      <t>Bit0</t>
    </r>
    <r>
      <rPr>
        <sz val="11"/>
        <color theme="1"/>
        <rFont val="宋体"/>
        <charset val="134"/>
      </rPr>
      <t xml:space="preserve">：无功使能
</t>
    </r>
    <r>
      <rPr>
        <sz val="11"/>
        <color theme="1"/>
        <rFont val="Tahoma"/>
        <family val="2"/>
      </rPr>
      <t>Bit1-3</t>
    </r>
    <r>
      <rPr>
        <sz val="11"/>
        <color theme="1"/>
        <rFont val="宋体"/>
        <charset val="134"/>
      </rPr>
      <t xml:space="preserve">：无功模式
</t>
    </r>
    <r>
      <rPr>
        <sz val="11"/>
        <color theme="1"/>
        <rFont val="Tahoma"/>
        <family val="2"/>
      </rPr>
      <t>Bit8</t>
    </r>
    <r>
      <rPr>
        <sz val="11"/>
        <color theme="1"/>
        <rFont val="宋体"/>
        <charset val="134"/>
      </rPr>
      <t>：无功模式三电压进入使能位</t>
    </r>
  </si>
  <si>
    <t>PowerFactor</t>
  </si>
  <si>
    <r>
      <rPr>
        <sz val="11"/>
        <color theme="1"/>
        <rFont val="宋体"/>
        <charset val="134"/>
      </rPr>
      <t>功率因数，用于无功模式一计算</t>
    </r>
    <r>
      <rPr>
        <sz val="11"/>
        <color theme="1"/>
        <rFont val="Tahoma"/>
        <family val="2"/>
      </rPr>
      <t>Tanphi</t>
    </r>
  </si>
  <si>
    <t>FixedReactivePercentage</t>
  </si>
  <si>
    <t>固定无功功率百分比，用于无功模式二计算无功量</t>
  </si>
  <si>
    <t>ReactiveCos1</t>
  </si>
  <si>
    <t>用于无功模式三，第一点功率因数值</t>
  </si>
  <si>
    <t>ReactivedynamicValue1</t>
  </si>
  <si>
    <t>用于无功模式三，第一点功率百分比</t>
  </si>
  <si>
    <t>ReactiveCos2</t>
  </si>
  <si>
    <t>用于无功模式三，第二点功率因数值</t>
  </si>
  <si>
    <t>ReactivedynamicValue2</t>
  </si>
  <si>
    <t>用于无功模式三，第二点功率百分比</t>
  </si>
  <si>
    <t>ReactiveCos3</t>
  </si>
  <si>
    <t>用于无功模式三，第三点功率因数值</t>
  </si>
  <si>
    <t>ReactivedynamicValue3</t>
  </si>
  <si>
    <t>用于无功模式三，第三点功率百分比</t>
  </si>
  <si>
    <t>ReactiveCos4</t>
  </si>
  <si>
    <t>用于无功模式三，第四点功率因数值</t>
  </si>
  <si>
    <t>ReactivedynamicValue4</t>
  </si>
  <si>
    <t>用于无功模式三，第四点功率百分比</t>
  </si>
  <si>
    <t>LockinV</t>
  </si>
  <si>
    <r>
      <rPr>
        <sz val="11"/>
        <color theme="1"/>
        <rFont val="宋体"/>
        <charset val="134"/>
      </rPr>
      <t>用于无功模式三，</t>
    </r>
    <r>
      <rPr>
        <sz val="11"/>
        <color theme="1"/>
        <rFont val="Tahoma"/>
        <family val="2"/>
      </rPr>
      <t>LockinV</t>
    </r>
    <r>
      <rPr>
        <sz val="11"/>
        <color theme="1"/>
        <rFont val="宋体"/>
        <charset val="134"/>
      </rPr>
      <t>电压数值百分比</t>
    </r>
  </si>
  <si>
    <t>LockoutV</t>
  </si>
  <si>
    <r>
      <rPr>
        <sz val="11"/>
        <color theme="1"/>
        <rFont val="宋体"/>
        <charset val="134"/>
      </rPr>
      <t>用于无功模式三，</t>
    </r>
    <r>
      <rPr>
        <sz val="11"/>
        <color theme="1"/>
        <rFont val="Tahoma"/>
        <family val="2"/>
      </rPr>
      <t>LockoutV</t>
    </r>
    <r>
      <rPr>
        <sz val="11"/>
        <color theme="1"/>
        <rFont val="宋体"/>
        <charset val="134"/>
      </rPr>
      <t>电压数值百分比</t>
    </r>
  </si>
  <si>
    <t>HighVoltStartValue4</t>
  </si>
  <si>
    <t>用于无功模式四，高压起始电压百分比</t>
  </si>
  <si>
    <t>HighVoltEndValue4</t>
  </si>
  <si>
    <t>用于无功模式四，高压终止电压百分比</t>
  </si>
  <si>
    <t>LowVoltStartValue4</t>
  </si>
  <si>
    <t>用于无功模式四，低压起始电压百分比</t>
  </si>
  <si>
    <t>LowVoltEndValue4</t>
  </si>
  <si>
    <t>用于无功模式四，低压终止电压百分比</t>
  </si>
  <si>
    <t>LockinPower4</t>
  </si>
  <si>
    <r>
      <rPr>
        <sz val="11"/>
        <color theme="1"/>
        <rFont val="宋体"/>
        <charset val="134"/>
      </rPr>
      <t>用于无功模式四，</t>
    </r>
    <r>
      <rPr>
        <sz val="11"/>
        <color theme="1"/>
        <rFont val="Tahoma"/>
        <family val="2"/>
      </rPr>
      <t>Lockin</t>
    </r>
    <r>
      <rPr>
        <sz val="11"/>
        <color theme="1"/>
        <rFont val="宋体"/>
        <charset val="134"/>
      </rPr>
      <t>功率值百分比</t>
    </r>
  </si>
  <si>
    <t>LockoutPower4</t>
  </si>
  <si>
    <r>
      <rPr>
        <sz val="11"/>
        <color theme="1"/>
        <rFont val="宋体"/>
        <charset val="134"/>
      </rPr>
      <t>用于无功模式四，</t>
    </r>
    <r>
      <rPr>
        <sz val="11"/>
        <color theme="1"/>
        <rFont val="Tahoma"/>
        <family val="2"/>
      </rPr>
      <t>Lockout</t>
    </r>
    <r>
      <rPr>
        <sz val="11"/>
        <color theme="1"/>
        <rFont val="宋体"/>
        <charset val="134"/>
      </rPr>
      <t>功率值百分比</t>
    </r>
  </si>
  <si>
    <t>MaxReactivePower4</t>
  </si>
  <si>
    <t>用于无功模式四，最大无功功率百分比</t>
  </si>
  <si>
    <t>ReactiveResponseWaitTime4</t>
  </si>
  <si>
    <t>用于无功模式四，无功响应等待时间</t>
  </si>
  <si>
    <t>ReactivePowerOffset</t>
  </si>
  <si>
    <t>%Qmax</t>
  </si>
  <si>
    <t>用于无功模式四，无功偏移量</t>
  </si>
  <si>
    <t>ReactivePowerHighStart</t>
  </si>
  <si>
    <t>%Pn</t>
  </si>
  <si>
    <t>用于无功模式四，高压起始电压点无功功率百分比</t>
  </si>
  <si>
    <t>HighVoltStartValue5</t>
  </si>
  <si>
    <t>用于无功模式五，高压起始电压百分比</t>
  </si>
  <si>
    <t>HighVoltEndValue5</t>
  </si>
  <si>
    <t>用于无功模式五，高压终止电压百分比</t>
  </si>
  <si>
    <t>LowVoltStartValue5</t>
  </si>
  <si>
    <t>用于无功模式五，低压起始电压百分比</t>
  </si>
  <si>
    <t>LowVoltEndValue5</t>
  </si>
  <si>
    <t>用于无功模式五，低压终止电压百分比</t>
  </si>
  <si>
    <t>LockinPower5</t>
  </si>
  <si>
    <r>
      <rPr>
        <sz val="11"/>
        <color theme="1"/>
        <rFont val="宋体"/>
        <charset val="134"/>
      </rPr>
      <t>用于无功模式五，</t>
    </r>
    <r>
      <rPr>
        <sz val="11"/>
        <color theme="1"/>
        <rFont val="Tahoma"/>
        <family val="2"/>
      </rPr>
      <t>Lockin</t>
    </r>
    <r>
      <rPr>
        <sz val="11"/>
        <color theme="1"/>
        <rFont val="宋体"/>
        <charset val="134"/>
      </rPr>
      <t>功率值百分比</t>
    </r>
  </si>
  <si>
    <t>LockoutPower5</t>
  </si>
  <si>
    <r>
      <rPr>
        <sz val="11"/>
        <color theme="1"/>
        <rFont val="宋体"/>
        <charset val="134"/>
      </rPr>
      <t>用于无功模式五，</t>
    </r>
    <r>
      <rPr>
        <sz val="11"/>
        <color theme="1"/>
        <rFont val="Tahoma"/>
        <family val="2"/>
      </rPr>
      <t>Lockout</t>
    </r>
    <r>
      <rPr>
        <sz val="11"/>
        <color theme="1"/>
        <rFont val="宋体"/>
        <charset val="134"/>
      </rPr>
      <t>功率值百分比</t>
    </r>
  </si>
  <si>
    <t>MaxReactivePower5</t>
  </si>
  <si>
    <t>用于无功模式五，最大无功功率百分比</t>
  </si>
  <si>
    <t>ReactiveResponseWaitTime5</t>
  </si>
  <si>
    <t>用于无功模式五，无功响应等待时间</t>
  </si>
  <si>
    <t>PhaseType</t>
  </si>
  <si>
    <t>用于无功模式六，相位类型
0：零无功功率
1：滞后无功功率
2：超前无功功率</t>
  </si>
  <si>
    <t>ReactiveResponsePeriod</t>
  </si>
  <si>
    <r>
      <rPr>
        <sz val="11"/>
        <color theme="1"/>
        <rFont val="宋体"/>
        <charset val="134"/>
      </rPr>
      <t>用于无功（</t>
    </r>
    <r>
      <rPr>
        <sz val="11"/>
        <color theme="1"/>
        <rFont val="Tahoma"/>
        <family val="2"/>
      </rPr>
      <t>1</t>
    </r>
    <r>
      <rPr>
        <sz val="11"/>
        <color theme="1"/>
        <rFont val="宋体"/>
        <charset val="134"/>
      </rPr>
      <t>、</t>
    </r>
    <r>
      <rPr>
        <sz val="11"/>
        <color theme="1"/>
        <rFont val="Tahoma"/>
        <family val="2"/>
      </rPr>
      <t>2</t>
    </r>
    <r>
      <rPr>
        <sz val="11"/>
        <color theme="1"/>
        <rFont val="宋体"/>
        <charset val="134"/>
      </rPr>
      <t>、</t>
    </r>
    <r>
      <rPr>
        <sz val="11"/>
        <color theme="1"/>
        <rFont val="Tahoma"/>
        <family val="2"/>
      </rPr>
      <t>3</t>
    </r>
    <r>
      <rPr>
        <sz val="11"/>
        <color theme="1"/>
        <rFont val="宋体"/>
        <charset val="134"/>
      </rPr>
      <t>、</t>
    </r>
    <r>
      <rPr>
        <sz val="11"/>
        <color theme="1"/>
        <rFont val="Tahoma"/>
        <family val="2"/>
      </rPr>
      <t>4</t>
    </r>
    <r>
      <rPr>
        <sz val="11"/>
        <color theme="1"/>
        <rFont val="宋体"/>
        <charset val="134"/>
      </rPr>
      <t>、</t>
    </r>
    <r>
      <rPr>
        <sz val="11"/>
        <color theme="1"/>
        <rFont val="Tahoma"/>
        <family val="2"/>
      </rPr>
      <t>5</t>
    </r>
    <r>
      <rPr>
        <sz val="11"/>
        <color theme="1"/>
        <rFont val="宋体"/>
        <charset val="134"/>
      </rPr>
      <t>、</t>
    </r>
    <r>
      <rPr>
        <sz val="11"/>
        <color theme="1"/>
        <rFont val="Tahoma"/>
        <family val="2"/>
      </rPr>
      <t>6</t>
    </r>
    <r>
      <rPr>
        <sz val="11"/>
        <color theme="1"/>
        <rFont val="宋体"/>
        <charset val="134"/>
      </rPr>
      <t>）设置无功调节时长</t>
    </r>
  </si>
  <si>
    <t>VRTConfig</t>
  </si>
  <si>
    <r>
      <rPr>
        <sz val="11"/>
        <color theme="1"/>
        <rFont val="Tahoma"/>
        <family val="2"/>
      </rPr>
      <t>Bit0</t>
    </r>
    <r>
      <rPr>
        <sz val="11"/>
        <color theme="1"/>
        <rFont val="宋体"/>
        <charset val="134"/>
      </rPr>
      <t>：</t>
    </r>
    <r>
      <rPr>
        <sz val="11"/>
        <color theme="1"/>
        <rFont val="Tahoma"/>
        <family val="2"/>
      </rPr>
      <t>LVRT</t>
    </r>
    <r>
      <rPr>
        <sz val="11"/>
        <color theme="1"/>
        <rFont val="宋体"/>
        <charset val="134"/>
      </rPr>
      <t xml:space="preserve">使能位
</t>
    </r>
    <r>
      <rPr>
        <sz val="11"/>
        <color theme="1"/>
        <rFont val="Tahoma"/>
        <family val="2"/>
      </rPr>
      <t>Bit1</t>
    </r>
    <r>
      <rPr>
        <sz val="11"/>
        <color theme="1"/>
        <rFont val="宋体"/>
        <charset val="134"/>
      </rPr>
      <t>：</t>
    </r>
    <r>
      <rPr>
        <sz val="11"/>
        <color theme="1"/>
        <rFont val="Tahoma"/>
        <family val="2"/>
      </rPr>
      <t>OVRT</t>
    </r>
    <r>
      <rPr>
        <sz val="11"/>
        <color theme="1"/>
        <rFont val="宋体"/>
        <charset val="134"/>
      </rPr>
      <t xml:space="preserve">使能位
</t>
    </r>
    <r>
      <rPr>
        <sz val="11"/>
        <color theme="1"/>
        <rFont val="Tahoma"/>
        <family val="2"/>
      </rPr>
      <t>Bit2</t>
    </r>
    <r>
      <rPr>
        <sz val="11"/>
        <color theme="1"/>
        <rFont val="宋体"/>
        <charset val="134"/>
      </rPr>
      <t xml:space="preserve">：零电流模式使能位
</t>
    </r>
    <r>
      <rPr>
        <sz val="11"/>
        <color theme="1"/>
        <rFont val="Tahoma"/>
        <family val="2"/>
      </rPr>
      <t>BIt3</t>
    </r>
    <r>
      <rPr>
        <sz val="11"/>
        <color theme="1"/>
        <rFont val="宋体"/>
        <charset val="134"/>
      </rPr>
      <t>：继承穿越前无功电流</t>
    </r>
    <r>
      <rPr>
        <sz val="11"/>
        <color theme="1"/>
        <rFont val="宋体"/>
        <charset val="134"/>
      </rPr>
      <t xml:space="preserve">
</t>
    </r>
    <r>
      <rPr>
        <sz val="11"/>
        <color theme="1"/>
        <rFont val="Tahoma"/>
        <family val="2"/>
      </rPr>
      <t>Bit8-11</t>
    </r>
    <r>
      <rPr>
        <sz val="11"/>
        <color theme="1"/>
        <rFont val="宋体"/>
        <charset val="134"/>
      </rPr>
      <t>：电压穿越电流计算模式</t>
    </r>
  </si>
  <si>
    <t>LvrtInVolt</t>
  </si>
  <si>
    <r>
      <rPr>
        <sz val="11"/>
        <color theme="1"/>
        <rFont val="宋体"/>
        <charset val="134"/>
      </rPr>
      <t>进入</t>
    </r>
    <r>
      <rPr>
        <sz val="11"/>
        <color theme="1"/>
        <rFont val="Tahoma"/>
        <family val="2"/>
      </rPr>
      <t>LVRT</t>
    </r>
    <r>
      <rPr>
        <sz val="11"/>
        <color theme="1"/>
        <rFont val="宋体"/>
        <charset val="134"/>
      </rPr>
      <t>电压值百分比</t>
    </r>
  </si>
  <si>
    <t>LvrtFirstPointVolt</t>
  </si>
  <si>
    <t>低压穿越第一点电压百分比</t>
  </si>
  <si>
    <t>LvrtFirstPointTime</t>
  </si>
  <si>
    <t>低压穿越第一点时间</t>
  </si>
  <si>
    <t>LvrtSecondPointVolt</t>
  </si>
  <si>
    <t>低压穿越第二点电压百分比</t>
  </si>
  <si>
    <t>LvrtSecondPointTime</t>
  </si>
  <si>
    <t>低压穿越第二点时间</t>
  </si>
  <si>
    <t>LvrtThirdPointVolt</t>
  </si>
  <si>
    <t>低压穿越第三点电压百分比</t>
  </si>
  <si>
    <t>LvrtThirdPointTime</t>
  </si>
  <si>
    <t>低压穿越第三点时间</t>
  </si>
  <si>
    <t>LvrtFourthPointVolt</t>
  </si>
  <si>
    <t>低压穿越第四点电压百分比</t>
  </si>
  <si>
    <t>LvrtFourthPointTime</t>
  </si>
  <si>
    <t>低压穿越第四点时间</t>
  </si>
  <si>
    <t>LvrtReactiveCurrentCoefficientK</t>
  </si>
  <si>
    <r>
      <rPr>
        <sz val="11"/>
        <color theme="1"/>
        <rFont val="宋体"/>
        <charset val="134"/>
      </rPr>
      <t>低压穿越无功电流系数</t>
    </r>
    <r>
      <rPr>
        <sz val="11"/>
        <color theme="1"/>
        <rFont val="Tahoma"/>
        <family val="2"/>
      </rPr>
      <t>K</t>
    </r>
  </si>
  <si>
    <t>LvrtWaitingTimeAfterVoltageRecovery</t>
  </si>
  <si>
    <t>低压穿越恢复后的等待时间</t>
  </si>
  <si>
    <t>LvrtPowerBackRate</t>
  </si>
  <si>
    <t>低压穿越功率回载速率</t>
  </si>
  <si>
    <t>OvrtInVlot</t>
  </si>
  <si>
    <r>
      <rPr>
        <sz val="11"/>
        <color theme="1"/>
        <rFont val="宋体"/>
        <charset val="134"/>
      </rPr>
      <t>进入</t>
    </r>
    <r>
      <rPr>
        <sz val="11"/>
        <color theme="1"/>
        <rFont val="Tahoma"/>
        <family val="2"/>
      </rPr>
      <t>OVRT</t>
    </r>
    <r>
      <rPr>
        <sz val="11"/>
        <color theme="1"/>
        <rFont val="宋体"/>
        <charset val="134"/>
      </rPr>
      <t>电压值百分比</t>
    </r>
  </si>
  <si>
    <t>OvrtFirstPointVolt</t>
  </si>
  <si>
    <t>高压穿越第一点电压百分比</t>
  </si>
  <si>
    <t>OvrtFirstPointTime</t>
  </si>
  <si>
    <t>高压穿越第一点时间</t>
  </si>
  <si>
    <t>OvrtSecondPointVolt</t>
  </si>
  <si>
    <t>高压穿越第二点电压百分比</t>
  </si>
  <si>
    <t>OvrtSecondPointTime</t>
  </si>
  <si>
    <t>高压穿越第二点时间</t>
  </si>
  <si>
    <t>OvrtThirdPointVolt</t>
  </si>
  <si>
    <t>高压穿越第三点电压百分比</t>
  </si>
  <si>
    <t>OvrtThirdPointTime</t>
  </si>
  <si>
    <t>高压穿越第三点时间</t>
  </si>
  <si>
    <t>OvrtFourthPointVolt</t>
  </si>
  <si>
    <t>高压穿越第四点电压百分比</t>
  </si>
  <si>
    <t>OvrtFourthPointTime</t>
  </si>
  <si>
    <t>高压穿越第四点时间</t>
  </si>
  <si>
    <t>OvrtReactiveCurrentCoefficientK</t>
  </si>
  <si>
    <r>
      <rPr>
        <sz val="11"/>
        <color theme="1"/>
        <rFont val="宋体"/>
        <charset val="134"/>
      </rPr>
      <t>高压穿越无功电流系数</t>
    </r>
    <r>
      <rPr>
        <sz val="11"/>
        <color theme="1"/>
        <rFont val="Tahoma"/>
        <family val="2"/>
      </rPr>
      <t>K</t>
    </r>
  </si>
  <si>
    <t>OvrtWaitingTimeAfterVoltageRecovery</t>
  </si>
  <si>
    <t>高压穿越恢复后的等待时间</t>
  </si>
  <si>
    <t>OvrtPowerBackRate</t>
  </si>
  <si>
    <t>高压穿越功率回载速率</t>
  </si>
  <si>
    <t>ZeroCurrentModeInLowVolt</t>
  </si>
  <si>
    <t>零电流模式进入低电压百分比</t>
  </si>
  <si>
    <t>ZeroCurrentModeInHighVolt</t>
  </si>
  <si>
    <t>零电流模式进入高电压百分比</t>
  </si>
  <si>
    <t>LvrtOutVolt</t>
  </si>
  <si>
    <t>低压穿越退出电压值百分比</t>
  </si>
  <si>
    <t>LvrtIqVoltStart</t>
  </si>
  <si>
    <t>低压穿越无功电流计算起始电压值百分比</t>
  </si>
  <si>
    <t>OvrtOutVolt</t>
  </si>
  <si>
    <t>高压穿越退出电压值百分比</t>
  </si>
  <si>
    <t>OvrtIqVoltStart</t>
  </si>
  <si>
    <t>IslandConfig</t>
  </si>
  <si>
    <r>
      <rPr>
        <sz val="11"/>
        <color theme="1"/>
        <rFont val="Tahoma"/>
        <family val="2"/>
      </rPr>
      <t>Bit0</t>
    </r>
    <r>
      <rPr>
        <sz val="11"/>
        <color theme="1"/>
        <rFont val="宋体"/>
        <charset val="134"/>
      </rPr>
      <t>：孤岛使能寄存器</t>
    </r>
  </si>
  <si>
    <t>GFCIConfig</t>
  </si>
  <si>
    <r>
      <rPr>
        <sz val="11"/>
        <color theme="1"/>
        <rFont val="Tahoma"/>
        <family val="2"/>
      </rPr>
      <t>Bit0</t>
    </r>
    <r>
      <rPr>
        <sz val="11"/>
        <color theme="1"/>
        <rFont val="宋体"/>
        <charset val="134"/>
      </rPr>
      <t>：</t>
    </r>
    <r>
      <rPr>
        <sz val="11"/>
        <color theme="1"/>
        <rFont val="Tahoma"/>
        <family val="2"/>
      </rPr>
      <t>GFCI</t>
    </r>
    <r>
      <rPr>
        <sz val="11"/>
        <color theme="1"/>
        <rFont val="宋体"/>
        <charset val="134"/>
      </rPr>
      <t>使能寄存器</t>
    </r>
  </si>
  <si>
    <t>ISOConfig</t>
  </si>
  <si>
    <r>
      <rPr>
        <sz val="11"/>
        <color theme="1"/>
        <rFont val="Tahoma"/>
        <family val="2"/>
      </rPr>
      <t>Bit0</t>
    </r>
    <r>
      <rPr>
        <sz val="11"/>
        <color theme="1"/>
        <rFont val="宋体"/>
        <charset val="134"/>
      </rPr>
      <t xml:space="preserve">：绝缘阻抗使能寄存器
</t>
    </r>
    <r>
      <rPr>
        <sz val="11"/>
        <color theme="1"/>
        <rFont val="Tahoma"/>
        <family val="2"/>
      </rPr>
      <t>Bit1</t>
    </r>
    <r>
      <rPr>
        <sz val="11"/>
        <color theme="1"/>
        <rFont val="宋体"/>
        <charset val="134"/>
      </rPr>
      <t>：接地检测使能寄存器</t>
    </r>
  </si>
  <si>
    <t>InsulationProtectionValue</t>
  </si>
  <si>
    <t>绝缘阻抗保护值</t>
  </si>
  <si>
    <r>
      <rPr>
        <sz val="11"/>
        <color theme="1"/>
        <rFont val="Tahoma"/>
        <family val="2"/>
      </rPr>
      <t>I</t>
    </r>
    <r>
      <rPr>
        <sz val="11"/>
        <color theme="1"/>
        <rFont val="Tahoma"/>
        <family val="2"/>
      </rPr>
      <t>soLeakageCurrentLimit</t>
    </r>
  </si>
  <si>
    <r>
      <rPr>
        <sz val="11"/>
        <color theme="1"/>
        <rFont val="Tahoma"/>
        <family val="2"/>
      </rPr>
      <t>m</t>
    </r>
    <r>
      <rPr>
        <sz val="11"/>
        <color theme="1"/>
        <rFont val="Tahoma"/>
        <family val="2"/>
      </rPr>
      <t>A</t>
    </r>
  </si>
  <si>
    <t>组件对地泄露电流限制</t>
  </si>
  <si>
    <r>
      <rPr>
        <sz val="11"/>
        <color theme="1"/>
        <rFont val="Tahoma"/>
        <family val="2"/>
      </rPr>
      <t>G</t>
    </r>
    <r>
      <rPr>
        <sz val="11"/>
        <color theme="1"/>
        <rFont val="Tahoma"/>
        <family val="2"/>
      </rPr>
      <t>FCILimit</t>
    </r>
  </si>
  <si>
    <r>
      <rPr>
        <sz val="11"/>
        <color theme="1"/>
        <rFont val="Tahoma"/>
        <family val="2"/>
      </rPr>
      <t>m</t>
    </r>
    <r>
      <rPr>
        <sz val="11"/>
        <color theme="1"/>
        <rFont val="Tahoma"/>
        <family val="2"/>
      </rPr>
      <t>A/kVA</t>
    </r>
  </si>
  <si>
    <t>漏电流限制（暂不开放，设置无效）</t>
  </si>
  <si>
    <t>AddressMask_Config_Basic1</t>
  </si>
  <si>
    <t>SysTimeConfig_Year</t>
  </si>
  <si>
    <t>年</t>
  </si>
  <si>
    <r>
      <rPr>
        <sz val="11"/>
        <color theme="1"/>
        <rFont val="宋体"/>
        <charset val="134"/>
      </rPr>
      <t>系统时间</t>
    </r>
    <r>
      <rPr>
        <sz val="11"/>
        <color theme="1"/>
        <rFont val="Tahoma"/>
        <family val="2"/>
      </rPr>
      <t>-</t>
    </r>
    <r>
      <rPr>
        <sz val="11"/>
        <color theme="1"/>
        <rFont val="宋体"/>
        <charset val="134"/>
      </rPr>
      <t>年份；
实际年份等于</t>
    </r>
    <r>
      <rPr>
        <sz val="11"/>
        <color theme="1"/>
        <rFont val="Tahoma"/>
        <family val="2"/>
      </rPr>
      <t>2000+</t>
    </r>
    <r>
      <rPr>
        <sz val="11"/>
        <color theme="1"/>
        <rFont val="宋体"/>
        <charset val="134"/>
      </rPr>
      <t>寄存器值</t>
    </r>
  </si>
  <si>
    <t>System time -year,Actual year=2000+values in Register</t>
  </si>
  <si>
    <t>SysTimeConfig_Month</t>
  </si>
  <si>
    <t>月</t>
  </si>
  <si>
    <t>System time-Month</t>
  </si>
  <si>
    <t>SysTimeConfig_Date</t>
  </si>
  <si>
    <t>日</t>
  </si>
  <si>
    <t>System time-Date</t>
  </si>
  <si>
    <t>SysTimeConfig_Hour</t>
  </si>
  <si>
    <t>时</t>
  </si>
  <si>
    <t>System time -Hour</t>
  </si>
  <si>
    <t>SysTimeConfig_Minute</t>
  </si>
  <si>
    <t>分</t>
  </si>
  <si>
    <t>SysTimeConfig_Second</t>
  </si>
  <si>
    <t>System Time-Second</t>
  </si>
  <si>
    <t>SysTimeConfig_Control</t>
  </si>
  <si>
    <r>
      <rPr>
        <sz val="11"/>
        <color theme="1"/>
        <rFont val="宋体"/>
        <charset val="134"/>
      </rPr>
      <t>写入值为</t>
    </r>
    <r>
      <rPr>
        <sz val="11"/>
        <color theme="1"/>
        <rFont val="Tahoma"/>
        <family val="2"/>
      </rPr>
      <t>1</t>
    </r>
    <r>
      <rPr>
        <sz val="11"/>
        <color theme="1"/>
        <rFont val="宋体"/>
        <charset val="134"/>
      </rPr>
      <t xml:space="preserve">时，系统时间影子寄存器中的值更新到实际系统时间；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：操作失败，参数存取失败
</t>
    </r>
    <r>
      <rPr>
        <sz val="11"/>
        <color theme="1"/>
        <rFont val="Tahoma"/>
        <family val="2"/>
      </rPr>
      <t>0xFFFF</t>
    </r>
    <r>
      <rPr>
        <sz val="11"/>
        <color theme="1"/>
        <rFont val="宋体"/>
        <charset val="134"/>
      </rPr>
      <t>：操作失败，输入参数有误</t>
    </r>
  </si>
  <si>
    <t>RS485Config_Address</t>
  </si>
  <si>
    <r>
      <rPr>
        <sz val="11"/>
        <color theme="1"/>
        <rFont val="Tahoma"/>
        <family val="2"/>
      </rPr>
      <t>RS485</t>
    </r>
    <r>
      <rPr>
        <sz val="11"/>
        <color theme="1"/>
        <rFont val="宋体"/>
        <charset val="134"/>
      </rPr>
      <t>配置</t>
    </r>
    <r>
      <rPr>
        <sz val="11"/>
        <color theme="1"/>
        <rFont val="Tahoma"/>
        <family val="2"/>
      </rPr>
      <t>-</t>
    </r>
    <r>
      <rPr>
        <sz val="11"/>
        <color theme="1"/>
        <rFont val="宋体"/>
        <charset val="134"/>
      </rPr>
      <t>地址</t>
    </r>
  </si>
  <si>
    <t>RS 485 configuration- communication address</t>
  </si>
  <si>
    <t>RS485Config_Baud</t>
  </si>
  <si>
    <r>
      <rPr>
        <sz val="11"/>
        <color theme="1"/>
        <rFont val="Tahoma"/>
        <family val="2"/>
      </rPr>
      <t>RS485</t>
    </r>
    <r>
      <rPr>
        <sz val="11"/>
        <color theme="1"/>
        <rFont val="宋体"/>
        <charset val="134"/>
      </rPr>
      <t>波特率选择；</t>
    </r>
    <r>
      <rPr>
        <sz val="11"/>
        <color theme="1"/>
        <rFont val="Tahoma"/>
        <family val="2"/>
      </rPr>
      <t xml:space="preserve">
0</t>
    </r>
    <r>
      <rPr>
        <sz val="11"/>
        <color theme="1"/>
        <rFont val="宋体"/>
        <charset val="134"/>
      </rPr>
      <t>：</t>
    </r>
    <r>
      <rPr>
        <sz val="11"/>
        <color theme="1"/>
        <rFont val="Tahoma"/>
        <family val="2"/>
      </rPr>
      <t>4800bps
1</t>
    </r>
    <r>
      <rPr>
        <sz val="11"/>
        <color theme="1"/>
        <rFont val="宋体"/>
        <charset val="134"/>
      </rPr>
      <t>：</t>
    </r>
    <r>
      <rPr>
        <sz val="11"/>
        <color theme="1"/>
        <rFont val="Tahoma"/>
        <family val="2"/>
      </rPr>
      <t>9600bps</t>
    </r>
    <r>
      <rPr>
        <sz val="11"/>
        <color theme="1"/>
        <rFont val="宋体"/>
        <charset val="134"/>
      </rPr>
      <t>（默认）</t>
    </r>
    <r>
      <rPr>
        <sz val="11"/>
        <color theme="1"/>
        <rFont val="Tahoma"/>
        <family val="2"/>
      </rPr>
      <t xml:space="preserve">
2</t>
    </r>
    <r>
      <rPr>
        <sz val="11"/>
        <color theme="1"/>
        <rFont val="宋体"/>
        <charset val="134"/>
      </rPr>
      <t>：</t>
    </r>
    <r>
      <rPr>
        <sz val="11"/>
        <color theme="1"/>
        <rFont val="Tahoma"/>
        <family val="2"/>
      </rPr>
      <t>19200bps
3</t>
    </r>
    <r>
      <rPr>
        <sz val="11"/>
        <color theme="1"/>
        <rFont val="宋体"/>
        <charset val="134"/>
      </rPr>
      <t>：</t>
    </r>
    <r>
      <rPr>
        <sz val="11"/>
        <color theme="1"/>
        <rFont val="Tahoma"/>
        <family val="2"/>
      </rPr>
      <t>38400bps
4</t>
    </r>
    <r>
      <rPr>
        <sz val="11"/>
        <color theme="1"/>
        <rFont val="宋体"/>
        <charset val="134"/>
      </rPr>
      <t>：</t>
    </r>
    <r>
      <rPr>
        <sz val="11"/>
        <color theme="1"/>
        <rFont val="Tahoma"/>
        <family val="2"/>
      </rPr>
      <t>57600bps</t>
    </r>
  </si>
  <si>
    <t>RS485Config_StopBit</t>
  </si>
  <si>
    <r>
      <rPr>
        <sz val="11"/>
        <color theme="1"/>
        <rFont val="Tahoma"/>
        <family val="2"/>
      </rPr>
      <t>RS485</t>
    </r>
    <r>
      <rPr>
        <sz val="11"/>
        <color theme="1"/>
        <rFont val="宋体"/>
        <charset val="134"/>
      </rPr>
      <t>停止位选择；</t>
    </r>
    <r>
      <rPr>
        <sz val="11"/>
        <color theme="1"/>
        <rFont val="Tahoma"/>
        <family val="2"/>
      </rPr>
      <t xml:space="preserve">
0</t>
    </r>
    <r>
      <rPr>
        <sz val="11"/>
        <color theme="1"/>
        <rFont val="宋体"/>
        <charset val="134"/>
      </rPr>
      <t>：</t>
    </r>
    <r>
      <rPr>
        <sz val="11"/>
        <color theme="1"/>
        <rFont val="Tahoma"/>
        <family val="2"/>
      </rPr>
      <t>1</t>
    </r>
    <r>
      <rPr>
        <sz val="11"/>
        <color theme="1"/>
        <rFont val="宋体"/>
        <charset val="134"/>
      </rPr>
      <t xml:space="preserve">位停止位（默认）
</t>
    </r>
    <r>
      <rPr>
        <sz val="11"/>
        <color theme="1"/>
        <rFont val="Tahoma"/>
        <family val="2"/>
      </rPr>
      <t>1</t>
    </r>
    <r>
      <rPr>
        <sz val="11"/>
        <color theme="1"/>
        <rFont val="宋体"/>
        <charset val="134"/>
      </rPr>
      <t>：</t>
    </r>
    <r>
      <rPr>
        <sz val="11"/>
        <color theme="1"/>
        <rFont val="Tahoma"/>
        <family val="2"/>
      </rPr>
      <t>1.5</t>
    </r>
    <r>
      <rPr>
        <sz val="11"/>
        <color theme="1"/>
        <rFont val="宋体"/>
        <charset val="134"/>
      </rPr>
      <t xml:space="preserve">位停止位
</t>
    </r>
    <r>
      <rPr>
        <sz val="11"/>
        <color theme="1"/>
        <rFont val="Tahoma"/>
        <family val="2"/>
      </rPr>
      <t>2</t>
    </r>
    <r>
      <rPr>
        <sz val="11"/>
        <color theme="1"/>
        <rFont val="宋体"/>
        <charset val="134"/>
      </rPr>
      <t>：</t>
    </r>
    <r>
      <rPr>
        <sz val="11"/>
        <color theme="1"/>
        <rFont val="Tahoma"/>
        <family val="2"/>
      </rPr>
      <t>2</t>
    </r>
    <r>
      <rPr>
        <sz val="11"/>
        <color theme="1"/>
        <rFont val="宋体"/>
        <charset val="134"/>
      </rPr>
      <t>位停止位</t>
    </r>
  </si>
  <si>
    <r>
      <rPr>
        <sz val="11"/>
        <color theme="1"/>
        <rFont val="Arial"/>
        <family val="2"/>
      </rPr>
      <t>RS485</t>
    </r>
    <r>
      <rPr>
        <sz val="11"/>
        <color theme="1"/>
        <rFont val="Arial"/>
        <family val="2"/>
      </rPr>
      <t>Stop bit selection</t>
    </r>
    <r>
      <rPr>
        <sz val="11"/>
        <color theme="1"/>
        <rFont val="宋体"/>
        <charset val="134"/>
      </rPr>
      <t>；</t>
    </r>
    <r>
      <rPr>
        <sz val="11"/>
        <color theme="1"/>
        <rFont val="Arial"/>
        <family val="2"/>
      </rPr>
      <t xml:space="preserve">
0</t>
    </r>
    <r>
      <rPr>
        <sz val="11"/>
        <color theme="1"/>
        <rFont val="宋体"/>
        <charset val="134"/>
      </rPr>
      <t>：</t>
    </r>
    <r>
      <rPr>
        <sz val="11"/>
        <color theme="1"/>
        <rFont val="Arial"/>
        <family val="2"/>
      </rPr>
      <t>1</t>
    </r>
    <r>
      <rPr>
        <sz val="11"/>
        <color theme="1"/>
        <rFont val="Arial"/>
        <family val="2"/>
      </rPr>
      <t>bit stop bit</t>
    </r>
    <r>
      <rPr>
        <sz val="11"/>
        <color theme="1"/>
        <rFont val="宋体"/>
        <charset val="134"/>
      </rPr>
      <t xml:space="preserve">（默认）
</t>
    </r>
    <r>
      <rPr>
        <sz val="11"/>
        <color theme="1"/>
        <rFont val="Arial"/>
        <family val="2"/>
      </rPr>
      <t>1</t>
    </r>
    <r>
      <rPr>
        <sz val="11"/>
        <color theme="1"/>
        <rFont val="宋体"/>
        <charset val="134"/>
      </rPr>
      <t>：</t>
    </r>
    <r>
      <rPr>
        <sz val="11"/>
        <color theme="1"/>
        <rFont val="Arial"/>
        <family val="2"/>
      </rPr>
      <t>1.5</t>
    </r>
    <r>
      <rPr>
        <sz val="11"/>
        <color theme="1"/>
        <rFont val="宋体"/>
        <charset val="134"/>
      </rPr>
      <t xml:space="preserve"> </t>
    </r>
    <r>
      <rPr>
        <sz val="11"/>
        <color theme="1"/>
        <rFont val="Arial"/>
        <family val="2"/>
      </rPr>
      <t>bit stop bit</t>
    </r>
    <r>
      <rPr>
        <sz val="11"/>
        <color theme="1"/>
        <rFont val="宋体"/>
        <charset val="134"/>
      </rPr>
      <t xml:space="preserve">
</t>
    </r>
    <r>
      <rPr>
        <sz val="11"/>
        <color theme="1"/>
        <rFont val="Arial"/>
        <family val="2"/>
      </rPr>
      <t>2</t>
    </r>
    <r>
      <rPr>
        <sz val="11"/>
        <color theme="1"/>
        <rFont val="宋体"/>
        <charset val="134"/>
      </rPr>
      <t>：</t>
    </r>
    <r>
      <rPr>
        <sz val="11"/>
        <color theme="1"/>
        <rFont val="Arial"/>
        <family val="2"/>
      </rPr>
      <t>2</t>
    </r>
    <r>
      <rPr>
        <sz val="11"/>
        <color theme="1"/>
        <rFont val="Arial"/>
        <family val="2"/>
      </rPr>
      <t>bit stop bit</t>
    </r>
  </si>
  <si>
    <t>RS485Config_ParityBit</t>
  </si>
  <si>
    <r>
      <rPr>
        <sz val="11"/>
        <color theme="1"/>
        <rFont val="Tahoma"/>
        <family val="2"/>
      </rPr>
      <t>RS485</t>
    </r>
    <r>
      <rPr>
        <sz val="11"/>
        <color theme="1"/>
        <rFont val="宋体"/>
        <charset val="134"/>
      </rPr>
      <t>校验位选择；</t>
    </r>
    <r>
      <rPr>
        <sz val="11"/>
        <color theme="1"/>
        <rFont val="Tahoma"/>
        <family val="2"/>
      </rPr>
      <t xml:space="preserve">
0</t>
    </r>
    <r>
      <rPr>
        <sz val="11"/>
        <color theme="1"/>
        <rFont val="宋体"/>
        <charset val="134"/>
      </rPr>
      <t>：无校验</t>
    </r>
    <r>
      <rPr>
        <sz val="11"/>
        <color theme="1"/>
        <rFont val="Tahoma"/>
        <family val="2"/>
      </rPr>
      <t>/None</t>
    </r>
    <r>
      <rPr>
        <sz val="11"/>
        <color theme="1"/>
        <rFont val="宋体"/>
        <charset val="134"/>
      </rPr>
      <t xml:space="preserve">（默认）
</t>
    </r>
    <r>
      <rPr>
        <sz val="11"/>
        <color theme="1"/>
        <rFont val="Tahoma"/>
        <family val="2"/>
      </rPr>
      <t>1</t>
    </r>
    <r>
      <rPr>
        <sz val="11"/>
        <color theme="1"/>
        <rFont val="宋体"/>
        <charset val="134"/>
      </rPr>
      <t>：偶校验</t>
    </r>
    <r>
      <rPr>
        <sz val="11"/>
        <color theme="1"/>
        <rFont val="Tahoma"/>
        <family val="2"/>
      </rPr>
      <t>/Even</t>
    </r>
    <r>
      <rPr>
        <sz val="11"/>
        <color theme="1"/>
        <rFont val="宋体"/>
        <charset val="134"/>
      </rPr>
      <t xml:space="preserve">
</t>
    </r>
    <r>
      <rPr>
        <sz val="11"/>
        <color theme="1"/>
        <rFont val="Tahoma"/>
        <family val="2"/>
      </rPr>
      <t>2</t>
    </r>
    <r>
      <rPr>
        <sz val="11"/>
        <color theme="1"/>
        <rFont val="宋体"/>
        <charset val="134"/>
      </rPr>
      <t>：奇校验</t>
    </r>
    <r>
      <rPr>
        <sz val="11"/>
        <color theme="1"/>
        <rFont val="Tahoma"/>
        <family val="2"/>
      </rPr>
      <t>/Odd</t>
    </r>
    <r>
      <rPr>
        <sz val="11"/>
        <color theme="1"/>
        <rFont val="宋体"/>
        <charset val="134"/>
      </rPr>
      <t xml:space="preserve">
</t>
    </r>
    <r>
      <rPr>
        <sz val="11"/>
        <color theme="1"/>
        <rFont val="Tahoma"/>
        <family val="2"/>
      </rPr>
      <t>3</t>
    </r>
    <r>
      <rPr>
        <sz val="11"/>
        <color theme="1"/>
        <rFont val="宋体"/>
        <charset val="134"/>
      </rPr>
      <t>：高</t>
    </r>
    <r>
      <rPr>
        <sz val="11"/>
        <color theme="1"/>
        <rFont val="Tahoma"/>
        <family val="2"/>
      </rPr>
      <t>/Mark</t>
    </r>
    <r>
      <rPr>
        <sz val="11"/>
        <color theme="1"/>
        <rFont val="宋体"/>
        <charset val="134"/>
      </rPr>
      <t xml:space="preserve">
</t>
    </r>
    <r>
      <rPr>
        <sz val="11"/>
        <color theme="1"/>
        <rFont val="Tahoma"/>
        <family val="2"/>
      </rPr>
      <t>4</t>
    </r>
    <r>
      <rPr>
        <sz val="11"/>
        <color theme="1"/>
        <rFont val="宋体"/>
        <charset val="134"/>
      </rPr>
      <t>：低</t>
    </r>
    <r>
      <rPr>
        <sz val="11"/>
        <color theme="1"/>
        <rFont val="Tahoma"/>
        <family val="2"/>
      </rPr>
      <t>/Space</t>
    </r>
  </si>
  <si>
    <r>
      <rPr>
        <sz val="11"/>
        <color theme="1"/>
        <rFont val="Arial"/>
        <family val="2"/>
      </rPr>
      <t>RS485 check bit selection</t>
    </r>
    <r>
      <rPr>
        <sz val="11"/>
        <color theme="1"/>
        <rFont val="宋体"/>
        <charset val="134"/>
      </rPr>
      <t>；</t>
    </r>
    <r>
      <rPr>
        <sz val="11"/>
        <color theme="1"/>
        <rFont val="Arial"/>
        <family val="2"/>
      </rPr>
      <t xml:space="preserve">
0</t>
    </r>
    <r>
      <rPr>
        <sz val="11"/>
        <color theme="1"/>
        <rFont val="宋体"/>
        <charset val="134"/>
      </rPr>
      <t>：N</t>
    </r>
    <r>
      <rPr>
        <sz val="11"/>
        <color theme="1"/>
        <rFont val="Arial"/>
        <family val="2"/>
      </rPr>
      <t>o Check</t>
    </r>
    <r>
      <rPr>
        <sz val="11"/>
        <color theme="1"/>
        <rFont val="Arial"/>
        <family val="2"/>
      </rPr>
      <t>/None</t>
    </r>
    <r>
      <rPr>
        <sz val="11"/>
        <color theme="1"/>
        <rFont val="宋体"/>
        <charset val="134"/>
      </rPr>
      <t xml:space="preserve">（默认）
</t>
    </r>
    <r>
      <rPr>
        <sz val="11"/>
        <color theme="1"/>
        <rFont val="Arial"/>
        <family val="2"/>
      </rPr>
      <t>1</t>
    </r>
    <r>
      <rPr>
        <sz val="11"/>
        <color theme="1"/>
        <rFont val="宋体"/>
        <charset val="134"/>
      </rPr>
      <t>：</t>
    </r>
    <r>
      <rPr>
        <sz val="11"/>
        <color theme="1"/>
        <rFont val="Arial"/>
        <family val="2"/>
      </rPr>
      <t>Even
2</t>
    </r>
    <r>
      <rPr>
        <sz val="11"/>
        <color theme="1"/>
        <rFont val="宋体"/>
        <charset val="134"/>
      </rPr>
      <t>：</t>
    </r>
    <r>
      <rPr>
        <sz val="11"/>
        <color theme="1"/>
        <rFont val="Arial"/>
        <family val="2"/>
      </rPr>
      <t>Odd
3</t>
    </r>
    <r>
      <rPr>
        <sz val="11"/>
        <color theme="1"/>
        <rFont val="宋体"/>
        <charset val="134"/>
      </rPr>
      <t>：</t>
    </r>
    <r>
      <rPr>
        <sz val="11"/>
        <color theme="1"/>
        <rFont val="Arial"/>
        <family val="2"/>
      </rPr>
      <t>HIgh</t>
    </r>
    <r>
      <rPr>
        <sz val="11"/>
        <color theme="1"/>
        <rFont val="Arial"/>
        <family val="2"/>
      </rPr>
      <t>/Mark
4</t>
    </r>
    <r>
      <rPr>
        <sz val="11"/>
        <color theme="1"/>
        <rFont val="宋体"/>
        <charset val="134"/>
      </rPr>
      <t>：</t>
    </r>
    <r>
      <rPr>
        <sz val="11"/>
        <color theme="1"/>
        <rFont val="Arial"/>
        <family val="2"/>
      </rPr>
      <t>Low</t>
    </r>
    <r>
      <rPr>
        <sz val="11"/>
        <color theme="1"/>
        <rFont val="Arial"/>
        <family val="2"/>
      </rPr>
      <t>/Space</t>
    </r>
  </si>
  <si>
    <t>RS485Config_Control</t>
  </si>
  <si>
    <r>
      <rPr>
        <sz val="11"/>
        <color theme="1"/>
        <rFont val="宋体"/>
        <charset val="134"/>
      </rPr>
      <t>写入值为</t>
    </r>
    <r>
      <rPr>
        <sz val="11"/>
        <color theme="1"/>
        <rFont val="Tahoma"/>
        <family val="2"/>
      </rPr>
      <t>1</t>
    </r>
    <r>
      <rPr>
        <sz val="11"/>
        <color theme="1"/>
        <rFont val="宋体"/>
        <charset val="134"/>
      </rPr>
      <t>时，</t>
    </r>
    <r>
      <rPr>
        <sz val="11"/>
        <color theme="1"/>
        <rFont val="Tahoma"/>
        <family val="2"/>
      </rPr>
      <t>RS485</t>
    </r>
    <r>
      <rPr>
        <sz val="11"/>
        <color theme="1"/>
        <rFont val="宋体"/>
        <charset val="134"/>
      </rPr>
      <t>配置影子寄存器中的值更新到系统</t>
    </r>
    <r>
      <rPr>
        <sz val="11"/>
        <color theme="1"/>
        <rFont val="Tahoma"/>
        <family val="2"/>
      </rPr>
      <t>RS485</t>
    </r>
    <r>
      <rPr>
        <sz val="11"/>
        <color theme="1"/>
        <rFont val="宋体"/>
        <charset val="134"/>
      </rPr>
      <t xml:space="preserve">配置中；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：操作失败，参数存取失败
</t>
    </r>
    <r>
      <rPr>
        <sz val="11"/>
        <color theme="1"/>
        <rFont val="Tahoma"/>
        <family val="2"/>
      </rPr>
      <t>0xFFFF</t>
    </r>
    <r>
      <rPr>
        <sz val="11"/>
        <color theme="1"/>
        <rFont val="宋体"/>
        <charset val="134"/>
      </rPr>
      <t>：操作失败，输入参数有误</t>
    </r>
  </si>
  <si>
    <t>PV_InputMode_Config</t>
  </si>
  <si>
    <r>
      <rPr>
        <sz val="11"/>
        <color theme="1"/>
        <rFont val="Tahoma"/>
        <family val="2"/>
      </rPr>
      <t>PV</t>
    </r>
    <r>
      <rPr>
        <sz val="11"/>
        <color theme="1"/>
        <rFont val="宋体"/>
        <charset val="134"/>
      </rPr>
      <t>输入模式选择；</t>
    </r>
    <r>
      <rPr>
        <sz val="11"/>
        <color theme="1"/>
        <rFont val="Tahoma"/>
        <family val="2"/>
      </rPr>
      <t xml:space="preserve">
0</t>
    </r>
    <r>
      <rPr>
        <sz val="11"/>
        <color theme="1"/>
        <rFont val="宋体"/>
        <charset val="134"/>
      </rPr>
      <t xml:space="preserve">：并联模式
</t>
    </r>
    <r>
      <rPr>
        <sz val="11"/>
        <color theme="1"/>
        <rFont val="Tahoma"/>
        <family val="2"/>
      </rPr>
      <t>1</t>
    </r>
    <r>
      <rPr>
        <sz val="11"/>
        <color theme="1"/>
        <rFont val="宋体"/>
        <charset val="134"/>
      </rPr>
      <t>：独立模式（默认）</t>
    </r>
  </si>
  <si>
    <t>InputType_Channel0_Config</t>
  </si>
  <si>
    <r>
      <rPr>
        <sz val="11"/>
        <color theme="1"/>
        <rFont val="宋体"/>
        <charset val="134"/>
      </rPr>
      <t>输入通道</t>
    </r>
    <r>
      <rPr>
        <sz val="11"/>
        <color theme="1"/>
        <rFont val="Tahoma"/>
        <family val="2"/>
      </rPr>
      <t>0</t>
    </r>
    <r>
      <rPr>
        <sz val="11"/>
        <color theme="1"/>
        <rFont val="宋体"/>
        <charset val="134"/>
      </rPr>
      <t>类型选择；
值</t>
    </r>
    <r>
      <rPr>
        <sz val="11"/>
        <color theme="1"/>
        <rFont val="Tahoma"/>
        <family val="2"/>
      </rPr>
      <t>0</t>
    </r>
    <r>
      <rPr>
        <sz val="11"/>
        <color theme="1"/>
        <rFont val="宋体"/>
        <charset val="134"/>
      </rPr>
      <t>表示当前通道不使用；
值</t>
    </r>
    <r>
      <rPr>
        <sz val="11"/>
        <color theme="1"/>
        <rFont val="Tahoma"/>
        <family val="2"/>
      </rPr>
      <t>1</t>
    </r>
    <r>
      <rPr>
        <sz val="11"/>
        <color theme="1"/>
        <rFont val="宋体"/>
        <charset val="134"/>
      </rPr>
      <t>～</t>
    </r>
    <r>
      <rPr>
        <sz val="11"/>
        <color theme="1"/>
        <rFont val="Tahoma"/>
        <family val="2"/>
      </rPr>
      <t>127</t>
    </r>
    <r>
      <rPr>
        <sz val="11"/>
        <color theme="1"/>
        <rFont val="宋体"/>
        <charset val="134"/>
      </rPr>
      <t>表示当前通道为光伏电池板输入；
值</t>
    </r>
    <r>
      <rPr>
        <sz val="11"/>
        <color theme="1"/>
        <rFont val="Tahoma"/>
        <family val="2"/>
      </rPr>
      <t>128~255</t>
    </r>
    <r>
      <rPr>
        <sz val="11"/>
        <color theme="1"/>
        <rFont val="宋体"/>
        <charset val="134"/>
      </rPr>
      <t>表示当前通道为蓄电池输入；
若两个或两个以上通道的值相同且大于零，表示这些通道并联输入；</t>
    </r>
  </si>
  <si>
    <t>InputType_Channel1_Config</t>
  </si>
  <si>
    <t>InputType_Channel2_Config</t>
  </si>
  <si>
    <t>InputType_Channel3_Config</t>
  </si>
  <si>
    <t>InputType_Channel4_Config</t>
  </si>
  <si>
    <t>InputType_Channel5_Config</t>
  </si>
  <si>
    <t>InputType_Channel6_Config</t>
  </si>
  <si>
    <t>InputType_Channel7_Config</t>
  </si>
  <si>
    <t>InputType_Channel8_Config</t>
  </si>
  <si>
    <t>InputType_Channel9_Config</t>
  </si>
  <si>
    <t>InputType_Channel10_Config</t>
  </si>
  <si>
    <t>InputType_Channel11_Config</t>
  </si>
  <si>
    <t>InputType_Channel12_Config</t>
  </si>
  <si>
    <t>InputType_Channel13_Config</t>
  </si>
  <si>
    <t>InputType_Channel14_Config</t>
  </si>
  <si>
    <t>InputType_Channel15_Config</t>
  </si>
  <si>
    <t>InputType_Control</t>
  </si>
  <si>
    <r>
      <rPr>
        <sz val="11"/>
        <color theme="1"/>
        <rFont val="宋体"/>
        <charset val="134"/>
      </rPr>
      <t>写入值为</t>
    </r>
    <r>
      <rPr>
        <sz val="11"/>
        <color theme="1"/>
        <rFont val="Tahoma"/>
        <family val="2"/>
      </rPr>
      <t>1</t>
    </r>
    <r>
      <rPr>
        <sz val="11"/>
        <color theme="1"/>
        <rFont val="宋体"/>
        <charset val="134"/>
      </rPr>
      <t xml:space="preserve">时，输入通道类型影子寄存器中的值更新到系统输入通道类型配置中；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：操作失败，参数存取失败
</t>
    </r>
    <r>
      <rPr>
        <sz val="11"/>
        <color theme="1"/>
        <rFont val="Tahoma"/>
        <family val="2"/>
      </rPr>
      <t>0xFFFF</t>
    </r>
    <r>
      <rPr>
        <sz val="11"/>
        <color theme="1"/>
        <rFont val="宋体"/>
        <charset val="134"/>
      </rPr>
      <t>：操作失败，输入参数有误</t>
    </r>
  </si>
  <si>
    <t>SafetyUpdateFromUSB_Control</t>
  </si>
  <si>
    <r>
      <rPr>
        <sz val="11"/>
        <color theme="1"/>
        <rFont val="宋体"/>
        <charset val="134"/>
      </rPr>
      <t>写入值为</t>
    </r>
    <r>
      <rPr>
        <sz val="11"/>
        <color theme="1"/>
        <rFont val="Tahoma"/>
        <family val="2"/>
      </rPr>
      <t>1</t>
    </r>
    <r>
      <rPr>
        <sz val="11"/>
        <color theme="1"/>
        <rFont val="宋体"/>
        <charset val="134"/>
      </rPr>
      <t>时，用于通讯板从</t>
    </r>
    <r>
      <rPr>
        <sz val="11"/>
        <color theme="1"/>
        <rFont val="Tahoma"/>
        <family val="2"/>
      </rPr>
      <t>U</t>
    </r>
    <r>
      <rPr>
        <sz val="11"/>
        <color theme="1"/>
        <rFont val="宋体"/>
        <charset val="134"/>
      </rPr>
      <t xml:space="preserve">盘中取出安规参数；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：操作失败，参数存取失败
</t>
    </r>
    <r>
      <rPr>
        <sz val="11"/>
        <color theme="1"/>
        <rFont val="Tahoma"/>
        <family val="2"/>
      </rPr>
      <t>0xFFFF</t>
    </r>
    <r>
      <rPr>
        <sz val="11"/>
        <color theme="1"/>
        <rFont val="宋体"/>
        <charset val="134"/>
      </rPr>
      <t>：操作失败，输入参数有误</t>
    </r>
  </si>
  <si>
    <t>AntiReflux_Control</t>
  </si>
  <si>
    <r>
      <rPr>
        <sz val="11"/>
        <color theme="1"/>
        <rFont val="宋体"/>
        <charset val="134"/>
      </rPr>
      <t xml:space="preserve">防逆流使能控制
写入值为0时，禁止防逆流功能
写入值为1时，为默认防逆流模式
</t>
    </r>
    <r>
      <rPr>
        <sz val="11"/>
        <color rgb="FFFF0000"/>
        <rFont val="宋体"/>
        <charset val="134"/>
      </rPr>
      <t>写入值为2时，为平均功率防逆流模式</t>
    </r>
  </si>
  <si>
    <t>AntiReflux_Power</t>
  </si>
  <si>
    <t>W</t>
  </si>
  <si>
    <t>防逆流功率</t>
  </si>
  <si>
    <t>IVCurveScan_Control</t>
  </si>
  <si>
    <t>IV曲线扫描使能控制</t>
  </si>
  <si>
    <t>IVCurveScan_Period</t>
  </si>
  <si>
    <r>
      <rPr>
        <sz val="11"/>
        <color theme="1"/>
        <rFont val="Tahoma"/>
        <family val="2"/>
      </rPr>
      <t>IV</t>
    </r>
    <r>
      <rPr>
        <sz val="11"/>
        <color theme="1"/>
        <rFont val="宋体"/>
        <charset val="134"/>
      </rPr>
      <t>曲线扫描周期</t>
    </r>
  </si>
  <si>
    <t>IVCurveScan_Oneshot</t>
  </si>
  <si>
    <r>
      <rPr>
        <sz val="11"/>
        <color theme="1"/>
        <rFont val="Tahoma"/>
        <family val="2"/>
      </rPr>
      <t>IV</t>
    </r>
    <r>
      <rPr>
        <sz val="11"/>
        <color theme="1"/>
        <rFont val="宋体"/>
        <charset val="134"/>
      </rPr>
      <t>曲线扫描激活；
写入值为</t>
    </r>
    <r>
      <rPr>
        <sz val="11"/>
        <color theme="1"/>
        <rFont val="Tahoma"/>
        <family val="2"/>
      </rPr>
      <t>1</t>
    </r>
    <r>
      <rPr>
        <sz val="11"/>
        <color theme="1"/>
        <rFont val="宋体"/>
        <charset val="134"/>
      </rPr>
      <t>时，激活</t>
    </r>
    <r>
      <rPr>
        <sz val="11"/>
        <color theme="1"/>
        <rFont val="Tahoma"/>
        <family val="2"/>
      </rPr>
      <t>1</t>
    </r>
    <r>
      <rPr>
        <sz val="11"/>
        <color theme="1"/>
        <rFont val="宋体"/>
        <charset val="134"/>
      </rPr>
      <t>次</t>
    </r>
    <r>
      <rPr>
        <sz val="11"/>
        <color theme="1"/>
        <rFont val="Tahoma"/>
        <family val="2"/>
      </rPr>
      <t>IV</t>
    </r>
    <r>
      <rPr>
        <sz val="11"/>
        <color theme="1"/>
        <rFont val="宋体"/>
        <charset val="134"/>
      </rPr>
      <t xml:space="preserve">曲线扫描；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：操作失败，参数存取失败
</t>
    </r>
    <r>
      <rPr>
        <sz val="11"/>
        <color theme="1"/>
        <rFont val="Tahoma"/>
        <family val="2"/>
      </rPr>
      <t>0xFFFF</t>
    </r>
    <r>
      <rPr>
        <sz val="11"/>
        <color theme="1"/>
        <rFont val="宋体"/>
        <charset val="134"/>
      </rPr>
      <t>：操作失败，输入参数有误</t>
    </r>
  </si>
  <si>
    <t>IVCurveScan_ReadChannel</t>
  </si>
  <si>
    <t>EPS_Control</t>
  </si>
  <si>
    <t>应急供电使能控制
0：关闭应急供电(默认)
1：开启应急供电，禁止冷启动
2：开启应急供电，使能冷启动</t>
  </si>
  <si>
    <t>EPS_WaitTime</t>
  </si>
  <si>
    <t>应急供电启动等待时间（预留功能）</t>
  </si>
  <si>
    <t>BatteryActive_Control</t>
  </si>
  <si>
    <t>BatteryActive_Oneshot</t>
  </si>
  <si>
    <r>
      <rPr>
        <sz val="11"/>
        <color theme="1"/>
        <rFont val="宋体"/>
        <charset val="134"/>
      </rPr>
      <t>电池激活；
写入值为</t>
    </r>
    <r>
      <rPr>
        <sz val="11"/>
        <color theme="1"/>
        <rFont val="Tahoma"/>
        <family val="2"/>
      </rPr>
      <t>1</t>
    </r>
    <r>
      <rPr>
        <sz val="11"/>
        <color theme="1"/>
        <rFont val="宋体"/>
        <charset val="134"/>
      </rPr>
      <t>时，进行</t>
    </r>
    <r>
      <rPr>
        <sz val="11"/>
        <color theme="1"/>
        <rFont val="Tahoma"/>
        <family val="2"/>
      </rPr>
      <t>1</t>
    </r>
    <r>
      <rPr>
        <sz val="11"/>
        <color theme="1"/>
        <rFont val="宋体"/>
        <charset val="134"/>
      </rPr>
      <t>次电池激活；</t>
    </r>
    <r>
      <rPr>
        <sz val="11"/>
        <color theme="1"/>
        <rFont val="宋体"/>
        <charset val="134"/>
      </rPr>
      <t xml:space="preserve">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：操作失败，参数存储失败
</t>
    </r>
    <r>
      <rPr>
        <sz val="11"/>
        <color theme="1"/>
        <rFont val="Tahoma"/>
        <family val="2"/>
      </rPr>
      <t>0xFFFF</t>
    </r>
    <r>
      <rPr>
        <sz val="11"/>
        <color theme="1"/>
        <rFont val="宋体"/>
        <charset val="134"/>
      </rPr>
      <t>：操作失败，输入参数有误</t>
    </r>
  </si>
  <si>
    <t>CT_Auto_Calibrate</t>
  </si>
  <si>
    <t>Italy_AutoTest</t>
  </si>
  <si>
    <t>EnergyStatistics_Date_Year</t>
  </si>
  <si>
    <t>EnergyStatistics_Date_Month</t>
  </si>
  <si>
    <t>电能统计回传日期设置寄存器。
该寄存器指定回传的电能数据的月份。</t>
  </si>
  <si>
    <t>EnergyStatistics_Date_Date</t>
  </si>
  <si>
    <t>电能统计回传日期设置寄存器。
该寄存器指定回传的电能数据的日分。</t>
  </si>
  <si>
    <t>EnergyStatistics_Config</t>
  </si>
  <si>
    <t>Language</t>
  </si>
  <si>
    <t>逆变器菜单语言编号设置寄存器。
0：
1：</t>
  </si>
  <si>
    <t>Parallel_Control</t>
  </si>
  <si>
    <t>0：禁用并机功能
1：使能并机功能</t>
  </si>
  <si>
    <t>Parallel_Master_Slave</t>
  </si>
  <si>
    <t>0：本机配置为从机
1：本机配置为主机（默认）</t>
  </si>
  <si>
    <t>Parallel_Address</t>
  </si>
  <si>
    <t>本机并机地址</t>
  </si>
  <si>
    <t>UnbalancedSupport_Control</t>
  </si>
  <si>
    <t>PV_Generation_Ratio</t>
  </si>
  <si>
    <t>发电量倍率。默认值1000</t>
  </si>
  <si>
    <t>Energy_Purchase_Ratio</t>
  </si>
  <si>
    <t>买电量倍率。默认值1000</t>
  </si>
  <si>
    <t>Energy_Selling_Ratio</t>
  </si>
  <si>
    <t>卖电量倍率。默认值1000</t>
  </si>
  <si>
    <t>Bat_Charge_Ratio</t>
  </si>
  <si>
    <t>充电量倍率。默认值1000</t>
  </si>
  <si>
    <t>Bat_Discharge_Ratio</t>
  </si>
  <si>
    <t>放电量倍率。默认值1000</t>
  </si>
  <si>
    <t>AddressMask_Config_Basic2</t>
  </si>
  <si>
    <t>BatConfig_ID</t>
  </si>
  <si>
    <t>BatConfig_Address</t>
  </si>
  <si>
    <t>电池地址。
如果系统中允许接入多组电池，则该寄存器用于标记对应电池序号的物理接口的电池地址。</t>
  </si>
  <si>
    <t>BatConfig_Potocol</t>
  </si>
  <si>
    <t>电池参数-通讯协议
0：首航内置BMS/DEFAULT
1：派能协议/PYLON
2：首航协议/GENERAL
3：AMASS
4：LG
5：Alpha.ESS
6：CATL
7：Weco</t>
  </si>
  <si>
    <t>BatConfig_Voltage_Over</t>
  </si>
  <si>
    <t>电池参数-过压保护值</t>
  </si>
  <si>
    <t>BatConfig_Voltage_Charge</t>
  </si>
  <si>
    <t>电池参数-充电电压</t>
  </si>
  <si>
    <t>BatConfig_Voltage_Lack</t>
  </si>
  <si>
    <t>电池参数-欠压保护电压
铅酸电池可见</t>
  </si>
  <si>
    <t>BatConfig_Voltage_Discharge_Stop</t>
  </si>
  <si>
    <r>
      <rPr>
        <sz val="11"/>
        <color theme="1"/>
        <rFont val="宋体"/>
        <charset val="134"/>
      </rPr>
      <t>电池参数</t>
    </r>
    <r>
      <rPr>
        <sz val="11"/>
        <color theme="1"/>
        <rFont val="Tahoma"/>
        <family val="2"/>
      </rPr>
      <t>-</t>
    </r>
    <r>
      <rPr>
        <sz val="11"/>
        <color theme="1"/>
        <rFont val="宋体"/>
        <charset val="134"/>
      </rPr>
      <t>最低放电电压</t>
    </r>
  </si>
  <si>
    <t>BatConfig_Current_Charge_Limit</t>
  </si>
  <si>
    <r>
      <rPr>
        <sz val="11"/>
        <color theme="1"/>
        <rFont val="宋体"/>
        <charset val="134"/>
      </rPr>
      <t>电池参数</t>
    </r>
    <r>
      <rPr>
        <sz val="11"/>
        <color theme="1"/>
        <rFont val="Tahoma"/>
        <family val="2"/>
      </rPr>
      <t>-</t>
    </r>
    <r>
      <rPr>
        <sz val="11"/>
        <color theme="1"/>
        <rFont val="宋体"/>
        <charset val="134"/>
      </rPr>
      <t>最大充电电流限制</t>
    </r>
  </si>
  <si>
    <t>BatConfig_Current_Discharge_Limit</t>
  </si>
  <si>
    <r>
      <rPr>
        <sz val="11"/>
        <color theme="1"/>
        <rFont val="宋体"/>
        <charset val="134"/>
      </rPr>
      <t>电池参数</t>
    </r>
    <r>
      <rPr>
        <sz val="11"/>
        <color theme="1"/>
        <rFont val="Tahoma"/>
        <family val="2"/>
      </rPr>
      <t>-</t>
    </r>
    <r>
      <rPr>
        <sz val="11"/>
        <color theme="1"/>
        <rFont val="宋体"/>
        <charset val="134"/>
      </rPr>
      <t>最大放电电流限制</t>
    </r>
  </si>
  <si>
    <t>BatConfig_Depth_of_Discharge</t>
  </si>
  <si>
    <r>
      <rPr>
        <sz val="11"/>
        <color theme="1"/>
        <rFont val="Tahoma"/>
        <family val="2"/>
      </rPr>
      <t>DOD</t>
    </r>
    <r>
      <rPr>
        <sz val="11"/>
        <color theme="1"/>
        <rFont val="宋体"/>
        <charset val="134"/>
      </rPr>
      <t>指示电网正常时的最大放电量，当</t>
    </r>
    <r>
      <rPr>
        <sz val="11"/>
        <color theme="1"/>
        <rFont val="Tahoma"/>
        <family val="2"/>
      </rPr>
      <t>SOC&lt;1-DOD</t>
    </r>
    <r>
      <rPr>
        <sz val="11"/>
        <color theme="1"/>
        <rFont val="宋体"/>
        <charset val="134"/>
      </rPr>
      <t xml:space="preserve">时逆变器停止放电，逆变器也会依据其他条件停止放电；
</t>
    </r>
    <r>
      <rPr>
        <sz val="11"/>
        <color theme="1"/>
        <rFont val="Tahoma"/>
        <family val="2"/>
      </rPr>
      <t>DOD&lt;=EOD</t>
    </r>
  </si>
  <si>
    <t>BatConfig_End_of_Discharge</t>
  </si>
  <si>
    <r>
      <rPr>
        <sz val="11"/>
        <color theme="1"/>
        <rFont val="Tahoma"/>
        <family val="2"/>
      </rPr>
      <t>EOD</t>
    </r>
    <r>
      <rPr>
        <sz val="11"/>
        <color theme="1"/>
        <rFont val="宋体"/>
        <charset val="134"/>
      </rPr>
      <t>指示离网最大放电量，当</t>
    </r>
    <r>
      <rPr>
        <sz val="11"/>
        <color theme="1"/>
        <rFont val="Tahoma"/>
        <family val="2"/>
      </rPr>
      <t>SOC&lt;1-EOD</t>
    </r>
    <r>
      <rPr>
        <sz val="11"/>
        <color theme="1"/>
        <rFont val="宋体"/>
        <charset val="134"/>
      </rPr>
      <t>时逆变器停止放电，逆变器也会依据其他条件停止放电</t>
    </r>
  </si>
  <si>
    <t>BatConfig_Capacity</t>
  </si>
  <si>
    <t>Ah</t>
  </si>
  <si>
    <r>
      <rPr>
        <sz val="11"/>
        <color theme="1"/>
        <rFont val="宋体"/>
        <charset val="134"/>
      </rPr>
      <t>电池参数</t>
    </r>
    <r>
      <rPr>
        <sz val="11"/>
        <color theme="1"/>
        <rFont val="Tahoma"/>
        <family val="2"/>
      </rPr>
      <t>-</t>
    </r>
    <r>
      <rPr>
        <sz val="11"/>
        <color theme="1"/>
        <rFont val="宋体"/>
        <charset val="134"/>
      </rPr>
      <t>电池容量（默认50）</t>
    </r>
  </si>
  <si>
    <t>BatConfig_Voltage_Nominal</t>
  </si>
  <si>
    <t>电池参数-额定电池电压（默认0）</t>
  </si>
  <si>
    <t>BatConfig_Cell_Type</t>
  </si>
  <si>
    <t>电池参数-电芯类型；
0：铅酸（默认）
1：磷酸铁锂
2：三元
3：钛酸锂</t>
  </si>
  <si>
    <t>BatConfig_EPS_Buffer</t>
  </si>
  <si>
    <t>电池参数-离网恢复放电回滞；
EPS_Buffer不大于EOD</t>
  </si>
  <si>
    <t>BatConfig_Control</t>
  </si>
  <si>
    <r>
      <rPr>
        <sz val="11"/>
        <color theme="1"/>
        <rFont val="宋体"/>
        <charset val="134"/>
      </rPr>
      <t>电池参数写入控制；
写入值为</t>
    </r>
    <r>
      <rPr>
        <sz val="11"/>
        <color theme="1"/>
        <rFont val="Tahoma"/>
        <family val="2"/>
      </rPr>
      <t>1</t>
    </r>
    <r>
      <rPr>
        <sz val="11"/>
        <color theme="1"/>
        <rFont val="宋体"/>
        <charset val="134"/>
      </rPr>
      <t xml:space="preserve">时，电池参数影子寄存器中的值更新到系统电池参数配置中；
</t>
    </r>
    <r>
      <rPr>
        <sz val="11"/>
        <color theme="1"/>
        <rFont val="宋体"/>
        <charset val="134"/>
      </rPr>
      <t>写入值为</t>
    </r>
    <r>
      <rPr>
        <sz val="11"/>
        <color theme="1"/>
        <rFont val="Tahoma"/>
        <family val="2"/>
      </rPr>
      <t>2</t>
    </r>
    <r>
      <rPr>
        <sz val="11"/>
        <color theme="1"/>
        <rFont val="宋体"/>
        <charset val="134"/>
      </rPr>
      <t>时，电池参数影子寄存器中的值更新为</t>
    </r>
    <r>
      <rPr>
        <sz val="11"/>
        <color theme="1"/>
        <rFont val="Tahoma"/>
        <family val="2"/>
      </rPr>
      <t>BatConfig_Potocol</t>
    </r>
    <r>
      <rPr>
        <sz val="11"/>
        <color theme="1"/>
        <rFont val="宋体"/>
        <charset val="134"/>
      </rPr>
      <t>的默认值；</t>
    </r>
    <r>
      <rPr>
        <sz val="11"/>
        <color theme="1"/>
        <rFont val="宋体"/>
        <charset val="134"/>
      </rPr>
      <t xml:space="preserve">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：操作失败，参数存储失败
</t>
    </r>
    <r>
      <rPr>
        <sz val="11"/>
        <color theme="1"/>
        <rFont val="Tahoma"/>
        <family val="2"/>
      </rPr>
      <t>0xFFFF</t>
    </r>
    <r>
      <rPr>
        <sz val="11"/>
        <color theme="1"/>
        <rFont val="宋体"/>
        <charset val="134"/>
      </rPr>
      <t>：操作失败，输入参数有误</t>
    </r>
  </si>
  <si>
    <r>
      <rPr>
        <sz val="11"/>
        <color theme="1"/>
        <rFont val="Tahoma"/>
        <family val="2"/>
      </rPr>
      <t>BatConfig_Address</t>
    </r>
    <r>
      <rPr>
        <sz val="11"/>
        <color theme="1"/>
        <rFont val="Tahoma"/>
        <family val="2"/>
      </rPr>
      <t>2</t>
    </r>
  </si>
  <si>
    <t>BatConfig_Address3</t>
  </si>
  <si>
    <t>BatConfig_Address4</t>
  </si>
  <si>
    <r>
      <rPr>
        <sz val="11"/>
        <color theme="1"/>
        <rFont val="Tahoma"/>
        <family val="2"/>
      </rPr>
      <t>AddressMask_Config_Basic</t>
    </r>
    <r>
      <rPr>
        <sz val="11"/>
        <color theme="1"/>
        <rFont val="Tahoma"/>
        <family val="2"/>
      </rPr>
      <t>3</t>
    </r>
  </si>
  <si>
    <t>Arcing_Alarm_Enable</t>
  </si>
  <si>
    <r>
      <rPr>
        <sz val="11"/>
        <color theme="1"/>
        <rFont val="Tahoma"/>
        <family val="2"/>
      </rPr>
      <t>U</t>
    </r>
    <r>
      <rPr>
        <sz val="11"/>
        <color theme="1"/>
        <rFont val="Tahoma"/>
        <family val="2"/>
      </rPr>
      <t>16</t>
    </r>
  </si>
  <si>
    <t>Arcing_ChannelSelfTest_Comm</t>
  </si>
  <si>
    <r>
      <rPr>
        <sz val="11"/>
        <color theme="1"/>
        <rFont val="宋体"/>
        <charset val="134"/>
      </rPr>
      <t>写</t>
    </r>
    <r>
      <rPr>
        <sz val="11"/>
        <color theme="1"/>
        <rFont val="Tahoma"/>
        <family val="2"/>
      </rPr>
      <t xml:space="preserve"> 1</t>
    </r>
    <r>
      <rPr>
        <sz val="11"/>
        <color theme="1"/>
        <rFont val="宋体"/>
        <charset val="134"/>
      </rPr>
      <t>表示开始自检（自检所有通道）。
自检结束后自动清零。</t>
    </r>
  </si>
  <si>
    <t>Arcing_ChannelSelfTest_Result</t>
  </si>
  <si>
    <r>
      <rPr>
        <sz val="11"/>
        <color theme="1"/>
        <rFont val="Tahoma"/>
        <family val="2"/>
      </rPr>
      <t>bit0</t>
    </r>
    <r>
      <rPr>
        <sz val="11"/>
        <color theme="1"/>
        <rFont val="宋体"/>
        <charset val="134"/>
      </rPr>
      <t>表示通道</t>
    </r>
    <r>
      <rPr>
        <sz val="11"/>
        <color theme="1"/>
        <rFont val="Tahoma"/>
        <family val="2"/>
      </rPr>
      <t xml:space="preserve"> 1 </t>
    </r>
    <r>
      <rPr>
        <sz val="11"/>
        <color theme="1"/>
        <rFont val="宋体"/>
        <charset val="134"/>
      </rPr>
      <t>自检结果，</t>
    </r>
    <r>
      <rPr>
        <sz val="11"/>
        <color theme="1"/>
        <rFont val="Tahoma"/>
        <family val="2"/>
      </rPr>
      <t xml:space="preserve">bit1 </t>
    </r>
    <r>
      <rPr>
        <sz val="11"/>
        <color theme="1"/>
        <rFont val="宋体"/>
        <charset val="134"/>
      </rPr>
      <t xml:space="preserve">表示通道
</t>
    </r>
    <r>
      <rPr>
        <sz val="11"/>
        <color theme="1"/>
        <rFont val="Tahoma"/>
        <family val="2"/>
      </rPr>
      <t>2</t>
    </r>
    <r>
      <rPr>
        <sz val="11"/>
        <color theme="1"/>
        <rFont val="宋体"/>
        <charset val="134"/>
      </rPr>
      <t>的自检结果，</t>
    </r>
    <r>
      <rPr>
        <sz val="11"/>
        <color theme="1"/>
        <rFont val="Tahoma"/>
        <family val="2"/>
      </rPr>
      <t xml:space="preserve">bit2 </t>
    </r>
    <r>
      <rPr>
        <sz val="11"/>
        <color theme="1"/>
        <rFont val="宋体"/>
        <charset val="134"/>
      </rPr>
      <t>表示通道</t>
    </r>
    <r>
      <rPr>
        <sz val="11"/>
        <color theme="1"/>
        <rFont val="Tahoma"/>
        <family val="2"/>
      </rPr>
      <t xml:space="preserve"> 3</t>
    </r>
    <r>
      <rPr>
        <sz val="11"/>
        <color theme="1"/>
        <rFont val="宋体"/>
        <charset val="134"/>
      </rPr>
      <t>的自检结
果，</t>
    </r>
    <r>
      <rPr>
        <sz val="11"/>
        <color theme="1"/>
        <rFont val="Tahoma"/>
        <family val="2"/>
      </rPr>
      <t>bit3</t>
    </r>
    <r>
      <rPr>
        <sz val="11"/>
        <color theme="1"/>
        <rFont val="宋体"/>
        <charset val="134"/>
      </rPr>
      <t>表示通道</t>
    </r>
    <r>
      <rPr>
        <sz val="11"/>
        <color theme="1"/>
        <rFont val="Tahoma"/>
        <family val="2"/>
      </rPr>
      <t xml:space="preserve"> 4 </t>
    </r>
    <r>
      <rPr>
        <sz val="11"/>
        <color theme="1"/>
        <rFont val="宋体"/>
        <charset val="134"/>
      </rPr>
      <t xml:space="preserve">的自检结果。
</t>
    </r>
    <r>
      <rPr>
        <sz val="11"/>
        <color theme="1"/>
        <rFont val="Tahoma"/>
        <family val="2"/>
      </rPr>
      <t>1</t>
    </r>
    <r>
      <rPr>
        <sz val="11"/>
        <color theme="1"/>
        <rFont val="宋体"/>
        <charset val="134"/>
      </rPr>
      <t>表示自检失败</t>
    </r>
    <r>
      <rPr>
        <sz val="11"/>
        <color theme="1"/>
        <rFont val="Tahoma"/>
        <family val="2"/>
      </rPr>
      <t>(</t>
    </r>
    <r>
      <rPr>
        <sz val="11"/>
        <color theme="1"/>
        <rFont val="宋体"/>
        <charset val="134"/>
      </rPr>
      <t>或没有自检</t>
    </r>
    <r>
      <rPr>
        <sz val="11"/>
        <color theme="1"/>
        <rFont val="Tahoma"/>
        <family val="2"/>
      </rPr>
      <t>)</t>
    </r>
    <r>
      <rPr>
        <sz val="11"/>
        <color theme="1"/>
        <rFont val="宋体"/>
        <charset val="134"/>
      </rPr>
      <t>，</t>
    </r>
    <r>
      <rPr>
        <sz val="11"/>
        <color theme="1"/>
        <rFont val="Tahoma"/>
        <family val="2"/>
      </rPr>
      <t xml:space="preserve">0 </t>
    </r>
    <r>
      <rPr>
        <sz val="11"/>
        <color theme="1"/>
        <rFont val="宋体"/>
        <charset val="134"/>
      </rPr>
      <t>表示自
检成功。</t>
    </r>
  </si>
  <si>
    <t>Arcing_Alarm_Threshold1</t>
  </si>
  <si>
    <r>
      <rPr>
        <sz val="11"/>
        <color theme="1"/>
        <rFont val="宋体"/>
        <charset val="134"/>
      </rPr>
      <t>可设定的电弧报警阈值</t>
    </r>
    <r>
      <rPr>
        <sz val="11"/>
        <color theme="1"/>
        <rFont val="Tahoma"/>
        <family val="2"/>
      </rPr>
      <t>(</t>
    </r>
    <r>
      <rPr>
        <sz val="11"/>
        <color theme="1"/>
        <rFont val="宋体"/>
        <charset val="134"/>
      </rPr>
      <t>所有通道</t>
    </r>
    <r>
      <rPr>
        <sz val="11"/>
        <color theme="1"/>
        <rFont val="Tahoma"/>
        <family val="2"/>
      </rPr>
      <t>)</t>
    </r>
  </si>
  <si>
    <t>Arcing_Alarm_Threshold2</t>
  </si>
  <si>
    <t>Arcing_Alarm_Threshold3</t>
  </si>
  <si>
    <t>Arcing_Alarm_Threshold4</t>
  </si>
  <si>
    <t>Arcing_Alarm_Clear</t>
  </si>
  <si>
    <t>0x1234</t>
  </si>
  <si>
    <r>
      <rPr>
        <sz val="11"/>
        <color theme="1"/>
        <rFont val="宋体"/>
        <charset val="134"/>
      </rPr>
      <t>写入</t>
    </r>
    <r>
      <rPr>
        <sz val="11"/>
        <color theme="1"/>
        <rFont val="Tahoma"/>
        <family val="2"/>
      </rPr>
      <t xml:space="preserve"> 0x1234 </t>
    </r>
    <r>
      <rPr>
        <sz val="11"/>
        <color theme="1"/>
        <rFont val="宋体"/>
        <charset val="134"/>
      </rPr>
      <t>清除电弧报警</t>
    </r>
    <r>
      <rPr>
        <sz val="11"/>
        <color theme="1"/>
        <rFont val="Tahoma"/>
        <family val="2"/>
      </rPr>
      <t>(</t>
    </r>
    <r>
      <rPr>
        <sz val="11"/>
        <color theme="1"/>
        <rFont val="宋体"/>
        <charset val="134"/>
      </rPr>
      <t>所有通道</t>
    </r>
    <r>
      <rPr>
        <sz val="11"/>
        <color theme="1"/>
        <rFont val="Tahoma"/>
        <family val="2"/>
      </rPr>
      <t>)</t>
    </r>
  </si>
  <si>
    <t>远程控制(0x1100-0x12FF)</t>
  </si>
  <si>
    <t>AddressMask_Config_Remote1</t>
  </si>
  <si>
    <t>Remote_On_Off_Control</t>
  </si>
  <si>
    <t>远程开关机。
0x0000：关机
0x0001：开机</t>
  </si>
  <si>
    <t>Energy_Storage_Mode_Control</t>
  </si>
  <si>
    <r>
      <rPr>
        <sz val="11"/>
        <color theme="1"/>
        <rFont val="宋体"/>
        <charset val="134"/>
      </rPr>
      <t>储能工作模式设置；</t>
    </r>
    <r>
      <rPr>
        <sz val="11"/>
        <color theme="1"/>
        <rFont val="Tahoma"/>
        <family val="2"/>
      </rPr>
      <t xml:space="preserve">
0</t>
    </r>
    <r>
      <rPr>
        <sz val="11"/>
        <color theme="1"/>
        <rFont val="宋体"/>
        <charset val="134"/>
      </rPr>
      <t xml:space="preserve">：自发自用模式
</t>
    </r>
    <r>
      <rPr>
        <sz val="11"/>
        <color theme="1"/>
        <rFont val="Tahoma"/>
        <family val="2"/>
      </rPr>
      <t>1</t>
    </r>
    <r>
      <rPr>
        <sz val="11"/>
        <color theme="1"/>
        <rFont val="宋体"/>
        <charset val="134"/>
      </rPr>
      <t xml:space="preserve">：分时电价模式
</t>
    </r>
    <r>
      <rPr>
        <sz val="11"/>
        <color theme="1"/>
        <rFont val="Tahoma"/>
        <family val="2"/>
      </rPr>
      <t>2</t>
    </r>
    <r>
      <rPr>
        <sz val="11"/>
        <color theme="1"/>
        <rFont val="宋体"/>
        <charset val="134"/>
      </rPr>
      <t xml:space="preserve">：定时充放模式
</t>
    </r>
    <r>
      <rPr>
        <sz val="11"/>
        <color theme="1"/>
        <rFont val="Tahoma"/>
        <family val="2"/>
      </rPr>
      <t>3</t>
    </r>
    <r>
      <rPr>
        <sz val="11"/>
        <color theme="1"/>
        <rFont val="宋体"/>
        <charset val="134"/>
      </rPr>
      <t xml:space="preserve">：被动模式
</t>
    </r>
    <r>
      <rPr>
        <sz val="11"/>
        <color theme="1"/>
        <rFont val="Tahoma"/>
        <family val="2"/>
      </rPr>
      <t>4</t>
    </r>
    <r>
      <rPr>
        <sz val="11"/>
        <color theme="1"/>
        <rFont val="宋体"/>
        <charset val="134"/>
      </rPr>
      <t>：削峰模式
用于更改工作模式。</t>
    </r>
  </si>
  <si>
    <t>Timing_ID</t>
  </si>
  <si>
    <t>定时充放-规则序号；
序号越小，优先级越高。
成功写入该寄存器后，定时充放参数将更新为所写入序号对应的参数。</t>
  </si>
  <si>
    <t>Timing_On_Off_Control</t>
  </si>
  <si>
    <t>定时充放-使能控制；
Bit0:充电使能
Bit1：放电使能</t>
  </si>
  <si>
    <t>Timing_Charge_Start</t>
  </si>
  <si>
    <t>1
1</t>
  </si>
  <si>
    <t>小时
分钟</t>
  </si>
  <si>
    <t>0
0</t>
  </si>
  <si>
    <t>23
59</t>
  </si>
  <si>
    <t>高字节。充电开始小时
低字节。充电开始分钟</t>
  </si>
  <si>
    <t>Timing_Charge_End</t>
  </si>
  <si>
    <t>高字节。充电结束小时
低字节。充电结束分钟</t>
  </si>
  <si>
    <t>Timing_Discharge_Start</t>
  </si>
  <si>
    <t>高字节。放电开始小时
低字节。放电开始分钟</t>
  </si>
  <si>
    <t>Timing_Discharge_End</t>
  </si>
  <si>
    <t>高字节。放电结束小时
低字节。放电结束分钟</t>
  </si>
  <si>
    <t>Timing_Power_Charge</t>
  </si>
  <si>
    <r>
      <rPr>
        <sz val="11"/>
        <color theme="1"/>
        <rFont val="宋体"/>
        <charset val="134"/>
      </rPr>
      <t>定时充放</t>
    </r>
    <r>
      <rPr>
        <sz val="11"/>
        <color theme="1"/>
        <rFont val="Tahoma"/>
        <family val="2"/>
      </rPr>
      <t>-</t>
    </r>
    <r>
      <rPr>
        <sz val="11"/>
        <color theme="1"/>
        <rFont val="宋体"/>
        <charset val="134"/>
      </rPr>
      <t>充电功率</t>
    </r>
  </si>
  <si>
    <t>Timing_Power_Discharge</t>
  </si>
  <si>
    <r>
      <rPr>
        <sz val="11"/>
        <color theme="1"/>
        <rFont val="宋体"/>
        <charset val="134"/>
      </rPr>
      <t>定时充放</t>
    </r>
    <r>
      <rPr>
        <sz val="11"/>
        <color theme="1"/>
        <rFont val="Tahoma"/>
        <family val="2"/>
      </rPr>
      <t>-</t>
    </r>
    <r>
      <rPr>
        <sz val="11"/>
        <color theme="1"/>
        <rFont val="宋体"/>
        <charset val="134"/>
      </rPr>
      <t>放电功率</t>
    </r>
  </si>
  <si>
    <t>Timing_Rsvd1</t>
  </si>
  <si>
    <t>定时充放-预留1</t>
  </si>
  <si>
    <t>Timing_Rsvd2</t>
  </si>
  <si>
    <t>定时充放-预留2</t>
  </si>
  <si>
    <t>Timing_Rsvd3</t>
  </si>
  <si>
    <t>定时充放-预留3</t>
  </si>
  <si>
    <t>Timing_Rsvd4</t>
  </si>
  <si>
    <t>定时充放-预留4</t>
  </si>
  <si>
    <t>Timing_Control</t>
  </si>
  <si>
    <r>
      <rPr>
        <sz val="11"/>
        <color theme="1"/>
        <rFont val="宋体"/>
        <charset val="134"/>
      </rPr>
      <t>定时充放写入控制；
写入值为</t>
    </r>
    <r>
      <rPr>
        <sz val="11"/>
        <color theme="1"/>
        <rFont val="Tahoma"/>
        <family val="2"/>
      </rPr>
      <t>1</t>
    </r>
    <r>
      <rPr>
        <sz val="11"/>
        <color theme="1"/>
        <rFont val="宋体"/>
        <charset val="134"/>
      </rPr>
      <t xml:space="preserve">时，定时充放影子寄存器中的值更新到系统定时充放配置中；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：操作失败，参数存储失败
</t>
    </r>
    <r>
      <rPr>
        <sz val="11"/>
        <color theme="1"/>
        <rFont val="Tahoma"/>
        <family val="2"/>
      </rPr>
      <t>0xFFFF</t>
    </r>
    <r>
      <rPr>
        <sz val="11"/>
        <color theme="1"/>
        <rFont val="宋体"/>
        <charset val="134"/>
      </rPr>
      <t>：操作失败，输入参数有误</t>
    </r>
  </si>
  <si>
    <t>TOU_ID</t>
  </si>
  <si>
    <t>分时电价-规则序号；
序号越小，优先级越高。
成功写入该寄存器后，分时电价参数将更新为所写入序号对应的参数。</t>
  </si>
  <si>
    <t>TOU_On_Off_Control</t>
  </si>
  <si>
    <t>分时电价-规则使能；
0：禁用
1：使能</t>
  </si>
  <si>
    <t>TOU_Charge_Start</t>
  </si>
  <si>
    <t>TOU_Charge_End</t>
  </si>
  <si>
    <t>TOU_Charge_Target_SOC</t>
  </si>
  <si>
    <r>
      <rPr>
        <sz val="11"/>
        <color theme="1"/>
        <rFont val="宋体"/>
        <charset val="134"/>
      </rPr>
      <t>分时电价</t>
    </r>
    <r>
      <rPr>
        <sz val="11"/>
        <color theme="1"/>
        <rFont val="Tahoma"/>
        <family val="2"/>
      </rPr>
      <t>-</t>
    </r>
    <r>
      <rPr>
        <sz val="11"/>
        <color theme="1"/>
        <rFont val="宋体"/>
        <charset val="134"/>
      </rPr>
      <t>强制充电截止</t>
    </r>
    <r>
      <rPr>
        <sz val="11"/>
        <color theme="1"/>
        <rFont val="Tahoma"/>
        <family val="2"/>
      </rPr>
      <t>SOC</t>
    </r>
    <r>
      <rPr>
        <sz val="11"/>
        <color theme="1"/>
        <rFont val="宋体"/>
        <charset val="134"/>
      </rPr>
      <t>；
剩余电量百分比，当电池当前</t>
    </r>
    <r>
      <rPr>
        <sz val="11"/>
        <color theme="1"/>
        <rFont val="Tahoma"/>
        <family val="2"/>
      </rPr>
      <t>SOC</t>
    </r>
    <r>
      <rPr>
        <sz val="11"/>
        <color theme="1"/>
        <rFont val="宋体"/>
        <charset val="134"/>
      </rPr>
      <t>达到该寄存器值时，强制充电结束并进入自发自用模式，同时禁止放电。</t>
    </r>
  </si>
  <si>
    <t>TOU_Charge_Power</t>
  </si>
  <si>
    <t>分时电价-强制充电功率；
设置值不能超过机器额定功率。</t>
  </si>
  <si>
    <t>TOU_Executed_Date_Start</t>
  </si>
  <si>
    <t>月
日</t>
  </si>
  <si>
    <t>12
31</t>
  </si>
  <si>
    <t>高字节。规则开始生效月份
低字节。规则开始生效日期</t>
  </si>
  <si>
    <t>TOU_Executed_Date_End</t>
  </si>
  <si>
    <t>高字节。规则停止生效月份
低字节。规则停止生效日期</t>
  </si>
  <si>
    <t>TOU_Executed_Day_of_Week</t>
  </si>
  <si>
    <r>
      <rPr>
        <sz val="11"/>
        <color theme="1"/>
        <rFont val="宋体"/>
        <charset val="134"/>
      </rPr>
      <t>分时电价</t>
    </r>
    <r>
      <rPr>
        <sz val="11"/>
        <color theme="1"/>
        <rFont val="Tahoma"/>
        <family val="2"/>
      </rPr>
      <t>-</t>
    </r>
    <r>
      <rPr>
        <sz val="11"/>
        <color theme="1"/>
        <rFont val="宋体"/>
        <charset val="134"/>
      </rPr>
      <t>规则生效星期；
该寄存器以位域表示，位为</t>
    </r>
    <r>
      <rPr>
        <sz val="11"/>
        <color theme="1"/>
        <rFont val="Tahoma"/>
        <family val="2"/>
      </rPr>
      <t>0</t>
    </r>
    <r>
      <rPr>
        <sz val="11"/>
        <color theme="1"/>
        <rFont val="宋体"/>
        <charset val="134"/>
      </rPr>
      <t>表示无效星期，位为</t>
    </r>
    <r>
      <rPr>
        <sz val="11"/>
        <color theme="1"/>
        <rFont val="Tahoma"/>
        <family val="2"/>
      </rPr>
      <t>1</t>
    </r>
    <r>
      <rPr>
        <sz val="11"/>
        <color theme="1"/>
        <rFont val="宋体"/>
        <charset val="134"/>
      </rPr>
      <t xml:space="preserve">表示有效星期
</t>
    </r>
    <r>
      <rPr>
        <sz val="11"/>
        <color theme="1"/>
        <rFont val="Tahoma"/>
        <family val="2"/>
      </rPr>
      <t>Bit0</t>
    </r>
    <r>
      <rPr>
        <sz val="11"/>
        <color theme="1"/>
        <rFont val="宋体"/>
        <charset val="134"/>
      </rPr>
      <t xml:space="preserve">：星期一
</t>
    </r>
    <r>
      <rPr>
        <sz val="11"/>
        <color theme="1"/>
        <rFont val="Tahoma"/>
        <family val="2"/>
      </rPr>
      <t>Bit1</t>
    </r>
    <r>
      <rPr>
        <sz val="11"/>
        <color theme="1"/>
        <rFont val="宋体"/>
        <charset val="134"/>
      </rPr>
      <t xml:space="preserve">：星期二
</t>
    </r>
    <r>
      <rPr>
        <sz val="11"/>
        <color theme="1"/>
        <rFont val="Tahoma"/>
        <family val="2"/>
      </rPr>
      <t>Bit2</t>
    </r>
    <r>
      <rPr>
        <sz val="11"/>
        <color theme="1"/>
        <rFont val="宋体"/>
        <charset val="134"/>
      </rPr>
      <t xml:space="preserve">：星期三
</t>
    </r>
    <r>
      <rPr>
        <sz val="11"/>
        <color theme="1"/>
        <rFont val="Tahoma"/>
        <family val="2"/>
      </rPr>
      <t>Bit3</t>
    </r>
    <r>
      <rPr>
        <sz val="11"/>
        <color theme="1"/>
        <rFont val="宋体"/>
        <charset val="134"/>
      </rPr>
      <t xml:space="preserve">：星期四
</t>
    </r>
    <r>
      <rPr>
        <sz val="11"/>
        <color theme="1"/>
        <rFont val="Tahoma"/>
        <family val="2"/>
      </rPr>
      <t>Bit4</t>
    </r>
    <r>
      <rPr>
        <sz val="11"/>
        <color theme="1"/>
        <rFont val="宋体"/>
        <charset val="134"/>
      </rPr>
      <t xml:space="preserve">：星期五
</t>
    </r>
    <r>
      <rPr>
        <sz val="11"/>
        <color theme="1"/>
        <rFont val="Tahoma"/>
        <family val="2"/>
      </rPr>
      <t>Bit5</t>
    </r>
    <r>
      <rPr>
        <sz val="11"/>
        <color theme="1"/>
        <rFont val="宋体"/>
        <charset val="134"/>
      </rPr>
      <t xml:space="preserve">：星期六
</t>
    </r>
    <r>
      <rPr>
        <sz val="11"/>
        <color theme="1"/>
        <rFont val="Tahoma"/>
        <family val="2"/>
      </rPr>
      <t>Bit6</t>
    </r>
    <r>
      <rPr>
        <sz val="11"/>
        <color theme="1"/>
        <rFont val="宋体"/>
        <charset val="134"/>
      </rPr>
      <t>：星期日</t>
    </r>
  </si>
  <si>
    <t>TOU_Rsvd1</t>
  </si>
  <si>
    <t>分时电价-预留1</t>
  </si>
  <si>
    <t>TOU_Rsvd2</t>
  </si>
  <si>
    <t>分时电价-预留2</t>
  </si>
  <si>
    <t>TOU_Rsvd3</t>
  </si>
  <si>
    <t>分时电价-预留3</t>
  </si>
  <si>
    <t>TOU_Rsvd4</t>
  </si>
  <si>
    <t>分时电价-预留4</t>
  </si>
  <si>
    <t>TOU_Rsvd5</t>
  </si>
  <si>
    <t>分时电价-预留5</t>
  </si>
  <si>
    <t>TOU_Control</t>
  </si>
  <si>
    <r>
      <rPr>
        <sz val="11"/>
        <color theme="1"/>
        <rFont val="宋体"/>
        <charset val="134"/>
      </rPr>
      <t>分时电价</t>
    </r>
    <r>
      <rPr>
        <sz val="11"/>
        <color theme="1"/>
        <rFont val="Tahoma"/>
        <family val="2"/>
      </rPr>
      <t>-</t>
    </r>
    <r>
      <rPr>
        <sz val="11"/>
        <color theme="1"/>
        <rFont val="宋体"/>
        <charset val="134"/>
      </rPr>
      <t>写入控制；
写入值为</t>
    </r>
    <r>
      <rPr>
        <sz val="11"/>
        <color theme="1"/>
        <rFont val="Tahoma"/>
        <family val="2"/>
      </rPr>
      <t>1</t>
    </r>
    <r>
      <rPr>
        <sz val="11"/>
        <color theme="1"/>
        <rFont val="宋体"/>
        <charset val="134"/>
      </rPr>
      <t xml:space="preserve">时，分时电价影子寄存器中的值更新到系统分时电价配置中；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：操作失败，参数存储失败
</t>
    </r>
    <r>
      <rPr>
        <sz val="11"/>
        <color theme="1"/>
        <rFont val="Tahoma"/>
        <family val="2"/>
      </rPr>
      <t>0xFFFF</t>
    </r>
    <r>
      <rPr>
        <sz val="11"/>
        <color theme="1"/>
        <rFont val="宋体"/>
        <charset val="134"/>
      </rPr>
      <t>：操作失败，输入参数有误</t>
    </r>
  </si>
  <si>
    <t>Peak_Shaving_Discharge_Threshold</t>
  </si>
  <si>
    <t>允许系统从电网买电的功率上限</t>
  </si>
  <si>
    <t>Peak_Shaving_Charge_Threshold</t>
  </si>
  <si>
    <t>允许系统向电网卖电的功率上限</t>
  </si>
  <si>
    <t>AddressMask_Config_Remote2</t>
  </si>
  <si>
    <t>AddressMask_Config_Remote3</t>
  </si>
  <si>
    <t>Passive_Timeout</t>
  </si>
  <si>
    <r>
      <rPr>
        <sz val="11"/>
        <color theme="1"/>
        <rFont val="宋体"/>
        <charset val="134"/>
      </rPr>
      <t>被动模式</t>
    </r>
    <r>
      <rPr>
        <sz val="11"/>
        <color theme="1"/>
        <rFont val="Tahoma"/>
        <family val="2"/>
      </rPr>
      <t>-</t>
    </r>
    <r>
      <rPr>
        <sz val="11"/>
        <color theme="1"/>
        <rFont val="宋体"/>
        <charset val="134"/>
      </rPr>
      <t>超时控制；
默认值：</t>
    </r>
    <r>
      <rPr>
        <sz val="11"/>
        <color theme="1"/>
        <rFont val="Tahoma"/>
        <family val="2"/>
      </rPr>
      <t>0</t>
    </r>
    <r>
      <rPr>
        <sz val="11"/>
        <color theme="1"/>
        <rFont val="宋体"/>
        <charset val="134"/>
      </rPr>
      <t>；
设置被动模式通信超时时间，当逆变器在超过该寄存器所设置时间内没有接收到任何通讯，逆变器强制执行超时动作。
特殊的，向该寄存器写入</t>
    </r>
    <r>
      <rPr>
        <sz val="11"/>
        <color theme="1"/>
        <rFont val="Tahoma"/>
        <family val="2"/>
      </rPr>
      <t>0</t>
    </r>
    <r>
      <rPr>
        <sz val="11"/>
        <color theme="1"/>
        <rFont val="宋体"/>
        <charset val="134"/>
      </rPr>
      <t>将禁用超时功能。</t>
    </r>
  </si>
  <si>
    <t>Passive_Timeout_Action</t>
  </si>
  <si>
    <r>
      <rPr>
        <sz val="11"/>
        <color theme="1"/>
        <rFont val="宋体"/>
        <charset val="134"/>
      </rPr>
      <t>被动模式</t>
    </r>
    <r>
      <rPr>
        <sz val="11"/>
        <color theme="1"/>
        <rFont val="Tahoma"/>
        <family val="2"/>
      </rPr>
      <t>-</t>
    </r>
    <r>
      <rPr>
        <sz val="11"/>
        <color theme="1"/>
        <rFont val="宋体"/>
        <charset val="134"/>
      </rPr>
      <t>超时动作；</t>
    </r>
    <r>
      <rPr>
        <sz val="11"/>
        <color theme="1"/>
        <rFont val="Tahoma"/>
        <family val="2"/>
      </rPr>
      <t xml:space="preserve">
0</t>
    </r>
    <r>
      <rPr>
        <sz val="11"/>
        <color theme="1"/>
        <rFont val="宋体"/>
        <charset val="134"/>
      </rPr>
      <t xml:space="preserve">：强制待机
</t>
    </r>
    <r>
      <rPr>
        <sz val="11"/>
        <color theme="1"/>
        <rFont val="Tahoma"/>
        <family val="2"/>
      </rPr>
      <t>1</t>
    </r>
    <r>
      <rPr>
        <sz val="11"/>
        <color theme="1"/>
        <rFont val="宋体"/>
        <charset val="134"/>
      </rPr>
      <t>：强制恢复为进入被动模式前的储能模式</t>
    </r>
  </si>
  <si>
    <t>Passive_Rsvd1</t>
  </si>
  <si>
    <r>
      <rPr>
        <sz val="11"/>
        <color theme="1"/>
        <rFont val="宋体"/>
        <charset val="134"/>
      </rPr>
      <t>被动模式</t>
    </r>
    <r>
      <rPr>
        <sz val="11"/>
        <color theme="1"/>
        <rFont val="Tahoma"/>
        <family val="2"/>
      </rPr>
      <t>-</t>
    </r>
    <r>
      <rPr>
        <sz val="11"/>
        <color theme="1"/>
        <rFont val="宋体"/>
        <charset val="134"/>
      </rPr>
      <t>预留</t>
    </r>
    <r>
      <rPr>
        <sz val="11"/>
        <color theme="1"/>
        <rFont val="Tahoma"/>
        <family val="2"/>
      </rPr>
      <t>1</t>
    </r>
  </si>
  <si>
    <r>
      <rPr>
        <sz val="11"/>
        <color theme="1"/>
        <rFont val="Tahoma"/>
        <family val="2"/>
      </rPr>
      <t>Passive_Manual_</t>
    </r>
    <r>
      <rPr>
        <sz val="11"/>
        <color theme="1"/>
        <rFont val="Tahoma"/>
        <family val="2"/>
      </rPr>
      <t>Gdes</t>
    </r>
  </si>
  <si>
    <t>I32</t>
  </si>
  <si>
    <r>
      <rPr>
        <sz val="11"/>
        <color theme="1"/>
        <rFont val="宋体"/>
        <charset val="134"/>
      </rPr>
      <t>Manual模式期望电网功率（Gdes）；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</si>
  <si>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Passive_Manual_Blo</t>
  </si>
  <si>
    <t>Manual模式电池最低充放电功率（Blo）；
正值表示充电；
负值表示放电。</t>
  </si>
  <si>
    <t>Passive_Manual_Bup</t>
  </si>
  <si>
    <t>Manual模式电池最高充放电功率（Bup）；
正值表示充电；
负值表示放电。</t>
  </si>
  <si>
    <t>Passive_Manual_Gdzup</t>
  </si>
  <si>
    <r>
      <rPr>
        <sz val="11"/>
        <color theme="1"/>
        <rFont val="宋体"/>
        <charset val="134"/>
      </rPr>
      <t>Manual模式允许卖电功率(Gdzup)；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</si>
  <si>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r>
      <rPr>
        <sz val="11"/>
        <color theme="1"/>
        <rFont val="宋体"/>
        <charset val="134"/>
      </rPr>
      <t>Passive_</t>
    </r>
    <r>
      <rPr>
        <sz val="11"/>
        <color theme="1"/>
        <rFont val="Tahoma"/>
        <family val="2"/>
      </rPr>
      <t>Manual_Gdzlo</t>
    </r>
  </si>
  <si>
    <r>
      <rPr>
        <sz val="11"/>
        <color theme="1"/>
        <rFont val="宋体"/>
        <charset val="134"/>
      </rPr>
      <t>Manual模式允许买电功率(Gdzlo)；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</si>
  <si>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Passive_Scheduler_Gdes_Ante</t>
  </si>
  <si>
    <r>
      <rPr>
        <sz val="11"/>
        <color theme="1"/>
        <rFont val="宋体"/>
        <charset val="134"/>
      </rPr>
      <t>Scheduler模式期望电网功率(Gdes_Ante)；
计划任务参数，计划时间段内有效。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</si>
  <si>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Passive_Scheduler_Blo_Ante</t>
  </si>
  <si>
    <r>
      <rPr>
        <sz val="11"/>
        <color theme="1"/>
        <rFont val="宋体"/>
        <charset val="134"/>
      </rPr>
      <t>Scheduler模式电池最低充放电功率（Blo_Ante）；
计划任务参数，计划时间段内有效。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</si>
  <si>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Passive_Scheduler_Bup_Ante</t>
  </si>
  <si>
    <r>
      <rPr>
        <sz val="11"/>
        <color theme="1"/>
        <rFont val="宋体"/>
        <charset val="134"/>
      </rPr>
      <t>Scheduler模式电池最高充放电功率（Bup_Ante）；
计划任务参数，计划时间段内有效。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</si>
  <si>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Passive_Scheduler_Gdzup_Ante</t>
  </si>
  <si>
    <r>
      <rPr>
        <sz val="11"/>
        <color theme="1"/>
        <rFont val="宋体"/>
        <charset val="134"/>
      </rPr>
      <t>Scheduler模式允许卖电功率(Gdzup_Ante)；
计划任务参数，计划时间段内有效。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</si>
  <si>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Passive_Scheduler_Gdzlo_Ante</t>
  </si>
  <si>
    <r>
      <rPr>
        <sz val="11"/>
        <color theme="1"/>
        <rFont val="宋体"/>
        <charset val="134"/>
      </rPr>
      <t>Scheduler模式允许买电功率(Gdzlo_Ante)；
计划任务参数，计划时间段内有效。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</si>
  <si>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Passive_Scheduler_Gdes_Post</t>
  </si>
  <si>
    <r>
      <rPr>
        <sz val="11"/>
        <color theme="1"/>
        <rFont val="宋体"/>
        <charset val="134"/>
      </rPr>
      <t>Scheduler模式期望电网功率(Gdes_Post)；
计划任务参数，计划时间段后有效。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</si>
  <si>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Passive_Scheduler_Blo_Post</t>
  </si>
  <si>
    <r>
      <rPr>
        <sz val="11"/>
        <color theme="1"/>
        <rFont val="宋体"/>
        <charset val="134"/>
      </rPr>
      <t>Scheduler模式电池最低充放电功率（Blo_Post）；
计划任务参数，计划时间段后有效。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</si>
  <si>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Passive_Scheduler_Bup_Post</t>
  </si>
  <si>
    <r>
      <rPr>
        <sz val="11"/>
        <color theme="1"/>
        <rFont val="宋体"/>
        <charset val="134"/>
      </rPr>
      <t>Scheduler模式电池最高充放电功率（Bup_Post）；
计划任务参数，计划时间段后有效。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</si>
  <si>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Passive_Scheduler_Gdzup_Post</t>
  </si>
  <si>
    <r>
      <rPr>
        <sz val="11"/>
        <color theme="1"/>
        <rFont val="宋体"/>
        <charset val="134"/>
      </rPr>
      <t>Scheduler模式允许卖电功率(Gdzup_Post)；
计划任务参数，计划时间段后有效。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</si>
  <si>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Passive_Scheduler_Gdzlo_Post</t>
  </si>
  <si>
    <r>
      <rPr>
        <sz val="11"/>
        <color theme="1"/>
        <rFont val="宋体"/>
        <charset val="134"/>
      </rPr>
      <t>Scheduler模式允许买电功率(Gdzlo_Post)；
计划任务参数，计划时间段后有效。
正值表示功率方向</t>
    </r>
    <r>
      <rPr>
        <sz val="11"/>
        <color theme="1"/>
        <rFont val="Tahoma"/>
        <family val="2"/>
      </rPr>
      <t>“</t>
    </r>
    <r>
      <rPr>
        <sz val="11"/>
        <color theme="1"/>
        <rFont val="宋体"/>
        <charset val="134"/>
      </rPr>
      <t>从电网至系统</t>
    </r>
    <r>
      <rPr>
        <sz val="11"/>
        <color theme="1"/>
        <rFont val="Tahoma"/>
        <family val="2"/>
      </rPr>
      <t>”</t>
    </r>
    <r>
      <rPr>
        <sz val="11"/>
        <color theme="1"/>
        <rFont val="宋体"/>
        <charset val="134"/>
      </rPr>
      <t>；
负值表示功率方向</t>
    </r>
    <r>
      <rPr>
        <sz val="11"/>
        <color theme="1"/>
        <rFont val="Tahoma"/>
        <family val="2"/>
      </rPr>
      <t>“</t>
    </r>
    <r>
      <rPr>
        <sz val="11"/>
        <color theme="1"/>
        <rFont val="宋体"/>
        <charset val="134"/>
      </rPr>
      <t>从系统至电网</t>
    </r>
    <r>
      <rPr>
        <sz val="11"/>
        <color theme="1"/>
        <rFont val="Tahoma"/>
        <family val="2"/>
      </rPr>
      <t>”</t>
    </r>
    <r>
      <rPr>
        <sz val="11"/>
        <color theme="1"/>
        <rFont val="宋体"/>
        <charset val="134"/>
      </rPr>
      <t>。</t>
    </r>
  </si>
  <si>
    <t>Passive_Scheduler_StartTime</t>
  </si>
  <si>
    <t>Scheduler模式应用期望参数设定值的开始时间；
StartTime为unix时间格式，由于系统内部时间默认为格林威治时间（GMT）,因此在设置此参数时，应注意所在国当地时区，StartTime=（当地Unix Time）±（当地时间与UTC/GMT的时差对应的秒数）</t>
  </si>
  <si>
    <t>Passive_Scheduler_DurationTime</t>
  </si>
  <si>
    <r>
      <rPr>
        <sz val="11"/>
        <color theme="1"/>
        <rFont val="Tahoma"/>
        <family val="2"/>
      </rPr>
      <t>Scheduler</t>
    </r>
    <r>
      <rPr>
        <sz val="11"/>
        <color theme="1"/>
        <rFont val="宋体"/>
        <charset val="134"/>
      </rPr>
      <t>模式应用期望参数设定值的持续时间</t>
    </r>
    <r>
      <rPr>
        <sz val="11"/>
        <color theme="1"/>
        <rFont val="Tahoma"/>
        <family val="2"/>
      </rPr>
      <t>(DurationTime)</t>
    </r>
  </si>
  <si>
    <t>Passive_Scheduler_ManagementMode</t>
  </si>
  <si>
    <r>
      <rPr>
        <sz val="11"/>
        <color theme="1"/>
        <rFont val="Tahoma"/>
        <family val="2"/>
      </rPr>
      <t>Scheduler</t>
    </r>
    <r>
      <rPr>
        <sz val="11"/>
        <color theme="1"/>
        <rFont val="宋体"/>
        <charset val="134"/>
      </rPr>
      <t>模式管理模式选择</t>
    </r>
    <r>
      <rPr>
        <sz val="11"/>
        <color theme="1"/>
        <rFont val="Tahoma"/>
        <family val="2"/>
      </rPr>
      <t>(ManagementMode)</t>
    </r>
    <r>
      <rPr>
        <sz val="11"/>
        <color theme="1"/>
        <rFont val="宋体"/>
        <charset val="134"/>
      </rPr>
      <t>；</t>
    </r>
    <r>
      <rPr>
        <sz val="11"/>
        <color theme="1"/>
        <rFont val="Tahoma"/>
        <family val="2"/>
      </rPr>
      <t xml:space="preserve">
0</t>
    </r>
    <r>
      <rPr>
        <sz val="11"/>
        <color theme="1"/>
        <rFont val="宋体"/>
        <charset val="134"/>
      </rPr>
      <t xml:space="preserve">：自发自用模式
</t>
    </r>
    <r>
      <rPr>
        <sz val="11"/>
        <color theme="1"/>
        <rFont val="Tahoma"/>
        <family val="2"/>
      </rPr>
      <t>1</t>
    </r>
    <r>
      <rPr>
        <sz val="11"/>
        <color theme="1"/>
        <rFont val="宋体"/>
        <charset val="134"/>
      </rPr>
      <t>：</t>
    </r>
    <r>
      <rPr>
        <sz val="11"/>
        <color theme="1"/>
        <rFont val="Tahoma"/>
        <family val="2"/>
      </rPr>
      <t>Manual</t>
    </r>
    <r>
      <rPr>
        <sz val="11"/>
        <color theme="1"/>
        <rFont val="宋体"/>
        <charset val="134"/>
      </rPr>
      <t xml:space="preserve">模式
</t>
    </r>
    <r>
      <rPr>
        <sz val="11"/>
        <color theme="1"/>
        <rFont val="Tahoma"/>
        <family val="2"/>
      </rPr>
      <t>2</t>
    </r>
    <r>
      <rPr>
        <sz val="11"/>
        <color theme="1"/>
        <rFont val="宋体"/>
        <charset val="134"/>
      </rPr>
      <t>：</t>
    </r>
    <r>
      <rPr>
        <sz val="11"/>
        <color theme="1"/>
        <rFont val="Tahoma"/>
        <family val="2"/>
      </rPr>
      <t>Scheduler</t>
    </r>
    <r>
      <rPr>
        <sz val="11"/>
        <color theme="1"/>
        <rFont val="宋体"/>
        <charset val="134"/>
      </rPr>
      <t>模式
只能输入</t>
    </r>
    <r>
      <rPr>
        <sz val="11"/>
        <color theme="1"/>
        <rFont val="Tahoma"/>
        <family val="2"/>
      </rPr>
      <t>0</t>
    </r>
    <r>
      <rPr>
        <sz val="11"/>
        <color theme="1"/>
        <rFont val="宋体"/>
        <charset val="134"/>
      </rPr>
      <t>、</t>
    </r>
    <r>
      <rPr>
        <sz val="11"/>
        <color theme="1"/>
        <rFont val="Tahoma"/>
        <family val="2"/>
      </rPr>
      <t>1</t>
    </r>
    <r>
      <rPr>
        <sz val="11"/>
        <color theme="1"/>
        <rFont val="宋体"/>
        <charset val="134"/>
      </rPr>
      <t>、</t>
    </r>
    <r>
      <rPr>
        <sz val="11"/>
        <color theme="1"/>
        <rFont val="Tahoma"/>
        <family val="2"/>
      </rPr>
      <t>2</t>
    </r>
    <r>
      <rPr>
        <sz val="11"/>
        <color theme="1"/>
        <rFont val="宋体"/>
        <charset val="134"/>
      </rPr>
      <t>，其他数据无效。</t>
    </r>
  </si>
  <si>
    <t>AddressMask_Config_Remote4</t>
  </si>
  <si>
    <t>逆变器回传只读结果(0x1300-0x15FF)</t>
  </si>
  <si>
    <t>AddressMask_Config_ReadOnly_Result1</t>
  </si>
  <si>
    <t>Italay_Autotest_Result1</t>
  </si>
  <si>
    <t>Italay_Autotest_Result2</t>
  </si>
  <si>
    <t>意大利自动测试59.s1。
默认设定一级过压保护时间。</t>
  </si>
  <si>
    <t>Italay_Autotest_Result3</t>
  </si>
  <si>
    <t>意大利自动测试59.s1。
一级过压保护值测试结果。</t>
  </si>
  <si>
    <t>Italay_Autotest_Result4</t>
  </si>
  <si>
    <t>意大利自动测试59.s1。
一级过压保护时间测试结果。</t>
  </si>
  <si>
    <t>Italay_Autotest_Result5</t>
  </si>
  <si>
    <t>意大利自动测试59.s2。
默认设定二级过压保护值。</t>
  </si>
  <si>
    <t>Italay_Autotest_Result6</t>
  </si>
  <si>
    <t>意大利自动测试59.s2。
默认设定二级过压保护时间。</t>
  </si>
  <si>
    <t>Italay_Autotest_Result7</t>
  </si>
  <si>
    <t>意大利自动测试59.s2。
二级过压保护值测试结果。</t>
  </si>
  <si>
    <t>Italay_Autotest_Result8</t>
  </si>
  <si>
    <t>意大利自动测试59.s2。
二级过压保护时间测试结果。</t>
  </si>
  <si>
    <t>Italay_Autotest_Result9</t>
  </si>
  <si>
    <t>意大利自动测试27.s1。
默认设定一级欠压保护值。</t>
  </si>
  <si>
    <t>Italay_Autotest_Result10</t>
  </si>
  <si>
    <t>意大利自动测试27.s1。
默认设定一级欠压保护时间。</t>
  </si>
  <si>
    <t>Italay_Autotest_Result11</t>
  </si>
  <si>
    <t>意大利自动测试27.s1。
一级欠压保护值测试结果。</t>
  </si>
  <si>
    <t>Italay_Autotest_Result12</t>
  </si>
  <si>
    <t>意大利自动测试27.s1。
一级欠压保护时间测试结果。</t>
  </si>
  <si>
    <t>Italay_Autotest_Result13</t>
  </si>
  <si>
    <t>意大利自动测试27.s2。
默认设定二级欠压保护值。</t>
  </si>
  <si>
    <t>Italay_Autotest_Result14</t>
  </si>
  <si>
    <t>意大利自动测试27.s2。
默认设定二级欠压保护时间。</t>
  </si>
  <si>
    <t>Italay_Autotest_Result15</t>
  </si>
  <si>
    <t>意大利自动测试27.s2。
二级欠压保护值测试结果。</t>
  </si>
  <si>
    <t>Italay_Autotest_Result16</t>
  </si>
  <si>
    <t>意大利自动测试27.s2。
二级欠压保护时间测试结果。</t>
  </si>
  <si>
    <t>Italay_Autotest_Result17</t>
  </si>
  <si>
    <t>意大利自动测试81&gt;s1。
默认设定一级过频保护值。</t>
  </si>
  <si>
    <t>Italay_Autotest_Result18</t>
  </si>
  <si>
    <t>Italay_Autotest_Result19</t>
  </si>
  <si>
    <t>意大利自动测试81&gt;s1。
一级过频保护值测试结果。</t>
  </si>
  <si>
    <t>Italay_Autotest_Result20</t>
  </si>
  <si>
    <t>意大利自动测试81&gt;s1。
一级过频保护时间测试结果。</t>
  </si>
  <si>
    <t>Italay_Autotest_Result21</t>
  </si>
  <si>
    <t>意大利自动测试81&gt;s2。
默认设定二级过频保护值。</t>
  </si>
  <si>
    <t>Italay_Autotest_Result22</t>
  </si>
  <si>
    <t>意大利自动测试81&gt;s2。
默认设定二级过频保护时间。</t>
  </si>
  <si>
    <t>Italay_Autotest_Result23</t>
  </si>
  <si>
    <t>意大利自动测试81&gt;s2。
二级过频保护值测试结果。</t>
  </si>
  <si>
    <t>Italay_Autotest_Result24</t>
  </si>
  <si>
    <t>意大利自动测试81&gt;s2。
二级过频保护时间测试结果。</t>
  </si>
  <si>
    <t>Italay_Autotest_Result25</t>
  </si>
  <si>
    <t>意大利自动测试81&lt;s1。
默认设定一级欠频保护值。</t>
  </si>
  <si>
    <t>Italay_Autotest_Result26</t>
  </si>
  <si>
    <t>意大利自动测试81&lt;s1。
默认设定一级欠频保护时间。</t>
  </si>
  <si>
    <t>Italay_Autotest_Result27</t>
  </si>
  <si>
    <t>意大利自动测试81&lt;s1。
一级欠频保护值测试结果。</t>
  </si>
  <si>
    <t>Italay_Autotest_Result28</t>
  </si>
  <si>
    <t>意大利自动测试81&lt;s1。
一级欠频保护时间测试结果。</t>
  </si>
  <si>
    <t>Italay_Autotest_Result29</t>
  </si>
  <si>
    <t>意大利自动测试81&lt;s2。
默认设定二级欠频保护值。</t>
  </si>
  <si>
    <t>Italay_Autotest_Result30</t>
  </si>
  <si>
    <t>意大利自动测试81&lt;s2。
默认设定二级欠频保护时间。</t>
  </si>
  <si>
    <t>Italay_Autotest_Result31</t>
  </si>
  <si>
    <t>意大利自动测试81&lt;s2。
二级欠频保护值测试结果。</t>
  </si>
  <si>
    <t>Italay_Autotest_Result32</t>
  </si>
  <si>
    <t>意大利自动测试81&lt;s2。
二级欠频保护时间测试结果。</t>
  </si>
  <si>
    <t>Italay_Autotest_Result33</t>
  </si>
  <si>
    <t>意大利自动测试结果33</t>
  </si>
  <si>
    <t>Italay_Autotest_Result34</t>
  </si>
  <si>
    <t>意大利自动测试结果34</t>
  </si>
  <si>
    <t>Italay_Autotest_Result35</t>
  </si>
  <si>
    <t>意大利自动测试结果35</t>
  </si>
  <si>
    <t>Italay_Autotest_Result36</t>
  </si>
  <si>
    <t>意大利自动测试结果36</t>
  </si>
  <si>
    <t>Italay_Autotest_Result37</t>
  </si>
  <si>
    <t>意大利自动测试结果37</t>
  </si>
  <si>
    <t>Italay_Autotest_Result38</t>
  </si>
  <si>
    <t>意大利自动测试结果38</t>
  </si>
  <si>
    <t>Italay_Autotest_Result39</t>
  </si>
  <si>
    <t>意大利自动测试结果39</t>
  </si>
  <si>
    <t>Italay_Autotest_Result40</t>
  </si>
  <si>
    <t>意大利自动测试结果40</t>
  </si>
  <si>
    <t>Italay_Autotest_Result41</t>
  </si>
  <si>
    <t>意大利自动测试结果41</t>
  </si>
  <si>
    <t>Italay_Autotest_Result42</t>
  </si>
  <si>
    <t>意大利自动测试结果42</t>
  </si>
  <si>
    <t>Italay_Autotest_Result43</t>
  </si>
  <si>
    <t>意大利自动测试结果43</t>
  </si>
  <si>
    <t>Italay_Autotest_Result44</t>
  </si>
  <si>
    <t>意大利自动测试结果44</t>
  </si>
  <si>
    <t>Italay_Autotest_Result45</t>
  </si>
  <si>
    <t>意大利自动测试结果45</t>
  </si>
  <si>
    <t>Italay_Autotest_Result46</t>
  </si>
  <si>
    <t>意大利自动测试结果46</t>
  </si>
  <si>
    <t>Italay_Autotest_Result47</t>
  </si>
  <si>
    <t>意大利自动测试结果47</t>
  </si>
  <si>
    <t>Italay_Autotest_Result48</t>
  </si>
  <si>
    <t>意大利自动测试结果48</t>
  </si>
  <si>
    <t>AddressMask_Config_ReadOnly_Result2</t>
  </si>
  <si>
    <t>IVCurve_Voltage1</t>
  </si>
  <si>
    <t>IV曲线扫描电压1</t>
  </si>
  <si>
    <t>IVCurve_Current1</t>
  </si>
  <si>
    <t>IV曲线扫描电流1</t>
  </si>
  <si>
    <t>IVCurve_Voltage2</t>
  </si>
  <si>
    <t>IV曲线扫描电压2</t>
  </si>
  <si>
    <t>IVCurve_Current2</t>
  </si>
  <si>
    <t>IV曲线扫描电流2</t>
  </si>
  <si>
    <t>IVCurve_Voltage3</t>
  </si>
  <si>
    <t>IV曲线扫描电压3</t>
  </si>
  <si>
    <t>IVCurve_Current3</t>
  </si>
  <si>
    <t>IV曲线扫描电流3</t>
  </si>
  <si>
    <t>IVCurve_Voltage4</t>
  </si>
  <si>
    <t>IV曲线扫描电压4</t>
  </si>
  <si>
    <t>IVCurve_Current4</t>
  </si>
  <si>
    <t>IV曲线扫描电流4</t>
  </si>
  <si>
    <t>IVCurve_Voltage5</t>
  </si>
  <si>
    <t>IV曲线扫描电压5</t>
  </si>
  <si>
    <t>IVCurve_Current5</t>
  </si>
  <si>
    <t>IV曲线扫描电流5</t>
  </si>
  <si>
    <t>IVCurve_Voltage6</t>
  </si>
  <si>
    <t>IV曲线扫描电压6</t>
  </si>
  <si>
    <t>IVCurve_Current6</t>
  </si>
  <si>
    <t>IV曲线扫描电流6</t>
  </si>
  <si>
    <t>IVCurve_Voltage7</t>
  </si>
  <si>
    <t>IV曲线扫描电压7</t>
  </si>
  <si>
    <t>IVCurve_Current7</t>
  </si>
  <si>
    <t>IV曲线扫描电流7</t>
  </si>
  <si>
    <t>IVCurve_Voltage8</t>
  </si>
  <si>
    <t>IV曲线扫描电压8</t>
  </si>
  <si>
    <t>IVCurve_Current8</t>
  </si>
  <si>
    <t>IV曲线扫描电流8</t>
  </si>
  <si>
    <t>IVCurve_Voltage9</t>
  </si>
  <si>
    <t>IV曲线扫描电压9</t>
  </si>
  <si>
    <t>IVCurve_Current9</t>
  </si>
  <si>
    <t>IV曲线扫描电流9</t>
  </si>
  <si>
    <t>IVCurve_Voltage10</t>
  </si>
  <si>
    <t>IV曲线扫描电压10</t>
  </si>
  <si>
    <t>IVCurve_Current10</t>
  </si>
  <si>
    <t>IV曲线扫描电流10</t>
  </si>
  <si>
    <t>IVCurve_Voltage11</t>
  </si>
  <si>
    <t>IV曲线扫描电压11</t>
  </si>
  <si>
    <t>IVCurve_Current11</t>
  </si>
  <si>
    <t>IV曲线扫描电流11</t>
  </si>
  <si>
    <t>IVCurve_Voltage12</t>
  </si>
  <si>
    <t>IV曲线扫描电压12</t>
  </si>
  <si>
    <t>IVCurve_Current12</t>
  </si>
  <si>
    <t>IV曲线扫描电流12</t>
  </si>
  <si>
    <t>IVCurve_Voltage13</t>
  </si>
  <si>
    <t>IV曲线扫描电压13</t>
  </si>
  <si>
    <t>IVCurve_Current13</t>
  </si>
  <si>
    <t>IV曲线扫描电流13</t>
  </si>
  <si>
    <t>IVCurve_Voltage14</t>
  </si>
  <si>
    <t>IV曲线扫描电压14</t>
  </si>
  <si>
    <t>IVCurve_Current14</t>
  </si>
  <si>
    <t>IV曲线扫描电流14</t>
  </si>
  <si>
    <t>IVCurve_Voltage15</t>
  </si>
  <si>
    <t>IV曲线扫描电压15</t>
  </si>
  <si>
    <t>IVCurve_Current15</t>
  </si>
  <si>
    <t>IV曲线扫描电流15</t>
  </si>
  <si>
    <t>IVCurve_Voltage16</t>
  </si>
  <si>
    <t>IV曲线扫描电压16</t>
  </si>
  <si>
    <t>IVCurve_Current16</t>
  </si>
  <si>
    <t>IV曲线扫描电流16</t>
  </si>
  <si>
    <t>IVCurve_Voltage17</t>
  </si>
  <si>
    <t>IV曲线扫描电压17</t>
  </si>
  <si>
    <t>IVCurve_Current17</t>
  </si>
  <si>
    <t>IV曲线扫描电流17</t>
  </si>
  <si>
    <t>IVCurve_Voltage18</t>
  </si>
  <si>
    <t>IV曲线扫描电压18</t>
  </si>
  <si>
    <t>IVCurve_Current18</t>
  </si>
  <si>
    <t>IV曲线扫描电流18</t>
  </si>
  <si>
    <t>IVCurve_Voltage19</t>
  </si>
  <si>
    <t>IV曲线扫描电压19</t>
  </si>
  <si>
    <t>IVCurve_Current19</t>
  </si>
  <si>
    <t>IV曲线扫描电流19</t>
  </si>
  <si>
    <t>IVCurve_Voltage20</t>
  </si>
  <si>
    <t>IV曲线扫描电压20</t>
  </si>
  <si>
    <t>IVCurve_Current20</t>
  </si>
  <si>
    <t>IV曲线扫描电流20</t>
  </si>
  <si>
    <t>IVCurve_Voltage21</t>
  </si>
  <si>
    <t>IV曲线扫描电压21</t>
  </si>
  <si>
    <t>IVCurve_Current21</t>
  </si>
  <si>
    <t>IV曲线扫描电流21</t>
  </si>
  <si>
    <t>IVCurve_Voltage22</t>
  </si>
  <si>
    <t>IV曲线扫描电压22</t>
  </si>
  <si>
    <t>IVCurve_Current22</t>
  </si>
  <si>
    <t>IV曲线扫描电流22</t>
  </si>
  <si>
    <t>IVCurve_Voltage23</t>
  </si>
  <si>
    <t>IV曲线扫描电压23</t>
  </si>
  <si>
    <t>IVCurve_Current23</t>
  </si>
  <si>
    <t>IV曲线扫描电流23</t>
  </si>
  <si>
    <t>IVCurve_Voltage24</t>
  </si>
  <si>
    <t>IV曲线扫描电压24</t>
  </si>
  <si>
    <t>IVCurve_Current24</t>
  </si>
  <si>
    <t>IV曲线扫描电流24</t>
  </si>
  <si>
    <t>IVCurve_Voltage25</t>
  </si>
  <si>
    <t>IV曲线扫描电压25</t>
  </si>
  <si>
    <t>IVCurve_Current25</t>
  </si>
  <si>
    <t>IV曲线扫描电流25</t>
  </si>
  <si>
    <t>IVCurve_Voltage26</t>
  </si>
  <si>
    <t>IV曲线扫描电压26</t>
  </si>
  <si>
    <t>IVCurve_Current26</t>
  </si>
  <si>
    <t>IV曲线扫描电流26</t>
  </si>
  <si>
    <t>IVCurve_Voltage27</t>
  </si>
  <si>
    <t>IV曲线扫描电压27</t>
  </si>
  <si>
    <t>IVCurve_Current27</t>
  </si>
  <si>
    <t>IV曲线扫描电流27</t>
  </si>
  <si>
    <t>IVCurve_Voltage28</t>
  </si>
  <si>
    <t>IV曲线扫描电压28</t>
  </si>
  <si>
    <t>IVCurve_Current28</t>
  </si>
  <si>
    <t>IV曲线扫描电流28</t>
  </si>
  <si>
    <t>IVCurve_Voltage29</t>
  </si>
  <si>
    <t>IV曲线扫描电压29</t>
  </si>
  <si>
    <t>IVCurve_Current29</t>
  </si>
  <si>
    <t>IV曲线扫描电流29</t>
  </si>
  <si>
    <t>IVCurve_Voltage30</t>
  </si>
  <si>
    <t>IV曲线扫描电压30</t>
  </si>
  <si>
    <t>IVCurve_Current30</t>
  </si>
  <si>
    <t>IV曲线扫描电流30</t>
  </si>
  <si>
    <t>AddressMask_Config_ReadOnly_Result3</t>
  </si>
  <si>
    <t>IVCurve_Voltage31</t>
  </si>
  <si>
    <t>IV曲线扫描电压31</t>
  </si>
  <si>
    <t>IVCurve_Current31</t>
  </si>
  <si>
    <t>IV曲线扫描电流31</t>
  </si>
  <si>
    <t>IVCurve_Voltage32</t>
  </si>
  <si>
    <t>IV曲线扫描电压32</t>
  </si>
  <si>
    <t>IVCurve_Current32</t>
  </si>
  <si>
    <t>IV曲线扫描电流32</t>
  </si>
  <si>
    <t>IVCurve_Voltage33</t>
  </si>
  <si>
    <t>IV曲线扫描电压33</t>
  </si>
  <si>
    <t>IVCurve_Current33</t>
  </si>
  <si>
    <t>IV曲线扫描电流33</t>
  </si>
  <si>
    <t>IVCurve_Voltage34</t>
  </si>
  <si>
    <t>IV曲线扫描电压34</t>
  </si>
  <si>
    <t>IVCurve_Current34</t>
  </si>
  <si>
    <t>IV曲线扫描电流34</t>
  </si>
  <si>
    <t>IVCurve_Voltage35</t>
  </si>
  <si>
    <t>IV曲线扫描电压35</t>
  </si>
  <si>
    <t>IVCurve_Current35</t>
  </si>
  <si>
    <t>IV曲线扫描电流35</t>
  </si>
  <si>
    <t>IVCurve_Voltage36</t>
  </si>
  <si>
    <t>IV曲线扫描电压36</t>
  </si>
  <si>
    <t>IVCurve_Current36</t>
  </si>
  <si>
    <t>IV曲线扫描电流36</t>
  </si>
  <si>
    <t>IVCurve_Voltage37</t>
  </si>
  <si>
    <t>IV曲线扫描电压37</t>
  </si>
  <si>
    <t>IVCurve_Current37</t>
  </si>
  <si>
    <t>IV曲线扫描电流37</t>
  </si>
  <si>
    <t>IVCurve_Voltage38</t>
  </si>
  <si>
    <t>IV曲线扫描电压38</t>
  </si>
  <si>
    <t>IVCurve_Current38</t>
  </si>
  <si>
    <t>IV曲线扫描电流38</t>
  </si>
  <si>
    <t>IVCurve_Voltage39</t>
  </si>
  <si>
    <t>IV曲线扫描电压39</t>
  </si>
  <si>
    <t>IVCurve_Current39</t>
  </si>
  <si>
    <t>IV曲线扫描电流39</t>
  </si>
  <si>
    <t>IVCurve_Voltage40</t>
  </si>
  <si>
    <t>IV曲线扫描电压40</t>
  </si>
  <si>
    <t>IVCurve_Current40</t>
  </si>
  <si>
    <t>IV曲线扫描电流40</t>
  </si>
  <si>
    <t>IVCurve_Voltage41</t>
  </si>
  <si>
    <t>IV曲线扫描电压41</t>
  </si>
  <si>
    <t>IVCurve_Current41</t>
  </si>
  <si>
    <t>IV曲线扫描电流41</t>
  </si>
  <si>
    <t>IVCurve_Voltage42</t>
  </si>
  <si>
    <t>IV曲线扫描电压42</t>
  </si>
  <si>
    <t>IVCurve_Current42</t>
  </si>
  <si>
    <t>IV曲线扫描电流42</t>
  </si>
  <si>
    <t>IVCurve_Voltage43</t>
  </si>
  <si>
    <t>IV曲线扫描电压43</t>
  </si>
  <si>
    <t>IVCurve_Current43</t>
  </si>
  <si>
    <t>IV曲线扫描电流43</t>
  </si>
  <si>
    <t>IVCurve_Voltage44</t>
  </si>
  <si>
    <t>IV曲线扫描电压44</t>
  </si>
  <si>
    <t>IVCurve_Current44</t>
  </si>
  <si>
    <t>IV曲线扫描电流44</t>
  </si>
  <si>
    <t>IVCurve_Voltage45</t>
  </si>
  <si>
    <t>IV曲线扫描电压45</t>
  </si>
  <si>
    <t>IVCurve_Current45</t>
  </si>
  <si>
    <t>IV曲线扫描电流45</t>
  </si>
  <si>
    <t>IVCurve_Voltage46</t>
  </si>
  <si>
    <t>IV曲线扫描电压46</t>
  </si>
  <si>
    <t>IVCurve_Current46</t>
  </si>
  <si>
    <t>IV曲线扫描电流46</t>
  </si>
  <si>
    <t>IVCurve_Voltage47</t>
  </si>
  <si>
    <t>IV曲线扫描电压47</t>
  </si>
  <si>
    <t>IVCurve_Current47</t>
  </si>
  <si>
    <t>IV曲线扫描电流47</t>
  </si>
  <si>
    <t>IVCurve_Voltage48</t>
  </si>
  <si>
    <t>IV曲线扫描电压48</t>
  </si>
  <si>
    <t>IVCurve_Current48</t>
  </si>
  <si>
    <t>IV曲线扫描电流48</t>
  </si>
  <si>
    <t>IVCurve_Voltage49</t>
  </si>
  <si>
    <t>IV曲线扫描电压49</t>
  </si>
  <si>
    <t>IVCurve_Current49</t>
  </si>
  <si>
    <t>IV曲线扫描电流49</t>
  </si>
  <si>
    <t>IVCurve_Voltage50</t>
  </si>
  <si>
    <t>IV曲线扫描电压50</t>
  </si>
  <si>
    <t>IVCurve_Current50</t>
  </si>
  <si>
    <t>IV曲线扫描电流50</t>
  </si>
  <si>
    <t>IVCurve_Voltage51</t>
  </si>
  <si>
    <t>IV曲线扫描电压51</t>
  </si>
  <si>
    <t>IVCurve_Current51</t>
  </si>
  <si>
    <t>IV曲线扫描电流51</t>
  </si>
  <si>
    <t>IVCurve_Voltage52</t>
  </si>
  <si>
    <t>IV曲线扫描电压52</t>
  </si>
  <si>
    <t>IVCurve_Current52</t>
  </si>
  <si>
    <t>IV曲线扫描电流52</t>
  </si>
  <si>
    <t>IVCurve_Voltage53</t>
  </si>
  <si>
    <t>IV曲线扫描电压53</t>
  </si>
  <si>
    <t>IVCurve_Current53</t>
  </si>
  <si>
    <t>IV曲线扫描电流53</t>
  </si>
  <si>
    <t>IVCurve_Voltage54</t>
  </si>
  <si>
    <t>IV曲线扫描电压54</t>
  </si>
  <si>
    <t>IVCurve_Current54</t>
  </si>
  <si>
    <t>IV曲线扫描电流54</t>
  </si>
  <si>
    <t>IVCurve_Voltage55</t>
  </si>
  <si>
    <t>IV曲线扫描电压55</t>
  </si>
  <si>
    <t>IVCurve_Current55</t>
  </si>
  <si>
    <t>IV曲线扫描电流55</t>
  </si>
  <si>
    <t>IVCurve_Voltage56</t>
  </si>
  <si>
    <t>IV曲线扫描电压56</t>
  </si>
  <si>
    <t>IVCurve_Current56</t>
  </si>
  <si>
    <t>IV曲线扫描电流56</t>
  </si>
  <si>
    <t>IVCurve_Voltage57</t>
  </si>
  <si>
    <t>IV曲线扫描电压57</t>
  </si>
  <si>
    <t>IVCurve_Current57</t>
  </si>
  <si>
    <t>IV曲线扫描电流57</t>
  </si>
  <si>
    <t>IVCurve_Voltage58</t>
  </si>
  <si>
    <t>IV曲线扫描电压58</t>
  </si>
  <si>
    <t>IVCurve_Current58</t>
  </si>
  <si>
    <t>IV曲线扫描电流58</t>
  </si>
  <si>
    <t>IVCurve_Voltage59</t>
  </si>
  <si>
    <t>IV曲线扫描电压59</t>
  </si>
  <si>
    <t>IVCurve_Current59</t>
  </si>
  <si>
    <t>IV曲线扫描电流59</t>
  </si>
  <si>
    <t>IVCurve_Voltage60</t>
  </si>
  <si>
    <t>IV曲线扫描电压60</t>
  </si>
  <si>
    <t>IVCurve_Current60</t>
  </si>
  <si>
    <t>IV曲线扫描电流60</t>
  </si>
  <si>
    <t>AddressMask_Config_ReadOnly_Result4</t>
  </si>
  <si>
    <t>IVCurve_Voltage61</t>
  </si>
  <si>
    <t>IV曲线扫描电压61</t>
  </si>
  <si>
    <t>IVCurve_Current61</t>
  </si>
  <si>
    <t>IV曲线扫描电流61</t>
  </si>
  <si>
    <t>IVCurve_Voltage62</t>
  </si>
  <si>
    <t>IV曲线扫描电压62</t>
  </si>
  <si>
    <t>IVCurve_Current62</t>
  </si>
  <si>
    <t>IV曲线扫描电流62</t>
  </si>
  <si>
    <t>IVCurve_Voltage63</t>
  </si>
  <si>
    <t>IV曲线扫描电压63</t>
  </si>
  <si>
    <t>IVCurve_Current63</t>
  </si>
  <si>
    <t>IV曲线扫描电流63</t>
  </si>
  <si>
    <t>IVCurve_Voltage64</t>
  </si>
  <si>
    <t>IV曲线扫描电压64</t>
  </si>
  <si>
    <t>IVCurve_Current64</t>
  </si>
  <si>
    <t>IV曲线扫描电流64</t>
  </si>
  <si>
    <t>IVCurve_Voltage65</t>
  </si>
  <si>
    <t>IV曲线扫描电压65</t>
  </si>
  <si>
    <t>IVCurve_Current65</t>
  </si>
  <si>
    <t>IV曲线扫描电流65</t>
  </si>
  <si>
    <t>IVCurve_Voltage66</t>
  </si>
  <si>
    <t>IV曲线扫描电压66</t>
  </si>
  <si>
    <t>IVCurve_Current66</t>
  </si>
  <si>
    <t>IV曲线扫描电流66</t>
  </si>
  <si>
    <t>IVCurve_Voltage67</t>
  </si>
  <si>
    <t>IV曲线扫描电压67</t>
  </si>
  <si>
    <t>IVCurve_Current67</t>
  </si>
  <si>
    <t>IV曲线扫描电流67</t>
  </si>
  <si>
    <t>IVCurve_Voltage68</t>
  </si>
  <si>
    <t>IV曲线扫描电压68</t>
  </si>
  <si>
    <t>IVCurve_Current68</t>
  </si>
  <si>
    <t>IV曲线扫描电流68</t>
  </si>
  <si>
    <t>IVCurve_Voltage69</t>
  </si>
  <si>
    <t>IV曲线扫描电压69</t>
  </si>
  <si>
    <t>IVCurve_Current69</t>
  </si>
  <si>
    <t>IV曲线扫描电流69</t>
  </si>
  <si>
    <t>IVCurve_Voltage70</t>
  </si>
  <si>
    <t>IV曲线扫描电压70</t>
  </si>
  <si>
    <t>IVCurve_Current70</t>
  </si>
  <si>
    <t>IV曲线扫描电流70</t>
  </si>
  <si>
    <t>IVCurve_Voltage71</t>
  </si>
  <si>
    <t>IV曲线扫描电压71</t>
  </si>
  <si>
    <t>IVCurve_Current71</t>
  </si>
  <si>
    <t>IV曲线扫描电流71</t>
  </si>
  <si>
    <t>IVCurve_Voltage72</t>
  </si>
  <si>
    <t>IV曲线扫描电压72</t>
  </si>
  <si>
    <t>IVCurve_Current72</t>
  </si>
  <si>
    <t>IV曲线扫描电流72</t>
  </si>
  <si>
    <t>IVCurve_Voltage73</t>
  </si>
  <si>
    <t>IV曲线扫描电压73</t>
  </si>
  <si>
    <t>IVCurve_Current73</t>
  </si>
  <si>
    <t>IV曲线扫描电流73</t>
  </si>
  <si>
    <t>IVCurve_Voltage74</t>
  </si>
  <si>
    <t>IV曲线扫描电压74</t>
  </si>
  <si>
    <t>IVCurve_Current74</t>
  </si>
  <si>
    <t>IV曲线扫描电流74</t>
  </si>
  <si>
    <t>IVCurve_Voltage75</t>
  </si>
  <si>
    <t>IV曲线扫描电压75</t>
  </si>
  <si>
    <t>IVCurve_Current75</t>
  </si>
  <si>
    <t>IV曲线扫描电流75</t>
  </si>
  <si>
    <t>IVCurve_Voltage76</t>
  </si>
  <si>
    <t>IV曲线扫描电压76</t>
  </si>
  <si>
    <t>IVCurve_Current76</t>
  </si>
  <si>
    <t>IV曲线扫描电流76</t>
  </si>
  <si>
    <t>IVCurve_Voltage77</t>
  </si>
  <si>
    <t>IV曲线扫描电压77</t>
  </si>
  <si>
    <t>IVCurve_Current77</t>
  </si>
  <si>
    <t>IV曲线扫描电流77</t>
  </si>
  <si>
    <t>IVCurve_Voltage78</t>
  </si>
  <si>
    <t>IV曲线扫描电压78</t>
  </si>
  <si>
    <t>IVCurve_Current78</t>
  </si>
  <si>
    <t>IV曲线扫描电流78</t>
  </si>
  <si>
    <t>IVCurve_Voltage79</t>
  </si>
  <si>
    <t>IV曲线扫描电压79</t>
  </si>
  <si>
    <t>IVCurve_Current79</t>
  </si>
  <si>
    <t>IV曲线扫描电流79</t>
  </si>
  <si>
    <t>IVCurve_Voltage80</t>
  </si>
  <si>
    <t>IV曲线扫描电压80</t>
  </si>
  <si>
    <t>IVCurve_Current80</t>
  </si>
  <si>
    <t>IV曲线扫描电流80</t>
  </si>
  <si>
    <t>IVCurve_Voltage81</t>
  </si>
  <si>
    <t>IV曲线扫描电压81</t>
  </si>
  <si>
    <t>IVCurve_Current81</t>
  </si>
  <si>
    <t>IV曲线扫描电流81</t>
  </si>
  <si>
    <t>IVCurve_Voltage82</t>
  </si>
  <si>
    <t>IV曲线扫描电压82</t>
  </si>
  <si>
    <t>IVCurve_Current82</t>
  </si>
  <si>
    <t>IV曲线扫描电流82</t>
  </si>
  <si>
    <t>IVCurve_Voltage83</t>
  </si>
  <si>
    <t>IV曲线扫描电压83</t>
  </si>
  <si>
    <t>IVCurve_Current83</t>
  </si>
  <si>
    <t>IV曲线扫描电流83</t>
  </si>
  <si>
    <t>IVCurve_Voltage84</t>
  </si>
  <si>
    <t>IV曲线扫描电压84</t>
  </si>
  <si>
    <t>IVCurve_Current84</t>
  </si>
  <si>
    <t>IV曲线扫描电流84</t>
  </si>
  <si>
    <t>IVCurve_Voltage85</t>
  </si>
  <si>
    <t>IV曲线扫描电压85</t>
  </si>
  <si>
    <t>IVCurve_Current85</t>
  </si>
  <si>
    <t>IV曲线扫描电流85</t>
  </si>
  <si>
    <t>IVCurve_Voltage86</t>
  </si>
  <si>
    <t>IV曲线扫描电压86</t>
  </si>
  <si>
    <t>IVCurve_Current86</t>
  </si>
  <si>
    <t>IV曲线扫描电流86</t>
  </si>
  <si>
    <t>IVCurve_Voltage87</t>
  </si>
  <si>
    <t>IV曲线扫描电压87</t>
  </si>
  <si>
    <t>IVCurve_Current87</t>
  </si>
  <si>
    <t>IV曲线扫描电流87</t>
  </si>
  <si>
    <t>IVCurve_Voltage88</t>
  </si>
  <si>
    <t>IV曲线扫描电压88</t>
  </si>
  <si>
    <t>IVCurve_Current88</t>
  </si>
  <si>
    <t>IV曲线扫描电流88</t>
  </si>
  <si>
    <t>IVCurve_Voltage89</t>
  </si>
  <si>
    <t>IV曲线扫描电压89</t>
  </si>
  <si>
    <t>IVCurve_Current89</t>
  </si>
  <si>
    <t>IV曲线扫描电流89</t>
  </si>
  <si>
    <t>IVCurve_Voltage90</t>
  </si>
  <si>
    <t>IV曲线扫描电压90</t>
  </si>
  <si>
    <t>IVCurve_Current90</t>
  </si>
  <si>
    <t>IV曲线扫描电流90</t>
  </si>
  <si>
    <t>AddressMask_Config_ReadOnly_Result5</t>
  </si>
  <si>
    <t>IVCurve_Voltage91</t>
  </si>
  <si>
    <t>IV曲线扫描电压91</t>
  </si>
  <si>
    <t>IVCurve_Current91</t>
  </si>
  <si>
    <t>IV曲线扫描电流91</t>
  </si>
  <si>
    <t>IVCurve_Voltage92</t>
  </si>
  <si>
    <t>IV曲线扫描电压92</t>
  </si>
  <si>
    <t>IVCurve_Current92</t>
  </si>
  <si>
    <t>IV曲线扫描电流92</t>
  </si>
  <si>
    <t>IVCurve_Voltage93</t>
  </si>
  <si>
    <t>IV曲线扫描电压93</t>
  </si>
  <si>
    <t>IVCurve_Current93</t>
  </si>
  <si>
    <t>IV曲线扫描电流93</t>
  </si>
  <si>
    <t>IVCurve_Voltage94</t>
  </si>
  <si>
    <t>IV曲线扫描电压94</t>
  </si>
  <si>
    <t>IVCurve_Current94</t>
  </si>
  <si>
    <t>IV曲线扫描电流94</t>
  </si>
  <si>
    <t>IVCurve_Voltage95</t>
  </si>
  <si>
    <t>IV曲线扫描电压95</t>
  </si>
  <si>
    <t>IVCurve_Current95</t>
  </si>
  <si>
    <t>IV曲线扫描电流95</t>
  </si>
  <si>
    <t>IVCurve_Voltage96</t>
  </si>
  <si>
    <t>IV曲线扫描电压96</t>
  </si>
  <si>
    <t>IVCurve_Current96</t>
  </si>
  <si>
    <t>IV曲线扫描电流96</t>
  </si>
  <si>
    <t>IVCurve_Voltage97</t>
  </si>
  <si>
    <t>IV曲线扫描电压97</t>
  </si>
  <si>
    <t>IVCurve_Current97</t>
  </si>
  <si>
    <t>IV曲线扫描电流97</t>
  </si>
  <si>
    <t>IVCurve_Voltage98</t>
  </si>
  <si>
    <t>IV曲线扫描电压98</t>
  </si>
  <si>
    <t>IVCurve_Current98</t>
  </si>
  <si>
    <t>IV曲线扫描电流98</t>
  </si>
  <si>
    <t>IVCurve_Voltage99</t>
  </si>
  <si>
    <t>IV曲线扫描电压99</t>
  </si>
  <si>
    <t>IVCurve_Current99</t>
  </si>
  <si>
    <t>IV曲线扫描电流99</t>
  </si>
  <si>
    <t>IVCurve_Voltage100</t>
  </si>
  <si>
    <t>IV曲线扫描电压100</t>
  </si>
  <si>
    <t>IVCurve_Current100</t>
  </si>
  <si>
    <t>IV曲线扫描电流100</t>
  </si>
  <si>
    <t>IVCurve_Voltage101</t>
  </si>
  <si>
    <t>IV曲线扫描电压101</t>
  </si>
  <si>
    <t>IVCurve_Current101</t>
  </si>
  <si>
    <t>IV曲线扫描电流101</t>
  </si>
  <si>
    <t>IVCurve_Voltage102</t>
  </si>
  <si>
    <t>IV曲线扫描电压102</t>
  </si>
  <si>
    <t>IVCurve_Current102</t>
  </si>
  <si>
    <t>IV曲线扫描电流102</t>
  </si>
  <si>
    <t>IVCurve_Voltage103</t>
  </si>
  <si>
    <t>IV曲线扫描电压103</t>
  </si>
  <si>
    <t>IVCurve_Current103</t>
  </si>
  <si>
    <t>IV曲线扫描电流103</t>
  </si>
  <si>
    <t>IVCurve_Voltage104</t>
  </si>
  <si>
    <t>IV曲线扫描电压104</t>
  </si>
  <si>
    <t>IVCurve_Current104</t>
  </si>
  <si>
    <t>IV曲线扫描电流104</t>
  </si>
  <si>
    <t>IVCurve_Voltage105</t>
  </si>
  <si>
    <t>IV曲线扫描电压105</t>
  </si>
  <si>
    <t>IVCurve_Current105</t>
  </si>
  <si>
    <t>IV曲线扫描电流105</t>
  </si>
  <si>
    <t>IVCurve_Voltage106</t>
  </si>
  <si>
    <t>IV曲线扫描电压106</t>
  </si>
  <si>
    <t>IVCurve_Current106</t>
  </si>
  <si>
    <t>IV曲线扫描电流106</t>
  </si>
  <si>
    <t>IVCurve_Voltage107</t>
  </si>
  <si>
    <t>IV曲线扫描电压107</t>
  </si>
  <si>
    <t>IVCurve_Current107</t>
  </si>
  <si>
    <t>IV曲线扫描电流107</t>
  </si>
  <si>
    <t>IVCurve_Voltage108</t>
  </si>
  <si>
    <t>IV曲线扫描电压108</t>
  </si>
  <si>
    <t>IVCurve_Current108</t>
  </si>
  <si>
    <t>IV曲线扫描电流108</t>
  </si>
  <si>
    <t>IVCurve_Voltage109</t>
  </si>
  <si>
    <t>IV曲线扫描电压109</t>
  </si>
  <si>
    <t>IVCurve_Current109</t>
  </si>
  <si>
    <t>IV曲线扫描电流109</t>
  </si>
  <si>
    <t>IVCurve_Voltage110</t>
  </si>
  <si>
    <t>IV曲线扫描电压110</t>
  </si>
  <si>
    <t>IVCurve_Current110</t>
  </si>
  <si>
    <t>IV曲线扫描电流110</t>
  </si>
  <si>
    <t>IVCurve_Voltage111</t>
  </si>
  <si>
    <t>IV曲线扫描电压111</t>
  </si>
  <si>
    <t>IVCurve_Current111</t>
  </si>
  <si>
    <t>IV曲线扫描电流111</t>
  </si>
  <si>
    <t>IVCurve_Voltage112</t>
  </si>
  <si>
    <t>IV曲线扫描电压112</t>
  </si>
  <si>
    <t>IVCurve_Current112</t>
  </si>
  <si>
    <t>IV曲线扫描电流112</t>
  </si>
  <si>
    <t>IVCurve_Voltage113</t>
  </si>
  <si>
    <t>IV曲线扫描电压113</t>
  </si>
  <si>
    <t>IVCurve_Current113</t>
  </si>
  <si>
    <t>IV曲线扫描电流113</t>
  </si>
  <si>
    <t>IVCurve_Voltage114</t>
  </si>
  <si>
    <t>IV曲线扫描电压114</t>
  </si>
  <si>
    <t>IVCurve_Current114</t>
  </si>
  <si>
    <t>IV曲线扫描电流114</t>
  </si>
  <si>
    <t>IVCurve_Voltage115</t>
  </si>
  <si>
    <t>IV曲线扫描电压115</t>
  </si>
  <si>
    <t>IVCurve_Current115</t>
  </si>
  <si>
    <t>IV曲线扫描电流115</t>
  </si>
  <si>
    <t>IVCurve_Voltage116</t>
  </si>
  <si>
    <t>IV曲线扫描电压116</t>
  </si>
  <si>
    <t>IVCurve_Current116</t>
  </si>
  <si>
    <t>IV曲线扫描电流116</t>
  </si>
  <si>
    <t>IVCurve_Voltage117</t>
  </si>
  <si>
    <t>IV曲线扫描电压117</t>
  </si>
  <si>
    <t>IVCurve_Current117</t>
  </si>
  <si>
    <t>IV曲线扫描电流117</t>
  </si>
  <si>
    <t>IVCurve_Voltage118</t>
  </si>
  <si>
    <t>IV曲线扫描电压118</t>
  </si>
  <si>
    <t>IVCurve_Current118</t>
  </si>
  <si>
    <t>IV曲线扫描电流118</t>
  </si>
  <si>
    <t>IVCurve_Voltage119</t>
  </si>
  <si>
    <t>IV曲线扫描电压119</t>
  </si>
  <si>
    <t>IVCurve_Current119</t>
  </si>
  <si>
    <t>IV曲线扫描电流119</t>
  </si>
  <si>
    <t>IVCurve_Voltage120</t>
  </si>
  <si>
    <t>IV曲线扫描电压120</t>
  </si>
  <si>
    <t>IVCurve_Current120</t>
  </si>
  <si>
    <t>IV曲线扫描电流120</t>
  </si>
  <si>
    <t>AddressMask_Config_ReadOnly_Result6</t>
  </si>
  <si>
    <t>IVCurve_Voltage121</t>
  </si>
  <si>
    <t>IV曲线扫描电压121</t>
  </si>
  <si>
    <t>IVCurve_Current121</t>
  </si>
  <si>
    <t>IV曲线扫描电流121</t>
  </si>
  <si>
    <t>IVCurve_Voltage122</t>
  </si>
  <si>
    <t>IV曲线扫描电压122</t>
  </si>
  <si>
    <t>IVCurve_Current122</t>
  </si>
  <si>
    <t>IV曲线扫描电流122</t>
  </si>
  <si>
    <t>IVCurve_Voltage123</t>
  </si>
  <si>
    <t>IV曲线扫描电压123</t>
  </si>
  <si>
    <t>IVCurve_Current123</t>
  </si>
  <si>
    <t>IV曲线扫描电流123</t>
  </si>
  <si>
    <t>IVCurve_Voltage124</t>
  </si>
  <si>
    <t>IV曲线扫描电压124</t>
  </si>
  <si>
    <t>IVCurve_Current124</t>
  </si>
  <si>
    <t>IV曲线扫描电流124</t>
  </si>
  <si>
    <t>IVCurve_Voltage125</t>
  </si>
  <si>
    <t>IV曲线扫描电压125</t>
  </si>
  <si>
    <t>IVCurve_Current125</t>
  </si>
  <si>
    <t>IV曲线扫描电流125</t>
  </si>
  <si>
    <t>IVCurve_Voltage126</t>
  </si>
  <si>
    <t>IV曲线扫描电压126</t>
  </si>
  <si>
    <t>IVCurve_Current126</t>
  </si>
  <si>
    <t>IV曲线扫描电流126</t>
  </si>
  <si>
    <t>IVCurve_Voltage127</t>
  </si>
  <si>
    <t>IV曲线扫描电压127</t>
  </si>
  <si>
    <t>IVCurve_Current127</t>
  </si>
  <si>
    <t>IV曲线扫描电流127</t>
  </si>
  <si>
    <t>IVCurve_Voltage128</t>
  </si>
  <si>
    <t>IV曲线扫描电压128</t>
  </si>
  <si>
    <t>IVCurve_Current128</t>
  </si>
  <si>
    <t>IV曲线扫描电流128</t>
  </si>
  <si>
    <t>IVCurve_Voltage129</t>
  </si>
  <si>
    <t>IV曲线扫描电压129</t>
  </si>
  <si>
    <t>IVCurve_Current129</t>
  </si>
  <si>
    <t>IV曲线扫描电流129</t>
  </si>
  <si>
    <t>IVCurve_Voltage130</t>
  </si>
  <si>
    <t>IV曲线扫描电压130</t>
  </si>
  <si>
    <t>IVCurve_Current130</t>
  </si>
  <si>
    <t>IV曲线扫描电流130</t>
  </si>
  <si>
    <t>IVCurve_Voltage131</t>
  </si>
  <si>
    <t>IV曲线扫描电压131</t>
  </si>
  <si>
    <t>IVCurve_Current131</t>
  </si>
  <si>
    <t>IV曲线扫描电流131</t>
  </si>
  <si>
    <t>IVCurve_Voltage132</t>
  </si>
  <si>
    <t>IV曲线扫描电压132</t>
  </si>
  <si>
    <t>IVCurve_Current132</t>
  </si>
  <si>
    <t>IV曲线扫描电流132</t>
  </si>
  <si>
    <t>IVCurve_Voltage133</t>
  </si>
  <si>
    <t>IV曲线扫描电压133</t>
  </si>
  <si>
    <t>IVCurve_Current133</t>
  </si>
  <si>
    <t>IV曲线扫描电流133</t>
  </si>
  <si>
    <t>IVCurve_Voltage134</t>
  </si>
  <si>
    <t>IV曲线扫描电压134</t>
  </si>
  <si>
    <t>IVCurve_Current134</t>
  </si>
  <si>
    <t>IV曲线扫描电流134</t>
  </si>
  <si>
    <t>IVCurve_Voltage135</t>
  </si>
  <si>
    <t>IV曲线扫描电压135</t>
  </si>
  <si>
    <t>IVCurve_Current135</t>
  </si>
  <si>
    <t>IV曲线扫描电流135</t>
  </si>
  <si>
    <t>IVCurve_Voltage136</t>
  </si>
  <si>
    <t>IV曲线扫描电压136</t>
  </si>
  <si>
    <t>IVCurve_Current136</t>
  </si>
  <si>
    <t>IV曲线扫描电流136</t>
  </si>
  <si>
    <t>IVCurve_Voltage137</t>
  </si>
  <si>
    <t>IV曲线扫描电压137</t>
  </si>
  <si>
    <t>IVCurve_Current137</t>
  </si>
  <si>
    <t>IV曲线扫描电流137</t>
  </si>
  <si>
    <t>IVCurve_Voltage138</t>
  </si>
  <si>
    <t>IV曲线扫描电压138</t>
  </si>
  <si>
    <t>IVCurve_Current138</t>
  </si>
  <si>
    <t>IV曲线扫描电流138</t>
  </si>
  <si>
    <t>IVCurve_Voltage139</t>
  </si>
  <si>
    <t>IV曲线扫描电压139</t>
  </si>
  <si>
    <t>IVCurve_Current139</t>
  </si>
  <si>
    <t>IV曲线扫描电流139</t>
  </si>
  <si>
    <t>IVCurve_Voltage140</t>
  </si>
  <si>
    <t>IV曲线扫描电压140</t>
  </si>
  <si>
    <t>IVCurve_Current140</t>
  </si>
  <si>
    <t>IV曲线扫描电流140</t>
  </si>
  <si>
    <t>IVCurve_Voltage141</t>
  </si>
  <si>
    <t>IV曲线扫描电压141</t>
  </si>
  <si>
    <t>IVCurve_Current141</t>
  </si>
  <si>
    <t>IV曲线扫描电流141</t>
  </si>
  <si>
    <t>IVCurve_Voltage142</t>
  </si>
  <si>
    <t>IV曲线扫描电压142</t>
  </si>
  <si>
    <t>IVCurve_Current142</t>
  </si>
  <si>
    <t>IV曲线扫描电流142</t>
  </si>
  <si>
    <t>IVCurve_Voltage143</t>
  </si>
  <si>
    <t>IV曲线扫描电压143</t>
  </si>
  <si>
    <t>IVCurve_Current143</t>
  </si>
  <si>
    <t>IV曲线扫描电流143</t>
  </si>
  <si>
    <t>IVCurve_Voltage144</t>
  </si>
  <si>
    <t>IV曲线扫描电压144</t>
  </si>
  <si>
    <t>IVCurve_Current144</t>
  </si>
  <si>
    <t>IV曲线扫描电流144</t>
  </si>
  <si>
    <t>IVCurve_Voltage145</t>
  </si>
  <si>
    <t>IV曲线扫描电压145</t>
  </si>
  <si>
    <t>IVCurve_Current145</t>
  </si>
  <si>
    <t>IV曲线扫描电流145</t>
  </si>
  <si>
    <t>IVCurve_Voltage146</t>
  </si>
  <si>
    <t>IV曲线扫描电压146</t>
  </si>
  <si>
    <t>IVCurve_Current146</t>
  </si>
  <si>
    <t>IV曲线扫描电流146</t>
  </si>
  <si>
    <t>IVCurve_Voltage147</t>
  </si>
  <si>
    <t>IV曲线扫描电压147</t>
  </si>
  <si>
    <t>IVCurve_Current147</t>
  </si>
  <si>
    <t>IV曲线扫描电流147</t>
  </si>
  <si>
    <t>IVCurve_Voltage148</t>
  </si>
  <si>
    <t>IV曲线扫描电压148</t>
  </si>
  <si>
    <t>IVCurve_Current148</t>
  </si>
  <si>
    <t>IV曲线扫描电流148</t>
  </si>
  <si>
    <t>IVCurve_Voltage149</t>
  </si>
  <si>
    <t>IV曲线扫描电压149</t>
  </si>
  <si>
    <t>IVCurve_Current149</t>
  </si>
  <si>
    <t>IV曲线扫描电流149</t>
  </si>
  <si>
    <t>IVCurve_Voltage150</t>
  </si>
  <si>
    <t>IV曲线扫描电压150</t>
  </si>
  <si>
    <t>IVCurve_Current150</t>
  </si>
  <si>
    <t>IV曲线扫描电流150</t>
  </si>
  <si>
    <t>HistoryEventList_ID1</t>
  </si>
  <si>
    <t>历史事件ID最近第1条</t>
  </si>
  <si>
    <t>HistoryEventList_yM1</t>
  </si>
  <si>
    <t>高字节：年份十进制数低两位；
低字节：月份。</t>
  </si>
  <si>
    <t>HistoryEventList_dH1</t>
  </si>
  <si>
    <t>高字节：日期；
低字节：小时。</t>
  </si>
  <si>
    <t>HistoryEventList_ms1</t>
  </si>
  <si>
    <t>高字节：分钟；
低字节：秒。</t>
  </si>
  <si>
    <t>HistoryEventList_ID2</t>
  </si>
  <si>
    <t>历史事件ID最近第2条</t>
  </si>
  <si>
    <t>HistoryEventList_yM2</t>
  </si>
  <si>
    <t>HistoryEventList_dH2</t>
  </si>
  <si>
    <t>HistoryEventList_ms2</t>
  </si>
  <si>
    <t>HistoryEventList_ID3</t>
  </si>
  <si>
    <t>历史事件ID最近第3条</t>
  </si>
  <si>
    <t>HistoryEventList_yM3</t>
  </si>
  <si>
    <t>HistoryEventList_dH3</t>
  </si>
  <si>
    <t>HistoryEventList_ms3</t>
  </si>
  <si>
    <t>HistoryEventList_ID4</t>
  </si>
  <si>
    <t>历史事件ID最近第4条</t>
  </si>
  <si>
    <t>HistoryEventList_yM4</t>
  </si>
  <si>
    <t>HistoryEventList_dH4</t>
  </si>
  <si>
    <t>HistoryEventList_ms4</t>
  </si>
  <si>
    <t>HistoryEventList_ID5</t>
  </si>
  <si>
    <t>历史事件ID最近第5条</t>
  </si>
  <si>
    <t>HistoryEventList_yM5</t>
  </si>
  <si>
    <t>HistoryEventList_dH5</t>
  </si>
  <si>
    <t>HistoryEventList_ms5</t>
  </si>
  <si>
    <t>HistoryEventList_ID6</t>
  </si>
  <si>
    <t>历史事件ID最近第6条</t>
  </si>
  <si>
    <t>HistoryEventList_yM6</t>
  </si>
  <si>
    <t>HistoryEventList_dH6</t>
  </si>
  <si>
    <t>HistoryEventList_ms6</t>
  </si>
  <si>
    <t>HistoryEventList_ID7</t>
  </si>
  <si>
    <t>历史事件ID最近第7条</t>
  </si>
  <si>
    <t>HistoryEventList_yM7</t>
  </si>
  <si>
    <t>HistoryEventList_dH7</t>
  </si>
  <si>
    <t>HistoryEventList_ms7</t>
  </si>
  <si>
    <t>HistoryEventList_ID8</t>
  </si>
  <si>
    <t>历史事件ID最近第8条</t>
  </si>
  <si>
    <t>HistoryEventList_yM8</t>
  </si>
  <si>
    <t>HistoryEventList_dH8</t>
  </si>
  <si>
    <t>HistoryEventList_ms8</t>
  </si>
  <si>
    <t>HistoryEventList_ID9</t>
  </si>
  <si>
    <t>历史事件ID最近第9条</t>
  </si>
  <si>
    <t>HistoryEventList_yM9</t>
  </si>
  <si>
    <t>HistoryEventList_dH9</t>
  </si>
  <si>
    <t>HistoryEventList_ms9</t>
  </si>
  <si>
    <t>HistoryEventList_ID10</t>
  </si>
  <si>
    <t>历史事件ID最近第10条</t>
  </si>
  <si>
    <t>HistoryEventList_yM10</t>
  </si>
  <si>
    <t>HistoryEventList_dH10</t>
  </si>
  <si>
    <t>HistoryEventList_ms10</t>
  </si>
  <si>
    <t>HistoryEventList_ID11</t>
  </si>
  <si>
    <t>历史事件ID最近第11条</t>
  </si>
  <si>
    <t>HistoryEventList_yM11</t>
  </si>
  <si>
    <t>HistoryEventList_dH11</t>
  </si>
  <si>
    <t>HistoryEventList_ms11</t>
  </si>
  <si>
    <t>HistoryEventList_ID12</t>
  </si>
  <si>
    <t>历史事件ID最近第12条</t>
  </si>
  <si>
    <t>HistoryEventList_yM12</t>
  </si>
  <si>
    <t>HistoryEventList_dH12</t>
  </si>
  <si>
    <t>HistoryEventList_ms12</t>
  </si>
  <si>
    <t>HistoryEventList_ID13</t>
  </si>
  <si>
    <t>历史事件ID最近第13条</t>
  </si>
  <si>
    <t>HistoryEventList_yM13</t>
  </si>
  <si>
    <t>HistoryEventList_dH13</t>
  </si>
  <si>
    <t>HistoryEventList_ms13</t>
  </si>
  <si>
    <t>HistoryEventList_ID14</t>
  </si>
  <si>
    <t>历史事件ID最近第14条</t>
  </si>
  <si>
    <t>HistoryEventList_yM14</t>
  </si>
  <si>
    <t>HistoryEventList_dH14</t>
  </si>
  <si>
    <t>HistoryEventList_ms14</t>
  </si>
  <si>
    <t>HistoryEventList_ID15</t>
  </si>
  <si>
    <t>历史事件ID最近第15条</t>
  </si>
  <si>
    <t>HistoryEventList_yM15</t>
  </si>
  <si>
    <t>HistoryEventList_dH15</t>
  </si>
  <si>
    <t>HistoryEventList_ms15</t>
  </si>
  <si>
    <t>HistoryEventList_ID16</t>
  </si>
  <si>
    <t>历史事件ID最近第16条</t>
  </si>
  <si>
    <t>HistoryEventList_yM16</t>
  </si>
  <si>
    <t>HistoryEventList_dH16</t>
  </si>
  <si>
    <t>HistoryEventList_ms16</t>
  </si>
  <si>
    <t>HistoryEventList_ID17</t>
  </si>
  <si>
    <t>历史事件ID最近第17条</t>
  </si>
  <si>
    <t>HistoryEventList_yM17</t>
  </si>
  <si>
    <t>HistoryEventList_dH17</t>
  </si>
  <si>
    <t>HistoryEventList_ms17</t>
  </si>
  <si>
    <t>HistoryEventList_ID18</t>
  </si>
  <si>
    <t>历史事件ID最近第18条</t>
  </si>
  <si>
    <t>HistoryEventList_yM18</t>
  </si>
  <si>
    <t>HistoryEventList_dH18</t>
  </si>
  <si>
    <t>HistoryEventList_ms18</t>
  </si>
  <si>
    <t>HistoryEventList_ID19</t>
  </si>
  <si>
    <t>历史事件ID最近第19条</t>
  </si>
  <si>
    <t>HistoryEventList_yM19</t>
  </si>
  <si>
    <t>HistoryEventList_dH19</t>
  </si>
  <si>
    <t>HistoryEventList_ms19</t>
  </si>
  <si>
    <t>HistoryEventList_ID20</t>
  </si>
  <si>
    <t>历史事件ID最近第20条</t>
  </si>
  <si>
    <t>HistoryEventList_yM20</t>
  </si>
  <si>
    <t>HistoryEventList_dH20</t>
  </si>
  <si>
    <t>HistoryEventList_ms20</t>
  </si>
  <si>
    <t>HistoryEventList_ID21</t>
  </si>
  <si>
    <t>历史事件ID最近第21条</t>
  </si>
  <si>
    <t>HistoryEventList_yM21</t>
  </si>
  <si>
    <t>HistoryEventList_dH21</t>
  </si>
  <si>
    <t>HistoryEventList_ms21</t>
  </si>
  <si>
    <t>HistoryEventList_ID22</t>
  </si>
  <si>
    <t>历史事件ID最近第22条</t>
  </si>
  <si>
    <t>HistoryEventList_yM22</t>
  </si>
  <si>
    <t>HistoryEventList_dH22</t>
  </si>
  <si>
    <t>HistoryEventList_ms22</t>
  </si>
  <si>
    <t>HistoryEventList_ID23</t>
  </si>
  <si>
    <t>历史事件ID最近第23条</t>
  </si>
  <si>
    <t>HistoryEventList_yM23</t>
  </si>
  <si>
    <t>HistoryEventList_dH23</t>
  </si>
  <si>
    <t>HistoryEventList_ms23</t>
  </si>
  <si>
    <t>HistoryEventList_ID24</t>
  </si>
  <si>
    <t>历史事件ID最近第24条</t>
  </si>
  <si>
    <t>HistoryEventList_yM24</t>
  </si>
  <si>
    <t>HistoryEventList_dH24</t>
  </si>
  <si>
    <t>HistoryEventList_ms24</t>
  </si>
  <si>
    <t>HistoryEventList_ID25</t>
  </si>
  <si>
    <t>历史事件ID最近第25条</t>
  </si>
  <si>
    <t>HistoryEventList_yM25</t>
  </si>
  <si>
    <t>HistoryEventList_dH25</t>
  </si>
  <si>
    <t>HistoryEventList_ms25</t>
  </si>
  <si>
    <t>HistoryEventList_ID26</t>
  </si>
  <si>
    <t>历史事件ID最近第26条</t>
  </si>
  <si>
    <t>HistoryEventList_yM26</t>
  </si>
  <si>
    <t>HistoryEventList_dH26</t>
  </si>
  <si>
    <t>HistoryEventList_ms26</t>
  </si>
  <si>
    <t>HistoryEventList_ID27</t>
  </si>
  <si>
    <t>历史事件ID最近第27条</t>
  </si>
  <si>
    <t>HistoryEventList_yM27</t>
  </si>
  <si>
    <t>HistoryEventList_dH27</t>
  </si>
  <si>
    <t>HistoryEventList_ms27</t>
  </si>
  <si>
    <t>HistoryEventList_ID28</t>
  </si>
  <si>
    <t>历史事件ID最近第28条</t>
  </si>
  <si>
    <t>HistoryEventList_yM28</t>
  </si>
  <si>
    <t>HistoryEventList_dH28</t>
  </si>
  <si>
    <t>HistoryEventList_ms28</t>
  </si>
  <si>
    <t>HistoryEventList_ID29</t>
  </si>
  <si>
    <t>历史事件ID最近第29条</t>
  </si>
  <si>
    <t>HistoryEventList_yM29</t>
  </si>
  <si>
    <t>HistoryEventList_dH29</t>
  </si>
  <si>
    <t>HistoryEventList_ms29</t>
  </si>
  <si>
    <t>HistoryEventList_ID30</t>
  </si>
  <si>
    <t>历史事件ID最近第30条</t>
  </si>
  <si>
    <t>HistoryEventList_yM30</t>
  </si>
  <si>
    <t>HistoryEventList_dH30</t>
  </si>
  <si>
    <t>HistoryEventList_ms30</t>
  </si>
  <si>
    <t>HistoryEventList_ID31</t>
  </si>
  <si>
    <t>历史事件ID最近第31条</t>
  </si>
  <si>
    <t>HistoryEventList_yM31</t>
  </si>
  <si>
    <t>HistoryEventList_dH31</t>
  </si>
  <si>
    <t>HistoryEventList_ms31</t>
  </si>
  <si>
    <t>HistoryEventList_ID32</t>
  </si>
  <si>
    <t>历史事件ID最近第32条</t>
  </si>
  <si>
    <t>HistoryEventList_yM32</t>
  </si>
  <si>
    <t>HistoryEventList_dH32</t>
  </si>
  <si>
    <t>HistoryEventList_ms32</t>
  </si>
  <si>
    <t>HistoryEventList_ID33</t>
  </si>
  <si>
    <t>历史事件ID最近第33条</t>
  </si>
  <si>
    <t>HistoryEventList_yM33</t>
  </si>
  <si>
    <t>HistoryEventList_dH33</t>
  </si>
  <si>
    <t>HistoryEventList_ms33</t>
  </si>
  <si>
    <t>HistoryEventList_ID34</t>
  </si>
  <si>
    <t>历史事件ID最近第34条</t>
  </si>
  <si>
    <t>HistoryEventList_yM34</t>
  </si>
  <si>
    <t>HistoryEventList_dH34</t>
  </si>
  <si>
    <t>HistoryEventList_ms34</t>
  </si>
  <si>
    <t>HistoryEventList_ID35</t>
  </si>
  <si>
    <t>历史事件ID最近第35条</t>
  </si>
  <si>
    <t>HistoryEventList_yM35</t>
  </si>
  <si>
    <t>HistoryEventList_dH35</t>
  </si>
  <si>
    <t>HistoryEventList_ms35</t>
  </si>
  <si>
    <t>HistoryEventList_ID36</t>
  </si>
  <si>
    <t>历史事件ID最近第36条</t>
  </si>
  <si>
    <t>HistoryEventList_yM36</t>
  </si>
  <si>
    <t>HistoryEventList_dH36</t>
  </si>
  <si>
    <t>HistoryEventList_ms36</t>
  </si>
  <si>
    <t>HistoryEventList_ID37</t>
  </si>
  <si>
    <t>历史事件ID最近第37条</t>
  </si>
  <si>
    <t>HistoryEventList_yM37</t>
  </si>
  <si>
    <t>HistoryEventList_dH37</t>
  </si>
  <si>
    <t>HistoryEventList_ms37</t>
  </si>
  <si>
    <t>HistoryEventList_ID38</t>
  </si>
  <si>
    <t>历史事件ID最近第38条</t>
  </si>
  <si>
    <t>HistoryEventList_yM38</t>
  </si>
  <si>
    <t>HistoryEventList_dH38</t>
  </si>
  <si>
    <t>HistoryEventList_ms38</t>
  </si>
  <si>
    <t>HistoryEventList_ID39</t>
  </si>
  <si>
    <t>历史事件ID最近第39条</t>
  </si>
  <si>
    <t>HistoryEventList_yM39</t>
  </si>
  <si>
    <t>HistoryEventList_dH39</t>
  </si>
  <si>
    <t>HistoryEventList_ms39</t>
  </si>
  <si>
    <t>HistoryEventList_ID40</t>
  </si>
  <si>
    <t>历史事件ID最近第40条</t>
  </si>
  <si>
    <t>HistoryEventList_yM40</t>
  </si>
  <si>
    <t>HistoryEventList_dH40</t>
  </si>
  <si>
    <t>HistoryEventList_ms40</t>
  </si>
  <si>
    <t>HistoryEventList_ID41</t>
  </si>
  <si>
    <t>历史事件ID最近第41条</t>
  </si>
  <si>
    <t>HistoryEventList_yM41</t>
  </si>
  <si>
    <t>HistoryEventList_dH41</t>
  </si>
  <si>
    <t>HistoryEventList_ms41</t>
  </si>
  <si>
    <t>HistoryEventList_ID42</t>
  </si>
  <si>
    <t>历史事件ID最近第42条</t>
  </si>
  <si>
    <t>HistoryEventList_yM42</t>
  </si>
  <si>
    <t>HistoryEventList_dH42</t>
  </si>
  <si>
    <t>HistoryEventList_ms42</t>
  </si>
  <si>
    <t>HistoryEventList_ID43</t>
  </si>
  <si>
    <t>历史事件ID最近第43条</t>
  </si>
  <si>
    <t>HistoryEventList_yM43</t>
  </si>
  <si>
    <t>HistoryEventList_dH43</t>
  </si>
  <si>
    <t>HistoryEventList_ms43</t>
  </si>
  <si>
    <t>HistoryEventList_ID44</t>
  </si>
  <si>
    <t>历史事件ID最近第44条</t>
  </si>
  <si>
    <t>HistoryEventList_yM44</t>
  </si>
  <si>
    <t>HistoryEventList_dH44</t>
  </si>
  <si>
    <t>HistoryEventList_ms44</t>
  </si>
  <si>
    <t>HistoryEventList_ID45</t>
  </si>
  <si>
    <t>历史事件ID最近第45条</t>
  </si>
  <si>
    <t>HistoryEventList_yM45</t>
  </si>
  <si>
    <t>HistoryEventList_dH45</t>
  </si>
  <si>
    <t>HistoryEventList_ms45</t>
  </si>
  <si>
    <t>HistoryEventList_ID46</t>
  </si>
  <si>
    <t>历史事件ID最近第46条</t>
  </si>
  <si>
    <t>HistoryEventList_yM46</t>
  </si>
  <si>
    <t>HistoryEventList_dH46</t>
  </si>
  <si>
    <t>HistoryEventList_ms46</t>
  </si>
  <si>
    <t>HistoryEventList_ID47</t>
  </si>
  <si>
    <t>历史事件ID最近第47条</t>
  </si>
  <si>
    <t>HistoryEventList_yM47</t>
  </si>
  <si>
    <t>HistoryEventList_dH47</t>
  </si>
  <si>
    <t>HistoryEventList_ms47</t>
  </si>
  <si>
    <t>HistoryEventList_ID48</t>
  </si>
  <si>
    <t>历史事件ID最近第48条</t>
  </si>
  <si>
    <t>HistoryEventList_yM48</t>
  </si>
  <si>
    <t>HistoryEventList_dH48</t>
  </si>
  <si>
    <t>HistoryEventList_ms48</t>
  </si>
  <si>
    <t>HistoryEventList_ID49</t>
  </si>
  <si>
    <t>历史事件ID最近第49条</t>
  </si>
  <si>
    <t>HistoryEventList_yM49</t>
  </si>
  <si>
    <t>HistoryEventList_dH49</t>
  </si>
  <si>
    <t>HistoryEventList_ms49</t>
  </si>
  <si>
    <t>HistoryEventList_ID50</t>
  </si>
  <si>
    <t>历史事件ID最近第50条</t>
  </si>
  <si>
    <t>HistoryEventList_yM50</t>
  </si>
  <si>
    <t>HistoryEventList_dH50</t>
  </si>
  <si>
    <t>HistoryEventList_ms50</t>
  </si>
  <si>
    <t>HistoryEventList_ID51</t>
  </si>
  <si>
    <t>历史事件ID最近第51条</t>
  </si>
  <si>
    <t>HistoryEventList_yM51</t>
  </si>
  <si>
    <t>HistoryEventList_dH51</t>
  </si>
  <si>
    <t>HistoryEventList_ms51</t>
  </si>
  <si>
    <t>HistoryEventList_ID52</t>
  </si>
  <si>
    <t>历史事件ID最近第52条</t>
  </si>
  <si>
    <t>HistoryEventList_yM52</t>
  </si>
  <si>
    <t>HistoryEventList_dH52</t>
  </si>
  <si>
    <t>HistoryEventList_ms52</t>
  </si>
  <si>
    <t>HistoryEventList_ID53</t>
  </si>
  <si>
    <t>历史事件ID最近第53条</t>
  </si>
  <si>
    <t>HistoryEventList_yM53</t>
  </si>
  <si>
    <t>HistoryEventList_dH53</t>
  </si>
  <si>
    <t>HistoryEventList_ms53</t>
  </si>
  <si>
    <t>HistoryEventList_ID54</t>
  </si>
  <si>
    <t>历史事件ID最近第54条</t>
  </si>
  <si>
    <t>HistoryEventList_yM54</t>
  </si>
  <si>
    <t>HistoryEventList_dH54</t>
  </si>
  <si>
    <t>HistoryEventList_ms54</t>
  </si>
  <si>
    <t>HistoryEventList_ID55</t>
  </si>
  <si>
    <t>历史事件ID最近第55条</t>
  </si>
  <si>
    <t>HistoryEventList_yM55</t>
  </si>
  <si>
    <t>HistoryEventList_dH55</t>
  </si>
  <si>
    <t>HistoryEventList_ms55</t>
  </si>
  <si>
    <t>HistoryEventList_ID56</t>
  </si>
  <si>
    <t>历史事件ID最近第56条</t>
  </si>
  <si>
    <t>HistoryEventList_yM56</t>
  </si>
  <si>
    <t>HistoryEventList_dH56</t>
  </si>
  <si>
    <t>HistoryEventList_ms56</t>
  </si>
  <si>
    <t>HistoryEventList_ID57</t>
  </si>
  <si>
    <t>历史事件ID最近第57条</t>
  </si>
  <si>
    <t>HistoryEventList_yM57</t>
  </si>
  <si>
    <t>HistoryEventList_dH57</t>
  </si>
  <si>
    <t>HistoryEventList_ms57</t>
  </si>
  <si>
    <t>HistoryEventList_ID58</t>
  </si>
  <si>
    <t>历史事件ID最近第58条</t>
  </si>
  <si>
    <t>HistoryEventList_yM58</t>
  </si>
  <si>
    <t>HistoryEventList_dH58</t>
  </si>
  <si>
    <t>HistoryEventList_ms58</t>
  </si>
  <si>
    <t>HistoryEventList_ID59</t>
  </si>
  <si>
    <t>历史事件ID最近第59条</t>
  </si>
  <si>
    <t>HistoryEventList_yM59</t>
  </si>
  <si>
    <t>HistoryEventList_dH59</t>
  </si>
  <si>
    <t>HistoryEventList_ms59</t>
  </si>
  <si>
    <t>HistoryEventList_ID60</t>
  </si>
  <si>
    <t>历史事件ID最近第60条</t>
  </si>
  <si>
    <t>HistoryEventList_yM60</t>
  </si>
  <si>
    <t>HistoryEventList_dH60</t>
  </si>
  <si>
    <t>HistoryEventList_ms60</t>
  </si>
  <si>
    <t>HistoryEventList_ID61</t>
  </si>
  <si>
    <t>历史事件ID最近第61条</t>
  </si>
  <si>
    <t>HistoryEventList_yM61</t>
  </si>
  <si>
    <t>HistoryEventList_dH61</t>
  </si>
  <si>
    <t>HistoryEventList_ms61</t>
  </si>
  <si>
    <t>HistoryEventList_ID62</t>
  </si>
  <si>
    <t>历史事件ID最近第62条</t>
  </si>
  <si>
    <t>HistoryEventList_yM62</t>
  </si>
  <si>
    <t>HistoryEventList_dH62</t>
  </si>
  <si>
    <t>HistoryEventList_ms62</t>
  </si>
  <si>
    <t>HistoryEventList_ID63</t>
  </si>
  <si>
    <t>历史事件ID最近第63条</t>
  </si>
  <si>
    <t>HistoryEventList_yM63</t>
  </si>
  <si>
    <t>HistoryEventList_dH63</t>
  </si>
  <si>
    <t>HistoryEventList_ms63</t>
  </si>
  <si>
    <t>HistoryEventList_ID64</t>
  </si>
  <si>
    <t>历史事件ID最近第64条</t>
  </si>
  <si>
    <t>HistoryEventList_yM64</t>
  </si>
  <si>
    <t>HistoryEventList_dH64</t>
  </si>
  <si>
    <t>HistoryEventList_ms64</t>
  </si>
  <si>
    <t>HistoryEventList_ID65</t>
  </si>
  <si>
    <t>历史事件ID最近第65条</t>
  </si>
  <si>
    <t>HistoryEventList_yM65</t>
  </si>
  <si>
    <t>HistoryEventList_dH65</t>
  </si>
  <si>
    <t>HistoryEventList_ms65</t>
  </si>
  <si>
    <t>HistoryEventList_ID66</t>
  </si>
  <si>
    <t>历史事件ID最近第66条</t>
  </si>
  <si>
    <t>HistoryEventList_yM66</t>
  </si>
  <si>
    <t>HistoryEventList_dH66</t>
  </si>
  <si>
    <t>HistoryEventList_ms66</t>
  </si>
  <si>
    <t>HistoryEventList_ID67</t>
  </si>
  <si>
    <t>历史事件ID最近第67条</t>
  </si>
  <si>
    <t>HistoryEventList_yM67</t>
  </si>
  <si>
    <t>HistoryEventList_dH67</t>
  </si>
  <si>
    <t>HistoryEventList_ms67</t>
  </si>
  <si>
    <t>HistoryEventList_ID68</t>
  </si>
  <si>
    <t>历史事件ID最近第68条</t>
  </si>
  <si>
    <t>HistoryEventList_yM68</t>
  </si>
  <si>
    <t>HistoryEventList_dH68</t>
  </si>
  <si>
    <t>HistoryEventList_ms68</t>
  </si>
  <si>
    <t>HistoryEventList_ID69</t>
  </si>
  <si>
    <t>历史事件ID最近第69条</t>
  </si>
  <si>
    <t>HistoryEventList_yM69</t>
  </si>
  <si>
    <t>HistoryEventList_dH69</t>
  </si>
  <si>
    <t>HistoryEventList_ms69</t>
  </si>
  <si>
    <t>HistoryEventList_ID70</t>
  </si>
  <si>
    <t>历史事件ID最近第70条</t>
  </si>
  <si>
    <t>HistoryEventList_yM70</t>
  </si>
  <si>
    <t>HistoryEventList_dH70</t>
  </si>
  <si>
    <t>HistoryEventList_ms70</t>
  </si>
  <si>
    <t>HistoryEventList_ID71</t>
  </si>
  <si>
    <t>历史事件ID最近第71条</t>
  </si>
  <si>
    <t>HistoryEventList_yM71</t>
  </si>
  <si>
    <t>HistoryEventList_dH71</t>
  </si>
  <si>
    <t>HistoryEventList_ms71</t>
  </si>
  <si>
    <t>HistoryEventList_ID72</t>
  </si>
  <si>
    <t>历史事件ID最近第72条</t>
  </si>
  <si>
    <t>HistoryEventList_yM72</t>
  </si>
  <si>
    <t>HistoryEventList_dH72</t>
  </si>
  <si>
    <t>HistoryEventList_ms72</t>
  </si>
  <si>
    <t>HistoryEventList_ID73</t>
  </si>
  <si>
    <t>历史事件ID最近第73条</t>
  </si>
  <si>
    <t>HistoryEventList_yM73</t>
  </si>
  <si>
    <t>HistoryEventList_dH73</t>
  </si>
  <si>
    <t>HistoryEventList_ms73</t>
  </si>
  <si>
    <t>HistoryEventList_ID74</t>
  </si>
  <si>
    <t>历史事件ID最近第74条</t>
  </si>
  <si>
    <t>HistoryEventList_yM74</t>
  </si>
  <si>
    <t>HistoryEventList_dH74</t>
  </si>
  <si>
    <t>HistoryEventList_ms74</t>
  </si>
  <si>
    <t>HistoryEventList_ID75</t>
  </si>
  <si>
    <t>历史事件ID最近第75条</t>
  </si>
  <si>
    <t>HistoryEventList_yM75</t>
  </si>
  <si>
    <t>HistoryEventList_dH75</t>
  </si>
  <si>
    <t>HistoryEventList_ms75</t>
  </si>
  <si>
    <t>HistoryEventList_ID76</t>
  </si>
  <si>
    <t>历史事件ID最近第76条</t>
  </si>
  <si>
    <t>HistoryEventList_yM76</t>
  </si>
  <si>
    <t>HistoryEventList_dH76</t>
  </si>
  <si>
    <t>HistoryEventList_ms76</t>
  </si>
  <si>
    <t>HistoryEventList_ID77</t>
  </si>
  <si>
    <t>历史事件ID最近第77条</t>
  </si>
  <si>
    <t>HistoryEventList_yM77</t>
  </si>
  <si>
    <t>HistoryEventList_dH77</t>
  </si>
  <si>
    <t>HistoryEventList_ms77</t>
  </si>
  <si>
    <t>HistoryEventList_ID78</t>
  </si>
  <si>
    <t>历史事件ID最近第78条</t>
  </si>
  <si>
    <t>HistoryEventList_yM78</t>
  </si>
  <si>
    <t>HistoryEventList_dH78</t>
  </si>
  <si>
    <t>HistoryEventList_ms78</t>
  </si>
  <si>
    <t>HistoryEventList_ID79</t>
  </si>
  <si>
    <t>历史事件ID最近第79条</t>
  </si>
  <si>
    <t>HistoryEventList_yM79</t>
  </si>
  <si>
    <t>HistoryEventList_dH79</t>
  </si>
  <si>
    <t>HistoryEventList_ms79</t>
  </si>
  <si>
    <t>HistoryEventList_ID80</t>
  </si>
  <si>
    <t>历史事件ID最近第80条</t>
  </si>
  <si>
    <t>HistoryEventList_yM80</t>
  </si>
  <si>
    <t>HistoryEventList_dH80</t>
  </si>
  <si>
    <t>HistoryEventList_ms80</t>
  </si>
  <si>
    <t>HistoryEventList_ID81</t>
  </si>
  <si>
    <t>历史事件ID最近第81条</t>
  </si>
  <si>
    <t>HistoryEventList_yM81</t>
  </si>
  <si>
    <t>HistoryEventList_dH81</t>
  </si>
  <si>
    <t>HistoryEventList_ms81</t>
  </si>
  <si>
    <t>HistoryEventList_ID82</t>
  </si>
  <si>
    <t>历史事件ID最近第82条</t>
  </si>
  <si>
    <t>HistoryEventList_yM82</t>
  </si>
  <si>
    <t>HistoryEventList_dH82</t>
  </si>
  <si>
    <t>HistoryEventList_ms82</t>
  </si>
  <si>
    <t>HistoryEventList_ID83</t>
  </si>
  <si>
    <t>历史事件ID最近第83条</t>
  </si>
  <si>
    <t>HistoryEventList_yM83</t>
  </si>
  <si>
    <t>HistoryEventList_dH83</t>
  </si>
  <si>
    <t>HistoryEventList_ms83</t>
  </si>
  <si>
    <t>HistoryEventList_ID84</t>
  </si>
  <si>
    <t>历史事件ID最近第84条</t>
  </si>
  <si>
    <t>HistoryEventList_yM84</t>
  </si>
  <si>
    <t>HistoryEventList_dH84</t>
  </si>
  <si>
    <t>HistoryEventList_ms84</t>
  </si>
  <si>
    <t>HistoryEventList_ID85</t>
  </si>
  <si>
    <t>历史事件ID最近第85条</t>
  </si>
  <si>
    <t>HistoryEventList_yM85</t>
  </si>
  <si>
    <t>HistoryEventList_dH85</t>
  </si>
  <si>
    <t>HistoryEventList_ms85</t>
  </si>
  <si>
    <t>HistoryEventList_ID86</t>
  </si>
  <si>
    <t>历史事件ID最近第86条</t>
  </si>
  <si>
    <t>HistoryEventList_yM86</t>
  </si>
  <si>
    <t>HistoryEventList_dH86</t>
  </si>
  <si>
    <t>HistoryEventList_ms86</t>
  </si>
  <si>
    <t>HistoryEventList_ID87</t>
  </si>
  <si>
    <t>历史事件ID最近第87条</t>
  </si>
  <si>
    <t>HistoryEventList_yM87</t>
  </si>
  <si>
    <t>HistoryEventList_dH87</t>
  </si>
  <si>
    <t>HistoryEventList_ms87</t>
  </si>
  <si>
    <t>HistoryEventList_ID88</t>
  </si>
  <si>
    <t>历史事件ID最近第88条</t>
  </si>
  <si>
    <t>HistoryEventList_yM88</t>
  </si>
  <si>
    <t>HistoryEventList_dH88</t>
  </si>
  <si>
    <t>HistoryEventList_ms88</t>
  </si>
  <si>
    <t>HistoryEventList_ID89</t>
  </si>
  <si>
    <t>历史事件ID最近第89条</t>
  </si>
  <si>
    <t>HistoryEventList_yM89</t>
  </si>
  <si>
    <t>HistoryEventList_dH89</t>
  </si>
  <si>
    <t>HistoryEventList_ms89</t>
  </si>
  <si>
    <t>HistoryEventList_ID90</t>
  </si>
  <si>
    <t>历史事件ID最近第90条</t>
  </si>
  <si>
    <t>HistoryEventList_yM90</t>
  </si>
  <si>
    <t>HistoryEventList_dH90</t>
  </si>
  <si>
    <t>HistoryEventList_ms90</t>
  </si>
  <si>
    <t>HistoryEventList_ID91</t>
  </si>
  <si>
    <t>历史事件ID最近第91条</t>
  </si>
  <si>
    <t>HistoryEventList_yM91</t>
  </si>
  <si>
    <t>HistoryEventList_dH91</t>
  </si>
  <si>
    <t>HistoryEventList_ms91</t>
  </si>
  <si>
    <t>HistoryEventList_ID92</t>
  </si>
  <si>
    <t>历史事件ID最近第92条</t>
  </si>
  <si>
    <t>HistoryEventList_yM92</t>
  </si>
  <si>
    <t>HistoryEventList_dH92</t>
  </si>
  <si>
    <t>HistoryEventList_ms92</t>
  </si>
  <si>
    <t>HistoryEventList_ID93</t>
  </si>
  <si>
    <t>历史事件ID最近第93条</t>
  </si>
  <si>
    <t>HistoryEventList_yM93</t>
  </si>
  <si>
    <t>HistoryEventList_dH93</t>
  </si>
  <si>
    <t>HistoryEventList_ms93</t>
  </si>
  <si>
    <t>HistoryEventList_ID94</t>
  </si>
  <si>
    <t>历史事件ID最近第94条</t>
  </si>
  <si>
    <t>HistoryEventList_yM94</t>
  </si>
  <si>
    <t>HistoryEventList_dH94</t>
  </si>
  <si>
    <t>HistoryEventList_ms94</t>
  </si>
  <si>
    <t>HistoryEventList_ID95</t>
  </si>
  <si>
    <t>历史事件ID最近第95条</t>
  </si>
  <si>
    <t>HistoryEventList_yM95</t>
  </si>
  <si>
    <t>HistoryEventList_dH95</t>
  </si>
  <si>
    <t>HistoryEventList_ms95</t>
  </si>
  <si>
    <t>HistoryEventList_ID96</t>
  </si>
  <si>
    <t>历史事件ID最近第96条</t>
  </si>
  <si>
    <t>HistoryEventList_yM96</t>
  </si>
  <si>
    <t>HistoryEventList_dH96</t>
  </si>
  <si>
    <t>HistoryEventList_ms96</t>
  </si>
  <si>
    <t>HistoryEventList_ID97</t>
  </si>
  <si>
    <t>历史事件ID最近第97条</t>
  </si>
  <si>
    <t>HistoryEventList_yM97</t>
  </si>
  <si>
    <t>HistoryEventList_dH97</t>
  </si>
  <si>
    <t>HistoryEventList_ms97</t>
  </si>
  <si>
    <t>HistoryEventList_ID98</t>
  </si>
  <si>
    <t>历史事件ID最近第98条</t>
  </si>
  <si>
    <t>HistoryEventList_yM98</t>
  </si>
  <si>
    <t>HistoryEventList_dH98</t>
  </si>
  <si>
    <t>HistoryEventList_ms98</t>
  </si>
  <si>
    <t>HistoryEventList_ID99</t>
  </si>
  <si>
    <t>历史事件ID最近第99条</t>
  </si>
  <si>
    <t>HistoryEventList_yM99</t>
  </si>
  <si>
    <t>HistoryEventList_dH99</t>
  </si>
  <si>
    <t>HistoryEventList_ms99</t>
  </si>
  <si>
    <t>HistoryEventList_ID100</t>
  </si>
  <si>
    <t>历史事件ID最近第100条</t>
  </si>
  <si>
    <t>HistoryEventList_yM100</t>
  </si>
  <si>
    <t>HistoryEventList_dH100</t>
  </si>
  <si>
    <t>HistoryEventList_ms100</t>
  </si>
  <si>
    <t>EnergyStatistics1</t>
  </si>
  <si>
    <t>EnergyStatistics2</t>
  </si>
  <si>
    <t>EnergyStatistics3</t>
  </si>
  <si>
    <t>EnergyStatistics4</t>
  </si>
  <si>
    <t>EnergyStatistics5</t>
  </si>
  <si>
    <t>EnergyStatistics6</t>
  </si>
  <si>
    <t>EnergyStatistics7</t>
  </si>
  <si>
    <t>EnergyStatistics8</t>
  </si>
  <si>
    <t>EnergyStatistics9</t>
  </si>
  <si>
    <t>EnergyStatistics10</t>
  </si>
  <si>
    <t>EnergyStatistics11</t>
  </si>
  <si>
    <t>EnergyStatistics12</t>
  </si>
  <si>
    <t>EnergyStatistics13</t>
  </si>
  <si>
    <t>EnergyStatistics14</t>
  </si>
  <si>
    <t>EnergyStatistics15</t>
  </si>
  <si>
    <t>EnergyStatistics16</t>
  </si>
  <si>
    <t>EnergyStatistics17</t>
  </si>
  <si>
    <t>EnergyStatistics18</t>
  </si>
  <si>
    <t>EnergyStatistics19</t>
  </si>
  <si>
    <t>EnergyStatistics20</t>
  </si>
  <si>
    <t>EnergyStatistics21</t>
  </si>
  <si>
    <t>EnergyStatistics22</t>
  </si>
  <si>
    <t>EnergyStatistics23</t>
  </si>
  <si>
    <t>EnergyStatistics24</t>
  </si>
  <si>
    <t>EnergyStatistics25</t>
  </si>
  <si>
    <t>EnergyStatistics26</t>
  </si>
  <si>
    <t>EnergyStatistics27</t>
  </si>
  <si>
    <t>EnergyStatistics28</t>
  </si>
  <si>
    <t>EnergyStatistics29</t>
  </si>
  <si>
    <t>EnergyStatistics30</t>
  </si>
  <si>
    <t>EnergyStatistics31</t>
  </si>
  <si>
    <t>EnergyStatistics32</t>
  </si>
  <si>
    <t>EnergyStatistics33</t>
  </si>
  <si>
    <t>EnergyStatistics34</t>
  </si>
  <si>
    <t>EnergyStatistics35</t>
  </si>
  <si>
    <t>EnergyStatistics36</t>
  </si>
  <si>
    <t>EnergyStatistics37</t>
  </si>
  <si>
    <t>EnergyStatistics38</t>
  </si>
  <si>
    <t>EnergyStatistics39</t>
  </si>
  <si>
    <t>EnergyStatistics40</t>
  </si>
  <si>
    <t>核心功能配置(0x2000-0x207F)</t>
  </si>
  <si>
    <t>AddressMask_Config_Core1</t>
  </si>
  <si>
    <t>Country_Code</t>
  </si>
  <si>
    <t>安规国家，用于存储</t>
  </si>
  <si>
    <t>Safety_Version</t>
  </si>
  <si>
    <t>Factory_Reset</t>
  </si>
  <si>
    <r>
      <rPr>
        <sz val="11"/>
        <color theme="1"/>
        <rFont val="宋体"/>
        <charset val="134"/>
      </rPr>
      <t>恢复出厂寄存器；
位值为</t>
    </r>
    <r>
      <rPr>
        <sz val="11"/>
        <color theme="1"/>
        <rFont val="Tahoma"/>
        <family val="2"/>
      </rPr>
      <t>1</t>
    </r>
    <r>
      <rPr>
        <sz val="11"/>
        <color theme="1"/>
        <rFont val="宋体"/>
        <charset val="134"/>
      </rPr>
      <t xml:space="preserve">有效。
</t>
    </r>
    <r>
      <rPr>
        <sz val="11"/>
        <color theme="1"/>
        <rFont val="Tahoma"/>
        <family val="2"/>
      </rPr>
      <t>Bit0</t>
    </r>
    <r>
      <rPr>
        <sz val="11"/>
        <color theme="1"/>
        <rFont val="宋体"/>
        <charset val="134"/>
      </rPr>
      <t xml:space="preserve">：清除电量
</t>
    </r>
    <r>
      <rPr>
        <sz val="11"/>
        <color theme="1"/>
        <rFont val="Tahoma"/>
        <family val="2"/>
      </rPr>
      <t>Bit1</t>
    </r>
    <r>
      <rPr>
        <sz val="11"/>
        <color theme="1"/>
        <rFont val="宋体"/>
        <charset val="134"/>
      </rPr>
      <t xml:space="preserve">：清除事件记录
</t>
    </r>
    <r>
      <rPr>
        <sz val="11"/>
        <color theme="1"/>
        <rFont val="Tahoma"/>
        <family val="2"/>
      </rPr>
      <t>Bit2</t>
    </r>
    <r>
      <rPr>
        <sz val="11"/>
        <color theme="1"/>
        <rFont val="宋体"/>
        <charset val="134"/>
      </rPr>
      <t>：所有</t>
    </r>
    <r>
      <rPr>
        <sz val="11"/>
        <color theme="1"/>
        <rFont val="宋体"/>
        <charset val="134"/>
      </rPr>
      <t>功能</t>
    </r>
    <r>
      <rPr>
        <sz val="11"/>
        <color theme="1"/>
        <rFont val="宋体"/>
        <charset val="134"/>
      </rPr>
      <t xml:space="preserve">配置参数恢复默认值
读取时，返回上次写入操作的状态：
</t>
    </r>
    <r>
      <rPr>
        <sz val="11"/>
        <color theme="1"/>
        <rFont val="Tahoma"/>
        <family val="2"/>
      </rPr>
      <t>0x0000</t>
    </r>
    <r>
      <rPr>
        <sz val="11"/>
        <color theme="1"/>
        <rFont val="宋体"/>
        <charset val="134"/>
      </rPr>
      <t xml:space="preserve">：成功
</t>
    </r>
    <r>
      <rPr>
        <sz val="11"/>
        <color theme="1"/>
        <rFont val="Tahoma"/>
        <family val="2"/>
      </rPr>
      <t>0x0001-0x00FF</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：操作失败，参数存取失败
</t>
    </r>
    <r>
      <rPr>
        <sz val="11"/>
        <color theme="1"/>
        <rFont val="Tahoma"/>
        <family val="2"/>
      </rPr>
      <t>0xFFFF</t>
    </r>
    <r>
      <rPr>
        <sz val="11"/>
        <color theme="1"/>
        <rFont val="宋体"/>
        <charset val="134"/>
      </rPr>
      <t>：操作失败，输入参数有误</t>
    </r>
  </si>
  <si>
    <t>Safety_Name1</t>
  </si>
  <si>
    <r>
      <rPr>
        <sz val="11"/>
        <color theme="1"/>
        <rFont val="宋体"/>
        <charset val="134"/>
      </rPr>
      <t>安规国家名称第</t>
    </r>
    <r>
      <rPr>
        <sz val="11"/>
        <color theme="1"/>
        <rFont val="Tahoma"/>
        <family val="2"/>
      </rPr>
      <t>1</t>
    </r>
    <r>
      <rPr>
        <sz val="11"/>
        <color theme="1"/>
        <rFont val="宋体"/>
        <charset val="134"/>
      </rPr>
      <t>、</t>
    </r>
    <r>
      <rPr>
        <sz val="11"/>
        <color theme="1"/>
        <rFont val="Tahoma"/>
        <family val="2"/>
      </rPr>
      <t>2</t>
    </r>
    <r>
      <rPr>
        <sz val="11"/>
        <color theme="1"/>
        <rFont val="宋体"/>
        <charset val="134"/>
      </rPr>
      <t>位。
寄存器高</t>
    </r>
    <r>
      <rPr>
        <sz val="11"/>
        <color theme="1"/>
        <rFont val="Tahoma"/>
        <family val="2"/>
      </rPr>
      <t>8</t>
    </r>
    <r>
      <rPr>
        <sz val="11"/>
        <color theme="1"/>
        <rFont val="宋体"/>
        <charset val="134"/>
      </rPr>
      <t>位存放安规名称第</t>
    </r>
    <r>
      <rPr>
        <sz val="11"/>
        <color theme="1"/>
        <rFont val="Tahoma"/>
        <family val="2"/>
      </rPr>
      <t>1</t>
    </r>
    <r>
      <rPr>
        <sz val="11"/>
        <color theme="1"/>
        <rFont val="宋体"/>
        <charset val="134"/>
      </rPr>
      <t>位；
寄存器低</t>
    </r>
    <r>
      <rPr>
        <sz val="11"/>
        <color theme="1"/>
        <rFont val="Tahoma"/>
        <family val="2"/>
      </rPr>
      <t>8</t>
    </r>
    <r>
      <rPr>
        <sz val="11"/>
        <color theme="1"/>
        <rFont val="宋体"/>
        <charset val="134"/>
      </rPr>
      <t>位存放安规名称第</t>
    </r>
    <r>
      <rPr>
        <sz val="11"/>
        <color theme="1"/>
        <rFont val="Tahoma"/>
        <family val="2"/>
      </rPr>
      <t>2</t>
    </r>
    <r>
      <rPr>
        <sz val="11"/>
        <color theme="1"/>
        <rFont val="宋体"/>
        <charset val="134"/>
      </rPr>
      <t>位。</t>
    </r>
  </si>
  <si>
    <t>Safety_Name2</t>
  </si>
  <si>
    <r>
      <rPr>
        <sz val="11"/>
        <color theme="1"/>
        <rFont val="宋体"/>
        <charset val="134"/>
      </rPr>
      <t>安规国家名称第</t>
    </r>
    <r>
      <rPr>
        <sz val="11"/>
        <color theme="1"/>
        <rFont val="Tahoma"/>
        <family val="2"/>
      </rPr>
      <t>3</t>
    </r>
    <r>
      <rPr>
        <sz val="11"/>
        <color theme="1"/>
        <rFont val="宋体"/>
        <charset val="134"/>
      </rPr>
      <t>、</t>
    </r>
    <r>
      <rPr>
        <sz val="11"/>
        <color theme="1"/>
        <rFont val="Tahoma"/>
        <family val="2"/>
      </rPr>
      <t>4</t>
    </r>
    <r>
      <rPr>
        <sz val="11"/>
        <color theme="1"/>
        <rFont val="宋体"/>
        <charset val="134"/>
      </rPr>
      <t>位。
寄存器高</t>
    </r>
    <r>
      <rPr>
        <sz val="11"/>
        <color theme="1"/>
        <rFont val="Tahoma"/>
        <family val="2"/>
      </rPr>
      <t>8</t>
    </r>
    <r>
      <rPr>
        <sz val="11"/>
        <color theme="1"/>
        <rFont val="宋体"/>
        <charset val="134"/>
      </rPr>
      <t>位存放安规名称第</t>
    </r>
    <r>
      <rPr>
        <sz val="11"/>
        <color theme="1"/>
        <rFont val="Tahoma"/>
        <family val="2"/>
      </rPr>
      <t>3</t>
    </r>
    <r>
      <rPr>
        <sz val="11"/>
        <color theme="1"/>
        <rFont val="宋体"/>
        <charset val="134"/>
      </rPr>
      <t>位；
寄存器低</t>
    </r>
    <r>
      <rPr>
        <sz val="11"/>
        <color theme="1"/>
        <rFont val="Tahoma"/>
        <family val="2"/>
      </rPr>
      <t>8</t>
    </r>
    <r>
      <rPr>
        <sz val="11"/>
        <color theme="1"/>
        <rFont val="宋体"/>
        <charset val="134"/>
      </rPr>
      <t>位存放安规名称第</t>
    </r>
    <r>
      <rPr>
        <sz val="11"/>
        <color theme="1"/>
        <rFont val="Tahoma"/>
        <family val="2"/>
      </rPr>
      <t>4</t>
    </r>
    <r>
      <rPr>
        <sz val="11"/>
        <color theme="1"/>
        <rFont val="宋体"/>
        <charset val="134"/>
      </rPr>
      <t>位。</t>
    </r>
  </si>
  <si>
    <t>Safety_Name3</t>
  </si>
  <si>
    <r>
      <rPr>
        <sz val="11"/>
        <color theme="1"/>
        <rFont val="宋体"/>
        <charset val="134"/>
      </rPr>
      <t>安规国家名称第</t>
    </r>
    <r>
      <rPr>
        <sz val="11"/>
        <color theme="1"/>
        <rFont val="Tahoma"/>
        <family val="2"/>
      </rPr>
      <t>5</t>
    </r>
    <r>
      <rPr>
        <sz val="11"/>
        <color theme="1"/>
        <rFont val="宋体"/>
        <charset val="134"/>
      </rPr>
      <t>、</t>
    </r>
    <r>
      <rPr>
        <sz val="11"/>
        <color theme="1"/>
        <rFont val="Tahoma"/>
        <family val="2"/>
      </rPr>
      <t>6</t>
    </r>
    <r>
      <rPr>
        <sz val="11"/>
        <color theme="1"/>
        <rFont val="宋体"/>
        <charset val="134"/>
      </rPr>
      <t>位。
寄存器高</t>
    </r>
    <r>
      <rPr>
        <sz val="11"/>
        <color theme="1"/>
        <rFont val="Tahoma"/>
        <family val="2"/>
      </rPr>
      <t>8</t>
    </r>
    <r>
      <rPr>
        <sz val="11"/>
        <color theme="1"/>
        <rFont val="宋体"/>
        <charset val="134"/>
      </rPr>
      <t>位存放安规名称第</t>
    </r>
    <r>
      <rPr>
        <sz val="11"/>
        <color theme="1"/>
        <rFont val="Tahoma"/>
        <family val="2"/>
      </rPr>
      <t>5</t>
    </r>
    <r>
      <rPr>
        <sz val="11"/>
        <color theme="1"/>
        <rFont val="宋体"/>
        <charset val="134"/>
      </rPr>
      <t>位；
寄存器低</t>
    </r>
    <r>
      <rPr>
        <sz val="11"/>
        <color theme="1"/>
        <rFont val="Tahoma"/>
        <family val="2"/>
      </rPr>
      <t>8</t>
    </r>
    <r>
      <rPr>
        <sz val="11"/>
        <color theme="1"/>
        <rFont val="宋体"/>
        <charset val="134"/>
      </rPr>
      <t>位存放安规名称第</t>
    </r>
    <r>
      <rPr>
        <sz val="11"/>
        <color theme="1"/>
        <rFont val="Tahoma"/>
        <family val="2"/>
      </rPr>
      <t>6</t>
    </r>
    <r>
      <rPr>
        <sz val="11"/>
        <color theme="1"/>
        <rFont val="宋体"/>
        <charset val="134"/>
      </rPr>
      <t>位。</t>
    </r>
  </si>
  <si>
    <t>Safety_Name4</t>
  </si>
  <si>
    <r>
      <rPr>
        <sz val="11"/>
        <color theme="1"/>
        <rFont val="宋体"/>
        <charset val="134"/>
      </rPr>
      <t>安规国家名称第</t>
    </r>
    <r>
      <rPr>
        <sz val="11"/>
        <color theme="1"/>
        <rFont val="Tahoma"/>
        <family val="2"/>
      </rPr>
      <t>7</t>
    </r>
    <r>
      <rPr>
        <sz val="11"/>
        <color theme="1"/>
        <rFont val="宋体"/>
        <charset val="134"/>
      </rPr>
      <t>、</t>
    </r>
    <r>
      <rPr>
        <sz val="11"/>
        <color theme="1"/>
        <rFont val="Tahoma"/>
        <family val="2"/>
      </rPr>
      <t>8</t>
    </r>
    <r>
      <rPr>
        <sz val="11"/>
        <color theme="1"/>
        <rFont val="宋体"/>
        <charset val="134"/>
      </rPr>
      <t>位。
寄存器高</t>
    </r>
    <r>
      <rPr>
        <sz val="11"/>
        <color theme="1"/>
        <rFont val="Tahoma"/>
        <family val="2"/>
      </rPr>
      <t>8</t>
    </r>
    <r>
      <rPr>
        <sz val="11"/>
        <color theme="1"/>
        <rFont val="宋体"/>
        <charset val="134"/>
      </rPr>
      <t>位存放安规名称第</t>
    </r>
    <r>
      <rPr>
        <sz val="11"/>
        <color theme="1"/>
        <rFont val="Tahoma"/>
        <family val="2"/>
      </rPr>
      <t>7</t>
    </r>
    <r>
      <rPr>
        <sz val="11"/>
        <color theme="1"/>
        <rFont val="宋体"/>
        <charset val="134"/>
      </rPr>
      <t>位；
寄存器低</t>
    </r>
    <r>
      <rPr>
        <sz val="11"/>
        <color theme="1"/>
        <rFont val="Tahoma"/>
        <family val="2"/>
      </rPr>
      <t>8</t>
    </r>
    <r>
      <rPr>
        <sz val="11"/>
        <color theme="1"/>
        <rFont val="宋体"/>
        <charset val="134"/>
      </rPr>
      <t>位存放安规名称第</t>
    </r>
    <r>
      <rPr>
        <sz val="11"/>
        <color theme="1"/>
        <rFont val="Tahoma"/>
        <family val="2"/>
      </rPr>
      <t>8</t>
    </r>
    <r>
      <rPr>
        <sz val="11"/>
        <color theme="1"/>
        <rFont val="宋体"/>
        <charset val="134"/>
      </rPr>
      <t>位。</t>
    </r>
  </si>
  <si>
    <t>Safety_Name5</t>
  </si>
  <si>
    <r>
      <rPr>
        <sz val="11"/>
        <color theme="1"/>
        <rFont val="宋体"/>
        <charset val="134"/>
      </rPr>
      <t>安规国家名称第</t>
    </r>
    <r>
      <rPr>
        <sz val="11"/>
        <color theme="1"/>
        <rFont val="Tahoma"/>
        <family val="2"/>
      </rPr>
      <t>9</t>
    </r>
    <r>
      <rPr>
        <sz val="11"/>
        <color theme="1"/>
        <rFont val="宋体"/>
        <charset val="134"/>
      </rPr>
      <t>、</t>
    </r>
    <r>
      <rPr>
        <sz val="11"/>
        <color theme="1"/>
        <rFont val="Tahoma"/>
        <family val="2"/>
      </rPr>
      <t>10</t>
    </r>
    <r>
      <rPr>
        <sz val="11"/>
        <color theme="1"/>
        <rFont val="宋体"/>
        <charset val="134"/>
      </rPr>
      <t>位。
寄存器高</t>
    </r>
    <r>
      <rPr>
        <sz val="11"/>
        <color theme="1"/>
        <rFont val="Tahoma"/>
        <family val="2"/>
      </rPr>
      <t>8</t>
    </r>
    <r>
      <rPr>
        <sz val="11"/>
        <color theme="1"/>
        <rFont val="宋体"/>
        <charset val="134"/>
      </rPr>
      <t>位存放安规名称第</t>
    </r>
    <r>
      <rPr>
        <sz val="11"/>
        <color theme="1"/>
        <rFont val="Tahoma"/>
        <family val="2"/>
      </rPr>
      <t>9</t>
    </r>
    <r>
      <rPr>
        <sz val="11"/>
        <color theme="1"/>
        <rFont val="宋体"/>
        <charset val="134"/>
      </rPr>
      <t>位；
寄存器低</t>
    </r>
    <r>
      <rPr>
        <sz val="11"/>
        <color theme="1"/>
        <rFont val="Tahoma"/>
        <family val="2"/>
      </rPr>
      <t>8</t>
    </r>
    <r>
      <rPr>
        <sz val="11"/>
        <color theme="1"/>
        <rFont val="宋体"/>
        <charset val="134"/>
      </rPr>
      <t>位存放安规名称第</t>
    </r>
    <r>
      <rPr>
        <sz val="11"/>
        <color theme="1"/>
        <rFont val="Tahoma"/>
        <family val="2"/>
      </rPr>
      <t>10</t>
    </r>
    <r>
      <rPr>
        <sz val="11"/>
        <color theme="1"/>
        <rFont val="宋体"/>
        <charset val="134"/>
      </rPr>
      <t>位。</t>
    </r>
  </si>
  <si>
    <t>Remote_Upgrade_Control</t>
  </si>
  <si>
    <t>远程升级控制寄存器。
高字节。写入0xA5有效。
低字节包含需要升级的芯片组合，每个位的解释如下：
Bit0：通讯板；
Bit1：控制板1（主DSP）；
Bit2：控制板2（副DSP）；
Bit3：Fuse；</t>
  </si>
  <si>
    <t>Local_Upgrade_Control</t>
  </si>
  <si>
    <r>
      <rPr>
        <sz val="11"/>
        <color theme="1"/>
        <rFont val="宋体"/>
        <charset val="134"/>
      </rPr>
      <t>高字节。写入</t>
    </r>
    <r>
      <rPr>
        <sz val="11"/>
        <color theme="1"/>
        <rFont val="Tahoma"/>
        <family val="2"/>
      </rPr>
      <t>0xA5</t>
    </r>
    <r>
      <rPr>
        <sz val="11"/>
        <color theme="1"/>
        <rFont val="宋体"/>
        <charset val="134"/>
      </rPr>
      <t xml:space="preserve">有效。
低字节包含需要升级的芯片组合，每个位的解释如下：
</t>
    </r>
    <r>
      <rPr>
        <sz val="11"/>
        <color theme="1"/>
        <rFont val="Tahoma"/>
        <family val="2"/>
      </rPr>
      <t>Bit0</t>
    </r>
    <r>
      <rPr>
        <sz val="11"/>
        <color theme="1"/>
        <rFont val="宋体"/>
        <charset val="134"/>
      </rPr>
      <t xml:space="preserve">：通讯板；
</t>
    </r>
    <r>
      <rPr>
        <sz val="11"/>
        <color theme="1"/>
        <rFont val="Tahoma"/>
        <family val="2"/>
      </rPr>
      <t>Bit1</t>
    </r>
    <r>
      <rPr>
        <sz val="11"/>
        <color theme="1"/>
        <rFont val="宋体"/>
        <charset val="134"/>
      </rPr>
      <t>：控制板</t>
    </r>
    <r>
      <rPr>
        <sz val="11"/>
        <color theme="1"/>
        <rFont val="Tahoma"/>
        <family val="2"/>
      </rPr>
      <t>1</t>
    </r>
    <r>
      <rPr>
        <sz val="11"/>
        <color theme="1"/>
        <rFont val="宋体"/>
        <charset val="134"/>
      </rPr>
      <t>（主</t>
    </r>
    <r>
      <rPr>
        <sz val="11"/>
        <color theme="1"/>
        <rFont val="Tahoma"/>
        <family val="2"/>
      </rPr>
      <t>DSP</t>
    </r>
    <r>
      <rPr>
        <sz val="11"/>
        <color theme="1"/>
        <rFont val="宋体"/>
        <charset val="134"/>
      </rPr>
      <t xml:space="preserve">）；
</t>
    </r>
    <r>
      <rPr>
        <sz val="11"/>
        <color theme="1"/>
        <rFont val="Tahoma"/>
        <family val="2"/>
      </rPr>
      <t>Bit2</t>
    </r>
    <r>
      <rPr>
        <sz val="11"/>
        <color theme="1"/>
        <rFont val="宋体"/>
        <charset val="134"/>
      </rPr>
      <t>：控制板</t>
    </r>
    <r>
      <rPr>
        <sz val="11"/>
        <color theme="1"/>
        <rFont val="Tahoma"/>
        <family val="2"/>
      </rPr>
      <t>2</t>
    </r>
    <r>
      <rPr>
        <sz val="11"/>
        <color theme="1"/>
        <rFont val="宋体"/>
        <charset val="134"/>
      </rPr>
      <t>（副</t>
    </r>
    <r>
      <rPr>
        <sz val="11"/>
        <color theme="1"/>
        <rFont val="Tahoma"/>
        <family val="2"/>
      </rPr>
      <t>DSP</t>
    </r>
    <r>
      <rPr>
        <sz val="11"/>
        <color theme="1"/>
        <rFont val="宋体"/>
        <charset val="134"/>
      </rPr>
      <t xml:space="preserve">）；
</t>
    </r>
    <r>
      <rPr>
        <sz val="11"/>
        <color theme="1"/>
        <rFont val="Tahoma"/>
        <family val="2"/>
      </rPr>
      <t>Bit3</t>
    </r>
    <r>
      <rPr>
        <sz val="11"/>
        <color theme="1"/>
        <rFont val="宋体"/>
        <charset val="134"/>
      </rPr>
      <t>：</t>
    </r>
    <r>
      <rPr>
        <sz val="11"/>
        <color theme="1"/>
        <rFont val="Tahoma"/>
        <family val="2"/>
      </rPr>
      <t>Fuse</t>
    </r>
    <r>
      <rPr>
        <sz val="11"/>
        <color theme="1"/>
        <rFont val="宋体"/>
        <charset val="134"/>
      </rPr>
      <t>；</t>
    </r>
  </si>
  <si>
    <t>Local_Upgrade_Status</t>
  </si>
  <si>
    <r>
      <rPr>
        <sz val="11"/>
        <color theme="1"/>
        <rFont val="宋体"/>
        <charset val="134"/>
      </rPr>
      <t xml:space="preserve">当前升级进度
高字节表示当前升级的目标芯片：
</t>
    </r>
    <r>
      <rPr>
        <sz val="11"/>
        <color theme="1"/>
        <rFont val="Tahoma"/>
        <family val="2"/>
      </rPr>
      <t>0x00</t>
    </r>
    <r>
      <rPr>
        <sz val="11"/>
        <color theme="1"/>
        <rFont val="宋体"/>
        <charset val="134"/>
      </rPr>
      <t xml:space="preserve">：不在升级状态；
</t>
    </r>
    <r>
      <rPr>
        <sz val="11"/>
        <color theme="1"/>
        <rFont val="Tahoma"/>
        <family val="2"/>
      </rPr>
      <t>0x01</t>
    </r>
    <r>
      <rPr>
        <sz val="11"/>
        <color theme="1"/>
        <rFont val="宋体"/>
        <charset val="134"/>
      </rPr>
      <t>：主</t>
    </r>
    <r>
      <rPr>
        <sz val="11"/>
        <color theme="1"/>
        <rFont val="Tahoma"/>
        <family val="2"/>
      </rPr>
      <t>DSP</t>
    </r>
    <r>
      <rPr>
        <sz val="11"/>
        <color theme="1"/>
        <rFont val="宋体"/>
        <charset val="134"/>
      </rPr>
      <t xml:space="preserve">升级；
</t>
    </r>
    <r>
      <rPr>
        <sz val="11"/>
        <color theme="1"/>
        <rFont val="Tahoma"/>
        <family val="2"/>
      </rPr>
      <t>0x02</t>
    </r>
    <r>
      <rPr>
        <sz val="11"/>
        <color theme="1"/>
        <rFont val="宋体"/>
        <charset val="134"/>
      </rPr>
      <t>：副</t>
    </r>
    <r>
      <rPr>
        <sz val="11"/>
        <color theme="1"/>
        <rFont val="Tahoma"/>
        <family val="2"/>
      </rPr>
      <t>DSP</t>
    </r>
    <r>
      <rPr>
        <sz val="11"/>
        <color theme="1"/>
        <rFont val="宋体"/>
        <charset val="134"/>
      </rPr>
      <t xml:space="preserve">升级；
</t>
    </r>
    <r>
      <rPr>
        <sz val="11"/>
        <color theme="1"/>
        <rFont val="Tahoma"/>
        <family val="2"/>
      </rPr>
      <t>0x03</t>
    </r>
    <r>
      <rPr>
        <sz val="11"/>
        <color theme="1"/>
        <rFont val="宋体"/>
        <charset val="134"/>
      </rPr>
      <t>：</t>
    </r>
    <r>
      <rPr>
        <sz val="11"/>
        <color theme="1"/>
        <rFont val="Tahoma"/>
        <family val="2"/>
      </rPr>
      <t>ARM</t>
    </r>
    <r>
      <rPr>
        <sz val="11"/>
        <color theme="1"/>
        <rFont val="宋体"/>
        <charset val="134"/>
      </rPr>
      <t xml:space="preserve">升级；
</t>
    </r>
    <r>
      <rPr>
        <sz val="11"/>
        <color theme="1"/>
        <rFont val="Tahoma"/>
        <family val="2"/>
      </rPr>
      <t>0x04</t>
    </r>
    <r>
      <rPr>
        <sz val="11"/>
        <color theme="1"/>
        <rFont val="宋体"/>
        <charset val="134"/>
      </rPr>
      <t>：</t>
    </r>
    <r>
      <rPr>
        <sz val="11"/>
        <color theme="1"/>
        <rFont val="Tahoma"/>
        <family val="2"/>
      </rPr>
      <t>FUSE</t>
    </r>
    <r>
      <rPr>
        <sz val="11"/>
        <color theme="1"/>
        <rFont val="宋体"/>
        <charset val="134"/>
      </rPr>
      <t>升级；
低字节表示当前升级进度：
进度范围</t>
    </r>
    <r>
      <rPr>
        <sz val="11"/>
        <color theme="1"/>
        <rFont val="Tahoma"/>
        <family val="2"/>
      </rPr>
      <t>0-100%</t>
    </r>
    <r>
      <rPr>
        <sz val="11"/>
        <color theme="1"/>
        <rFont val="宋体"/>
        <charset val="134"/>
      </rPr>
      <t>；</t>
    </r>
  </si>
  <si>
    <t>生产管理区(0x8000-0x8FFF)</t>
  </si>
  <si>
    <t>AddressMask_Factory1</t>
  </si>
  <si>
    <t>Factory_State_Control</t>
  </si>
  <si>
    <t>工厂模式-状态控制字；
Bit0：工厂模式使能位
Bit1：T1完成标志
Bit2：老化完成标志
Bit3：T2完成标志
Bit4：包装测试完成标志
Bit8：电池老化模式使能
Bit9：电池激活</t>
  </si>
  <si>
    <t>Factory_Channel_Control</t>
  </si>
  <si>
    <r>
      <rPr>
        <sz val="11"/>
        <color theme="1"/>
        <rFont val="宋体"/>
        <charset val="134"/>
      </rPr>
      <t>工厂模式</t>
    </r>
    <r>
      <rPr>
        <sz val="11"/>
        <color theme="1"/>
        <rFont val="Tahoma"/>
        <family val="2"/>
      </rPr>
      <t>-</t>
    </r>
    <r>
      <rPr>
        <sz val="11"/>
        <color theme="1"/>
        <rFont val="宋体"/>
        <charset val="134"/>
      </rPr>
      <t xml:space="preserve">通道控制字；
运行指令（每通道占2比特位）：
</t>
    </r>
    <r>
      <rPr>
        <sz val="11"/>
        <color theme="1"/>
        <rFont val="Tahoma"/>
        <family val="2"/>
      </rPr>
      <t>0</t>
    </r>
    <r>
      <rPr>
        <sz val="11"/>
        <color theme="1"/>
        <rFont val="宋体"/>
        <charset val="134"/>
      </rPr>
      <t xml:space="preserve">：待机
</t>
    </r>
    <r>
      <rPr>
        <sz val="11"/>
        <color theme="1"/>
        <rFont val="Tahoma"/>
        <family val="2"/>
      </rPr>
      <t>1</t>
    </r>
    <r>
      <rPr>
        <sz val="11"/>
        <color theme="1"/>
        <rFont val="宋体"/>
        <charset val="134"/>
      </rPr>
      <t xml:space="preserve">：放电
</t>
    </r>
    <r>
      <rPr>
        <sz val="11"/>
        <color theme="1"/>
        <rFont val="Tahoma"/>
        <family val="2"/>
      </rPr>
      <t>2</t>
    </r>
    <r>
      <rPr>
        <sz val="11"/>
        <color theme="1"/>
        <rFont val="宋体"/>
        <charset val="134"/>
      </rPr>
      <t>：充电</t>
    </r>
    <r>
      <rPr>
        <sz val="11"/>
        <color theme="1"/>
        <rFont val="Tahoma"/>
        <family val="2"/>
      </rPr>
      <t xml:space="preserve">
Bit0-1</t>
    </r>
    <r>
      <rPr>
        <sz val="11"/>
        <color theme="1"/>
        <rFont val="宋体"/>
        <charset val="134"/>
      </rPr>
      <t>：第</t>
    </r>
    <r>
      <rPr>
        <sz val="11"/>
        <color theme="1"/>
        <rFont val="Tahoma"/>
        <family val="2"/>
      </rPr>
      <t>1</t>
    </r>
    <r>
      <rPr>
        <sz val="11"/>
        <color theme="1"/>
        <rFont val="宋体"/>
        <charset val="134"/>
      </rPr>
      <t xml:space="preserve">路运行指令
</t>
    </r>
    <r>
      <rPr>
        <sz val="11"/>
        <color theme="1"/>
        <rFont val="Tahoma"/>
        <family val="2"/>
      </rPr>
      <t>Bit1-2</t>
    </r>
    <r>
      <rPr>
        <sz val="11"/>
        <color theme="1"/>
        <rFont val="宋体"/>
        <charset val="134"/>
      </rPr>
      <t>：第</t>
    </r>
    <r>
      <rPr>
        <sz val="11"/>
        <color theme="1"/>
        <rFont val="Tahoma"/>
        <family val="2"/>
      </rPr>
      <t>2</t>
    </r>
    <r>
      <rPr>
        <sz val="11"/>
        <color theme="1"/>
        <rFont val="宋体"/>
        <charset val="134"/>
      </rPr>
      <t xml:space="preserve">路运行指令
</t>
    </r>
    <r>
      <rPr>
        <sz val="11"/>
        <color theme="1"/>
        <rFont val="Tahoma"/>
        <family val="2"/>
      </rPr>
      <t>…
Bit30-31</t>
    </r>
    <r>
      <rPr>
        <sz val="11"/>
        <color theme="1"/>
        <rFont val="宋体"/>
        <charset val="134"/>
      </rPr>
      <t>：</t>
    </r>
    <r>
      <rPr>
        <sz val="11"/>
        <color rgb="FFFF0000"/>
        <rFont val="宋体"/>
        <charset val="134"/>
      </rPr>
      <t>第</t>
    </r>
    <r>
      <rPr>
        <sz val="11"/>
        <color rgb="FFFF0000"/>
        <rFont val="Tahoma"/>
        <family val="2"/>
      </rPr>
      <t>16</t>
    </r>
    <r>
      <rPr>
        <sz val="11"/>
        <color rgb="FFFF0000"/>
        <rFont val="宋体"/>
        <charset val="134"/>
      </rPr>
      <t>路运行指令</t>
    </r>
  </si>
  <si>
    <t>Factory_Charge_Power</t>
  </si>
  <si>
    <t>工厂模式-充电功率给定</t>
  </si>
  <si>
    <t>Factory_Discharge_Power</t>
  </si>
  <si>
    <t>工厂模式-放电功率给定</t>
  </si>
  <si>
    <t>Factory_Privilege_Control</t>
  </si>
  <si>
    <t>工厂模式-特权控制字；
特权控制字每位写入0无效，写入1有效。
Bit0：清除校准系数
Bit1：清除发电量
Bit2：清除事件记录
读取时，返回上次写入操作的状态：
0x0000：成功
0x0001-0x00FF：正在操作
0xFFFB：操作失败，控制器拒绝响应（可能控制器正忙或配置错误）
0xFFFC：操作失败，控制器无应答
0xFFFD：操作失败，当前功能被禁止
0xFFFE：操作失败，参数存储失败
0xFFFF：操作失败，输入参数有误</t>
  </si>
  <si>
    <t>FirstTimeSetup_Flag</t>
  </si>
  <si>
    <t>Factory_GenerationTime_Today</t>
  </si>
  <si>
    <t>Factory_GenerationTime_Total</t>
  </si>
  <si>
    <t>Factory_ServiceTime_Total</t>
  </si>
  <si>
    <t>Factory_Charge_Current</t>
  </si>
  <si>
    <r>
      <rPr>
        <sz val="11"/>
        <color theme="1"/>
        <rFont val="Tahoma"/>
        <family val="2"/>
      </rPr>
      <t>R</t>
    </r>
    <r>
      <rPr>
        <sz val="11"/>
        <color theme="1"/>
        <rFont val="Tahoma"/>
        <family val="2"/>
      </rPr>
      <t>W</t>
    </r>
  </si>
  <si>
    <t>工厂模式-充电电流</t>
  </si>
  <si>
    <r>
      <rPr>
        <sz val="11"/>
        <color theme="1"/>
        <rFont val="Tahoma"/>
        <family val="2"/>
      </rPr>
      <t>F</t>
    </r>
    <r>
      <rPr>
        <sz val="11"/>
        <color theme="1"/>
        <rFont val="Tahoma"/>
        <family val="2"/>
      </rPr>
      <t>actory_Discharge_Current</t>
    </r>
  </si>
  <si>
    <t>工厂模式-放电电流</t>
  </si>
  <si>
    <t>Factory_Serial_Number0</t>
  </si>
  <si>
    <t>Factory_Serial_Number1</t>
  </si>
  <si>
    <t>Factory_Serial_Number2</t>
  </si>
  <si>
    <t>Factory_Serial_Number3</t>
  </si>
  <si>
    <t>Factory_Serial_Number4</t>
  </si>
  <si>
    <t>Factory_Serial_Number5</t>
  </si>
  <si>
    <t>Factory_Serial_Number6</t>
  </si>
  <si>
    <t>Factory_Serial_Number_rsvd</t>
  </si>
  <si>
    <t>Root_Password1</t>
  </si>
  <si>
    <r>
      <rPr>
        <sz val="11"/>
        <color theme="1"/>
        <rFont val="Tahoma"/>
        <family val="2"/>
      </rPr>
      <t>R</t>
    </r>
    <r>
      <rPr>
        <sz val="11"/>
        <color theme="1"/>
        <rFont val="Tahoma"/>
        <family val="2"/>
      </rPr>
      <t>oot_Password2</t>
    </r>
  </si>
  <si>
    <r>
      <rPr>
        <sz val="11"/>
        <color theme="1"/>
        <rFont val="宋体"/>
        <charset val="134"/>
      </rPr>
      <t>超级管理员密码</t>
    </r>
    <r>
      <rPr>
        <sz val="11"/>
        <color theme="1"/>
        <rFont val="Tahoma"/>
        <family val="2"/>
      </rPr>
      <t>2</t>
    </r>
  </si>
  <si>
    <t>Root_Password3</t>
  </si>
  <si>
    <r>
      <rPr>
        <sz val="11"/>
        <color theme="1"/>
        <rFont val="宋体"/>
        <charset val="134"/>
      </rPr>
      <t>超级管理员密码</t>
    </r>
    <r>
      <rPr>
        <sz val="11"/>
        <color theme="1"/>
        <rFont val="Tahoma"/>
        <family val="2"/>
      </rPr>
      <t>3</t>
    </r>
  </si>
  <si>
    <t>Root_Password4</t>
  </si>
  <si>
    <r>
      <rPr>
        <sz val="11"/>
        <color theme="1"/>
        <rFont val="宋体"/>
        <charset val="134"/>
      </rPr>
      <t>超级管理员密码</t>
    </r>
    <r>
      <rPr>
        <sz val="11"/>
        <color theme="1"/>
        <rFont val="Tahoma"/>
        <family val="2"/>
      </rPr>
      <t>4</t>
    </r>
  </si>
  <si>
    <t>AddressMask_Factory2</t>
  </si>
  <si>
    <t>K_Voltage_Grid_R</t>
  </si>
  <si>
    <t>R相电网电压校准比例</t>
  </si>
  <si>
    <t>K_Voltage_Grid_S</t>
  </si>
  <si>
    <t>S相电网电压校准比例</t>
  </si>
  <si>
    <t>K_Voltage_Grid_T</t>
  </si>
  <si>
    <t>T相电网电压校准比例</t>
  </si>
  <si>
    <t>K_Current_Output_R</t>
  </si>
  <si>
    <t>R相输出电流校准比例</t>
  </si>
  <si>
    <t>K_Current_Output_S</t>
  </si>
  <si>
    <t>S相输出电流校准比例</t>
  </si>
  <si>
    <t>K_Current_Output_T</t>
  </si>
  <si>
    <t>T相输出电流校准比例</t>
  </si>
  <si>
    <t>K_Current_CT_R</t>
  </si>
  <si>
    <t>R相CT电流校准比例</t>
  </si>
  <si>
    <t>K_Current_CT_S</t>
  </si>
  <si>
    <t>S相CT电流校准比例</t>
  </si>
  <si>
    <t>K_Current_CT_T</t>
  </si>
  <si>
    <t>T相CT电流校准比例</t>
  </si>
  <si>
    <t>K_Voltage_Inv_R</t>
  </si>
  <si>
    <t>R相逆变电压校准比例</t>
  </si>
  <si>
    <t>K_Voltage_Inv_S</t>
  </si>
  <si>
    <t>S相逆变电压校准比例</t>
  </si>
  <si>
    <t>K_Voltage_Inv_T</t>
  </si>
  <si>
    <t>T相逆变电压校准比例</t>
  </si>
  <si>
    <t>K_Current_Load_R</t>
  </si>
  <si>
    <t>R相负载电流校准比例</t>
  </si>
  <si>
    <t>K_Current_Load_S</t>
  </si>
  <si>
    <t>S相负载电流校准比例</t>
  </si>
  <si>
    <t>K_Current_Load_T</t>
  </si>
  <si>
    <t>T相负载电流校准比例</t>
  </si>
  <si>
    <t>K_Voltage_Bus</t>
  </si>
  <si>
    <t>Bus电压校准比例</t>
  </si>
  <si>
    <t>B_Voltage_Bus</t>
  </si>
  <si>
    <t>Bus电压校准偏移量</t>
  </si>
  <si>
    <t>K_Voltage_DC1</t>
  </si>
  <si>
    <t>DC1电压校准比例</t>
  </si>
  <si>
    <t>B_Voltage_DC1</t>
  </si>
  <si>
    <t>DC1电压校准偏移量</t>
  </si>
  <si>
    <t>K_Current_DC1</t>
  </si>
  <si>
    <t>DC1电流校准比例</t>
  </si>
  <si>
    <t>K_Voltage_DC2</t>
  </si>
  <si>
    <t>DC2电压校准比例</t>
  </si>
  <si>
    <t>B_Voltage_DC2</t>
  </si>
  <si>
    <t>DC2电压校准偏移量</t>
  </si>
  <si>
    <t>K_Current_DC2</t>
  </si>
  <si>
    <t>DC2电流校准比例</t>
  </si>
  <si>
    <t>K_Voltage_DC3</t>
  </si>
  <si>
    <t>DC3电压校准比例</t>
  </si>
  <si>
    <t>B_Voltage_DC3</t>
  </si>
  <si>
    <t>DC3电压校准偏移量</t>
  </si>
  <si>
    <t>K_Current_DC3</t>
  </si>
  <si>
    <t>DC3电流校准比例</t>
  </si>
  <si>
    <t>K_Voltage_DC4</t>
  </si>
  <si>
    <t>DC4电压校准比例</t>
  </si>
  <si>
    <t>B_Voltage_DC4</t>
  </si>
  <si>
    <t>DC4电压校准偏移量</t>
  </si>
  <si>
    <t>K_Current_DC4</t>
  </si>
  <si>
    <t>DC4电流校准比例</t>
  </si>
  <si>
    <t>K_Voltage_DC5</t>
  </si>
  <si>
    <t>DC5电压校准比例</t>
  </si>
  <si>
    <t>B_Voltage_DC5</t>
  </si>
  <si>
    <t>DC5电压校准偏移量</t>
  </si>
  <si>
    <t>K_Current_DC5</t>
  </si>
  <si>
    <t>DC5电流校准比例</t>
  </si>
  <si>
    <t>K_Voltage_DC6</t>
  </si>
  <si>
    <t>DC6电压校准比例</t>
  </si>
  <si>
    <t>B_Voltage_DC6</t>
  </si>
  <si>
    <t>DC6电压校准偏移量</t>
  </si>
  <si>
    <t>K_Current_DC6</t>
  </si>
  <si>
    <t>DC6电流校准比例</t>
  </si>
  <si>
    <t>K_Voltage_DC7</t>
  </si>
  <si>
    <t>DC7电压校准比例</t>
  </si>
  <si>
    <t>B_Voltage_DC7</t>
  </si>
  <si>
    <t>DC7电压校准偏移量</t>
  </si>
  <si>
    <t>K_Current_DC7</t>
  </si>
  <si>
    <t>DC7电流校准比例</t>
  </si>
  <si>
    <t>K_Voltage_DC8</t>
  </si>
  <si>
    <t>DC8电压校准比例</t>
  </si>
  <si>
    <t>B_Voltage_DC8</t>
  </si>
  <si>
    <t>DC8电压校准偏移量</t>
  </si>
  <si>
    <t>K_Current_DC8</t>
  </si>
  <si>
    <t>DC8电流校准比例</t>
  </si>
  <si>
    <t>K_Voltage_DC9</t>
  </si>
  <si>
    <t>DC9电压校准比例</t>
  </si>
  <si>
    <t>B_Voltage_DC9</t>
  </si>
  <si>
    <t>DC9电压校准偏移量</t>
  </si>
  <si>
    <t>K_Current_DC9</t>
  </si>
  <si>
    <t>DC9电流校准比例</t>
  </si>
  <si>
    <t>K_Voltage_DC10</t>
  </si>
  <si>
    <t>DC10电压校准比例</t>
  </si>
  <si>
    <t>B_Voltage_DC10</t>
  </si>
  <si>
    <t>DC10电压校准偏移量</t>
  </si>
  <si>
    <t>K_Current_DC10</t>
  </si>
  <si>
    <t>DC10电流校准比例</t>
  </si>
  <si>
    <t>K_Voltage_DC11</t>
  </si>
  <si>
    <t>DC11电压校准比例</t>
  </si>
  <si>
    <t>B_Voltage_DC11</t>
  </si>
  <si>
    <t>DC11电压校准偏移量</t>
  </si>
  <si>
    <t>K_Current_DC11</t>
  </si>
  <si>
    <t>DC11电流校准比例</t>
  </si>
  <si>
    <t>K_Voltage_DC12</t>
  </si>
  <si>
    <t>DC12电压校准比例</t>
  </si>
  <si>
    <t>B_Voltage_DC12</t>
  </si>
  <si>
    <t>DC12电压校准偏移量</t>
  </si>
  <si>
    <t>K_Current_DC12</t>
  </si>
  <si>
    <t>DC12电流校准比例</t>
  </si>
  <si>
    <t>K_Voltage_DC13</t>
  </si>
  <si>
    <t>DC13电压校准比例</t>
  </si>
  <si>
    <t>B_Voltage_DC13</t>
  </si>
  <si>
    <t>DC13电压校准偏移量</t>
  </si>
  <si>
    <t>K_Current_DC13</t>
  </si>
  <si>
    <t>DC13电流校准比例</t>
  </si>
  <si>
    <t>K_Voltage_DC14</t>
  </si>
  <si>
    <t>DC14电压校准比例</t>
  </si>
  <si>
    <t>B_Voltage_DC14</t>
  </si>
  <si>
    <t>DC14电压校准偏移量</t>
  </si>
  <si>
    <t>K_Current_DC14</t>
  </si>
  <si>
    <t>DC14电流校准比例</t>
  </si>
  <si>
    <t>AddressMask_Factory3</t>
  </si>
  <si>
    <t>K_Voltage_DC15</t>
  </si>
  <si>
    <t>DC15电压校准比例</t>
  </si>
  <si>
    <t>B_Voltage_DC15</t>
  </si>
  <si>
    <t>DC15电压校准偏移量</t>
  </si>
  <si>
    <t>K_Current_DC15</t>
  </si>
  <si>
    <t>DC15电流校准比例</t>
  </si>
  <si>
    <t>K_Voltage_DC16</t>
  </si>
  <si>
    <t>DC16电压校准比例</t>
  </si>
  <si>
    <t>B_Voltage_DC16</t>
  </si>
  <si>
    <t>DC16电压校准偏移量</t>
  </si>
  <si>
    <t>K_Current_DC16</t>
  </si>
  <si>
    <t>DC16电流校准比例</t>
  </si>
  <si>
    <r>
      <rPr>
        <sz val="11"/>
        <color theme="1"/>
        <rFont val="Tahoma"/>
        <family val="2"/>
      </rPr>
      <t>BMS</t>
    </r>
    <r>
      <rPr>
        <sz val="11"/>
        <color theme="1"/>
        <rFont val="宋体"/>
        <charset val="134"/>
      </rPr>
      <t>透传区（</t>
    </r>
    <r>
      <rPr>
        <sz val="11"/>
        <color theme="1"/>
        <rFont val="Tahoma"/>
        <family val="2"/>
      </rPr>
      <t>0x9000-0x9FFF</t>
    </r>
    <r>
      <rPr>
        <sz val="11"/>
        <color theme="1"/>
        <rFont val="宋体"/>
        <charset val="134"/>
      </rPr>
      <t>）</t>
    </r>
  </si>
  <si>
    <t>AddressMask_BMS1_System</t>
  </si>
  <si>
    <r>
      <rPr>
        <sz val="11"/>
        <color theme="1"/>
        <rFont val="Tahoma"/>
        <family val="2"/>
      </rPr>
      <t>B</t>
    </r>
    <r>
      <rPr>
        <sz val="11"/>
        <color theme="1"/>
        <rFont val="Tahoma"/>
        <family val="2"/>
      </rPr>
      <t>MS_Sys_Time</t>
    </r>
  </si>
  <si>
    <r>
      <rPr>
        <sz val="11"/>
        <color theme="1"/>
        <rFont val="Tahoma"/>
        <family val="2"/>
      </rPr>
      <t>BMS</t>
    </r>
    <r>
      <rPr>
        <sz val="11"/>
        <color theme="1"/>
        <rFont val="宋体"/>
        <charset val="134"/>
      </rPr>
      <t xml:space="preserve">系统时钟
</t>
    </r>
    <r>
      <rPr>
        <sz val="11"/>
        <color theme="1"/>
        <rFont val="Tahoma"/>
        <family val="2"/>
      </rPr>
      <t>Bit0-5</t>
    </r>
    <r>
      <rPr>
        <sz val="11"/>
        <color theme="1"/>
        <rFont val="宋体"/>
        <charset val="134"/>
      </rPr>
      <t>：</t>
    </r>
    <r>
      <rPr>
        <sz val="11"/>
        <color theme="1"/>
        <rFont val="Tahoma"/>
        <family val="2"/>
      </rPr>
      <t>second</t>
    </r>
    <r>
      <rPr>
        <sz val="11"/>
        <color theme="1"/>
        <rFont val="宋体"/>
        <charset val="134"/>
      </rPr>
      <t>，范围</t>
    </r>
    <r>
      <rPr>
        <sz val="11"/>
        <color theme="1"/>
        <rFont val="Tahoma"/>
        <family val="2"/>
      </rPr>
      <t>0-59
Bit6-11</t>
    </r>
    <r>
      <rPr>
        <sz val="11"/>
        <color theme="1"/>
        <rFont val="宋体"/>
        <charset val="134"/>
      </rPr>
      <t>：</t>
    </r>
    <r>
      <rPr>
        <sz val="11"/>
        <color theme="1"/>
        <rFont val="Tahoma"/>
        <family val="2"/>
      </rPr>
      <t>minute</t>
    </r>
    <r>
      <rPr>
        <sz val="11"/>
        <color theme="1"/>
        <rFont val="宋体"/>
        <charset val="134"/>
      </rPr>
      <t>，范围</t>
    </r>
    <r>
      <rPr>
        <sz val="11"/>
        <color theme="1"/>
        <rFont val="Tahoma"/>
        <family val="2"/>
      </rPr>
      <t>0-59
Bit12-16</t>
    </r>
    <r>
      <rPr>
        <sz val="11"/>
        <color theme="1"/>
        <rFont val="宋体"/>
        <charset val="134"/>
      </rPr>
      <t>：</t>
    </r>
    <r>
      <rPr>
        <sz val="11"/>
        <color theme="1"/>
        <rFont val="Tahoma"/>
        <family val="2"/>
      </rPr>
      <t>hour</t>
    </r>
    <r>
      <rPr>
        <sz val="11"/>
        <color theme="1"/>
        <rFont val="宋体"/>
        <charset val="134"/>
      </rPr>
      <t>，范围</t>
    </r>
    <r>
      <rPr>
        <sz val="11"/>
        <color theme="1"/>
        <rFont val="Tahoma"/>
        <family val="2"/>
      </rPr>
      <t>0-23
Bit17-21</t>
    </r>
    <r>
      <rPr>
        <sz val="11"/>
        <color theme="1"/>
        <rFont val="宋体"/>
        <charset val="134"/>
      </rPr>
      <t>：</t>
    </r>
    <r>
      <rPr>
        <sz val="11"/>
        <color theme="1"/>
        <rFont val="Tahoma"/>
        <family val="2"/>
      </rPr>
      <t>day</t>
    </r>
    <r>
      <rPr>
        <sz val="11"/>
        <color theme="1"/>
        <rFont val="宋体"/>
        <charset val="134"/>
      </rPr>
      <t>，范围</t>
    </r>
    <r>
      <rPr>
        <sz val="11"/>
        <color theme="1"/>
        <rFont val="Tahoma"/>
        <family val="2"/>
      </rPr>
      <t>1-31
Bit22-25</t>
    </r>
    <r>
      <rPr>
        <sz val="11"/>
        <color theme="1"/>
        <rFont val="宋体"/>
        <charset val="134"/>
      </rPr>
      <t>：</t>
    </r>
    <r>
      <rPr>
        <sz val="11"/>
        <color theme="1"/>
        <rFont val="Tahoma"/>
        <family val="2"/>
      </rPr>
      <t>month</t>
    </r>
    <r>
      <rPr>
        <sz val="11"/>
        <color theme="1"/>
        <rFont val="宋体"/>
        <charset val="134"/>
      </rPr>
      <t>，范围</t>
    </r>
    <r>
      <rPr>
        <sz val="11"/>
        <color theme="1"/>
        <rFont val="Tahoma"/>
        <family val="2"/>
      </rPr>
      <t>1-12
Bit26-31</t>
    </r>
    <r>
      <rPr>
        <sz val="11"/>
        <color theme="1"/>
        <rFont val="宋体"/>
        <charset val="134"/>
      </rPr>
      <t>：</t>
    </r>
    <r>
      <rPr>
        <sz val="11"/>
        <color theme="1"/>
        <rFont val="Tahoma"/>
        <family val="2"/>
      </rPr>
      <t>year</t>
    </r>
    <r>
      <rPr>
        <sz val="11"/>
        <color theme="1"/>
        <rFont val="宋体"/>
        <charset val="134"/>
      </rPr>
      <t>，范围</t>
    </r>
    <r>
      <rPr>
        <sz val="11"/>
        <color theme="1"/>
        <rFont val="Tahoma"/>
        <family val="2"/>
      </rPr>
      <t>0-63</t>
    </r>
    <r>
      <rPr>
        <sz val="11"/>
        <color theme="1"/>
        <rFont val="宋体"/>
        <charset val="134"/>
      </rPr>
      <t>（起始于</t>
    </r>
    <r>
      <rPr>
        <sz val="11"/>
        <color theme="1"/>
        <rFont val="Tahoma"/>
        <family val="2"/>
      </rPr>
      <t>2000</t>
    </r>
    <r>
      <rPr>
        <sz val="11"/>
        <color theme="1"/>
        <rFont val="宋体"/>
        <charset val="134"/>
      </rPr>
      <t>年）</t>
    </r>
  </si>
  <si>
    <r>
      <rPr>
        <sz val="11"/>
        <color theme="1"/>
        <rFont val="Tahoma"/>
        <family val="2"/>
      </rPr>
      <t>B</t>
    </r>
    <r>
      <rPr>
        <sz val="11"/>
        <color theme="1"/>
        <rFont val="Tahoma"/>
        <family val="2"/>
      </rPr>
      <t>MS_Sys_Date</t>
    </r>
  </si>
  <si>
    <r>
      <rPr>
        <sz val="11"/>
        <color theme="1"/>
        <rFont val="Tahoma"/>
        <family val="2"/>
      </rPr>
      <t>B</t>
    </r>
    <r>
      <rPr>
        <sz val="11"/>
        <color theme="1"/>
        <rFont val="Tahoma"/>
        <family val="2"/>
      </rPr>
      <t>MS</t>
    </r>
    <r>
      <rPr>
        <sz val="11"/>
        <color theme="1"/>
        <rFont val="宋体"/>
        <charset val="134"/>
      </rPr>
      <t>系统日期</t>
    </r>
  </si>
  <si>
    <r>
      <rPr>
        <sz val="11"/>
        <color theme="1"/>
        <rFont val="Tahoma"/>
        <family val="2"/>
      </rPr>
      <t>B</t>
    </r>
    <r>
      <rPr>
        <sz val="11"/>
        <color theme="1"/>
        <rFont val="Tahoma"/>
        <family val="2"/>
      </rPr>
      <t>MS_CAN_Version</t>
    </r>
  </si>
  <si>
    <r>
      <rPr>
        <sz val="11"/>
        <color theme="1"/>
        <rFont val="Tahoma"/>
        <family val="2"/>
      </rPr>
      <t>C</t>
    </r>
    <r>
      <rPr>
        <sz val="11"/>
        <color theme="1"/>
        <rFont val="Tahoma"/>
        <family val="2"/>
      </rPr>
      <t>AN</t>
    </r>
    <r>
      <rPr>
        <sz val="11"/>
        <color theme="1"/>
        <rFont val="宋体"/>
        <charset val="134"/>
      </rPr>
      <t>协议版本号</t>
    </r>
  </si>
  <si>
    <r>
      <rPr>
        <sz val="11"/>
        <color theme="1"/>
        <rFont val="Tahoma"/>
        <family val="2"/>
      </rPr>
      <t>B</t>
    </r>
    <r>
      <rPr>
        <sz val="11"/>
        <color theme="1"/>
        <rFont val="Tahoma"/>
        <family val="2"/>
      </rPr>
      <t>MS_Manufacture_Name0</t>
    </r>
  </si>
  <si>
    <r>
      <rPr>
        <sz val="11"/>
        <color theme="1"/>
        <rFont val="宋体"/>
        <charset val="134"/>
      </rPr>
      <t>厂商信息</t>
    </r>
    <r>
      <rPr>
        <sz val="11"/>
        <color theme="1"/>
        <rFont val="Tahoma"/>
        <family val="2"/>
      </rPr>
      <t>0</t>
    </r>
  </si>
  <si>
    <r>
      <rPr>
        <sz val="11"/>
        <color theme="1"/>
        <rFont val="Tahoma"/>
        <family val="2"/>
      </rPr>
      <t>B</t>
    </r>
    <r>
      <rPr>
        <sz val="11"/>
        <color theme="1"/>
        <rFont val="Tahoma"/>
        <family val="2"/>
      </rPr>
      <t>MS_Manufacture_Name1</t>
    </r>
  </si>
  <si>
    <r>
      <rPr>
        <sz val="11"/>
        <color theme="1"/>
        <rFont val="宋体"/>
        <charset val="134"/>
      </rPr>
      <t>厂商信息</t>
    </r>
    <r>
      <rPr>
        <sz val="11"/>
        <color theme="1"/>
        <rFont val="Tahoma"/>
        <family val="2"/>
      </rPr>
      <t>1</t>
    </r>
  </si>
  <si>
    <r>
      <rPr>
        <sz val="11"/>
        <color theme="1"/>
        <rFont val="Tahoma"/>
        <family val="2"/>
      </rPr>
      <t>B</t>
    </r>
    <r>
      <rPr>
        <sz val="11"/>
        <color theme="1"/>
        <rFont val="Tahoma"/>
        <family val="2"/>
      </rPr>
      <t>MS_Manufacture_Name2</t>
    </r>
  </si>
  <si>
    <r>
      <rPr>
        <sz val="11"/>
        <color theme="1"/>
        <rFont val="宋体"/>
        <charset val="134"/>
      </rPr>
      <t>厂商信息</t>
    </r>
    <r>
      <rPr>
        <sz val="11"/>
        <color theme="1"/>
        <rFont val="Tahoma"/>
        <family val="2"/>
      </rPr>
      <t>2</t>
    </r>
  </si>
  <si>
    <r>
      <rPr>
        <sz val="11"/>
        <color theme="1"/>
        <rFont val="Tahoma"/>
        <family val="2"/>
      </rPr>
      <t>B</t>
    </r>
    <r>
      <rPr>
        <sz val="11"/>
        <color theme="1"/>
        <rFont val="Tahoma"/>
        <family val="2"/>
      </rPr>
      <t>MS_Manufacture_Name3</t>
    </r>
  </si>
  <si>
    <r>
      <rPr>
        <sz val="11"/>
        <color theme="1"/>
        <rFont val="宋体"/>
        <charset val="134"/>
      </rPr>
      <t>厂商信息</t>
    </r>
    <r>
      <rPr>
        <sz val="11"/>
        <color theme="1"/>
        <rFont val="Tahoma"/>
        <family val="2"/>
      </rPr>
      <t>3</t>
    </r>
  </si>
  <si>
    <r>
      <rPr>
        <sz val="11"/>
        <color theme="1"/>
        <rFont val="Tahoma"/>
        <family val="2"/>
      </rPr>
      <t>B</t>
    </r>
    <r>
      <rPr>
        <sz val="11"/>
        <color theme="1"/>
        <rFont val="Tahoma"/>
        <family val="2"/>
      </rPr>
      <t>MS_Version</t>
    </r>
  </si>
  <si>
    <r>
      <rPr>
        <sz val="11"/>
        <color theme="1"/>
        <rFont val="Tahoma"/>
        <family val="2"/>
      </rPr>
      <t>B</t>
    </r>
    <r>
      <rPr>
        <sz val="11"/>
        <color theme="1"/>
        <rFont val="Tahoma"/>
        <family val="2"/>
      </rPr>
      <t>MS</t>
    </r>
    <r>
      <rPr>
        <sz val="11"/>
        <color theme="1"/>
        <rFont val="宋体"/>
        <charset val="134"/>
      </rPr>
      <t>版本号</t>
    </r>
  </si>
  <si>
    <r>
      <rPr>
        <sz val="11"/>
        <color theme="1"/>
        <rFont val="Tahoma"/>
        <family val="2"/>
      </rPr>
      <t>C</t>
    </r>
    <r>
      <rPr>
        <sz val="11"/>
        <color theme="1"/>
        <rFont val="Tahoma"/>
        <family val="2"/>
      </rPr>
      <t>ell_Type</t>
    </r>
  </si>
  <si>
    <t>电芯类型</t>
  </si>
  <si>
    <t>BaPack_Number</t>
  </si>
  <si>
    <r>
      <rPr>
        <sz val="11"/>
        <color theme="1"/>
        <rFont val="Tahoma"/>
        <family val="2"/>
      </rPr>
      <t>R</t>
    </r>
    <r>
      <rPr>
        <sz val="11"/>
        <color theme="1"/>
        <rFont val="Tahoma"/>
        <family val="2"/>
      </rPr>
      <t>ealtime_Capacity</t>
    </r>
  </si>
  <si>
    <t>实时剩余容量</t>
  </si>
  <si>
    <r>
      <rPr>
        <sz val="11"/>
        <color theme="1"/>
        <rFont val="Tahoma"/>
        <family val="2"/>
      </rPr>
      <t>T</t>
    </r>
    <r>
      <rPr>
        <sz val="11"/>
        <color theme="1"/>
        <rFont val="Tahoma"/>
        <family val="2"/>
      </rPr>
      <t>otal_Voltage</t>
    </r>
  </si>
  <si>
    <t>总电压</t>
  </si>
  <si>
    <r>
      <rPr>
        <sz val="11"/>
        <color theme="1"/>
        <rFont val="Tahoma"/>
        <family val="2"/>
      </rPr>
      <t>T</t>
    </r>
    <r>
      <rPr>
        <sz val="11"/>
        <color theme="1"/>
        <rFont val="Tahoma"/>
        <family val="2"/>
      </rPr>
      <t>otal_Current</t>
    </r>
  </si>
  <si>
    <t>总电流</t>
  </si>
  <si>
    <r>
      <rPr>
        <sz val="11"/>
        <color theme="1"/>
        <rFont val="Tahoma"/>
        <family val="2"/>
      </rPr>
      <t>C</t>
    </r>
    <r>
      <rPr>
        <sz val="11"/>
        <color theme="1"/>
        <rFont val="Tahoma"/>
        <family val="2"/>
      </rPr>
      <t>ell_Average_Temperature</t>
    </r>
  </si>
  <si>
    <t>电芯平均温度</t>
  </si>
  <si>
    <r>
      <rPr>
        <sz val="11"/>
        <color theme="1"/>
        <rFont val="Tahoma"/>
        <family val="2"/>
      </rPr>
      <t>S</t>
    </r>
    <r>
      <rPr>
        <sz val="11"/>
        <color theme="1"/>
        <rFont val="Tahoma"/>
        <family val="2"/>
      </rPr>
      <t>OC</t>
    </r>
  </si>
  <si>
    <t>荷电状态</t>
  </si>
  <si>
    <r>
      <rPr>
        <sz val="11"/>
        <color theme="1"/>
        <rFont val="Tahoma"/>
        <family val="2"/>
      </rPr>
      <t>S</t>
    </r>
    <r>
      <rPr>
        <sz val="11"/>
        <color theme="1"/>
        <rFont val="Tahoma"/>
        <family val="2"/>
      </rPr>
      <t>OH</t>
    </r>
  </si>
  <si>
    <t>健康度</t>
  </si>
  <si>
    <t>BMS_Sys_Protect0</t>
  </si>
  <si>
    <r>
      <rPr>
        <sz val="11"/>
        <color theme="1"/>
        <rFont val="Tahoma"/>
        <family val="2"/>
      </rPr>
      <t>B</t>
    </r>
    <r>
      <rPr>
        <sz val="11"/>
        <color theme="1"/>
        <rFont val="Tahoma"/>
        <family val="2"/>
      </rPr>
      <t>MS</t>
    </r>
    <r>
      <rPr>
        <sz val="11"/>
        <color theme="1"/>
        <rFont val="宋体"/>
        <charset val="134"/>
      </rPr>
      <t>系统保护信息</t>
    </r>
    <r>
      <rPr>
        <sz val="11"/>
        <color theme="1"/>
        <rFont val="Tahoma"/>
        <family val="2"/>
      </rPr>
      <t>0</t>
    </r>
  </si>
  <si>
    <t>BMS_Sys_Protect1</t>
  </si>
  <si>
    <r>
      <rPr>
        <sz val="11"/>
        <color theme="1"/>
        <rFont val="Tahoma"/>
        <family val="2"/>
      </rPr>
      <t>B</t>
    </r>
    <r>
      <rPr>
        <sz val="11"/>
        <color theme="1"/>
        <rFont val="Tahoma"/>
        <family val="2"/>
      </rPr>
      <t>MS</t>
    </r>
    <r>
      <rPr>
        <sz val="11"/>
        <color theme="1"/>
        <rFont val="宋体"/>
        <charset val="134"/>
      </rPr>
      <t>系统保护信息</t>
    </r>
    <r>
      <rPr>
        <sz val="11"/>
        <color theme="1"/>
        <rFont val="Tahoma"/>
        <family val="2"/>
      </rPr>
      <t>1</t>
    </r>
  </si>
  <si>
    <t>BMS_Sys_Alarm0</t>
  </si>
  <si>
    <r>
      <rPr>
        <sz val="11"/>
        <color theme="1"/>
        <rFont val="Tahoma"/>
        <family val="2"/>
      </rPr>
      <t>B</t>
    </r>
    <r>
      <rPr>
        <sz val="11"/>
        <color theme="1"/>
        <rFont val="Tahoma"/>
        <family val="2"/>
      </rPr>
      <t>MS</t>
    </r>
    <r>
      <rPr>
        <sz val="11"/>
        <color theme="1"/>
        <rFont val="宋体"/>
        <charset val="134"/>
      </rPr>
      <t>系统告警信息</t>
    </r>
    <r>
      <rPr>
        <sz val="11"/>
        <color theme="1"/>
        <rFont val="Tahoma"/>
        <family val="2"/>
      </rPr>
      <t>0</t>
    </r>
  </si>
  <si>
    <t>BMS_Sys_Alarm1</t>
  </si>
  <si>
    <r>
      <rPr>
        <sz val="11"/>
        <color theme="1"/>
        <rFont val="Tahoma"/>
        <family val="2"/>
      </rPr>
      <t>B</t>
    </r>
    <r>
      <rPr>
        <sz val="11"/>
        <color theme="1"/>
        <rFont val="Tahoma"/>
        <family val="2"/>
      </rPr>
      <t>MS</t>
    </r>
    <r>
      <rPr>
        <sz val="11"/>
        <color theme="1"/>
        <rFont val="宋体"/>
        <charset val="134"/>
      </rPr>
      <t>系统告警信息</t>
    </r>
    <r>
      <rPr>
        <sz val="11"/>
        <color theme="1"/>
        <rFont val="Tahoma"/>
        <family val="2"/>
      </rPr>
      <t>1</t>
    </r>
  </si>
  <si>
    <t>BMS_Inquire</t>
  </si>
  <si>
    <t xml:space="preserve">电池查询控制字
Bit0-7：查询的电池Pack序号，有效范围0~15，0表示第1包电池
Bit8-11:查询的电池组序号，有效范围0~15，0表示第1组电池
Bit12-15：查询的故障序号，有效范围0~5，0表示最近的一次故障
</t>
  </si>
  <si>
    <t>AddressMask_BMS2_Realtime</t>
  </si>
  <si>
    <r>
      <rPr>
        <sz val="11"/>
        <color theme="1"/>
        <rFont val="Tahoma"/>
        <family val="2"/>
      </rPr>
      <t>P</t>
    </r>
    <r>
      <rPr>
        <sz val="11"/>
        <color theme="1"/>
        <rFont val="Tahoma"/>
        <family val="2"/>
      </rPr>
      <t>ack_RT_ID</t>
    </r>
  </si>
  <si>
    <t>Pack_RT_Timestamp</t>
  </si>
  <si>
    <t>实时数据时间戳</t>
  </si>
  <si>
    <r>
      <rPr>
        <sz val="11"/>
        <color theme="1"/>
        <rFont val="Tahoma"/>
        <family val="2"/>
      </rPr>
      <t>P</t>
    </r>
    <r>
      <rPr>
        <sz val="11"/>
        <color theme="1"/>
        <rFont val="Tahoma"/>
        <family val="2"/>
      </rPr>
      <t>ack_RT_SN0</t>
    </r>
  </si>
  <si>
    <r>
      <rPr>
        <sz val="11"/>
        <color theme="1"/>
        <rFont val="宋体"/>
        <charset val="134"/>
      </rPr>
      <t>设备序列号</t>
    </r>
    <r>
      <rPr>
        <sz val="11"/>
        <color theme="1"/>
        <rFont val="Tahoma"/>
        <family val="2"/>
      </rPr>
      <t>0</t>
    </r>
  </si>
  <si>
    <r>
      <rPr>
        <sz val="11"/>
        <color theme="1"/>
        <rFont val="Tahoma"/>
        <family val="2"/>
      </rPr>
      <t>P</t>
    </r>
    <r>
      <rPr>
        <sz val="11"/>
        <color theme="1"/>
        <rFont val="Tahoma"/>
        <family val="2"/>
      </rPr>
      <t>ack_RT_SN1</t>
    </r>
  </si>
  <si>
    <r>
      <rPr>
        <sz val="11"/>
        <color theme="1"/>
        <rFont val="宋体"/>
        <charset val="134"/>
      </rPr>
      <t>设备序列号</t>
    </r>
    <r>
      <rPr>
        <sz val="11"/>
        <color theme="1"/>
        <rFont val="Tahoma"/>
        <family val="2"/>
      </rPr>
      <t>1</t>
    </r>
  </si>
  <si>
    <r>
      <rPr>
        <sz val="11"/>
        <color theme="1"/>
        <rFont val="Tahoma"/>
        <family val="2"/>
      </rPr>
      <t>P</t>
    </r>
    <r>
      <rPr>
        <sz val="11"/>
        <color theme="1"/>
        <rFont val="Tahoma"/>
        <family val="2"/>
      </rPr>
      <t>ack_RT_SN2</t>
    </r>
  </si>
  <si>
    <r>
      <rPr>
        <sz val="11"/>
        <color theme="1"/>
        <rFont val="宋体"/>
        <charset val="134"/>
      </rPr>
      <t>设备序列号</t>
    </r>
    <r>
      <rPr>
        <sz val="11"/>
        <color theme="1"/>
        <rFont val="Tahoma"/>
        <family val="2"/>
      </rPr>
      <t>2</t>
    </r>
  </si>
  <si>
    <r>
      <rPr>
        <sz val="11"/>
        <color theme="1"/>
        <rFont val="Tahoma"/>
        <family val="2"/>
      </rPr>
      <t>P</t>
    </r>
    <r>
      <rPr>
        <sz val="11"/>
        <color theme="1"/>
        <rFont val="Tahoma"/>
        <family val="2"/>
      </rPr>
      <t>ack_RT_SN3</t>
    </r>
  </si>
  <si>
    <r>
      <rPr>
        <sz val="11"/>
        <color theme="1"/>
        <rFont val="宋体"/>
        <charset val="134"/>
      </rPr>
      <t>设备序列号</t>
    </r>
    <r>
      <rPr>
        <sz val="11"/>
        <color theme="1"/>
        <rFont val="Tahoma"/>
        <family val="2"/>
      </rPr>
      <t>3</t>
    </r>
  </si>
  <si>
    <r>
      <rPr>
        <sz val="11"/>
        <color theme="1"/>
        <rFont val="Tahoma"/>
        <family val="2"/>
      </rPr>
      <t>P</t>
    </r>
    <r>
      <rPr>
        <sz val="11"/>
        <color theme="1"/>
        <rFont val="Tahoma"/>
        <family val="2"/>
      </rPr>
      <t>ack_RT_SN4</t>
    </r>
  </si>
  <si>
    <r>
      <rPr>
        <sz val="11"/>
        <color theme="1"/>
        <rFont val="宋体"/>
        <charset val="134"/>
      </rPr>
      <t>设备序列号</t>
    </r>
    <r>
      <rPr>
        <sz val="11"/>
        <color theme="1"/>
        <rFont val="Tahoma"/>
        <family val="2"/>
      </rPr>
      <t>4</t>
    </r>
  </si>
  <si>
    <r>
      <rPr>
        <sz val="11"/>
        <color theme="1"/>
        <rFont val="Tahoma"/>
        <family val="2"/>
      </rPr>
      <t>P</t>
    </r>
    <r>
      <rPr>
        <sz val="11"/>
        <color theme="1"/>
        <rFont val="Tahoma"/>
        <family val="2"/>
      </rPr>
      <t>ack_RT_SN5</t>
    </r>
  </si>
  <si>
    <r>
      <rPr>
        <sz val="11"/>
        <color theme="1"/>
        <rFont val="宋体"/>
        <charset val="134"/>
      </rPr>
      <t>设备序列号</t>
    </r>
    <r>
      <rPr>
        <sz val="11"/>
        <color theme="1"/>
        <rFont val="Tahoma"/>
        <family val="2"/>
      </rPr>
      <t>5</t>
    </r>
  </si>
  <si>
    <r>
      <rPr>
        <sz val="11"/>
        <color theme="1"/>
        <rFont val="Tahoma"/>
        <family val="2"/>
      </rPr>
      <t>P</t>
    </r>
    <r>
      <rPr>
        <sz val="11"/>
        <color theme="1"/>
        <rFont val="Tahoma"/>
        <family val="2"/>
      </rPr>
      <t>ack_RT_SN6</t>
    </r>
  </si>
  <si>
    <r>
      <rPr>
        <sz val="11"/>
        <color theme="1"/>
        <rFont val="宋体"/>
        <charset val="134"/>
      </rPr>
      <t>设备序列号</t>
    </r>
    <r>
      <rPr>
        <sz val="11"/>
        <color theme="1"/>
        <rFont val="Tahoma"/>
        <family val="2"/>
      </rPr>
      <t>6</t>
    </r>
  </si>
  <si>
    <r>
      <rPr>
        <sz val="11"/>
        <color theme="1"/>
        <rFont val="Tahoma"/>
        <family val="2"/>
      </rPr>
      <t>P</t>
    </r>
    <r>
      <rPr>
        <sz val="11"/>
        <color theme="1"/>
        <rFont val="Tahoma"/>
        <family val="2"/>
      </rPr>
      <t>ack_RT_SN7</t>
    </r>
  </si>
  <si>
    <r>
      <rPr>
        <sz val="11"/>
        <color theme="1"/>
        <rFont val="宋体"/>
        <charset val="134"/>
      </rPr>
      <t>设备序列号</t>
    </r>
    <r>
      <rPr>
        <sz val="11"/>
        <color theme="1"/>
        <rFont val="Tahoma"/>
        <family val="2"/>
      </rPr>
      <t>7</t>
    </r>
  </si>
  <si>
    <r>
      <rPr>
        <sz val="11"/>
        <color theme="1"/>
        <rFont val="Tahoma"/>
        <family val="2"/>
      </rPr>
      <t>P</t>
    </r>
    <r>
      <rPr>
        <sz val="11"/>
        <color theme="1"/>
        <rFont val="Tahoma"/>
        <family val="2"/>
      </rPr>
      <t>ack_RT_SN8</t>
    </r>
  </si>
  <si>
    <r>
      <rPr>
        <sz val="11"/>
        <color theme="1"/>
        <rFont val="宋体"/>
        <charset val="134"/>
      </rPr>
      <t>设备序列号</t>
    </r>
    <r>
      <rPr>
        <sz val="11"/>
        <color theme="1"/>
        <rFont val="Tahoma"/>
        <family val="2"/>
      </rPr>
      <t>8</t>
    </r>
  </si>
  <si>
    <r>
      <rPr>
        <sz val="11"/>
        <color theme="1"/>
        <rFont val="Tahoma"/>
        <family val="2"/>
      </rPr>
      <t>P</t>
    </r>
    <r>
      <rPr>
        <sz val="11"/>
        <color theme="1"/>
        <rFont val="Tahoma"/>
        <family val="2"/>
      </rPr>
      <t>ack_RT_SN9</t>
    </r>
  </si>
  <si>
    <r>
      <rPr>
        <sz val="11"/>
        <color theme="1"/>
        <rFont val="宋体"/>
        <charset val="134"/>
      </rPr>
      <t>设备序列号</t>
    </r>
    <r>
      <rPr>
        <sz val="11"/>
        <color theme="1"/>
        <rFont val="Tahoma"/>
        <family val="2"/>
      </rPr>
      <t>9</t>
    </r>
  </si>
  <si>
    <t>Pack_RT_Cell_Voltage1</t>
  </si>
  <si>
    <t>电芯1电压</t>
  </si>
  <si>
    <t>Pack_RT_Cell_Voltage2</t>
  </si>
  <si>
    <t>电芯2电压</t>
  </si>
  <si>
    <t>Pack_RT_Cell_Voltage3</t>
  </si>
  <si>
    <t>电芯3电压</t>
  </si>
  <si>
    <t>Pack_RT_Cell_Voltage4</t>
  </si>
  <si>
    <t>电芯4电压</t>
  </si>
  <si>
    <t>Pack_RT_Cell_Voltage5</t>
  </si>
  <si>
    <t>电芯5电压</t>
  </si>
  <si>
    <t>Pack_RT_Cell_Voltage6</t>
  </si>
  <si>
    <t>电芯6电压</t>
  </si>
  <si>
    <t>Pack_RT_Cell_Voltage7</t>
  </si>
  <si>
    <t>电芯7电压</t>
  </si>
  <si>
    <t>Pack_RT_Cell_Voltage8</t>
  </si>
  <si>
    <t>电芯8电压</t>
  </si>
  <si>
    <t>Pack_RT_Cell_Voltage9</t>
  </si>
  <si>
    <t>电芯9电压</t>
  </si>
  <si>
    <t>Pack_RT_Cell_Voltage10</t>
  </si>
  <si>
    <t>电芯10电压</t>
  </si>
  <si>
    <t>Pack_RT_Cell_Voltage11</t>
  </si>
  <si>
    <t>电芯11电压</t>
  </si>
  <si>
    <t>Pack_RT_Cell_Voltage12</t>
  </si>
  <si>
    <t>电芯12电压</t>
  </si>
  <si>
    <t>Pack_RT_Cell_Voltage13</t>
  </si>
  <si>
    <t>电芯13电压</t>
  </si>
  <si>
    <t>Pack_RT_Cell_Voltage14</t>
  </si>
  <si>
    <t>电芯14电压</t>
  </si>
  <si>
    <t>Pack_RT_Cell_Voltage15</t>
  </si>
  <si>
    <t>电芯15电压</t>
  </si>
  <si>
    <t>Pack_RT_Cell_Voltage16</t>
  </si>
  <si>
    <t>电芯16电压</t>
  </si>
  <si>
    <t>Pack_RT_Cell_Voltage17</t>
  </si>
  <si>
    <t>电芯17电压</t>
  </si>
  <si>
    <t>Pack_RT_Cell_Voltage18</t>
  </si>
  <si>
    <t>电芯18电压</t>
  </si>
  <si>
    <t>Pack_RT_Cell_Voltage19</t>
  </si>
  <si>
    <t>电芯19电压</t>
  </si>
  <si>
    <t>Pack_RT_Cell_Voltage20</t>
  </si>
  <si>
    <t>电芯20电压</t>
  </si>
  <si>
    <t>Pack_RT_Cell_Voltage21</t>
  </si>
  <si>
    <t>电芯21电压</t>
  </si>
  <si>
    <t>Pack_RT_Cell_Voltage22</t>
  </si>
  <si>
    <t>电芯22电压</t>
  </si>
  <si>
    <t>Pack_RT_Cell_Voltage23</t>
  </si>
  <si>
    <t>电芯23电压</t>
  </si>
  <si>
    <t>Pack_RT_Cell_Voltage24</t>
  </si>
  <si>
    <t>电芯24电压</t>
  </si>
  <si>
    <r>
      <rPr>
        <sz val="11"/>
        <color theme="1"/>
        <rFont val="Tahoma"/>
        <family val="2"/>
      </rPr>
      <t>P</t>
    </r>
    <r>
      <rPr>
        <sz val="11"/>
        <color theme="1"/>
        <rFont val="Tahoma"/>
        <family val="2"/>
      </rPr>
      <t>ack_RT_Cell_Max_Voltage</t>
    </r>
  </si>
  <si>
    <t>电芯最高电压</t>
  </si>
  <si>
    <t>Pack_RT_Cell_Min_Voltage</t>
  </si>
  <si>
    <t>电芯最低电压</t>
  </si>
  <si>
    <t>Pack_RT_Temperature1_Pack</t>
  </si>
  <si>
    <t>电池包温度1</t>
  </si>
  <si>
    <t>Pack_RT_Temperature2_Pack</t>
  </si>
  <si>
    <t>电池包温度2</t>
  </si>
  <si>
    <t>Pack_RT_Temperature3_Pack</t>
  </si>
  <si>
    <t>电池包温度3</t>
  </si>
  <si>
    <t>Pack_RT_Temperature4_Pack</t>
  </si>
  <si>
    <t>电池包温度4</t>
  </si>
  <si>
    <r>
      <rPr>
        <sz val="11"/>
        <color theme="1"/>
        <rFont val="Tahoma"/>
        <family val="2"/>
      </rPr>
      <t>P</t>
    </r>
    <r>
      <rPr>
        <sz val="11"/>
        <color theme="1"/>
        <rFont val="Tahoma"/>
        <family val="2"/>
      </rPr>
      <t>ack_RT_Temperature_MOS</t>
    </r>
  </si>
  <si>
    <r>
      <rPr>
        <sz val="11"/>
        <color theme="1"/>
        <rFont val="Tahoma"/>
        <family val="2"/>
      </rPr>
      <t>M</t>
    </r>
    <r>
      <rPr>
        <sz val="11"/>
        <color theme="1"/>
        <rFont val="Tahoma"/>
        <family val="2"/>
      </rPr>
      <t>OS</t>
    </r>
    <r>
      <rPr>
        <sz val="11"/>
        <color theme="1"/>
        <rFont val="宋体"/>
        <charset val="134"/>
      </rPr>
      <t>管温度</t>
    </r>
  </si>
  <si>
    <r>
      <rPr>
        <sz val="11"/>
        <color theme="1"/>
        <rFont val="Tahoma"/>
        <family val="2"/>
      </rPr>
      <t>P</t>
    </r>
    <r>
      <rPr>
        <sz val="11"/>
        <color theme="1"/>
        <rFont val="Tahoma"/>
        <family val="2"/>
      </rPr>
      <t>ack_RT_Temperature_Env</t>
    </r>
  </si>
  <si>
    <t>电池包内环境温度</t>
  </si>
  <si>
    <r>
      <rPr>
        <sz val="11"/>
        <color theme="1"/>
        <rFont val="Tahoma"/>
        <family val="2"/>
      </rPr>
      <t>P</t>
    </r>
    <r>
      <rPr>
        <sz val="11"/>
        <color theme="1"/>
        <rFont val="Tahoma"/>
        <family val="2"/>
      </rPr>
      <t>ack_RT_Current</t>
    </r>
  </si>
  <si>
    <t>电池包电流</t>
  </si>
  <si>
    <r>
      <rPr>
        <sz val="11"/>
        <color theme="1"/>
        <rFont val="Tahoma"/>
        <family val="2"/>
      </rPr>
      <t>P</t>
    </r>
    <r>
      <rPr>
        <sz val="11"/>
        <color theme="1"/>
        <rFont val="Tahoma"/>
        <family val="2"/>
      </rPr>
      <t>ack_RT_Remaining_Capacity</t>
    </r>
  </si>
  <si>
    <r>
      <rPr>
        <sz val="11"/>
        <color theme="1"/>
        <rFont val="Tahoma"/>
        <family val="2"/>
      </rPr>
      <t>A</t>
    </r>
    <r>
      <rPr>
        <sz val="11"/>
        <color theme="1"/>
        <rFont val="Tahoma"/>
        <family val="2"/>
      </rPr>
      <t>h</t>
    </r>
  </si>
  <si>
    <t>剩余容量</t>
  </si>
  <si>
    <r>
      <rPr>
        <sz val="11"/>
        <color theme="1"/>
        <rFont val="Tahoma"/>
        <family val="2"/>
      </rPr>
      <t>P</t>
    </r>
    <r>
      <rPr>
        <sz val="11"/>
        <color theme="1"/>
        <rFont val="Tahoma"/>
        <family val="2"/>
      </rPr>
      <t>ack_RT_FullCharge_Capacity</t>
    </r>
  </si>
  <si>
    <t>满充容量</t>
  </si>
  <si>
    <r>
      <rPr>
        <sz val="11"/>
        <color theme="1"/>
        <rFont val="Tahoma"/>
        <family val="2"/>
      </rPr>
      <t>P</t>
    </r>
    <r>
      <rPr>
        <sz val="11"/>
        <color theme="1"/>
        <rFont val="Tahoma"/>
        <family val="2"/>
      </rPr>
      <t>ack_RT_Cycles</t>
    </r>
  </si>
  <si>
    <r>
      <rPr>
        <sz val="11"/>
        <color theme="1"/>
        <rFont val="Tahoma"/>
        <family val="2"/>
      </rPr>
      <t>t</t>
    </r>
    <r>
      <rPr>
        <sz val="11"/>
        <color theme="1"/>
        <rFont val="Tahoma"/>
        <family val="2"/>
      </rPr>
      <t>imes</t>
    </r>
  </si>
  <si>
    <t>循环次数</t>
  </si>
  <si>
    <t>Pack_RT_Balance_State</t>
  </si>
  <si>
    <t>均衡状态</t>
  </si>
  <si>
    <t>Pack_RT_Alarm_State</t>
  </si>
  <si>
    <t>告警状态</t>
  </si>
  <si>
    <t>Pack_RT_Protect_State</t>
  </si>
  <si>
    <t>保护状态</t>
  </si>
  <si>
    <t>Pack_RT_Fault_State</t>
  </si>
  <si>
    <t>故障状态</t>
  </si>
  <si>
    <t>AddressMask_BMS3_Fault</t>
  </si>
  <si>
    <t>Pack_Fault_ID</t>
  </si>
  <si>
    <t>Pack_Fault_Timestamp</t>
  </si>
  <si>
    <t>故障数据时间戳</t>
  </si>
  <si>
    <t>Pack_Fault_SN0</t>
  </si>
  <si>
    <r>
      <rPr>
        <sz val="11"/>
        <color theme="1"/>
        <rFont val="Tahoma"/>
        <family val="2"/>
      </rPr>
      <t>Pack_Fault_SN1</t>
    </r>
  </si>
  <si>
    <r>
      <rPr>
        <sz val="11"/>
        <color theme="1"/>
        <rFont val="Tahoma"/>
        <family val="2"/>
      </rPr>
      <t>Pack_Fault_SN2</t>
    </r>
  </si>
  <si>
    <r>
      <rPr>
        <sz val="11"/>
        <color theme="1"/>
        <rFont val="Tahoma"/>
        <family val="2"/>
      </rPr>
      <t>Pack_Fault_SN3</t>
    </r>
  </si>
  <si>
    <r>
      <rPr>
        <sz val="11"/>
        <color theme="1"/>
        <rFont val="Tahoma"/>
        <family val="2"/>
      </rPr>
      <t>Pack_Fault_SN4</t>
    </r>
  </si>
  <si>
    <r>
      <rPr>
        <sz val="11"/>
        <color theme="1"/>
        <rFont val="Tahoma"/>
        <family val="2"/>
      </rPr>
      <t>Pack_Fault_SN5</t>
    </r>
  </si>
  <si>
    <r>
      <rPr>
        <sz val="11"/>
        <color theme="1"/>
        <rFont val="Tahoma"/>
        <family val="2"/>
      </rPr>
      <t>Pack_Fault_SN6</t>
    </r>
  </si>
  <si>
    <r>
      <rPr>
        <sz val="11"/>
        <color theme="1"/>
        <rFont val="Tahoma"/>
        <family val="2"/>
      </rPr>
      <t>Pack_Fault_SN7</t>
    </r>
  </si>
  <si>
    <r>
      <rPr>
        <sz val="11"/>
        <color theme="1"/>
        <rFont val="Tahoma"/>
        <family val="2"/>
      </rPr>
      <t>Pack_Fault_SN8</t>
    </r>
  </si>
  <si>
    <r>
      <rPr>
        <sz val="11"/>
        <color theme="1"/>
        <rFont val="Tahoma"/>
        <family val="2"/>
      </rPr>
      <t>Pack_Fault_SN9</t>
    </r>
  </si>
  <si>
    <t>Pack_Fault_Cell_Voltage1</t>
  </si>
  <si>
    <t>Pack_Fault_Cell_Voltage2</t>
  </si>
  <si>
    <t>Pack_Fault_Cell_Voltage3</t>
  </si>
  <si>
    <t>Pack_Fault_Cell_Voltage4</t>
  </si>
  <si>
    <t>Pack_Fault_Cell_Voltage5</t>
  </si>
  <si>
    <t>Pack_Fault_Cell_Voltage6</t>
  </si>
  <si>
    <t>Pack_Fault_Cell_Voltage7</t>
  </si>
  <si>
    <t>Pack_Fault_Cell_Voltage8</t>
  </si>
  <si>
    <t>Pack_Fault_Cell_Voltage9</t>
  </si>
  <si>
    <t>Pack_Fault_Cell_Voltage10</t>
  </si>
  <si>
    <t>Pack_Fault_Cell_Voltage11</t>
  </si>
  <si>
    <t>Pack_Fault_Cell_Voltage12</t>
  </si>
  <si>
    <t>Pack_Fault_Cell_Voltage13</t>
  </si>
  <si>
    <t>Pack_Fault_Cell_Voltage14</t>
  </si>
  <si>
    <t>Pack_Fault_Cell_Voltage15</t>
  </si>
  <si>
    <t>Pack_Fault_Cell_Voltage16</t>
  </si>
  <si>
    <t>Pack_Fault_Cell_Voltage17</t>
  </si>
  <si>
    <t>Pack_Fault_Cell_Voltage18</t>
  </si>
  <si>
    <t>Pack_Fault_Cell_Voltage19</t>
  </si>
  <si>
    <t>Pack_Fault_Cell_Voltage20</t>
  </si>
  <si>
    <t>Pack_Fault_Cell_Voltage21</t>
  </si>
  <si>
    <t>Pack_Fault_Cell_Voltage22</t>
  </si>
  <si>
    <t>Pack_Fault_Cell_Voltage23</t>
  </si>
  <si>
    <t>Pack_Fault_Cell_Voltage24</t>
  </si>
  <si>
    <t>Pack_Fault_Cell_Max_Voltage</t>
  </si>
  <si>
    <t>Pack_Fault_Cell_Min_Voltage</t>
  </si>
  <si>
    <t>Pack_Fault_Temperature1_Pack</t>
  </si>
  <si>
    <t>Pack_Fault_Temperature2_Pack</t>
  </si>
  <si>
    <t>Pack_Fault_Temperature3_Pack</t>
  </si>
  <si>
    <t>Pack_Fault_Temperature4_Pack</t>
  </si>
  <si>
    <t>Pack_Fault_Temperature_MOS</t>
  </si>
  <si>
    <t>Pack_Fault_Temperature_Env</t>
  </si>
  <si>
    <t>Pack_Fault_Current</t>
  </si>
  <si>
    <t>Pack_Fault_Remaining_Capacity</t>
  </si>
  <si>
    <t>Pack_Fault_FullCharge_Capacity</t>
  </si>
  <si>
    <t>Pack_Fault_Total_Voltage</t>
  </si>
  <si>
    <r>
      <rPr>
        <sz val="11"/>
        <color theme="1"/>
        <rFont val="Tahoma"/>
        <family val="2"/>
      </rPr>
      <t>P</t>
    </r>
    <r>
      <rPr>
        <sz val="11"/>
        <color theme="1"/>
        <rFont val="Tahoma"/>
        <family val="2"/>
      </rPr>
      <t>ack_Alarm_State</t>
    </r>
  </si>
  <si>
    <r>
      <rPr>
        <sz val="11"/>
        <color theme="1"/>
        <rFont val="Tahoma"/>
        <family val="2"/>
      </rPr>
      <t>P</t>
    </r>
    <r>
      <rPr>
        <sz val="11"/>
        <color theme="1"/>
        <rFont val="Tahoma"/>
        <family val="2"/>
      </rPr>
      <t>ack_Protect_State</t>
    </r>
  </si>
  <si>
    <r>
      <rPr>
        <sz val="11"/>
        <color theme="1"/>
        <rFont val="Tahoma"/>
        <family val="2"/>
      </rPr>
      <t>P</t>
    </r>
    <r>
      <rPr>
        <sz val="11"/>
        <color theme="1"/>
        <rFont val="Tahoma"/>
        <family val="2"/>
      </rPr>
      <t>ack_Fault_State</t>
    </r>
  </si>
  <si>
    <t>超级管理员区(0xA000-0xBFFF)</t>
  </si>
  <si>
    <t>AddressMask_Admin1</t>
  </si>
  <si>
    <t>Fault1Mask_ProtectEnable</t>
  </si>
  <si>
    <r>
      <rPr>
        <sz val="11"/>
        <color theme="1"/>
        <rFont val="Tahoma"/>
        <family val="2"/>
      </rPr>
      <t>Fault1</t>
    </r>
    <r>
      <rPr>
        <sz val="11"/>
        <color theme="1"/>
        <rFont val="宋体"/>
        <charset val="134"/>
      </rPr>
      <t>保护使能，控制器、通讯板使用</t>
    </r>
  </si>
  <si>
    <t>Fault2Mask_ProtectEnable</t>
  </si>
  <si>
    <r>
      <rPr>
        <sz val="11"/>
        <color theme="1"/>
        <rFont val="Tahoma"/>
        <family val="2"/>
      </rPr>
      <t>Fault2保护使能</t>
    </r>
  </si>
  <si>
    <t>Fault3Mask_ProtectEnable</t>
  </si>
  <si>
    <r>
      <rPr>
        <sz val="11"/>
        <color theme="1"/>
        <rFont val="Tahoma"/>
        <family val="2"/>
      </rPr>
      <t>Fault3保护使能</t>
    </r>
  </si>
  <si>
    <t>Fault4Mask_ProtectEnable</t>
  </si>
  <si>
    <r>
      <rPr>
        <sz val="11"/>
        <color theme="1"/>
        <rFont val="Tahoma"/>
        <family val="2"/>
      </rPr>
      <t>Fault4保护使能</t>
    </r>
  </si>
  <si>
    <t>Fault5Mask_ProtectEnable</t>
  </si>
  <si>
    <r>
      <rPr>
        <sz val="11"/>
        <color theme="1"/>
        <rFont val="Tahoma"/>
        <family val="2"/>
      </rPr>
      <t>Fault5保护使能</t>
    </r>
  </si>
  <si>
    <t>Fault6Mask_ProtectEnable</t>
  </si>
  <si>
    <r>
      <rPr>
        <sz val="11"/>
        <color theme="1"/>
        <rFont val="Tahoma"/>
        <family val="2"/>
      </rPr>
      <t>Fault6保护使能</t>
    </r>
  </si>
  <si>
    <t>Fault7Mask_ProtectEnable</t>
  </si>
  <si>
    <r>
      <rPr>
        <sz val="11"/>
        <color theme="1"/>
        <rFont val="Tahoma"/>
        <family val="2"/>
      </rPr>
      <t>Fault7保护使能</t>
    </r>
  </si>
  <si>
    <t>Fault8Mask_ProtectEnable</t>
  </si>
  <si>
    <r>
      <rPr>
        <sz val="11"/>
        <color theme="1"/>
        <rFont val="Tahoma"/>
        <family val="2"/>
      </rPr>
      <t>Fault8保护使能</t>
    </r>
  </si>
  <si>
    <t>Fault9Mask_ProtectEnable</t>
  </si>
  <si>
    <r>
      <rPr>
        <sz val="11"/>
        <color theme="1"/>
        <rFont val="Tahoma"/>
        <family val="2"/>
      </rPr>
      <t>Fault9保护使能</t>
    </r>
  </si>
  <si>
    <t>Fault10Mask_ProtectEnable</t>
  </si>
  <si>
    <r>
      <rPr>
        <sz val="11"/>
        <color theme="1"/>
        <rFont val="Tahoma"/>
        <family val="2"/>
      </rPr>
      <t>Fault10保护使能</t>
    </r>
  </si>
  <si>
    <t>Fault11Mask_ProtectEnable</t>
  </si>
  <si>
    <r>
      <rPr>
        <sz val="11"/>
        <color theme="1"/>
        <rFont val="Tahoma"/>
        <family val="2"/>
      </rPr>
      <t>Fault11保护使能</t>
    </r>
  </si>
  <si>
    <t>Fault12Mask_ProtectEnable</t>
  </si>
  <si>
    <r>
      <rPr>
        <sz val="11"/>
        <color theme="1"/>
        <rFont val="Tahoma"/>
        <family val="2"/>
      </rPr>
      <t>Fault12保护使能</t>
    </r>
  </si>
  <si>
    <t>Fault13Mask_ProtectEnable</t>
  </si>
  <si>
    <r>
      <rPr>
        <sz val="11"/>
        <color theme="1"/>
        <rFont val="Tahoma"/>
        <family val="2"/>
      </rPr>
      <t>Fault13保护使能</t>
    </r>
  </si>
  <si>
    <t>Fault14Mask_ProtectEnable</t>
  </si>
  <si>
    <r>
      <rPr>
        <sz val="11"/>
        <color theme="1"/>
        <rFont val="Tahoma"/>
        <family val="2"/>
      </rPr>
      <t>Fault14保护使能</t>
    </r>
  </si>
  <si>
    <t>Fault15Mask_ProtectEnable</t>
  </si>
  <si>
    <r>
      <rPr>
        <sz val="11"/>
        <color theme="1"/>
        <rFont val="Tahoma"/>
        <family val="2"/>
      </rPr>
      <t>Fault15保护使能</t>
    </r>
  </si>
  <si>
    <t>Fault16Mask_ProtectEnable</t>
  </si>
  <si>
    <r>
      <rPr>
        <sz val="11"/>
        <color theme="1"/>
        <rFont val="Tahoma"/>
        <family val="2"/>
      </rPr>
      <t>Fault16保护使能</t>
    </r>
  </si>
  <si>
    <t>Fault17Mask_ProtectEnable</t>
  </si>
  <si>
    <r>
      <rPr>
        <sz val="11"/>
        <color theme="1"/>
        <rFont val="Tahoma"/>
        <family val="2"/>
      </rPr>
      <t>Fault17保护使能</t>
    </r>
  </si>
  <si>
    <t>Fault18Mask_ProtectEnable</t>
  </si>
  <si>
    <r>
      <rPr>
        <sz val="11"/>
        <color theme="1"/>
        <rFont val="Tahoma"/>
        <family val="2"/>
      </rPr>
      <t>Fault18保护使能</t>
    </r>
  </si>
  <si>
    <t>Fault19Mask_ProtectEnable</t>
  </si>
  <si>
    <r>
      <rPr>
        <sz val="11"/>
        <color theme="1"/>
        <rFont val="Tahoma"/>
        <family val="2"/>
      </rPr>
      <t>Fault19保护使能</t>
    </r>
  </si>
  <si>
    <t>Fault20Mask_ProtectEnable</t>
  </si>
  <si>
    <r>
      <rPr>
        <sz val="11"/>
        <color theme="1"/>
        <rFont val="Tahoma"/>
        <family val="2"/>
      </rPr>
      <t>Fault20保护使能</t>
    </r>
  </si>
  <si>
    <t>Fault21Mask_ProtectEnable</t>
  </si>
  <si>
    <r>
      <rPr>
        <sz val="11"/>
        <color theme="1"/>
        <rFont val="Tahoma"/>
        <family val="2"/>
      </rPr>
      <t>Fault21保护使能</t>
    </r>
  </si>
  <si>
    <t>Fault22Mask_ProtectEnable</t>
  </si>
  <si>
    <r>
      <rPr>
        <sz val="11"/>
        <color theme="1"/>
        <rFont val="Tahoma"/>
        <family val="2"/>
      </rPr>
      <t>Fault22保护使能</t>
    </r>
  </si>
  <si>
    <t>Fault23Mask_ProtectEnable</t>
  </si>
  <si>
    <r>
      <rPr>
        <sz val="11"/>
        <color theme="1"/>
        <rFont val="Tahoma"/>
        <family val="2"/>
      </rPr>
      <t>Fault23保护使能</t>
    </r>
  </si>
  <si>
    <t>Fault24Mask_ProtectEnable</t>
  </si>
  <si>
    <r>
      <rPr>
        <sz val="11"/>
        <color theme="1"/>
        <rFont val="Tahoma"/>
        <family val="2"/>
      </rPr>
      <t>Fault24保护使能</t>
    </r>
  </si>
  <si>
    <t>Fault25Mask_ProtectEnable</t>
  </si>
  <si>
    <r>
      <rPr>
        <sz val="11"/>
        <color theme="1"/>
        <rFont val="Tahoma"/>
        <family val="2"/>
      </rPr>
      <t>Fault25保护使能</t>
    </r>
  </si>
  <si>
    <t>Fault26Mask_ProtectEnable</t>
  </si>
  <si>
    <r>
      <rPr>
        <sz val="11"/>
        <color theme="1"/>
        <rFont val="Tahoma"/>
        <family val="2"/>
      </rPr>
      <t>Fault26保护使能</t>
    </r>
  </si>
  <si>
    <t>Fault27Mask_ProtectEnable</t>
  </si>
  <si>
    <r>
      <rPr>
        <sz val="11"/>
        <color theme="1"/>
        <rFont val="Tahoma"/>
        <family val="2"/>
      </rPr>
      <t>Fault27保护使能</t>
    </r>
  </si>
  <si>
    <t>Fault28Mask_ProtectEnable</t>
  </si>
  <si>
    <r>
      <rPr>
        <sz val="11"/>
        <color theme="1"/>
        <rFont val="Tahoma"/>
        <family val="2"/>
      </rPr>
      <t>Fault28保护使能</t>
    </r>
  </si>
  <si>
    <t>Fault29Mask_ProtectEnable</t>
  </si>
  <si>
    <r>
      <rPr>
        <sz val="11"/>
        <color theme="1"/>
        <rFont val="Tahoma"/>
        <family val="2"/>
      </rPr>
      <t>Fault29保护使能</t>
    </r>
  </si>
  <si>
    <t>Fault30Mask_ProtectEnable</t>
  </si>
  <si>
    <r>
      <rPr>
        <sz val="11"/>
        <color theme="1"/>
        <rFont val="Tahoma"/>
        <family val="2"/>
      </rPr>
      <t>Fault30保护使能</t>
    </r>
  </si>
  <si>
    <t>Fault1Mask_AlarmEnable</t>
  </si>
  <si>
    <r>
      <rPr>
        <sz val="11"/>
        <color theme="1"/>
        <rFont val="Tahoma"/>
        <family val="2"/>
      </rPr>
      <t>Fault1</t>
    </r>
    <r>
      <rPr>
        <sz val="11"/>
        <color theme="1"/>
        <rFont val="宋体"/>
        <charset val="134"/>
      </rPr>
      <t>告警使能，通讯板使用</t>
    </r>
  </si>
  <si>
    <t>Fault2Mask_AlarmEnable</t>
  </si>
  <si>
    <r>
      <rPr>
        <sz val="11"/>
        <color theme="1"/>
        <rFont val="Tahoma"/>
        <family val="2"/>
      </rPr>
      <t>Fault2告警使能</t>
    </r>
  </si>
  <si>
    <t>Fault3Mask_AlarmEnable</t>
  </si>
  <si>
    <r>
      <rPr>
        <sz val="11"/>
        <color theme="1"/>
        <rFont val="Tahoma"/>
        <family val="2"/>
      </rPr>
      <t>Fault3告警使能</t>
    </r>
  </si>
  <si>
    <t>Fault4Mask_AlarmEnable</t>
  </si>
  <si>
    <r>
      <rPr>
        <sz val="11"/>
        <color theme="1"/>
        <rFont val="Tahoma"/>
        <family val="2"/>
      </rPr>
      <t>Fault4告警使能</t>
    </r>
  </si>
  <si>
    <t>Fault5Mask_AlarmEnable</t>
  </si>
  <si>
    <r>
      <rPr>
        <sz val="11"/>
        <color theme="1"/>
        <rFont val="Tahoma"/>
        <family val="2"/>
      </rPr>
      <t>Fault5告警使能</t>
    </r>
  </si>
  <si>
    <t>Fault6Mask_AlarmEnable</t>
  </si>
  <si>
    <r>
      <rPr>
        <sz val="11"/>
        <color theme="1"/>
        <rFont val="Tahoma"/>
        <family val="2"/>
      </rPr>
      <t>Fault6告警使能</t>
    </r>
  </si>
  <si>
    <t>Fault7Mask_AlarmEnable</t>
  </si>
  <si>
    <r>
      <rPr>
        <sz val="11"/>
        <color theme="1"/>
        <rFont val="Tahoma"/>
        <family val="2"/>
      </rPr>
      <t>Fault7告警使能</t>
    </r>
  </si>
  <si>
    <t>Fault8Mask_AlarmEnable</t>
  </si>
  <si>
    <r>
      <rPr>
        <sz val="11"/>
        <color theme="1"/>
        <rFont val="Tahoma"/>
        <family val="2"/>
      </rPr>
      <t>Fault8告警使能</t>
    </r>
  </si>
  <si>
    <t>Fault9Mask_AlarmEnable</t>
  </si>
  <si>
    <r>
      <rPr>
        <sz val="11"/>
        <color theme="1"/>
        <rFont val="Tahoma"/>
        <family val="2"/>
      </rPr>
      <t>Fault9告警使能</t>
    </r>
  </si>
  <si>
    <t>Fault10Mask_AlarmEnable</t>
  </si>
  <si>
    <r>
      <rPr>
        <sz val="11"/>
        <color theme="1"/>
        <rFont val="Tahoma"/>
        <family val="2"/>
      </rPr>
      <t>Fault10告警使能</t>
    </r>
  </si>
  <si>
    <t>Fault11Mask_AlarmEnable</t>
  </si>
  <si>
    <r>
      <rPr>
        <sz val="11"/>
        <color theme="1"/>
        <rFont val="Tahoma"/>
        <family val="2"/>
      </rPr>
      <t>Fault11告警使能</t>
    </r>
  </si>
  <si>
    <t>Fault12Mask_AlarmEnable</t>
  </si>
  <si>
    <r>
      <rPr>
        <sz val="11"/>
        <color theme="1"/>
        <rFont val="Tahoma"/>
        <family val="2"/>
      </rPr>
      <t>Fault12告警使能</t>
    </r>
  </si>
  <si>
    <t>Fault13Mask_AlarmEnable</t>
  </si>
  <si>
    <r>
      <rPr>
        <sz val="11"/>
        <color theme="1"/>
        <rFont val="Tahoma"/>
        <family val="2"/>
      </rPr>
      <t>Fault13告警使能</t>
    </r>
  </si>
  <si>
    <t>Fault14Mask_AlarmEnable</t>
  </si>
  <si>
    <r>
      <rPr>
        <sz val="11"/>
        <color theme="1"/>
        <rFont val="Tahoma"/>
        <family val="2"/>
      </rPr>
      <t>Fault14告警使能</t>
    </r>
  </si>
  <si>
    <t>Fault15Mask_AlarmEnable</t>
  </si>
  <si>
    <r>
      <rPr>
        <sz val="11"/>
        <color theme="1"/>
        <rFont val="Tahoma"/>
        <family val="2"/>
      </rPr>
      <t>Fault15告警使能</t>
    </r>
  </si>
  <si>
    <t>Fault16Mask_AlarmEnable</t>
  </si>
  <si>
    <r>
      <rPr>
        <sz val="11"/>
        <color theme="1"/>
        <rFont val="Tahoma"/>
        <family val="2"/>
      </rPr>
      <t>Fault16告警使能</t>
    </r>
  </si>
  <si>
    <t>Fault17Mask_AlarmEnable</t>
  </si>
  <si>
    <r>
      <rPr>
        <sz val="11"/>
        <color theme="1"/>
        <rFont val="Tahoma"/>
        <family val="2"/>
      </rPr>
      <t>Fault17告警使能</t>
    </r>
  </si>
  <si>
    <t>Fault18Mask_AlarmEnable</t>
  </si>
  <si>
    <r>
      <rPr>
        <sz val="11"/>
        <color theme="1"/>
        <rFont val="Tahoma"/>
        <family val="2"/>
      </rPr>
      <t>Fault18告警使能</t>
    </r>
  </si>
  <si>
    <t>Fault19Mask_AlarmEnable</t>
  </si>
  <si>
    <r>
      <rPr>
        <sz val="11"/>
        <color theme="1"/>
        <rFont val="Tahoma"/>
        <family val="2"/>
      </rPr>
      <t>Fault19告警使能</t>
    </r>
  </si>
  <si>
    <t>Fault20Mask_AlarmEnable</t>
  </si>
  <si>
    <r>
      <rPr>
        <sz val="11"/>
        <color theme="1"/>
        <rFont val="Tahoma"/>
        <family val="2"/>
      </rPr>
      <t>Fault20告警使能</t>
    </r>
  </si>
  <si>
    <t>Fault21Mask_AlarmEnable</t>
  </si>
  <si>
    <r>
      <rPr>
        <sz val="11"/>
        <color theme="1"/>
        <rFont val="Tahoma"/>
        <family val="2"/>
      </rPr>
      <t>Fault21告警使能</t>
    </r>
  </si>
  <si>
    <t>Fault22Mask_AlarmEnable</t>
  </si>
  <si>
    <r>
      <rPr>
        <sz val="11"/>
        <color theme="1"/>
        <rFont val="Tahoma"/>
        <family val="2"/>
      </rPr>
      <t>Fault22告警使能</t>
    </r>
  </si>
  <si>
    <t>Fault23Mask_AlarmEnable</t>
  </si>
  <si>
    <r>
      <rPr>
        <sz val="11"/>
        <color theme="1"/>
        <rFont val="Tahoma"/>
        <family val="2"/>
      </rPr>
      <t>Fault23告警使能</t>
    </r>
  </si>
  <si>
    <t>Fault24Mask_AlarmEnable</t>
  </si>
  <si>
    <r>
      <rPr>
        <sz val="11"/>
        <color theme="1"/>
        <rFont val="Tahoma"/>
        <family val="2"/>
      </rPr>
      <t>Fault24告警使能</t>
    </r>
  </si>
  <si>
    <t>Fault25Mask_AlarmEnable</t>
  </si>
  <si>
    <r>
      <rPr>
        <sz val="11"/>
        <color theme="1"/>
        <rFont val="Tahoma"/>
        <family val="2"/>
      </rPr>
      <t>Fault25告警使能</t>
    </r>
  </si>
  <si>
    <t>Fault26Mask_AlarmEnable</t>
  </si>
  <si>
    <r>
      <rPr>
        <sz val="11"/>
        <color theme="1"/>
        <rFont val="Tahoma"/>
        <family val="2"/>
      </rPr>
      <t>Fault26告警使能</t>
    </r>
  </si>
  <si>
    <t>Fault27Mask_AlarmEnable</t>
  </si>
  <si>
    <r>
      <rPr>
        <sz val="11"/>
        <color theme="1"/>
        <rFont val="Tahoma"/>
        <family val="2"/>
      </rPr>
      <t>Fault27告警使能</t>
    </r>
  </si>
  <si>
    <t>Fault28Mask_AlarmEnable</t>
  </si>
  <si>
    <r>
      <rPr>
        <sz val="11"/>
        <color theme="1"/>
        <rFont val="Tahoma"/>
        <family val="2"/>
      </rPr>
      <t>Fault28告警使能</t>
    </r>
  </si>
  <si>
    <t>Fault29Mask_AlarmEnable</t>
  </si>
  <si>
    <r>
      <rPr>
        <sz val="11"/>
        <color theme="1"/>
        <rFont val="Tahoma"/>
        <family val="2"/>
      </rPr>
      <t>Fault29告警使能</t>
    </r>
  </si>
  <si>
    <t>Fault30Mask_AlarmEnable</t>
  </si>
  <si>
    <r>
      <rPr>
        <sz val="11"/>
        <color theme="1"/>
        <rFont val="Tahoma"/>
        <family val="2"/>
      </rPr>
      <t>Fault30告警使能</t>
    </r>
  </si>
  <si>
    <t>AddressMask_Admin2</t>
  </si>
  <si>
    <t>RemoteDebug_Control1</t>
  </si>
  <si>
    <t>RemoteDebug_Address1</t>
  </si>
  <si>
    <t>数据地址</t>
  </si>
  <si>
    <t>RemoteDebug_Scale1</t>
  </si>
  <si>
    <r>
      <rPr>
        <sz val="11"/>
        <color theme="1"/>
        <rFont val="宋体"/>
        <charset val="134"/>
      </rPr>
      <t>放大倍数为</t>
    </r>
    <r>
      <rPr>
        <sz val="11"/>
        <color theme="1"/>
        <rFont val="Tahoma"/>
        <family val="2"/>
      </rPr>
      <t>10^N</t>
    </r>
    <r>
      <rPr>
        <sz val="11"/>
        <color theme="1"/>
        <rFont val="宋体"/>
        <charset val="134"/>
      </rPr>
      <t>，</t>
    </r>
    <r>
      <rPr>
        <sz val="11"/>
        <color theme="1"/>
        <rFont val="Tahoma"/>
        <family val="2"/>
      </rPr>
      <t>N</t>
    </r>
    <r>
      <rPr>
        <sz val="11"/>
        <color theme="1"/>
        <rFont val="宋体"/>
        <charset val="134"/>
      </rPr>
      <t>为寄存器的值。用于浮点数据取出。</t>
    </r>
  </si>
  <si>
    <t>RemoteDebug_Type1</t>
  </si>
  <si>
    <t>RemoteDebug_Control2</t>
  </si>
  <si>
    <t>远程调试-控制字2
高字节表示调试对象选择：
0：通讯板；
1：控制板1（主DSP）；
2：控制板2（副DSP）；
3：Fuse；
低字节表示项目编号：
0-255</t>
  </si>
  <si>
    <t>RemoteDebug_Address2</t>
  </si>
  <si>
    <t>RemoteDebug_Scale2</t>
  </si>
  <si>
    <t>RemoteDebug_Type2</t>
  </si>
  <si>
    <r>
      <rPr>
        <sz val="11"/>
        <color theme="1"/>
        <rFont val="Tahoma"/>
        <family val="2"/>
      </rPr>
      <t>0</t>
    </r>
    <r>
      <rPr>
        <sz val="11"/>
        <color theme="1"/>
        <rFont val="宋体"/>
        <charset val="134"/>
      </rPr>
      <t>：</t>
    </r>
    <r>
      <rPr>
        <sz val="11"/>
        <color theme="1"/>
        <rFont val="Tahoma"/>
        <family val="2"/>
      </rPr>
      <t>16</t>
    </r>
    <r>
      <rPr>
        <sz val="11"/>
        <color theme="1"/>
        <rFont val="宋体"/>
        <charset val="134"/>
      </rPr>
      <t xml:space="preserve">位整型
</t>
    </r>
    <r>
      <rPr>
        <sz val="11"/>
        <color theme="1"/>
        <rFont val="Tahoma"/>
        <family val="2"/>
      </rPr>
      <t>1</t>
    </r>
    <r>
      <rPr>
        <sz val="11"/>
        <color theme="1"/>
        <rFont val="宋体"/>
        <charset val="134"/>
      </rPr>
      <t>或其他：</t>
    </r>
    <r>
      <rPr>
        <sz val="11"/>
        <color theme="1"/>
        <rFont val="Tahoma"/>
        <family val="2"/>
      </rPr>
      <t>32</t>
    </r>
    <r>
      <rPr>
        <sz val="11"/>
        <color theme="1"/>
        <rFont val="宋体"/>
        <charset val="134"/>
      </rPr>
      <t>位浮点</t>
    </r>
  </si>
  <si>
    <t>RemoteDebug_Control3</t>
  </si>
  <si>
    <t>远程调试-控制字3
高字节表示调试对象选择：
0：通讯板；
1：控制板1（主DSP）；
2：控制板2（副DSP）；
3：Fuse；
低字节表示项目编号：
0-255</t>
  </si>
  <si>
    <t>RemoteDebug_Address3</t>
  </si>
  <si>
    <t>RemoteDebug_Scale3</t>
  </si>
  <si>
    <t>RemoteDebug_Type3</t>
  </si>
  <si>
    <t>RemoteDebug_Control4</t>
  </si>
  <si>
    <t>远程调试-控制字4
高字节表示调试对象选择：
0：通讯板；
1：控制板1（主DSP）；
2：控制板2（副DSP）；
3：Fuse；
低字节表示项目编号：
0-255</t>
  </si>
  <si>
    <t>RemoteDebug_Address4</t>
  </si>
  <si>
    <t>RemoteDebug_Scale4</t>
  </si>
  <si>
    <t>RemoteDebug_Type4</t>
  </si>
  <si>
    <t>RemoteDebug_Control5</t>
  </si>
  <si>
    <t>远程调试-控制字5
高字节表示调试对象选择：
0：通讯板；
1：控制板1（主DSP）；
2：控制板2（副DSP）；
3：Fuse；
低字节表示项目编号：
0-255</t>
  </si>
  <si>
    <t>RemoteDebug_Address5</t>
  </si>
  <si>
    <t>RemoteDebug_Scale5</t>
  </si>
  <si>
    <t>RemoteDebug_Type5</t>
  </si>
  <si>
    <t>RemoteDebug_ReadConfig1</t>
  </si>
  <si>
    <r>
      <rPr>
        <sz val="11"/>
        <color theme="1"/>
        <rFont val="Tahoma"/>
        <family val="2"/>
      </rPr>
      <t>RemoteDebug_ReadConfig</t>
    </r>
    <r>
      <rPr>
        <sz val="11"/>
        <color theme="1"/>
        <rFont val="Tahoma"/>
        <family val="2"/>
      </rPr>
      <t>2</t>
    </r>
  </si>
  <si>
    <r>
      <rPr>
        <sz val="11"/>
        <color theme="1"/>
        <rFont val="Tahoma"/>
        <family val="2"/>
      </rPr>
      <t>A</t>
    </r>
    <r>
      <rPr>
        <sz val="11"/>
        <color theme="1"/>
        <rFont val="Tahoma"/>
        <family val="2"/>
      </rPr>
      <t>IFaultTimes</t>
    </r>
  </si>
  <si>
    <t>防孤岛报错检测异常次数</t>
  </si>
  <si>
    <r>
      <rPr>
        <sz val="11"/>
        <color theme="1"/>
        <rFont val="Tahoma"/>
        <family val="2"/>
      </rPr>
      <t>A</t>
    </r>
    <r>
      <rPr>
        <sz val="11"/>
        <color theme="1"/>
        <rFont val="Tahoma"/>
        <family val="2"/>
      </rPr>
      <t>IDetectCycle</t>
    </r>
  </si>
  <si>
    <t>防孤岛采样周期数</t>
  </si>
  <si>
    <r>
      <rPr>
        <sz val="11"/>
        <color theme="1"/>
        <rFont val="Tahoma"/>
        <family val="2"/>
      </rPr>
      <t>A</t>
    </r>
    <r>
      <rPr>
        <sz val="11"/>
        <color theme="1"/>
        <rFont val="Tahoma"/>
        <family val="2"/>
      </rPr>
      <t>IInjectValue1</t>
    </r>
  </si>
  <si>
    <r>
      <rPr>
        <sz val="11"/>
        <color theme="1"/>
        <rFont val="Tahoma"/>
        <family val="2"/>
      </rPr>
      <t>r</t>
    </r>
    <r>
      <rPr>
        <sz val="11"/>
        <color theme="1"/>
        <rFont val="Tahoma"/>
        <family val="2"/>
      </rPr>
      <t>ad</t>
    </r>
  </si>
  <si>
    <r>
      <rPr>
        <sz val="11"/>
        <color theme="1"/>
        <rFont val="宋体"/>
        <charset val="134"/>
      </rPr>
      <t>防孤岛扰动值</t>
    </r>
    <r>
      <rPr>
        <sz val="11"/>
        <color theme="1"/>
        <rFont val="Tahoma"/>
        <family val="2"/>
      </rPr>
      <t>1</t>
    </r>
  </si>
  <si>
    <r>
      <rPr>
        <sz val="11"/>
        <color theme="1"/>
        <rFont val="Tahoma"/>
        <family val="2"/>
      </rPr>
      <t>A</t>
    </r>
    <r>
      <rPr>
        <sz val="11"/>
        <color theme="1"/>
        <rFont val="Tahoma"/>
        <family val="2"/>
      </rPr>
      <t>IThreshold1</t>
    </r>
  </si>
  <si>
    <r>
      <rPr>
        <sz val="11"/>
        <color theme="1"/>
        <rFont val="Tahoma"/>
        <family val="2"/>
      </rPr>
      <t>H</t>
    </r>
    <r>
      <rPr>
        <sz val="11"/>
        <color theme="1"/>
        <rFont val="Tahoma"/>
        <family val="2"/>
      </rPr>
      <t>z</t>
    </r>
  </si>
  <si>
    <r>
      <rPr>
        <sz val="11"/>
        <color theme="1"/>
        <rFont val="宋体"/>
        <charset val="134"/>
      </rPr>
      <t>防孤岛检测阈值</t>
    </r>
    <r>
      <rPr>
        <sz val="11"/>
        <color theme="1"/>
        <rFont val="Tahoma"/>
        <family val="2"/>
      </rPr>
      <t>1</t>
    </r>
  </si>
  <si>
    <r>
      <rPr>
        <sz val="11"/>
        <color theme="1"/>
        <rFont val="Tahoma"/>
        <family val="2"/>
      </rPr>
      <t>A</t>
    </r>
    <r>
      <rPr>
        <sz val="11"/>
        <color theme="1"/>
        <rFont val="Tahoma"/>
        <family val="2"/>
      </rPr>
      <t>IInjectValue2</t>
    </r>
  </si>
  <si>
    <r>
      <rPr>
        <sz val="11"/>
        <color theme="1"/>
        <rFont val="宋体"/>
        <charset val="134"/>
      </rPr>
      <t>防孤岛扰动值</t>
    </r>
    <r>
      <rPr>
        <sz val="11"/>
        <color theme="1"/>
        <rFont val="Tahoma"/>
        <family val="2"/>
      </rPr>
      <t>2</t>
    </r>
  </si>
  <si>
    <r>
      <rPr>
        <sz val="11"/>
        <color theme="1"/>
        <rFont val="Tahoma"/>
        <family val="2"/>
      </rPr>
      <t>A</t>
    </r>
    <r>
      <rPr>
        <sz val="11"/>
        <color theme="1"/>
        <rFont val="Tahoma"/>
        <family val="2"/>
      </rPr>
      <t>IThreshold2</t>
    </r>
  </si>
  <si>
    <r>
      <rPr>
        <sz val="11"/>
        <color theme="1"/>
        <rFont val="宋体"/>
        <charset val="134"/>
      </rPr>
      <t>防孤岛检测阈值</t>
    </r>
    <r>
      <rPr>
        <sz val="11"/>
        <color theme="1"/>
        <rFont val="Tahoma"/>
        <family val="2"/>
      </rPr>
      <t>2</t>
    </r>
  </si>
  <si>
    <t>ControlWord1</t>
  </si>
  <si>
    <r>
      <rPr>
        <sz val="11"/>
        <color theme="1"/>
        <rFont val="Tahoma"/>
        <family val="2"/>
      </rPr>
      <t>Bit0</t>
    </r>
    <r>
      <rPr>
        <sz val="11"/>
        <color theme="1"/>
        <rFont val="宋体"/>
        <charset val="134"/>
      </rPr>
      <t>：</t>
    </r>
    <r>
      <rPr>
        <sz val="11"/>
        <color theme="1"/>
        <rFont val="Tahoma"/>
        <family val="2"/>
      </rPr>
      <t>DPWM Enable</t>
    </r>
  </si>
  <si>
    <t>ControlWord2</t>
  </si>
  <si>
    <t>ControlWord3</t>
  </si>
  <si>
    <t>ControlWord4</t>
  </si>
  <si>
    <t>AddressMask_Admin3</t>
  </si>
  <si>
    <t>RemoteDebug_Result1</t>
  </si>
  <si>
    <t>RemoteDebug_Result2</t>
  </si>
  <si>
    <t>RemoteDebug_Result3</t>
  </si>
  <si>
    <t>RemoteDebug_Result4</t>
  </si>
  <si>
    <t>RemoteDebug_Result5</t>
  </si>
  <si>
    <t>RemoteDebug_Result6</t>
  </si>
  <si>
    <t>RemoteDebug_Result7</t>
  </si>
  <si>
    <t>RemoteDebug_Result8</t>
  </si>
  <si>
    <t>RemoteDebug_Result9</t>
  </si>
  <si>
    <t>RemoteDebug_Result10</t>
  </si>
  <si>
    <t>RemoteDebug_Result11</t>
  </si>
  <si>
    <t>RemoteDebug_Result12</t>
  </si>
  <si>
    <t>RemoteDebug_Result13</t>
  </si>
  <si>
    <t>RemoteDebug_Result14</t>
  </si>
  <si>
    <t>RemoteDebug_Result15</t>
  </si>
  <si>
    <t>RemoteDebug_Result16</t>
  </si>
  <si>
    <t>RemoteDebug_Result17</t>
  </si>
  <si>
    <t>RemoteDebug_Result18</t>
  </si>
  <si>
    <t>RemoteDebug_Result19</t>
  </si>
  <si>
    <t>RemoteDebug_Result20</t>
  </si>
  <si>
    <t>RemoteDebug_Result21</t>
  </si>
  <si>
    <t>RemoteDebug_Result22</t>
  </si>
  <si>
    <t>RemoteDebug_Result23</t>
  </si>
  <si>
    <t>RemoteDebug_Result24</t>
  </si>
  <si>
    <t>RemoteDebug_Result25</t>
  </si>
  <si>
    <t>RemoteDebug_Result26</t>
  </si>
  <si>
    <t>RemoteDebug_Result27</t>
  </si>
  <si>
    <t>RemoteDebug_Result28</t>
  </si>
  <si>
    <t>RemoteDebug_Result29</t>
  </si>
  <si>
    <t>RemoteDebug_Result30</t>
  </si>
  <si>
    <t>RemoteDebug_Result31</t>
  </si>
  <si>
    <t>RemoteDebug_Result32</t>
  </si>
  <si>
    <t>RemoteDebug_Result33</t>
  </si>
  <si>
    <t>RemoteDebug_Result34</t>
  </si>
  <si>
    <t>RemoteDebug_Result35</t>
  </si>
  <si>
    <t>RemoteDebug_Result36</t>
  </si>
  <si>
    <t>RemoteDebug_Result37</t>
  </si>
  <si>
    <t>RemoteDebug_Result38</t>
  </si>
  <si>
    <t>RemoteDebug_Result39</t>
  </si>
  <si>
    <t>RemoteDebug_Result40</t>
  </si>
  <si>
    <t>RemoteDebug_Result41</t>
  </si>
  <si>
    <t>RemoteDebug_Result42</t>
  </si>
  <si>
    <t>RemoteDebug_Result43</t>
  </si>
  <si>
    <t>RemoteDebug_Result44</t>
  </si>
  <si>
    <t>RemoteDebug_Result45</t>
  </si>
  <si>
    <t>RemoteDebug_Result46</t>
  </si>
  <si>
    <t>RemoteDebug_Result47</t>
  </si>
  <si>
    <t>RemoteDebug_Result48</t>
  </si>
  <si>
    <t>RemoteDebug_Result49</t>
  </si>
  <si>
    <t>RemoteDebug_Result50</t>
  </si>
  <si>
    <t>RemoteDebug_Result51</t>
  </si>
  <si>
    <t>RemoteDebug_Result52</t>
  </si>
  <si>
    <t>RemoteDebug_Result53</t>
  </si>
  <si>
    <t>RemoteDebug_Result54</t>
  </si>
  <si>
    <t>RemoteDebug_Result55</t>
  </si>
  <si>
    <t>RemoteDebug_Result56</t>
  </si>
  <si>
    <t>RemoteDebug_Result57</t>
  </si>
  <si>
    <t>RemoteDebug_Result58</t>
  </si>
  <si>
    <t>RemoteDebug_Result59</t>
  </si>
  <si>
    <t>RemoteDebug_Result60</t>
  </si>
  <si>
    <t>Table</t>
  </si>
  <si>
    <t>Byte</t>
  </si>
  <si>
    <t>Bit</t>
  </si>
  <si>
    <t>位字段</t>
  </si>
  <si>
    <t>编号</t>
  </si>
  <si>
    <t>告警源</t>
  </si>
  <si>
    <t>设计归类</t>
  </si>
  <si>
    <t>byte 0</t>
  </si>
  <si>
    <t>bit 0</t>
  </si>
  <si>
    <t>GridOVP</t>
  </si>
  <si>
    <t>001</t>
  </si>
  <si>
    <t>电网过压</t>
  </si>
  <si>
    <t>DSPM</t>
  </si>
  <si>
    <t>电网</t>
  </si>
  <si>
    <t>bit 1</t>
  </si>
  <si>
    <t>GridUVP</t>
  </si>
  <si>
    <t>002</t>
  </si>
  <si>
    <t>电网欠压</t>
  </si>
  <si>
    <t>bit 2</t>
  </si>
  <si>
    <t>GridOFP</t>
  </si>
  <si>
    <t>003</t>
  </si>
  <si>
    <t>电网过频</t>
  </si>
  <si>
    <t>bit 3</t>
  </si>
  <si>
    <t>GridUFP</t>
  </si>
  <si>
    <t>004</t>
  </si>
  <si>
    <t>电网欠频</t>
  </si>
  <si>
    <t>bit 4</t>
  </si>
  <si>
    <t>005</t>
  </si>
  <si>
    <t>漏电流故障</t>
  </si>
  <si>
    <t>DSPM&amp;S</t>
  </si>
  <si>
    <t>bit 5</t>
  </si>
  <si>
    <t>OVRT</t>
  </si>
  <si>
    <t>006</t>
  </si>
  <si>
    <t>高穿错误</t>
  </si>
  <si>
    <t>bit 6</t>
  </si>
  <si>
    <t>LVRT</t>
  </si>
  <si>
    <t>007</t>
  </si>
  <si>
    <t>低穿错误</t>
  </si>
  <si>
    <t>bit 7</t>
  </si>
  <si>
    <t>IslandFault</t>
  </si>
  <si>
    <t>008</t>
  </si>
  <si>
    <t>孤岛错误</t>
  </si>
  <si>
    <t>byte 1</t>
  </si>
  <si>
    <t>GridOVPInstant1</t>
  </si>
  <si>
    <t>009</t>
  </si>
  <si>
    <t>电网电压瞬时值过压1</t>
  </si>
  <si>
    <t>GridOVPInstant2</t>
  </si>
  <si>
    <t>010</t>
  </si>
  <si>
    <t>电网电压瞬时值过压2</t>
  </si>
  <si>
    <t>VGridLineFault</t>
  </si>
  <si>
    <t>011</t>
  </si>
  <si>
    <t>电网线电压错误</t>
  </si>
  <si>
    <t>InvOVP</t>
  </si>
  <si>
    <t>012</t>
  </si>
  <si>
    <t>逆变电压过压</t>
  </si>
  <si>
    <t>013</t>
  </si>
  <si>
    <t>014</t>
  </si>
  <si>
    <t>015</t>
  </si>
  <si>
    <t>016</t>
  </si>
  <si>
    <t>HwADFaultIGrid</t>
  </si>
  <si>
    <t>017</t>
  </si>
  <si>
    <t>电网电流采样错误</t>
  </si>
  <si>
    <t>采样错误</t>
  </si>
  <si>
    <r>
      <rPr>
        <sz val="11"/>
        <color theme="1"/>
        <rFont val="Tahoma"/>
        <family val="2"/>
      </rPr>
      <t>HwADFaultDCI</t>
    </r>
    <r>
      <rPr>
        <sz val="11"/>
        <color theme="1"/>
        <rFont val="Tahoma"/>
        <family val="2"/>
      </rPr>
      <t>(AC)</t>
    </r>
  </si>
  <si>
    <t>018</t>
  </si>
  <si>
    <t>电网电流直流分量采样错误（交流侧）</t>
  </si>
  <si>
    <t>HwADFaultVGrid(DC)</t>
  </si>
  <si>
    <t>019</t>
  </si>
  <si>
    <t>电网电压采样错误（直流侧）</t>
  </si>
  <si>
    <t>DSPS</t>
  </si>
  <si>
    <t>HwADFaultVGrid(AC)</t>
  </si>
  <si>
    <t>020</t>
  </si>
  <si>
    <t>电网电压采样错误（交流侧）</t>
  </si>
  <si>
    <t>GFCIDeviceFault(DC)</t>
  </si>
  <si>
    <t>021</t>
  </si>
  <si>
    <t>漏电流采样错误（直流侧）</t>
  </si>
  <si>
    <t>GFCIDeviceFault(AC)</t>
  </si>
  <si>
    <t>022</t>
  </si>
  <si>
    <t>漏电流采样错误（交流侧）</t>
  </si>
  <si>
    <t>HwADFaultDCV</t>
  </si>
  <si>
    <t>023</t>
  </si>
  <si>
    <t>负载电压直流分量采样错误</t>
  </si>
  <si>
    <t>HwADFaultIdc</t>
  </si>
  <si>
    <t>024</t>
  </si>
  <si>
    <t>直流输入电流采样错误</t>
  </si>
  <si>
    <t>HwADFaultDCI(DC)</t>
  </si>
  <si>
    <t>025</t>
  </si>
  <si>
    <t>电网电流直流分量采样错误（直流侧）</t>
  </si>
  <si>
    <t>HwADFaultIdcBranch</t>
  </si>
  <si>
    <t>026</t>
  </si>
  <si>
    <t>直流输入支路电流采样错误</t>
  </si>
  <si>
    <t>027</t>
  </si>
  <si>
    <t>028</t>
  </si>
  <si>
    <t>ConsistentFault_GFCI</t>
  </si>
  <si>
    <t>029</t>
  </si>
  <si>
    <t>漏电流一致性错误</t>
  </si>
  <si>
    <t>ConsistentFault_Vgrid</t>
  </si>
  <si>
    <t>030</t>
  </si>
  <si>
    <t>电网电压一致性错误</t>
  </si>
  <si>
    <r>
      <rPr>
        <sz val="11"/>
        <color theme="1"/>
        <rFont val="Tahoma"/>
        <family val="2"/>
      </rPr>
      <t>C</t>
    </r>
    <r>
      <rPr>
        <sz val="11"/>
        <color theme="1"/>
        <rFont val="Tahoma"/>
        <family val="2"/>
      </rPr>
      <t>onsistentFault_DCI</t>
    </r>
  </si>
  <si>
    <t>031</t>
  </si>
  <si>
    <t>DCI一致性错误</t>
  </si>
  <si>
    <t>032</t>
  </si>
  <si>
    <t>SpiCommFault(DC)</t>
  </si>
  <si>
    <t>033</t>
  </si>
  <si>
    <t>SPI通信错误（直流侧）</t>
  </si>
  <si>
    <t>SpiCommFault(AC)</t>
  </si>
  <si>
    <t>034</t>
  </si>
  <si>
    <t>SPI通信错误（交流侧）</t>
  </si>
  <si>
    <t>SChip_Fault</t>
  </si>
  <si>
    <t>035</t>
  </si>
  <si>
    <t>芯片错误（直流侧）</t>
  </si>
  <si>
    <t>MChip_Fault</t>
  </si>
  <si>
    <t>036</t>
  </si>
  <si>
    <t>芯片错误（交流侧）</t>
  </si>
  <si>
    <t>HwAuxPowerFault</t>
  </si>
  <si>
    <t>037</t>
  </si>
  <si>
    <t>辅助电源错误</t>
  </si>
  <si>
    <t>InverterSoftStartFail</t>
  </si>
  <si>
    <t>038</t>
  </si>
  <si>
    <t>逆变软启动失败</t>
  </si>
  <si>
    <t>039</t>
  </si>
  <si>
    <t>040</t>
  </si>
  <si>
    <t>RelayFail</t>
  </si>
  <si>
    <t>041</t>
  </si>
  <si>
    <t>继电器检测失败</t>
  </si>
  <si>
    <t>系统</t>
  </si>
  <si>
    <t>IsoFault</t>
  </si>
  <si>
    <t>042</t>
  </si>
  <si>
    <t>绝缘阻抗低</t>
  </si>
  <si>
    <t>PEConnectFault</t>
  </si>
  <si>
    <t>043</t>
  </si>
  <si>
    <t>接地错误</t>
  </si>
  <si>
    <t>PvConfigError</t>
  </si>
  <si>
    <t>044</t>
  </si>
  <si>
    <t>输入模式设置错误</t>
  </si>
  <si>
    <t>CTDisconnect</t>
  </si>
  <si>
    <t>045</t>
  </si>
  <si>
    <t>CT错误</t>
  </si>
  <si>
    <t>ReversalConnection</t>
  </si>
  <si>
    <t>046</t>
  </si>
  <si>
    <t>输入反接错误</t>
  </si>
  <si>
    <t>ParallelFault</t>
  </si>
  <si>
    <t>047</t>
  </si>
  <si>
    <t>并机错误</t>
  </si>
  <si>
    <r>
      <rPr>
        <sz val="11"/>
        <color theme="1"/>
        <rFont val="Tahoma"/>
        <family val="2"/>
      </rPr>
      <t>S</t>
    </r>
    <r>
      <rPr>
        <sz val="11"/>
        <color theme="1"/>
        <rFont val="Tahoma"/>
        <family val="2"/>
      </rPr>
      <t>NTypeFault</t>
    </r>
  </si>
  <si>
    <t>048</t>
  </si>
  <si>
    <t>序列号错误</t>
  </si>
  <si>
    <t>TempFault_Bat</t>
  </si>
  <si>
    <t>049</t>
  </si>
  <si>
    <t>电池温度保护</t>
  </si>
  <si>
    <t>温度</t>
  </si>
  <si>
    <t>TempFault_HeatSink1</t>
  </si>
  <si>
    <t>050</t>
  </si>
  <si>
    <t>散热器1温度保护</t>
  </si>
  <si>
    <t>TempFault_HeatSink2</t>
  </si>
  <si>
    <t>051</t>
  </si>
  <si>
    <t>散热器2温度保护</t>
  </si>
  <si>
    <t>TempFault_HeatSink3</t>
  </si>
  <si>
    <t>052</t>
  </si>
  <si>
    <t>散热器3温度保护</t>
  </si>
  <si>
    <t>TempFault_HeatSink4</t>
  </si>
  <si>
    <t>053</t>
  </si>
  <si>
    <t>散热器4温度保护</t>
  </si>
  <si>
    <t>TempFault_HeatSink5</t>
  </si>
  <si>
    <t>054</t>
  </si>
  <si>
    <t>散热器5温度保护</t>
  </si>
  <si>
    <t>TempFault_HeatSink6</t>
  </si>
  <si>
    <t>055</t>
  </si>
  <si>
    <t>散热器6温度保护</t>
  </si>
  <si>
    <t>056</t>
  </si>
  <si>
    <t>TempFault_Env1</t>
  </si>
  <si>
    <t>057</t>
  </si>
  <si>
    <t>环境温度1保护</t>
  </si>
  <si>
    <t>TempFault_Env2</t>
  </si>
  <si>
    <t>058</t>
  </si>
  <si>
    <t>环境温度2保护</t>
  </si>
  <si>
    <t>TempFault_Inv1</t>
  </si>
  <si>
    <t>059</t>
  </si>
  <si>
    <t>模块1温度保护</t>
  </si>
  <si>
    <t>TempFault_Inv2</t>
  </si>
  <si>
    <t>060</t>
  </si>
  <si>
    <t>模块2温度保护</t>
  </si>
  <si>
    <t>TempFault_Inv3</t>
  </si>
  <si>
    <t>061</t>
  </si>
  <si>
    <t>模块3温度保护</t>
  </si>
  <si>
    <t>062</t>
  </si>
  <si>
    <t>063</t>
  </si>
  <si>
    <t>064</t>
  </si>
  <si>
    <t>VbusRmsUnbalance</t>
  </si>
  <si>
    <t>065</t>
  </si>
  <si>
    <t>母线电压有效值不平衡</t>
  </si>
  <si>
    <t>过欠压</t>
  </si>
  <si>
    <t>VbusInstantUnbalance</t>
  </si>
  <si>
    <t>066</t>
  </si>
  <si>
    <t>母线电压瞬时值不平衡</t>
  </si>
  <si>
    <t>BusUVP</t>
  </si>
  <si>
    <t>067</t>
  </si>
  <si>
    <t>并网过程母线欠压</t>
  </si>
  <si>
    <t>BusZVP</t>
  </si>
  <si>
    <t>068</t>
  </si>
  <si>
    <t>母线低压</t>
  </si>
  <si>
    <t>PVOVP</t>
  </si>
  <si>
    <t>069</t>
  </si>
  <si>
    <t>PV过压</t>
  </si>
  <si>
    <t>BatOVP</t>
  </si>
  <si>
    <t>070</t>
  </si>
  <si>
    <t>电池过压</t>
  </si>
  <si>
    <t>LLCBusOVP</t>
  </si>
  <si>
    <t>071</t>
  </si>
  <si>
    <t>LLCBus过压保护</t>
  </si>
  <si>
    <t>SwBusRmsOVP</t>
  </si>
  <si>
    <t>072</t>
  </si>
  <si>
    <t>逆变母线电压有效值软件过压</t>
  </si>
  <si>
    <t>SwBusInstantOVP</t>
  </si>
  <si>
    <t>073</t>
  </si>
  <si>
    <t>逆变母线电压瞬时值软件过压</t>
  </si>
  <si>
    <r>
      <rPr>
        <sz val="11"/>
        <color theme="1"/>
        <rFont val="Tahoma"/>
        <family val="2"/>
      </rPr>
      <t>F</t>
    </r>
    <r>
      <rPr>
        <sz val="11"/>
        <color theme="1"/>
        <rFont val="Tahoma"/>
        <family val="2"/>
      </rPr>
      <t>lyingCapOVP</t>
    </r>
  </si>
  <si>
    <t>074</t>
  </si>
  <si>
    <t>飞跨电容过压保护</t>
  </si>
  <si>
    <t>075</t>
  </si>
  <si>
    <t>076</t>
  </si>
  <si>
    <t>077</t>
  </si>
  <si>
    <t>078</t>
  </si>
  <si>
    <t>079</t>
  </si>
  <si>
    <t>080</t>
  </si>
  <si>
    <t>SwBatOCP</t>
  </si>
  <si>
    <t>081</t>
  </si>
  <si>
    <t>电池过流软件保护</t>
  </si>
  <si>
    <t>电流</t>
  </si>
  <si>
    <t>DciOCP</t>
  </si>
  <si>
    <t>082</t>
  </si>
  <si>
    <t>Dci过流保护</t>
  </si>
  <si>
    <t>SwOCPInstant</t>
  </si>
  <si>
    <t>083</t>
  </si>
  <si>
    <t>输出瞬时电流保护</t>
  </si>
  <si>
    <t>SwBuckBoostOCP</t>
  </si>
  <si>
    <t>084</t>
  </si>
  <si>
    <t>BuckBoost软件过流</t>
  </si>
  <si>
    <t>SwAcRmsOCP</t>
  </si>
  <si>
    <t>085</t>
  </si>
  <si>
    <t>输出有效值电流保护</t>
  </si>
  <si>
    <t>SwPvOCPInstant</t>
  </si>
  <si>
    <t>086</t>
  </si>
  <si>
    <t>PV瞬时电流过流软件保护</t>
  </si>
  <si>
    <t>IpvUnbalance</t>
  </si>
  <si>
    <t>087</t>
  </si>
  <si>
    <t>PV并联不均流</t>
  </si>
  <si>
    <t>IacUnbalance</t>
  </si>
  <si>
    <t>088</t>
  </si>
  <si>
    <t>输出电流不平衡</t>
  </si>
  <si>
    <t>SwPvOCP</t>
  </si>
  <si>
    <t>089</t>
  </si>
  <si>
    <t>PV软件过流保护</t>
  </si>
  <si>
    <t>090</t>
  </si>
  <si>
    <t>091</t>
  </si>
  <si>
    <t>092</t>
  </si>
  <si>
    <t>093</t>
  </si>
  <si>
    <t>094</t>
  </si>
  <si>
    <t>095</t>
  </si>
  <si>
    <t>096</t>
  </si>
  <si>
    <t>HwLLCBusOVP</t>
  </si>
  <si>
    <t>097</t>
  </si>
  <si>
    <t>LLC母线硬件过压</t>
  </si>
  <si>
    <t>硬件信号</t>
  </si>
  <si>
    <t>HwBusOVP</t>
  </si>
  <si>
    <t>098</t>
  </si>
  <si>
    <t>逆变母线硬件过压</t>
  </si>
  <si>
    <t>HwBuckBoostOCP</t>
  </si>
  <si>
    <t>099</t>
  </si>
  <si>
    <t>BuckBoost硬件过流</t>
  </si>
  <si>
    <t>HwBatOCP</t>
  </si>
  <si>
    <t>100</t>
  </si>
  <si>
    <t>电池硬件过流</t>
  </si>
  <si>
    <t>101</t>
  </si>
  <si>
    <t>HwPVOCP</t>
  </si>
  <si>
    <t>102</t>
  </si>
  <si>
    <t>PV硬件过流</t>
  </si>
  <si>
    <t>HwACOCP</t>
  </si>
  <si>
    <t>103</t>
  </si>
  <si>
    <t>交流输出硬件过流</t>
  </si>
  <si>
    <t>104</t>
  </si>
  <si>
    <t>105</t>
  </si>
  <si>
    <t>硬件信号预留、过载</t>
  </si>
  <si>
    <t>106</t>
  </si>
  <si>
    <t>107</t>
  </si>
  <si>
    <t>108</t>
  </si>
  <si>
    <t>109</t>
  </si>
  <si>
    <t>Overload1</t>
  </si>
  <si>
    <t>110</t>
  </si>
  <si>
    <t>过载保护1</t>
  </si>
  <si>
    <t>Overload2</t>
  </si>
  <si>
    <t>111</t>
  </si>
  <si>
    <t>过载保护2</t>
  </si>
  <si>
    <t>Overload3</t>
  </si>
  <si>
    <t>112</t>
  </si>
  <si>
    <t>过载保护3</t>
  </si>
  <si>
    <t>OverTempDerating</t>
  </si>
  <si>
    <t>113</t>
  </si>
  <si>
    <t>过温降载</t>
  </si>
  <si>
    <t>降载</t>
  </si>
  <si>
    <r>
      <rPr>
        <sz val="11"/>
        <color theme="1"/>
        <rFont val="宋体"/>
        <charset val="134"/>
      </rPr>
      <t>该故障字只用于产生报警，不会</t>
    </r>
    <r>
      <rPr>
        <b/>
        <sz val="11"/>
        <color theme="1"/>
        <rFont val="宋体"/>
        <charset val="134"/>
      </rPr>
      <t>直接</t>
    </r>
    <r>
      <rPr>
        <sz val="11"/>
        <color theme="1"/>
        <rFont val="宋体"/>
        <charset val="134"/>
      </rPr>
      <t>使得系统进入故障状态。</t>
    </r>
  </si>
  <si>
    <t>FreqDerating</t>
  </si>
  <si>
    <t>114</t>
  </si>
  <si>
    <t>频率降载</t>
  </si>
  <si>
    <t>FreqLoading</t>
  </si>
  <si>
    <t>115</t>
  </si>
  <si>
    <t>频率加载</t>
  </si>
  <si>
    <t>VoltDerating</t>
  </si>
  <si>
    <t>116</t>
  </si>
  <si>
    <t>电压降载</t>
  </si>
  <si>
    <t>VoltLoading</t>
  </si>
  <si>
    <t>117</t>
  </si>
  <si>
    <t>电压加载</t>
  </si>
  <si>
    <t>118</t>
  </si>
  <si>
    <t>119</t>
  </si>
  <si>
    <t>120</t>
  </si>
  <si>
    <t>121</t>
  </si>
  <si>
    <t>关机</t>
  </si>
  <si>
    <t>122</t>
  </si>
  <si>
    <t>123</t>
  </si>
  <si>
    <t>BatLowVoltageAlarm</t>
  </si>
  <si>
    <t>124</t>
  </si>
  <si>
    <t>电池低电压保护</t>
  </si>
  <si>
    <t>BatLowVoltageShut</t>
  </si>
  <si>
    <t>125</t>
  </si>
  <si>
    <t>电池低压关机</t>
  </si>
  <si>
    <t>126</t>
  </si>
  <si>
    <t>电池低压预告警</t>
  </si>
  <si>
    <t>127</t>
  </si>
  <si>
    <t>128</t>
  </si>
  <si>
    <t>unrecoverHwAcOCP</t>
  </si>
  <si>
    <t>129</t>
  </si>
  <si>
    <t>输出硬件过流永久性故障</t>
  </si>
  <si>
    <t>永久性</t>
  </si>
  <si>
    <t>unrecoverBusOVP</t>
  </si>
  <si>
    <t>130</t>
  </si>
  <si>
    <r>
      <rPr>
        <sz val="11"/>
        <color theme="1"/>
        <rFont val="Tahoma"/>
        <family val="2"/>
      </rPr>
      <t>Bus</t>
    </r>
    <r>
      <rPr>
        <sz val="11"/>
        <color theme="1"/>
        <rFont val="宋体"/>
        <charset val="134"/>
      </rPr>
      <t>过压永久性故障</t>
    </r>
  </si>
  <si>
    <t>unrecoverHwBusOVP</t>
  </si>
  <si>
    <t>131</t>
  </si>
  <si>
    <r>
      <rPr>
        <sz val="11"/>
        <color theme="1"/>
        <rFont val="Tahoma"/>
        <family val="2"/>
      </rPr>
      <t>Bus</t>
    </r>
    <r>
      <rPr>
        <sz val="11"/>
        <color theme="1"/>
        <rFont val="宋体"/>
        <charset val="134"/>
      </rPr>
      <t>硬件过压永久性故障</t>
    </r>
  </si>
  <si>
    <t>unrecoverIpvUnbalance</t>
  </si>
  <si>
    <t>132</t>
  </si>
  <si>
    <r>
      <rPr>
        <sz val="11"/>
        <color theme="1"/>
        <rFont val="Tahoma"/>
        <family val="2"/>
      </rPr>
      <t>PV</t>
    </r>
    <r>
      <rPr>
        <sz val="11"/>
        <color theme="1"/>
        <rFont val="宋体"/>
        <charset val="134"/>
      </rPr>
      <t>不均流永久性故障</t>
    </r>
  </si>
  <si>
    <t>unrecoverEPSBatOCP</t>
  </si>
  <si>
    <t>133</t>
  </si>
  <si>
    <r>
      <rPr>
        <sz val="11"/>
        <color theme="1"/>
        <rFont val="Tahoma"/>
        <family val="2"/>
      </rPr>
      <t>EPS</t>
    </r>
    <r>
      <rPr>
        <sz val="11"/>
        <color theme="1"/>
        <rFont val="宋体"/>
        <charset val="134"/>
      </rPr>
      <t>模式下电池过流永久性故障</t>
    </r>
  </si>
  <si>
    <t>unrecoverAcOCPInstant</t>
  </si>
  <si>
    <t>134</t>
  </si>
  <si>
    <t>输出瞬时过流永久性故障</t>
  </si>
  <si>
    <t>unrecoverIacUnbalance</t>
  </si>
  <si>
    <t>135</t>
  </si>
  <si>
    <t>输出电流不平衡永久故障</t>
  </si>
  <si>
    <t>136</t>
  </si>
  <si>
    <t>unrecoverPvConfigError</t>
  </si>
  <si>
    <t>137</t>
  </si>
  <si>
    <t>输入模式设置错误永久性故障</t>
  </si>
  <si>
    <t>unrecoverPVOCPInstant</t>
  </si>
  <si>
    <t>138</t>
  </si>
  <si>
    <t>输入过流永久性故障</t>
  </si>
  <si>
    <t>unrecoverHwPVOCP</t>
  </si>
  <si>
    <t>139</t>
  </si>
  <si>
    <t>输入硬件过流永久性故障</t>
  </si>
  <si>
    <t>unrecoverRelayFail</t>
  </si>
  <si>
    <t>140</t>
  </si>
  <si>
    <t>继电器永久性故障</t>
  </si>
  <si>
    <t>unrecoverVbusUnbalance</t>
  </si>
  <si>
    <t>141</t>
  </si>
  <si>
    <t>Bus不平衡永久故障</t>
  </si>
  <si>
    <t>unrecoverSpdFail(DC)</t>
  </si>
  <si>
    <t>142</t>
  </si>
  <si>
    <r>
      <rPr>
        <sz val="11"/>
        <color theme="1"/>
        <rFont val="宋体"/>
        <charset val="134"/>
      </rPr>
      <t>防雷永久性故障</t>
    </r>
    <r>
      <rPr>
        <sz val="11"/>
        <color theme="1"/>
        <rFont val="Tahoma"/>
        <family val="2"/>
      </rPr>
      <t>-</t>
    </r>
    <r>
      <rPr>
        <sz val="11"/>
        <color theme="1"/>
        <rFont val="宋体"/>
        <charset val="134"/>
      </rPr>
      <t>直流侧</t>
    </r>
  </si>
  <si>
    <t>unrecoverSpdFail(AC)</t>
  </si>
  <si>
    <t>143</t>
  </si>
  <si>
    <r>
      <rPr>
        <sz val="11"/>
        <color theme="1"/>
        <rFont val="宋体"/>
        <charset val="134"/>
      </rPr>
      <t>防雷永久性故障</t>
    </r>
    <r>
      <rPr>
        <sz val="11"/>
        <color theme="1"/>
        <rFont val="Tahoma"/>
        <family val="2"/>
      </rPr>
      <t>-</t>
    </r>
    <r>
      <rPr>
        <sz val="11"/>
        <color theme="1"/>
        <rFont val="宋体"/>
        <charset val="134"/>
      </rPr>
      <t>交流侧</t>
    </r>
  </si>
  <si>
    <t>144</t>
  </si>
  <si>
    <t>USBFault</t>
  </si>
  <si>
    <t>145</t>
  </si>
  <si>
    <r>
      <rPr>
        <sz val="11"/>
        <color theme="1"/>
        <rFont val="Tahoma"/>
        <family val="2"/>
      </rPr>
      <t>USB</t>
    </r>
    <r>
      <rPr>
        <sz val="11"/>
        <color theme="1"/>
        <rFont val="宋体"/>
        <charset val="134"/>
      </rPr>
      <t>故障</t>
    </r>
  </si>
  <si>
    <t>ARM</t>
  </si>
  <si>
    <t>通讯板</t>
  </si>
  <si>
    <t>WifiFault</t>
  </si>
  <si>
    <t>146</t>
  </si>
  <si>
    <r>
      <rPr>
        <sz val="11"/>
        <color theme="1"/>
        <rFont val="Tahoma"/>
        <family val="2"/>
      </rPr>
      <t>WIFI</t>
    </r>
    <r>
      <rPr>
        <sz val="11"/>
        <color theme="1"/>
        <rFont val="宋体"/>
        <charset val="134"/>
      </rPr>
      <t>故障</t>
    </r>
  </si>
  <si>
    <t>BluetoothFault</t>
  </si>
  <si>
    <t>147</t>
  </si>
  <si>
    <t>蓝牙故障</t>
  </si>
  <si>
    <t>RTCFault</t>
  </si>
  <si>
    <t>148</t>
  </si>
  <si>
    <r>
      <rPr>
        <sz val="11"/>
        <color theme="1"/>
        <rFont val="Tahoma"/>
        <family val="2"/>
      </rPr>
      <t>RTC</t>
    </r>
    <r>
      <rPr>
        <sz val="11"/>
        <color theme="1"/>
        <rFont val="宋体"/>
        <charset val="134"/>
      </rPr>
      <t>时钟故障</t>
    </r>
  </si>
  <si>
    <t>CommEEPROMFault</t>
  </si>
  <si>
    <t>149</t>
  </si>
  <si>
    <r>
      <rPr>
        <sz val="11"/>
        <color theme="1"/>
        <rFont val="宋体"/>
        <charset val="134"/>
      </rPr>
      <t>通信板</t>
    </r>
    <r>
      <rPr>
        <sz val="11"/>
        <color theme="1"/>
        <rFont val="Tahoma"/>
        <family val="2"/>
      </rPr>
      <t>EEPROM</t>
    </r>
    <r>
      <rPr>
        <sz val="11"/>
        <color theme="1"/>
        <rFont val="宋体"/>
        <charset val="134"/>
      </rPr>
      <t>错误</t>
    </r>
  </si>
  <si>
    <t>FlashFault</t>
  </si>
  <si>
    <t>150</t>
  </si>
  <si>
    <t>通信板FLASH错误</t>
  </si>
  <si>
    <t>151</t>
  </si>
  <si>
    <r>
      <rPr>
        <sz val="11"/>
        <color theme="1"/>
        <rFont val="Tahoma"/>
        <family val="2"/>
      </rPr>
      <t>S</t>
    </r>
    <r>
      <rPr>
        <sz val="11"/>
        <color theme="1"/>
        <rFont val="Tahoma"/>
        <family val="2"/>
      </rPr>
      <t>afetyVerFault</t>
    </r>
  </si>
  <si>
    <t>152</t>
  </si>
  <si>
    <t>安规版本错误</t>
  </si>
  <si>
    <t>SciCommLose(DC)</t>
  </si>
  <si>
    <t>153</t>
  </si>
  <si>
    <t>SCI通信错误（直流侧）</t>
  </si>
  <si>
    <t>SciCommLose(AC)</t>
  </si>
  <si>
    <t>154</t>
  </si>
  <si>
    <t>SCI通信错误（交流侧）</t>
  </si>
  <si>
    <t>SciCommLose(Fuse)</t>
  </si>
  <si>
    <t>155</t>
  </si>
  <si>
    <t>SCI通信错误（汇流板侧）</t>
  </si>
  <si>
    <t>SoftVerError</t>
  </si>
  <si>
    <t>156</t>
  </si>
  <si>
    <t>软件版本不一致</t>
  </si>
  <si>
    <r>
      <rPr>
        <sz val="11"/>
        <color theme="1"/>
        <rFont val="Tahoma"/>
        <family val="2"/>
      </rPr>
      <t>BMS</t>
    </r>
    <r>
      <rPr>
        <sz val="11"/>
        <color theme="1"/>
        <rFont val="Tahoma"/>
        <family val="2"/>
      </rPr>
      <t>1</t>
    </r>
    <r>
      <rPr>
        <sz val="11"/>
        <color theme="1"/>
        <rFont val="Tahoma"/>
        <family val="2"/>
      </rPr>
      <t>CommunicatonFault</t>
    </r>
  </si>
  <si>
    <t>157</t>
  </si>
  <si>
    <t>锂电池1通信故障</t>
  </si>
  <si>
    <r>
      <rPr>
        <sz val="11"/>
        <color theme="1"/>
        <rFont val="Tahoma"/>
        <family val="2"/>
      </rPr>
      <t>BMS</t>
    </r>
    <r>
      <rPr>
        <sz val="11"/>
        <color theme="1"/>
        <rFont val="Tahoma"/>
        <family val="2"/>
      </rPr>
      <t>2</t>
    </r>
    <r>
      <rPr>
        <sz val="11"/>
        <color theme="1"/>
        <rFont val="Tahoma"/>
        <family val="2"/>
      </rPr>
      <t>CommunicatonFault</t>
    </r>
  </si>
  <si>
    <t>158</t>
  </si>
  <si>
    <t>锂电池2通信故障</t>
  </si>
  <si>
    <r>
      <rPr>
        <sz val="11"/>
        <color theme="1"/>
        <rFont val="Tahoma"/>
        <family val="2"/>
      </rPr>
      <t>BMS</t>
    </r>
    <r>
      <rPr>
        <sz val="11"/>
        <color theme="1"/>
        <rFont val="Tahoma"/>
        <family val="2"/>
      </rPr>
      <t>3</t>
    </r>
    <r>
      <rPr>
        <sz val="11"/>
        <color theme="1"/>
        <rFont val="Tahoma"/>
        <family val="2"/>
      </rPr>
      <t>CommunicatonFault</t>
    </r>
  </si>
  <si>
    <t>159</t>
  </si>
  <si>
    <t>锂电池3通信故障</t>
  </si>
  <si>
    <r>
      <rPr>
        <sz val="11"/>
        <color theme="1"/>
        <rFont val="Tahoma"/>
        <family val="2"/>
      </rPr>
      <t>BMS</t>
    </r>
    <r>
      <rPr>
        <sz val="11"/>
        <color theme="1"/>
        <rFont val="Tahoma"/>
        <family val="2"/>
      </rPr>
      <t>4</t>
    </r>
    <r>
      <rPr>
        <sz val="11"/>
        <color theme="1"/>
        <rFont val="Tahoma"/>
        <family val="2"/>
      </rPr>
      <t>CommunicatonFault</t>
    </r>
  </si>
  <si>
    <t>160</t>
  </si>
  <si>
    <t>锂电池4通信故障</t>
  </si>
  <si>
    <t>ForceShutdown</t>
  </si>
  <si>
    <t>161</t>
  </si>
  <si>
    <t>强制关机</t>
  </si>
  <si>
    <t>通讯板关机、降载</t>
  </si>
  <si>
    <t>RemoteShutdown</t>
  </si>
  <si>
    <t>162</t>
  </si>
  <si>
    <t>远程关机</t>
  </si>
  <si>
    <t>Drms0Shutdown</t>
  </si>
  <si>
    <t>163</t>
  </si>
  <si>
    <t>Drms0关机</t>
  </si>
  <si>
    <t>164</t>
  </si>
  <si>
    <t>RemoteDerating</t>
  </si>
  <si>
    <t>165</t>
  </si>
  <si>
    <t>远程降载</t>
  </si>
  <si>
    <t>LogicInterfaceDerating</t>
  </si>
  <si>
    <t>166</t>
  </si>
  <si>
    <t>逻辑接口降载</t>
  </si>
  <si>
    <t>AlarmAntiRefluxing</t>
  </si>
  <si>
    <t>167</t>
  </si>
  <si>
    <t>防逆流降载</t>
  </si>
  <si>
    <t>168</t>
  </si>
  <si>
    <t>FanFault1</t>
  </si>
  <si>
    <t>169</t>
  </si>
  <si>
    <r>
      <rPr>
        <sz val="11"/>
        <color theme="1"/>
        <rFont val="宋体"/>
        <charset val="134"/>
      </rPr>
      <t>风扇</t>
    </r>
    <r>
      <rPr>
        <sz val="11"/>
        <color theme="1"/>
        <rFont val="Tahoma"/>
        <family val="2"/>
      </rPr>
      <t>1</t>
    </r>
    <r>
      <rPr>
        <sz val="11"/>
        <color theme="1"/>
        <rFont val="宋体"/>
        <charset val="134"/>
      </rPr>
      <t>故障</t>
    </r>
  </si>
  <si>
    <t>外设组件</t>
  </si>
  <si>
    <t>FanFault2</t>
  </si>
  <si>
    <t>170</t>
  </si>
  <si>
    <r>
      <rPr>
        <sz val="11"/>
        <color theme="1"/>
        <rFont val="宋体"/>
        <charset val="134"/>
      </rPr>
      <t>风扇</t>
    </r>
    <r>
      <rPr>
        <sz val="11"/>
        <color theme="1"/>
        <rFont val="Tahoma"/>
        <family val="2"/>
      </rPr>
      <t>2故障</t>
    </r>
  </si>
  <si>
    <t>FanFault3</t>
  </si>
  <si>
    <t>171</t>
  </si>
  <si>
    <r>
      <rPr>
        <sz val="11"/>
        <color theme="1"/>
        <rFont val="宋体"/>
        <charset val="134"/>
      </rPr>
      <t>风扇</t>
    </r>
    <r>
      <rPr>
        <sz val="11"/>
        <color theme="1"/>
        <rFont val="Tahoma"/>
        <family val="2"/>
      </rPr>
      <t>3故障</t>
    </r>
  </si>
  <si>
    <t>FanFault4</t>
  </si>
  <si>
    <t>172</t>
  </si>
  <si>
    <r>
      <rPr>
        <sz val="11"/>
        <color theme="1"/>
        <rFont val="宋体"/>
        <charset val="134"/>
      </rPr>
      <t>风扇</t>
    </r>
    <r>
      <rPr>
        <sz val="11"/>
        <color theme="1"/>
        <rFont val="Tahoma"/>
        <family val="2"/>
      </rPr>
      <t>4故障</t>
    </r>
  </si>
  <si>
    <t>FanFault5</t>
  </si>
  <si>
    <t>173</t>
  </si>
  <si>
    <r>
      <rPr>
        <sz val="11"/>
        <color theme="1"/>
        <rFont val="宋体"/>
        <charset val="134"/>
      </rPr>
      <t>风扇</t>
    </r>
    <r>
      <rPr>
        <sz val="11"/>
        <color theme="1"/>
        <rFont val="Tahoma"/>
        <family val="2"/>
      </rPr>
      <t>5故障</t>
    </r>
  </si>
  <si>
    <t>FanFault6</t>
  </si>
  <si>
    <t>174</t>
  </si>
  <si>
    <r>
      <rPr>
        <sz val="11"/>
        <color theme="1"/>
        <rFont val="宋体"/>
        <charset val="134"/>
      </rPr>
      <t>风扇</t>
    </r>
    <r>
      <rPr>
        <sz val="11"/>
        <color theme="1"/>
        <rFont val="Tahoma"/>
        <family val="2"/>
      </rPr>
      <t>6故障</t>
    </r>
  </si>
  <si>
    <t>175</t>
  </si>
  <si>
    <r>
      <rPr>
        <sz val="11"/>
        <color theme="1"/>
        <rFont val="Tahoma"/>
        <family val="2"/>
      </rPr>
      <t>M</t>
    </r>
    <r>
      <rPr>
        <sz val="11"/>
        <color theme="1"/>
        <rFont val="Tahoma"/>
        <family val="2"/>
      </rPr>
      <t>eterCommLose</t>
    </r>
  </si>
  <si>
    <t>176</t>
  </si>
  <si>
    <t>电表通讯故障</t>
  </si>
  <si>
    <r>
      <rPr>
        <sz val="11"/>
        <color theme="1"/>
        <rFont val="Tahoma"/>
        <family val="2"/>
      </rPr>
      <t>A</t>
    </r>
    <r>
      <rPr>
        <sz val="11"/>
        <color theme="1"/>
        <rFont val="Tahoma"/>
        <family val="2"/>
      </rPr>
      <t>RM</t>
    </r>
  </si>
  <si>
    <t>BMS OVP</t>
  </si>
  <si>
    <t>177</t>
  </si>
  <si>
    <r>
      <rPr>
        <sz val="11"/>
        <color theme="1"/>
        <rFont val="Tahoma"/>
        <family val="2"/>
      </rPr>
      <t>BMS</t>
    </r>
    <r>
      <rPr>
        <sz val="11"/>
        <color theme="1"/>
        <rFont val="宋体"/>
        <charset val="134"/>
      </rPr>
      <t>过压告警</t>
    </r>
  </si>
  <si>
    <t>BMS</t>
  </si>
  <si>
    <t>BMS UVP</t>
  </si>
  <si>
    <t>178</t>
  </si>
  <si>
    <r>
      <rPr>
        <sz val="11"/>
        <color theme="1"/>
        <rFont val="Tahoma"/>
        <family val="2"/>
      </rPr>
      <t>BMS</t>
    </r>
    <r>
      <rPr>
        <sz val="11"/>
        <color theme="1"/>
        <rFont val="宋体"/>
        <charset val="134"/>
      </rPr>
      <t>欠压告警</t>
    </r>
  </si>
  <si>
    <t>BMS OTP</t>
  </si>
  <si>
    <t>179</t>
  </si>
  <si>
    <r>
      <rPr>
        <sz val="11"/>
        <color theme="1"/>
        <rFont val="Tahoma"/>
        <family val="2"/>
      </rPr>
      <t>BMS</t>
    </r>
    <r>
      <rPr>
        <sz val="11"/>
        <color theme="1"/>
        <rFont val="宋体"/>
        <charset val="134"/>
      </rPr>
      <t>高温告警</t>
    </r>
  </si>
  <si>
    <t>BMS UTP</t>
  </si>
  <si>
    <t>180</t>
  </si>
  <si>
    <r>
      <rPr>
        <sz val="11"/>
        <color theme="1"/>
        <rFont val="Tahoma"/>
        <family val="2"/>
      </rPr>
      <t>BMS</t>
    </r>
    <r>
      <rPr>
        <sz val="11"/>
        <color theme="1"/>
        <rFont val="宋体"/>
        <charset val="134"/>
      </rPr>
      <t>低温告警</t>
    </r>
  </si>
  <si>
    <t>BMS OCP</t>
  </si>
  <si>
    <t>181</t>
  </si>
  <si>
    <r>
      <rPr>
        <sz val="11"/>
        <color theme="1"/>
        <rFont val="Tahoma"/>
        <family val="2"/>
      </rPr>
      <t>BMS</t>
    </r>
    <r>
      <rPr>
        <sz val="11"/>
        <color theme="1"/>
        <rFont val="宋体"/>
        <charset val="134"/>
      </rPr>
      <t>充放电过载告警</t>
    </r>
  </si>
  <si>
    <t>BMS Short</t>
  </si>
  <si>
    <t>182</t>
  </si>
  <si>
    <r>
      <rPr>
        <sz val="11"/>
        <color theme="1"/>
        <rFont val="Tahoma"/>
        <family val="2"/>
      </rPr>
      <t>BMS</t>
    </r>
    <r>
      <rPr>
        <sz val="11"/>
        <color theme="1"/>
        <rFont val="宋体"/>
        <charset val="134"/>
      </rPr>
      <t>短路告警</t>
    </r>
  </si>
  <si>
    <t>183</t>
  </si>
  <si>
    <t>184</t>
  </si>
  <si>
    <t>185</t>
  </si>
  <si>
    <t>186</t>
  </si>
  <si>
    <t>187</t>
  </si>
  <si>
    <t>188</t>
  </si>
  <si>
    <t>189</t>
  </si>
  <si>
    <t>190</t>
  </si>
  <si>
    <t>191</t>
  </si>
  <si>
    <t>192</t>
  </si>
  <si>
    <t>StringFuse_Fault0</t>
  </si>
  <si>
    <t>193</t>
  </si>
  <si>
    <t>组串保险开路告警</t>
  </si>
  <si>
    <t>FUSE</t>
  </si>
  <si>
    <t>StringFuse_Fault1</t>
  </si>
  <si>
    <t>194</t>
  </si>
  <si>
    <t>StringFuse_Fault2</t>
  </si>
  <si>
    <t>195</t>
  </si>
  <si>
    <t>StringFuse_Fault3</t>
  </si>
  <si>
    <t>196</t>
  </si>
  <si>
    <t>StringFuse_Fault4</t>
  </si>
  <si>
    <t>197</t>
  </si>
  <si>
    <t>StringFuse_Fault5</t>
  </si>
  <si>
    <t>198</t>
  </si>
  <si>
    <t>StringFuse_Fault6</t>
  </si>
  <si>
    <t>199</t>
  </si>
  <si>
    <t>StringFuse_Fault7</t>
  </si>
  <si>
    <t>200</t>
  </si>
  <si>
    <t>StringFuse_Fault8</t>
  </si>
  <si>
    <t>201</t>
  </si>
  <si>
    <t>StringFuse_Fault9</t>
  </si>
  <si>
    <t>202</t>
  </si>
  <si>
    <t>StringFuse_Fault10</t>
  </si>
  <si>
    <t>203</t>
  </si>
  <si>
    <t>StringFuse_Fault11</t>
  </si>
  <si>
    <t>204</t>
  </si>
  <si>
    <t>StringFuse_Fault12</t>
  </si>
  <si>
    <t>205</t>
  </si>
  <si>
    <t>StringFuse_Fault13</t>
  </si>
  <si>
    <t>206</t>
  </si>
  <si>
    <t>StringFuse_Fault14</t>
  </si>
  <si>
    <t>207</t>
  </si>
  <si>
    <t>StringFuse_Fault15</t>
  </si>
  <si>
    <t>208</t>
  </si>
  <si>
    <t>StringFuse_Fault16</t>
  </si>
  <si>
    <t>209</t>
  </si>
  <si>
    <t>StringFuse_Fault17</t>
  </si>
  <si>
    <t>210</t>
  </si>
  <si>
    <t>StringFuse_Fault18</t>
  </si>
  <si>
    <t>211</t>
  </si>
  <si>
    <t>StringFuse_Fault19</t>
  </si>
  <si>
    <t>212</t>
  </si>
  <si>
    <t>StringFuse_Fault20</t>
  </si>
  <si>
    <t>213</t>
  </si>
  <si>
    <t>StringFuse_Fault21</t>
  </si>
  <si>
    <t>214</t>
  </si>
  <si>
    <t>StringFuse_Fault22</t>
  </si>
  <si>
    <t>215</t>
  </si>
  <si>
    <t>StringFuse_Fault23</t>
  </si>
  <si>
    <t>216</t>
  </si>
  <si>
    <t>StringFuse_Fault24</t>
  </si>
  <si>
    <t>217</t>
  </si>
  <si>
    <t>StringFuse_Fault25</t>
  </si>
  <si>
    <t>218</t>
  </si>
  <si>
    <t>StringFuse_Fault26</t>
  </si>
  <si>
    <t>219</t>
  </si>
  <si>
    <t>StringFuse_Fault27</t>
  </si>
  <si>
    <t>220</t>
  </si>
  <si>
    <t>StringFuse_Fault28</t>
  </si>
  <si>
    <t>221</t>
  </si>
  <si>
    <t>StringFuse_Fault29</t>
  </si>
  <si>
    <t>222</t>
  </si>
  <si>
    <t>StringFuse_Fault30</t>
  </si>
  <si>
    <t>223</t>
  </si>
  <si>
    <t>StringFuse_Fault31</t>
  </si>
  <si>
    <t>224</t>
  </si>
  <si>
    <t>InputFuse_Fault0</t>
  </si>
  <si>
    <t>225</t>
  </si>
  <si>
    <t>电池输入保险开路告警</t>
  </si>
  <si>
    <t>InputFuse_Fault1</t>
  </si>
  <si>
    <t>226</t>
  </si>
  <si>
    <t>InputFuse_Fault2</t>
  </si>
  <si>
    <t>227</t>
  </si>
  <si>
    <t>InputFuse_Fault3</t>
  </si>
  <si>
    <t>228</t>
  </si>
  <si>
    <t>InputFuse_Fault4</t>
  </si>
  <si>
    <t>229</t>
  </si>
  <si>
    <t>InputFuse_Fault5</t>
  </si>
  <si>
    <t>230</t>
  </si>
  <si>
    <t>InputFuse_Fault6</t>
  </si>
  <si>
    <t>231</t>
  </si>
  <si>
    <t>InputFuse_Fault7</t>
  </si>
  <si>
    <t>232</t>
  </si>
  <si>
    <t>InputFuse_Fault8</t>
  </si>
  <si>
    <t>233</t>
  </si>
  <si>
    <t>InputFuse_Fault9</t>
  </si>
  <si>
    <t>234</t>
  </si>
  <si>
    <t>InputFuse_Fault10</t>
  </si>
  <si>
    <t>235</t>
  </si>
  <si>
    <t>InputFuse_Fault11</t>
  </si>
  <si>
    <t>236</t>
  </si>
  <si>
    <t>InputFuse_Fault12</t>
  </si>
  <si>
    <t>237</t>
  </si>
  <si>
    <t>InputFuse_Fault13</t>
  </si>
  <si>
    <t>238</t>
  </si>
  <si>
    <t>InputFuse_Fault14</t>
  </si>
  <si>
    <t>239</t>
  </si>
  <si>
    <t>InputFuse_Fault15</t>
  </si>
  <si>
    <t>240</t>
  </si>
  <si>
    <t>CombinerOverVoltageGroup1</t>
  </si>
  <si>
    <t>241</t>
  </si>
  <si>
    <t>汇流</t>
  </si>
  <si>
    <t>CombinerOverVoltageGroup2</t>
  </si>
  <si>
    <t>242</t>
  </si>
  <si>
    <t>CombinerOverVoltageGroup3</t>
  </si>
  <si>
    <t>243</t>
  </si>
  <si>
    <t>CombinerOverVoltageGroup4</t>
  </si>
  <si>
    <t>244</t>
  </si>
  <si>
    <t>CombinerOverVoltageGroup5</t>
  </si>
  <si>
    <t>245</t>
  </si>
  <si>
    <t>CombinerOverVoltageGroup6</t>
  </si>
  <si>
    <t>246</t>
  </si>
  <si>
    <t>CombinerOverVoltageGroup7</t>
  </si>
  <si>
    <t>247</t>
  </si>
  <si>
    <t>CombinerOverVoltageGroup8</t>
  </si>
  <si>
    <t>248</t>
  </si>
  <si>
    <t>CombinerOverVoltageGroup9</t>
  </si>
  <si>
    <t>249</t>
  </si>
  <si>
    <t>CombinerOverVoltageGroup10</t>
  </si>
  <si>
    <t>250</t>
  </si>
  <si>
    <t>CombinerOverVoltageGroup11</t>
  </si>
  <si>
    <t>251</t>
  </si>
  <si>
    <t>CombinerOverVoltageGroup12</t>
  </si>
  <si>
    <t>252</t>
  </si>
  <si>
    <t>CombinerOverVoltageGroup13</t>
  </si>
  <si>
    <t>253</t>
  </si>
  <si>
    <t>CombinerOverVoltageGroup14</t>
  </si>
  <si>
    <t>254</t>
  </si>
  <si>
    <t>CombinerOverVoltageGroup15</t>
  </si>
  <si>
    <t>255</t>
  </si>
  <si>
    <t>CombinerOverVoltageGroup16</t>
  </si>
  <si>
    <t>256</t>
  </si>
  <si>
    <t>CombinerUnderVoltageGroup1</t>
  </si>
  <si>
    <t>257</t>
  </si>
  <si>
    <t>CombinerUnderVoltageGroup2</t>
  </si>
  <si>
    <t>258</t>
  </si>
  <si>
    <t>CombinerUnderVoltageGroup3</t>
  </si>
  <si>
    <t>259</t>
  </si>
  <si>
    <t>CombinerUnderVoltageGroup4</t>
  </si>
  <si>
    <t>260</t>
  </si>
  <si>
    <t>CombinerUnderVoltageGroup5</t>
  </si>
  <si>
    <t>261</t>
  </si>
  <si>
    <t>CombinerUnderVoltageGroup6</t>
  </si>
  <si>
    <t>262</t>
  </si>
  <si>
    <t>CombinerUnderVoltageGroup7</t>
  </si>
  <si>
    <t>263</t>
  </si>
  <si>
    <t>CombinerUnderVoltageGroup8</t>
  </si>
  <si>
    <t>264</t>
  </si>
  <si>
    <t>CombinerUnderVoltageGroup9</t>
  </si>
  <si>
    <t>265</t>
  </si>
  <si>
    <t>CombinerUnderVoltageGroup10</t>
  </si>
  <si>
    <t>266</t>
  </si>
  <si>
    <t>CombinerUnderVoltageGroup11</t>
  </si>
  <si>
    <t>267</t>
  </si>
  <si>
    <t>CombinerUnderVoltageGroup12</t>
  </si>
  <si>
    <t>268</t>
  </si>
  <si>
    <t>CombinerUnderVoltageGroup13</t>
  </si>
  <si>
    <t>269</t>
  </si>
  <si>
    <t>CombinerUnderVoltageGroup14</t>
  </si>
  <si>
    <t>270</t>
  </si>
  <si>
    <t>CombinerUnderVoltageGroup15</t>
  </si>
  <si>
    <t>271</t>
  </si>
  <si>
    <t>CombinerUnderVoltageGroup16</t>
  </si>
  <si>
    <t>272</t>
  </si>
  <si>
    <t>CombinerOverCurrent1</t>
  </si>
  <si>
    <t>273</t>
  </si>
  <si>
    <t>CombinerOverCurrent2</t>
  </si>
  <si>
    <t>274</t>
  </si>
  <si>
    <t>CombinerOverCurrent3</t>
  </si>
  <si>
    <t>275</t>
  </si>
  <si>
    <t>CombinerOverCurrent4</t>
  </si>
  <si>
    <t>276</t>
  </si>
  <si>
    <t>CombinerOverCurrent5</t>
  </si>
  <si>
    <t>277</t>
  </si>
  <si>
    <t>CombinerOverCurrent6</t>
  </si>
  <si>
    <t>278</t>
  </si>
  <si>
    <t>CombinerOverCurrent7</t>
  </si>
  <si>
    <t>279</t>
  </si>
  <si>
    <t>CombinerOverCurrent8</t>
  </si>
  <si>
    <t>280</t>
  </si>
  <si>
    <t>CombinerOverCurrent9</t>
  </si>
  <si>
    <t>281</t>
  </si>
  <si>
    <t>CombinerOverCurrent10</t>
  </si>
  <si>
    <t>282</t>
  </si>
  <si>
    <t>CombinerOverCurrent11</t>
  </si>
  <si>
    <t>283</t>
  </si>
  <si>
    <t>CombinerOverCurrent12</t>
  </si>
  <si>
    <t>284</t>
  </si>
  <si>
    <t>CombinerOverCurrent13</t>
  </si>
  <si>
    <t>285</t>
  </si>
  <si>
    <t>CombinerOverCurrent14</t>
  </si>
  <si>
    <t>286</t>
  </si>
  <si>
    <t>CombinerOverCurrent15</t>
  </si>
  <si>
    <t>287</t>
  </si>
  <si>
    <t>CombinerOverCurrent16</t>
  </si>
  <si>
    <t>288</t>
  </si>
  <si>
    <t>Fault19</t>
  </si>
  <si>
    <t>CombinerOverCurrent17</t>
  </si>
  <si>
    <t>289</t>
  </si>
  <si>
    <t>CombinerOverCurrent18</t>
  </si>
  <si>
    <t>290</t>
  </si>
  <si>
    <t>CombinerOverCurrent19</t>
  </si>
  <si>
    <t>291</t>
  </si>
  <si>
    <t>CombinerOverCurrent20</t>
  </si>
  <si>
    <t>292</t>
  </si>
  <si>
    <t>CombinerOverCurrent21</t>
  </si>
  <si>
    <t>293</t>
  </si>
  <si>
    <t>CombinerOverCurrent22</t>
  </si>
  <si>
    <t>294</t>
  </si>
  <si>
    <t>CombinerOverCurrent23</t>
  </si>
  <si>
    <t>295</t>
  </si>
  <si>
    <t>CombinerOverCurrent24</t>
  </si>
  <si>
    <t>296</t>
  </si>
  <si>
    <t>CombinerOverCurrent25</t>
  </si>
  <si>
    <t>297</t>
  </si>
  <si>
    <t>CombinerOverCurrent26</t>
  </si>
  <si>
    <t>298</t>
  </si>
  <si>
    <t>CombinerOverCurrent27</t>
  </si>
  <si>
    <t>299</t>
  </si>
  <si>
    <t>CombinerOverCurrent28</t>
  </si>
  <si>
    <t>300</t>
  </si>
  <si>
    <t>CombinerOverCurrent29</t>
  </si>
  <si>
    <t>301</t>
  </si>
  <si>
    <t>CombinerOverCurrent30</t>
  </si>
  <si>
    <t>302</t>
  </si>
  <si>
    <t>CombinerOverCurrent31</t>
  </si>
  <si>
    <t>303</t>
  </si>
  <si>
    <t>CombinerOverCurrent32</t>
  </si>
  <si>
    <t>304</t>
  </si>
  <si>
    <t>Fault20</t>
  </si>
  <si>
    <t>305</t>
  </si>
  <si>
    <t>306</t>
  </si>
  <si>
    <t>307</t>
  </si>
  <si>
    <t>308</t>
  </si>
  <si>
    <t>309</t>
  </si>
  <si>
    <t>310</t>
  </si>
  <si>
    <t>311</t>
  </si>
  <si>
    <t>312</t>
  </si>
  <si>
    <t>313</t>
  </si>
  <si>
    <t>314</t>
  </si>
  <si>
    <t>315</t>
  </si>
  <si>
    <t>316</t>
  </si>
  <si>
    <t>317</t>
  </si>
  <si>
    <t>318</t>
  </si>
  <si>
    <t>319</t>
  </si>
  <si>
    <t>320</t>
  </si>
  <si>
    <t>Fault21</t>
  </si>
  <si>
    <t>321</t>
  </si>
  <si>
    <t>322</t>
  </si>
  <si>
    <t>323</t>
  </si>
  <si>
    <t>324</t>
  </si>
  <si>
    <t>325</t>
  </si>
  <si>
    <t>326</t>
  </si>
  <si>
    <t>327</t>
  </si>
  <si>
    <t>328</t>
  </si>
  <si>
    <t>329</t>
  </si>
  <si>
    <t>330</t>
  </si>
  <si>
    <t>331</t>
  </si>
  <si>
    <t>332</t>
  </si>
  <si>
    <t>333</t>
  </si>
  <si>
    <t>334</t>
  </si>
  <si>
    <t>335</t>
  </si>
  <si>
    <t>336</t>
  </si>
  <si>
    <t>Fault22</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</si>
  <si>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</si>
  <si>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</si>
  <si>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</si>
  <si>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</si>
  <si>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</si>
  <si>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</si>
  <si>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</si>
  <si>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</si>
  <si>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</si>
  <si>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</si>
  <si>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</si>
  <si>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</si>
  <si>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</si>
  <si>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</si>
  <si>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</si>
  <si>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</si>
  <si>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</si>
  <si>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</si>
  <si>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</si>
  <si>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</si>
  <si>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</si>
  <si>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</si>
  <si>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</si>
  <si>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</si>
  <si>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</si>
  <si>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</si>
  <si>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</si>
  <si>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</si>
  <si>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</si>
  <si>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</si>
  <si>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</si>
  <si>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</si>
  <si>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Fault23</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</si>
  <si>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</si>
  <si>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</si>
  <si>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</si>
  <si>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</si>
  <si>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</si>
  <si>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</si>
  <si>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</si>
  <si>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</si>
  <si>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</si>
  <si>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</si>
  <si>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</si>
  <si>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</si>
  <si>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</si>
  <si>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</si>
  <si>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</si>
  <si>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</si>
  <si>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</si>
  <si>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</si>
  <si>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</si>
  <si>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</si>
  <si>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</si>
  <si>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</si>
  <si>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</si>
  <si>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</si>
  <si>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</si>
  <si>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</si>
  <si>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</si>
  <si>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</si>
  <si>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</si>
  <si>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</si>
  <si>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</si>
  <si>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</si>
  <si>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Fault24</t>
  </si>
  <si>
    <t>369</t>
  </si>
  <si>
    <t>370</t>
  </si>
  <si>
    <t>371</t>
  </si>
  <si>
    <t>372</t>
  </si>
  <si>
    <t>373</t>
  </si>
  <si>
    <t>374</t>
  </si>
  <si>
    <t>375</t>
  </si>
  <si>
    <t>376</t>
  </si>
  <si>
    <t>377</t>
  </si>
  <si>
    <t>378</t>
  </si>
  <si>
    <t>379</t>
  </si>
  <si>
    <t>380</t>
  </si>
  <si>
    <t>381</t>
  </si>
  <si>
    <t>382</t>
  </si>
  <si>
    <t>383</t>
  </si>
  <si>
    <t>384</t>
  </si>
  <si>
    <t>Fault25</t>
  </si>
  <si>
    <t>385</t>
  </si>
  <si>
    <t>386</t>
  </si>
  <si>
    <t>387</t>
  </si>
  <si>
    <t>388</t>
  </si>
  <si>
    <t>389</t>
  </si>
  <si>
    <t>390</t>
  </si>
  <si>
    <t>391</t>
  </si>
  <si>
    <t>392</t>
  </si>
  <si>
    <t>393</t>
  </si>
  <si>
    <t>394</t>
  </si>
  <si>
    <t>395</t>
  </si>
  <si>
    <t>396</t>
  </si>
  <si>
    <t>397</t>
  </si>
  <si>
    <t>398</t>
  </si>
  <si>
    <t>399</t>
  </si>
  <si>
    <t>400</t>
  </si>
  <si>
    <t>Fault26</t>
  </si>
  <si>
    <t>AFCI0</t>
  </si>
  <si>
    <t>401</t>
  </si>
  <si>
    <t>拉弧故障</t>
  </si>
  <si>
    <t>拉弧</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</si>
  <si>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</si>
  <si>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</si>
  <si>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</si>
  <si>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</si>
  <si>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</si>
  <si>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</si>
  <si>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</si>
  <si>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</si>
  <si>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</si>
  <si>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</si>
  <si>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</si>
  <si>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</si>
  <si>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</si>
  <si>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</si>
  <si>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</si>
  <si>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</si>
  <si>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</si>
  <si>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</si>
  <si>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</si>
  <si>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</si>
  <si>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</si>
  <si>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</si>
  <si>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</si>
  <si>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</si>
  <si>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</si>
  <si>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</si>
  <si>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</si>
  <si>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</si>
  <si>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</si>
  <si>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</si>
  <si>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r>
      <rPr>
        <sz val="11"/>
        <color theme="1"/>
        <rFont val="Tahoma"/>
        <family val="2"/>
      </rPr>
      <t>Fault2</t>
    </r>
    <r>
      <rPr>
        <sz val="11"/>
        <color theme="1"/>
        <rFont val="Tahoma"/>
        <family val="2"/>
      </rPr>
      <t>7</t>
    </r>
  </si>
  <si>
    <r>
      <rPr>
        <sz val="11"/>
        <color theme="1"/>
        <rFont val="Tahoma"/>
        <family val="2"/>
      </rPr>
      <t>AFCI</t>
    </r>
    <r>
      <rPr>
        <sz val="11"/>
        <color theme="1"/>
        <rFont val="Tahoma"/>
        <family val="2"/>
      </rPr>
      <t>16</t>
    </r>
  </si>
  <si>
    <t>417</t>
  </si>
  <si>
    <r>
      <rPr>
        <sz val="11"/>
        <color theme="1"/>
        <rFont val="Tahoma"/>
        <family val="2"/>
      </rPr>
      <t>AFCI</t>
    </r>
    <r>
      <rPr>
        <sz val="11"/>
        <color theme="1"/>
        <rFont val="Tahoma"/>
        <family val="2"/>
      </rPr>
      <t>17</t>
    </r>
  </si>
  <si>
    <t>418</t>
  </si>
  <si>
    <r>
      <rPr>
        <sz val="11"/>
        <color theme="1"/>
        <rFont val="Tahoma"/>
        <family val="2"/>
      </rPr>
      <t>AFCI</t>
    </r>
    <r>
      <rPr>
        <sz val="11"/>
        <color theme="1"/>
        <rFont val="Tahoma"/>
        <family val="2"/>
      </rPr>
      <t>18</t>
    </r>
  </si>
  <si>
    <t>419</t>
  </si>
  <si>
    <r>
      <rPr>
        <sz val="11"/>
        <color theme="1"/>
        <rFont val="Tahoma"/>
        <family val="2"/>
      </rPr>
      <t>AFCI</t>
    </r>
    <r>
      <rPr>
        <sz val="11"/>
        <color theme="1"/>
        <rFont val="Tahoma"/>
        <family val="2"/>
      </rPr>
      <t>19</t>
    </r>
  </si>
  <si>
    <t>420</t>
  </si>
  <si>
    <r>
      <rPr>
        <sz val="11"/>
        <color theme="1"/>
        <rFont val="Tahoma"/>
        <family val="2"/>
      </rPr>
      <t>AFCI</t>
    </r>
    <r>
      <rPr>
        <sz val="11"/>
        <color theme="1"/>
        <rFont val="Tahoma"/>
        <family val="2"/>
      </rPr>
      <t>20</t>
    </r>
  </si>
  <si>
    <t>421</t>
  </si>
  <si>
    <r>
      <rPr>
        <sz val="11"/>
        <color theme="1"/>
        <rFont val="Tahoma"/>
        <family val="2"/>
      </rPr>
      <t>AFCI</t>
    </r>
    <r>
      <rPr>
        <sz val="11"/>
        <color theme="1"/>
        <rFont val="Tahoma"/>
        <family val="2"/>
      </rPr>
      <t>21</t>
    </r>
  </si>
  <si>
    <t>422</t>
  </si>
  <si>
    <r>
      <rPr>
        <sz val="11"/>
        <color theme="1"/>
        <rFont val="Tahoma"/>
        <family val="2"/>
      </rPr>
      <t>AFCI</t>
    </r>
    <r>
      <rPr>
        <sz val="11"/>
        <color theme="1"/>
        <rFont val="Tahoma"/>
        <family val="2"/>
      </rPr>
      <t>22</t>
    </r>
  </si>
  <si>
    <t>423</t>
  </si>
  <si>
    <r>
      <rPr>
        <sz val="11"/>
        <color theme="1"/>
        <rFont val="Tahoma"/>
        <family val="2"/>
      </rPr>
      <t>AFCI</t>
    </r>
    <r>
      <rPr>
        <sz val="11"/>
        <color theme="1"/>
        <rFont val="Tahoma"/>
        <family val="2"/>
      </rPr>
      <t>23</t>
    </r>
  </si>
  <si>
    <t>424</t>
  </si>
  <si>
    <r>
      <rPr>
        <sz val="11"/>
        <color theme="1"/>
        <rFont val="Tahoma"/>
        <family val="2"/>
      </rPr>
      <t>AFCI</t>
    </r>
    <r>
      <rPr>
        <sz val="11"/>
        <color theme="1"/>
        <rFont val="Tahoma"/>
        <family val="2"/>
      </rPr>
      <t>24</t>
    </r>
  </si>
  <si>
    <t>425</t>
  </si>
  <si>
    <r>
      <rPr>
        <sz val="11"/>
        <color theme="1"/>
        <rFont val="Tahoma"/>
        <family val="2"/>
      </rPr>
      <t>AFCI</t>
    </r>
    <r>
      <rPr>
        <sz val="11"/>
        <color theme="1"/>
        <rFont val="Tahoma"/>
        <family val="2"/>
      </rPr>
      <t>25</t>
    </r>
  </si>
  <si>
    <t>426</t>
  </si>
  <si>
    <r>
      <rPr>
        <sz val="11"/>
        <color theme="1"/>
        <rFont val="Tahoma"/>
        <family val="2"/>
      </rPr>
      <t>AFCI</t>
    </r>
    <r>
      <rPr>
        <sz val="11"/>
        <color theme="1"/>
        <rFont val="Tahoma"/>
        <family val="2"/>
      </rPr>
      <t>26</t>
    </r>
  </si>
  <si>
    <t>427</t>
  </si>
  <si>
    <r>
      <rPr>
        <sz val="11"/>
        <color theme="1"/>
        <rFont val="Tahoma"/>
        <family val="2"/>
      </rPr>
      <t>AFCI</t>
    </r>
    <r>
      <rPr>
        <sz val="11"/>
        <color theme="1"/>
        <rFont val="Tahoma"/>
        <family val="2"/>
      </rPr>
      <t>27</t>
    </r>
  </si>
  <si>
    <t>428</t>
  </si>
  <si>
    <r>
      <rPr>
        <sz val="11"/>
        <color theme="1"/>
        <rFont val="Tahoma"/>
        <family val="2"/>
      </rPr>
      <t>AFCI</t>
    </r>
    <r>
      <rPr>
        <sz val="11"/>
        <color theme="1"/>
        <rFont val="Tahoma"/>
        <family val="2"/>
      </rPr>
      <t>28</t>
    </r>
  </si>
  <si>
    <t>429</t>
  </si>
  <si>
    <r>
      <rPr>
        <sz val="11"/>
        <color theme="1"/>
        <rFont val="Tahoma"/>
        <family val="2"/>
      </rPr>
      <t>AFCI</t>
    </r>
    <r>
      <rPr>
        <sz val="11"/>
        <color theme="1"/>
        <rFont val="Tahoma"/>
        <family val="2"/>
      </rPr>
      <t>29</t>
    </r>
  </si>
  <si>
    <t>430</t>
  </si>
  <si>
    <r>
      <rPr>
        <sz val="11"/>
        <color theme="1"/>
        <rFont val="Tahoma"/>
        <family val="2"/>
      </rPr>
      <t>AFCI</t>
    </r>
    <r>
      <rPr>
        <sz val="11"/>
        <color theme="1"/>
        <rFont val="Tahoma"/>
        <family val="2"/>
      </rPr>
      <t>30</t>
    </r>
  </si>
  <si>
    <t>431</t>
  </si>
  <si>
    <r>
      <rPr>
        <sz val="11"/>
        <color theme="1"/>
        <rFont val="Tahoma"/>
        <family val="2"/>
      </rPr>
      <t>AFCI</t>
    </r>
    <r>
      <rPr>
        <sz val="11"/>
        <color theme="1"/>
        <rFont val="Tahoma"/>
        <family val="2"/>
      </rPr>
      <t>31</t>
    </r>
  </si>
  <si>
    <t>432</t>
  </si>
  <si>
    <t>修改日期</t>
  </si>
  <si>
    <t>地址</t>
  </si>
  <si>
    <t>修改说明</t>
  </si>
  <si>
    <t>0x0940</t>
  </si>
  <si>
    <r>
      <rPr>
        <sz val="11"/>
        <color theme="1"/>
        <rFont val="宋体"/>
        <charset val="134"/>
      </rPr>
      <t>增加</t>
    </r>
    <r>
      <rPr>
        <sz val="11"/>
        <color theme="1"/>
        <rFont val="Tahoma"/>
        <family val="2"/>
      </rPr>
      <t>Bit4</t>
    </r>
  </si>
  <si>
    <t>0x0404</t>
  </si>
  <si>
    <r>
      <rPr>
        <sz val="11"/>
        <color theme="1"/>
        <rFont val="宋体"/>
        <charset val="134"/>
      </rPr>
      <t>增加</t>
    </r>
    <r>
      <rPr>
        <sz val="11"/>
        <color theme="1"/>
        <rFont val="Tahoma"/>
        <family val="2"/>
      </rPr>
      <t>2</t>
    </r>
    <r>
      <rPr>
        <sz val="11"/>
        <color theme="1"/>
        <rFont val="宋体"/>
        <charset val="134"/>
      </rPr>
      <t>种新状态描述</t>
    </r>
  </si>
  <si>
    <t>0x09C0</t>
  </si>
  <si>
    <r>
      <rPr>
        <sz val="11"/>
        <color theme="1"/>
        <rFont val="宋体"/>
        <charset val="134"/>
      </rPr>
      <t>增加</t>
    </r>
    <r>
      <rPr>
        <sz val="11"/>
        <color theme="1"/>
        <rFont val="Tahoma"/>
        <family val="2"/>
      </rPr>
      <t>Bit3</t>
    </r>
  </si>
  <si>
    <t>0x09DB-0x09DE</t>
  </si>
  <si>
    <t>新增参数</t>
  </si>
  <si>
    <t>0x2006</t>
  </si>
  <si>
    <t>更新值定义描述</t>
  </si>
  <si>
    <t>0x102D</t>
  </si>
  <si>
    <r>
      <rPr>
        <sz val="11"/>
        <color theme="1"/>
        <rFont val="宋体"/>
        <charset val="134"/>
      </rPr>
      <t>新增</t>
    </r>
    <r>
      <rPr>
        <sz val="11"/>
        <color theme="1"/>
        <rFont val="Tahoma"/>
        <family val="2"/>
      </rPr>
      <t>CT</t>
    </r>
    <r>
      <rPr>
        <sz val="11"/>
        <color theme="1"/>
        <rFont val="宋体"/>
        <charset val="134"/>
      </rPr>
      <t>自动校正寄存器</t>
    </r>
  </si>
  <si>
    <r>
      <rPr>
        <sz val="11"/>
        <color theme="1"/>
        <rFont val="宋体"/>
        <charset val="134"/>
      </rPr>
      <t>增加</t>
    </r>
    <r>
      <rPr>
        <sz val="11"/>
        <color theme="1"/>
        <rFont val="Tahoma"/>
        <family val="2"/>
      </rPr>
      <t>Bit5</t>
    </r>
  </si>
  <si>
    <t>0x0914-0x0915</t>
  </si>
  <si>
    <t>Fault2-byte1-bit6</t>
  </si>
  <si>
    <t>新增故障</t>
  </si>
  <si>
    <t>Fault3-byte1-bit6</t>
  </si>
  <si>
    <t>0x1046</t>
  </si>
  <si>
    <t>增加电池协议类型</t>
  </si>
  <si>
    <t>0x1038</t>
  </si>
  <si>
    <t>新增地址</t>
  </si>
  <si>
    <t>0xA07C-0xA07F</t>
  </si>
  <si>
    <t>Fault3-byte0-bit5</t>
  </si>
  <si>
    <t>增加InverterSoftStartFail</t>
  </si>
  <si>
    <t>Fault3-byte1-bit7</t>
  </si>
  <si>
    <t>增加SNTypeFault</t>
  </si>
  <si>
    <t>Fault9-byte1-bit5</t>
  </si>
  <si>
    <t>增加unrecoverSpdFail(DC)</t>
  </si>
  <si>
    <t>Fault9-byte1-bit6</t>
  </si>
  <si>
    <t>增加unrecoverSpdFail(AC)</t>
  </si>
  <si>
    <t>Fault2-byte0-bit1</t>
  </si>
  <si>
    <t>修改故障名称</t>
  </si>
  <si>
    <t>Fault2-byte1-bit0</t>
  </si>
  <si>
    <t>增加HwADFaultDCI(DC)</t>
  </si>
  <si>
    <t>Fault2-byte1-bit1</t>
  </si>
  <si>
    <t>增加HwADFaultIdcBranch</t>
  </si>
  <si>
    <t>Fault10-byte1-bit4</t>
  </si>
  <si>
    <t>Fault10-byte1-bit5</t>
  </si>
  <si>
    <t>增加BMS2CommunicatonFault</t>
  </si>
  <si>
    <t>Fault10-byte1-bit6</t>
  </si>
  <si>
    <t>增加BMS3CommunicatonFault</t>
  </si>
  <si>
    <t>Fault10-byte1-bit7</t>
  </si>
  <si>
    <t>增加BMS4CommunicatonFault</t>
  </si>
  <si>
    <t>Fault10-byte0-bit7</t>
  </si>
  <si>
    <t>增加SafetyVerFault</t>
  </si>
  <si>
    <t>0x803C-0x803F</t>
  </si>
  <si>
    <t>0x9000-0x9FFF</t>
  </si>
  <si>
    <t>新增BMS透传区</t>
  </si>
  <si>
    <t>0x06D1-0x06E2</t>
  </si>
  <si>
    <t>Fault5-byte1-bit1</t>
  </si>
  <si>
    <t>新增FlyingCapOVP</t>
  </si>
  <si>
    <t>0x08C8-0x08CC</t>
  </si>
  <si>
    <t>增加安规参数</t>
  </si>
  <si>
    <t>0x0A04-0x0A05</t>
  </si>
  <si>
    <t>0x1050</t>
  </si>
  <si>
    <t>电压精度问题修复</t>
  </si>
  <si>
    <t>BMS透传区实时数据部分新增包ID</t>
  </si>
  <si>
    <t>0x4B0-0x4B9</t>
  </si>
  <si>
    <t>0x522-0x527</t>
  </si>
  <si>
    <t>Fault11-byte1-bit7</t>
  </si>
  <si>
    <t>增加故障</t>
  </si>
  <si>
    <t>0x1039-0x103D</t>
  </si>
  <si>
    <r>
      <rPr>
        <sz val="11"/>
        <color theme="1"/>
        <rFont val="Tahoma"/>
        <family val="2"/>
      </rPr>
      <t>0x0901</t>
    </r>
    <r>
      <rPr>
        <sz val="11"/>
        <color theme="1"/>
        <rFont val="宋体"/>
        <charset val="134"/>
      </rPr>
      <t>，</t>
    </r>
    <r>
      <rPr>
        <sz val="11"/>
        <color theme="1"/>
        <rFont val="Tahoma"/>
        <family val="2"/>
      </rPr>
      <t>0x0A03</t>
    </r>
  </si>
  <si>
    <t>原地址取值范围更新</t>
  </si>
  <si>
    <t>0x1052</t>
  </si>
  <si>
    <t>新增电池参数地址</t>
  </si>
  <si>
    <t>0x1054-0x1056</t>
  </si>
  <si>
    <t>0x1023</t>
  </si>
  <si>
    <t>0x1024</t>
  </si>
  <si>
    <t>原地址单位更新</t>
  </si>
  <si>
    <t>0x1084-0x108C</t>
  </si>
  <si>
    <t>新增拉弧配置地址</t>
  </si>
  <si>
    <t>0xA070-0xA075</t>
  </si>
  <si>
    <t>0x0780-0x07BF</t>
  </si>
  <si>
    <t>增加拉弧实时信息区</t>
  </si>
  <si>
    <t>0x2007-0x200B</t>
  </si>
  <si>
    <t>新增安规国家名称地址</t>
  </si>
  <si>
    <t>0x0432-0x043A</t>
  </si>
  <si>
    <t>增加故障信息地址</t>
  </si>
  <si>
    <t>Fault6-byte1-bit0</t>
  </si>
  <si>
    <t>增加SwPvOCP</t>
  </si>
  <si>
    <t>Fault26/27</t>
  </si>
  <si>
    <t>新增AFCI故障</t>
  </si>
  <si>
    <t>掩码名称</t>
  </si>
  <si>
    <t>高字</t>
  </si>
  <si>
    <t>低字</t>
  </si>
  <si>
    <t>掩码说明：</t>
  </si>
  <si>
    <t>掩码为0时，写入无效，读取为不确定值</t>
  </si>
  <si>
    <t>首航Modbus通讯协议（Modbus Communication  Protocol(Sofar Solar)）</t>
    <phoneticPr fontId="24" type="noConversion"/>
  </si>
  <si>
    <r>
      <t>发放范围</t>
    </r>
    <r>
      <rPr>
        <sz val="12"/>
        <rFont val="宋体"/>
        <charset val="134"/>
      </rPr>
      <t>：研发部、非研发流程接口</t>
    </r>
    <r>
      <rPr>
        <b/>
        <u/>
        <sz val="12"/>
        <rFont val="宋体"/>
        <charset val="134"/>
      </rPr>
      <t xml:space="preserve"> Scope of Use: R&amp;D Teams, non R&amp;D process interface</t>
    </r>
    <phoneticPr fontId="24" type="noConversion"/>
  </si>
  <si>
    <r>
      <rPr>
        <sz val="12"/>
        <rFont val="宋体"/>
        <family val="3"/>
        <charset val="134"/>
      </rPr>
      <t>版本号</t>
    </r>
    <r>
      <rPr>
        <sz val="12"/>
        <rFont val="Times New Roman"/>
        <family val="1"/>
      </rPr>
      <t>Version</t>
    </r>
    <phoneticPr fontId="24" type="noConversion"/>
  </si>
  <si>
    <t>修订人Revise</t>
    <phoneticPr fontId="24" type="noConversion"/>
  </si>
  <si>
    <t>修订日期 Revision Date</t>
    <phoneticPr fontId="24" type="noConversion"/>
  </si>
  <si>
    <r>
      <rPr>
        <sz val="12"/>
        <rFont val="宋体"/>
        <family val="3"/>
        <charset val="134"/>
      </rPr>
      <t xml:space="preserve">批准人
</t>
    </r>
    <r>
      <rPr>
        <sz val="12"/>
        <rFont val="Times New Roman"/>
        <family val="1"/>
      </rPr>
      <t>Approver</t>
    </r>
    <phoneticPr fontId="24" type="noConversion"/>
  </si>
  <si>
    <r>
      <rPr>
        <sz val="12"/>
        <rFont val="宋体"/>
        <family val="3"/>
        <charset val="134"/>
      </rPr>
      <t xml:space="preserve">审核人
</t>
    </r>
    <r>
      <rPr>
        <sz val="12"/>
        <rFont val="Times New Roman"/>
        <family val="1"/>
      </rPr>
      <t>Reviewer</t>
    </r>
    <phoneticPr fontId="24" type="noConversion"/>
  </si>
  <si>
    <t xml:space="preserve">新增寄存器地址、故障ID，修正部分寄存器属性错误 Added register address, fault ID, and corrected some register attribute errors </t>
    <phoneticPr fontId="24" type="noConversion"/>
  </si>
  <si>
    <t>新增寄存器地址、故障ID  Added register address, fault ID</t>
    <phoneticPr fontId="24" type="noConversion"/>
  </si>
  <si>
    <r>
      <rPr>
        <sz val="12"/>
        <rFont val="宋体"/>
        <charset val="134"/>
      </rPr>
      <t>修改原因和内容</t>
    </r>
    <r>
      <rPr>
        <sz val="12"/>
        <rFont val="Times New Roman"/>
        <family val="1"/>
      </rPr>
      <t xml:space="preserve"> Modification of contents </t>
    </r>
    <phoneticPr fontId="24" type="noConversion"/>
  </si>
  <si>
    <t>新拟制 First Version</t>
    <phoneticPr fontId="24" type="noConversion"/>
  </si>
  <si>
    <t>写入格式 Write Format</t>
    <phoneticPr fontId="24" type="noConversion"/>
  </si>
  <si>
    <t>设备地址Address</t>
    <phoneticPr fontId="24" type="noConversion"/>
  </si>
  <si>
    <t>功能码 Function cide</t>
    <phoneticPr fontId="24" type="noConversion"/>
  </si>
  <si>
    <t>寄存器起始地址Starting Address</t>
    <phoneticPr fontId="24" type="noConversion"/>
  </si>
  <si>
    <t>写入寄存器个数 Number of registers to be  written</t>
    <phoneticPr fontId="24" type="noConversion"/>
  </si>
  <si>
    <t>写入字节数Number of Bytes to be written</t>
    <phoneticPr fontId="24" type="noConversion"/>
  </si>
  <si>
    <t>写入数据 Write in data</t>
    <phoneticPr fontId="24" type="noConversion"/>
  </si>
  <si>
    <r>
      <t>CRC</t>
    </r>
    <r>
      <rPr>
        <sz val="10"/>
        <color theme="1"/>
        <rFont val="宋体"/>
        <family val="3"/>
        <charset val="134"/>
      </rPr>
      <t xml:space="preserve">校验码 </t>
    </r>
    <r>
      <rPr>
        <sz val="10"/>
        <color theme="1"/>
        <rFont val="Tahoma"/>
        <family val="3"/>
      </rPr>
      <t>CRC checking code</t>
    </r>
    <phoneticPr fontId="24" type="noConversion"/>
  </si>
  <si>
    <r>
      <t>1</t>
    </r>
    <r>
      <rPr>
        <sz val="10"/>
        <color theme="1"/>
        <rFont val="宋体"/>
        <family val="3"/>
        <charset val="134"/>
      </rPr>
      <t>字节</t>
    </r>
  </si>
  <si>
    <r>
      <t>1</t>
    </r>
    <r>
      <rPr>
        <sz val="10"/>
        <color theme="1"/>
        <rFont val="宋体"/>
        <family val="3"/>
        <charset val="134"/>
      </rPr>
      <t>字节</t>
    </r>
    <r>
      <rPr>
        <sz val="10"/>
        <color theme="1"/>
        <rFont val="Tahoma"/>
        <family val="2"/>
      </rPr>
      <t xml:space="preserve"> 1byte</t>
    </r>
    <phoneticPr fontId="24" type="noConversion"/>
  </si>
  <si>
    <t>高字节High-Byte</t>
    <phoneticPr fontId="24" type="noConversion"/>
  </si>
  <si>
    <t>低字节 Low -byte</t>
    <phoneticPr fontId="24" type="noConversion"/>
  </si>
  <si>
    <t>高字节 High-byte</t>
    <phoneticPr fontId="24" type="noConversion"/>
  </si>
  <si>
    <t>低字节Low-Byte</t>
    <phoneticPr fontId="24" type="noConversion"/>
  </si>
  <si>
    <r>
      <t>1</t>
    </r>
    <r>
      <rPr>
        <sz val="10"/>
        <color theme="1"/>
        <rFont val="宋体"/>
        <family val="3"/>
        <charset val="134"/>
      </rPr>
      <t>字节</t>
    </r>
    <r>
      <rPr>
        <sz val="10"/>
        <color theme="1"/>
        <rFont val="Tahoma"/>
        <family val="2"/>
      </rPr>
      <t xml:space="preserve"> 1 Byte</t>
    </r>
    <phoneticPr fontId="24" type="noConversion"/>
  </si>
  <si>
    <t>高字节1 High-byte1</t>
    <phoneticPr fontId="24" type="noConversion"/>
  </si>
  <si>
    <t>低字节1 Low-byte 1</t>
    <phoneticPr fontId="24" type="noConversion"/>
  </si>
  <si>
    <t>高字节n High-byte n</t>
    <phoneticPr fontId="24" type="noConversion"/>
  </si>
  <si>
    <r>
      <t>低字节n</t>
    </r>
    <r>
      <rPr>
        <b/>
        <sz val="10"/>
        <color theme="1"/>
        <rFont val="宋体"/>
        <family val="3"/>
        <charset val="134"/>
      </rPr>
      <t>Low-byte n</t>
    </r>
    <phoneticPr fontId="24" type="noConversion"/>
  </si>
  <si>
    <t>低字节 Low -Byte</t>
    <phoneticPr fontId="24" type="noConversion"/>
  </si>
  <si>
    <t>高字节High Byte</t>
    <phoneticPr fontId="24" type="noConversion"/>
  </si>
  <si>
    <r>
      <rPr>
        <sz val="10"/>
        <color theme="1"/>
        <rFont val="宋体"/>
        <family val="3"/>
        <charset val="134"/>
      </rPr>
      <t>广播地址：</t>
    </r>
    <r>
      <rPr>
        <sz val="10"/>
        <color theme="1"/>
        <rFont val="Tahoma"/>
        <family val="2"/>
      </rPr>
      <t>0x00</t>
    </r>
    <r>
      <rPr>
        <sz val="10"/>
        <color theme="1"/>
        <rFont val="宋体"/>
        <family val="3"/>
        <charset val="134"/>
      </rPr>
      <t>；</t>
    </r>
    <r>
      <rPr>
        <sz val="10"/>
        <color theme="1"/>
        <rFont val="Tahoma"/>
        <family val="3"/>
      </rPr>
      <t>Broadcast Address:0x00</t>
    </r>
    <r>
      <rPr>
        <sz val="10"/>
        <color theme="1"/>
        <rFont val="宋体"/>
        <family val="3"/>
        <charset val="134"/>
      </rPr>
      <t xml:space="preserve">
设备地址：</t>
    </r>
    <r>
      <rPr>
        <sz val="10"/>
        <color theme="1"/>
        <rFont val="Tahoma"/>
        <family val="2"/>
      </rPr>
      <t>1-247</t>
    </r>
    <r>
      <rPr>
        <sz val="10"/>
        <color theme="1"/>
        <rFont val="宋体"/>
        <family val="3"/>
        <charset val="134"/>
      </rPr>
      <t>。</t>
    </r>
    <r>
      <rPr>
        <sz val="10"/>
        <color theme="1"/>
        <rFont val="Tahoma"/>
        <family val="3"/>
      </rPr>
      <t>Slave  Address 1-247</t>
    </r>
    <r>
      <rPr>
        <sz val="10"/>
        <color theme="1"/>
        <rFont val="宋体"/>
        <family val="3"/>
        <charset val="134"/>
      </rPr>
      <t xml:space="preserve">
</t>
    </r>
    <phoneticPr fontId="24" type="noConversion"/>
  </si>
  <si>
    <r>
      <rPr>
        <sz val="10"/>
        <color theme="1"/>
        <rFont val="宋体"/>
        <family val="3"/>
        <charset val="134"/>
      </rPr>
      <t>写入功能码：</t>
    </r>
    <r>
      <rPr>
        <sz val="10"/>
        <color theme="1"/>
        <rFont val="Tahoma"/>
        <family val="2"/>
      </rPr>
      <t>0x10</t>
    </r>
  </si>
  <si>
    <r>
      <rPr>
        <sz val="10"/>
        <color theme="1"/>
        <rFont val="宋体"/>
        <family val="3"/>
        <charset val="134"/>
      </rPr>
      <t>对于</t>
    </r>
    <r>
      <rPr>
        <sz val="10"/>
        <color theme="1"/>
        <rFont val="Tahoma"/>
        <family val="2"/>
      </rPr>
      <t>32</t>
    </r>
    <r>
      <rPr>
        <sz val="10"/>
        <color theme="1"/>
        <rFont val="宋体"/>
        <family val="3"/>
        <charset val="134"/>
      </rPr>
      <t>位、</t>
    </r>
    <r>
      <rPr>
        <sz val="10"/>
        <color theme="1"/>
        <rFont val="Tahoma"/>
        <family val="2"/>
      </rPr>
      <t>64</t>
    </r>
    <r>
      <rPr>
        <sz val="10"/>
        <color theme="1"/>
        <rFont val="宋体"/>
        <family val="3"/>
        <charset val="134"/>
      </rPr>
      <t xml:space="preserve">位的寄存器如无特殊说明，采用大端模式发送。 </t>
    </r>
    <r>
      <rPr>
        <sz val="10"/>
        <color theme="1"/>
        <rFont val="Tahoma"/>
        <family val="3"/>
      </rPr>
      <t>For 32-bits or 64-bits register,no special instructions,data process through big-endian mode</t>
    </r>
    <r>
      <rPr>
        <sz val="10"/>
        <color theme="1"/>
        <rFont val="宋体"/>
        <family val="3"/>
        <charset val="134"/>
      </rPr>
      <t xml:space="preserve">
如</t>
    </r>
    <r>
      <rPr>
        <sz val="10"/>
        <color theme="1"/>
        <rFont val="Tahoma"/>
        <family val="2"/>
      </rPr>
      <t>32</t>
    </r>
    <r>
      <rPr>
        <sz val="10"/>
        <color theme="1"/>
        <rFont val="宋体"/>
        <family val="3"/>
        <charset val="134"/>
      </rPr>
      <t>位数据发送顺序为：</t>
    </r>
    <r>
      <rPr>
        <sz val="10"/>
        <color theme="1"/>
        <rFont val="Tahoma"/>
        <family val="3"/>
      </rPr>
      <t>For example  Data transmission sequnce for 32-bits</t>
    </r>
    <r>
      <rPr>
        <sz val="10"/>
        <color theme="1"/>
        <rFont val="宋体"/>
        <family val="3"/>
        <charset val="134"/>
      </rPr>
      <t xml:space="preserve">
</t>
    </r>
    <r>
      <rPr>
        <sz val="10"/>
        <color theme="1"/>
        <rFont val="Tahoma"/>
        <family val="2"/>
      </rPr>
      <t>byte3,byte2,byte1,byte0</t>
    </r>
    <phoneticPr fontId="24" type="noConversion"/>
  </si>
  <si>
    <r>
      <rPr>
        <sz val="10"/>
        <color theme="1"/>
        <rFont val="宋体"/>
        <family val="3"/>
        <charset val="134"/>
      </rPr>
      <t>采用</t>
    </r>
    <r>
      <rPr>
        <sz val="10"/>
        <color theme="1"/>
        <rFont val="Tahoma"/>
        <family val="2"/>
      </rPr>
      <t>Modbus-CRC16</t>
    </r>
    <r>
      <rPr>
        <sz val="10"/>
        <color theme="1"/>
        <rFont val="宋体"/>
        <family val="3"/>
        <charset val="134"/>
      </rPr>
      <t>计算方式。</t>
    </r>
    <r>
      <rPr>
        <sz val="10"/>
        <color theme="1"/>
        <rFont val="Tahoma"/>
        <family val="3"/>
      </rPr>
      <t>Using Modbus-CRC16 calculation method.</t>
    </r>
    <phoneticPr fontId="24" type="noConversion"/>
  </si>
  <si>
    <t>写入应答格式 Response Format（writing Data)</t>
    <phoneticPr fontId="24" type="noConversion"/>
  </si>
  <si>
    <t>设备地址 Slave Address</t>
    <phoneticPr fontId="24" type="noConversion"/>
  </si>
  <si>
    <t>功能码Function code</t>
    <phoneticPr fontId="24" type="noConversion"/>
  </si>
  <si>
    <r>
      <t>CRC</t>
    </r>
    <r>
      <rPr>
        <sz val="10"/>
        <color theme="1"/>
        <rFont val="宋体"/>
        <family val="2"/>
        <charset val="134"/>
      </rPr>
      <t>校验码</t>
    </r>
    <r>
      <rPr>
        <sz val="10"/>
        <color theme="1"/>
        <rFont val="Tahoma"/>
        <family val="2"/>
      </rPr>
      <t xml:space="preserve"> CRC checking code</t>
    </r>
    <phoneticPr fontId="24" type="noConversion"/>
  </si>
  <si>
    <t xml:space="preserve">本机地址 Local host address
</t>
    <phoneticPr fontId="24" type="noConversion"/>
  </si>
  <si>
    <r>
      <rPr>
        <sz val="10"/>
        <color theme="1"/>
        <rFont val="宋体"/>
        <family val="3"/>
        <charset val="134"/>
      </rPr>
      <t>写入功能码：</t>
    </r>
    <r>
      <rPr>
        <sz val="10"/>
        <color theme="1"/>
        <rFont val="Tahoma"/>
        <family val="2"/>
      </rPr>
      <t>0x10 Fuction code to be written in  0x10</t>
    </r>
    <phoneticPr fontId="24" type="noConversion"/>
  </si>
  <si>
    <r>
      <rPr>
        <sz val="10"/>
        <color theme="1"/>
        <rFont val="宋体"/>
        <family val="3"/>
        <charset val="134"/>
      </rPr>
      <t>采用</t>
    </r>
    <r>
      <rPr>
        <sz val="10"/>
        <color theme="1"/>
        <rFont val="Tahoma"/>
        <family val="2"/>
      </rPr>
      <t>Modbus-CRC16</t>
    </r>
    <r>
      <rPr>
        <sz val="10"/>
        <color theme="1"/>
        <rFont val="宋体"/>
        <family val="3"/>
        <charset val="134"/>
      </rPr>
      <t>计算方式。</t>
    </r>
    <r>
      <rPr>
        <sz val="10"/>
        <color theme="1"/>
        <rFont val="Tahoma"/>
        <family val="2"/>
      </rPr>
      <t>Using Modbus-CRC16 calculation method.</t>
    </r>
    <phoneticPr fontId="24" type="noConversion"/>
  </si>
  <si>
    <t>读取格式 Data Reading Format</t>
    <phoneticPr fontId="24" type="noConversion"/>
  </si>
  <si>
    <t>设备地址 Slabe  Address</t>
    <phoneticPr fontId="24" type="noConversion"/>
  </si>
  <si>
    <r>
      <rPr>
        <sz val="10"/>
        <color theme="1"/>
        <rFont val="宋体"/>
        <family val="3"/>
        <charset val="134"/>
      </rPr>
      <t>设备地址</t>
    </r>
    <r>
      <rPr>
        <sz val="10"/>
        <color theme="1"/>
        <rFont val="Tahoma"/>
        <family val="3"/>
      </rPr>
      <t>1-247 Slave address 1-247</t>
    </r>
    <r>
      <rPr>
        <sz val="10"/>
        <color theme="1"/>
        <rFont val="宋体"/>
        <family val="3"/>
        <charset val="134"/>
      </rPr>
      <t xml:space="preserve">
</t>
    </r>
    <phoneticPr fontId="24" type="noConversion"/>
  </si>
  <si>
    <r>
      <rPr>
        <sz val="10"/>
        <color theme="1"/>
        <rFont val="宋体"/>
        <family val="3"/>
        <charset val="134"/>
      </rPr>
      <t>读取功能码：</t>
    </r>
    <r>
      <rPr>
        <sz val="10"/>
        <color theme="1"/>
        <rFont val="Tahoma"/>
        <family val="2"/>
      </rPr>
      <t>0x03 Function code for reading Data</t>
    </r>
    <phoneticPr fontId="24" type="noConversion"/>
  </si>
  <si>
    <t>读取应答模式 Response mode(Reading Data)</t>
    <phoneticPr fontId="24" type="noConversion"/>
  </si>
  <si>
    <t>设备地址 Address</t>
    <phoneticPr fontId="24" type="noConversion"/>
  </si>
  <si>
    <t>功能码Function  Code</t>
    <phoneticPr fontId="24" type="noConversion"/>
  </si>
  <si>
    <t>数据字节数 number of data bytes</t>
    <phoneticPr fontId="24" type="noConversion"/>
  </si>
  <si>
    <t>应答寄存器数据 Response register data</t>
    <phoneticPr fontId="24" type="noConversion"/>
  </si>
  <si>
    <t xml:space="preserve">本机地址 Local Host address
</t>
    <phoneticPr fontId="24" type="noConversion"/>
  </si>
  <si>
    <r>
      <rPr>
        <sz val="10"/>
        <color theme="1"/>
        <rFont val="宋体"/>
        <family val="3"/>
        <charset val="134"/>
      </rPr>
      <t>对于</t>
    </r>
    <r>
      <rPr>
        <sz val="10"/>
        <color theme="1"/>
        <rFont val="Tahoma"/>
        <family val="3"/>
      </rPr>
      <t>32</t>
    </r>
    <r>
      <rPr>
        <sz val="10"/>
        <color theme="1"/>
        <rFont val="宋体"/>
        <family val="3"/>
        <charset val="134"/>
      </rPr>
      <t>位、</t>
    </r>
    <r>
      <rPr>
        <sz val="10"/>
        <color theme="1"/>
        <rFont val="Tahoma"/>
        <family val="3"/>
      </rPr>
      <t>64</t>
    </r>
    <r>
      <rPr>
        <sz val="10"/>
        <color theme="1"/>
        <rFont val="宋体"/>
        <family val="3"/>
        <charset val="134"/>
      </rPr>
      <t>位的寄存器如无特殊说明，采用大端模式发送。</t>
    </r>
    <r>
      <rPr>
        <sz val="10"/>
        <color theme="1"/>
        <rFont val="Tahoma"/>
        <family val="3"/>
      </rPr>
      <t xml:space="preserve"> For 32-bits or 64-bits register,no special instructions,data process through big-endian mode
</t>
    </r>
    <r>
      <rPr>
        <sz val="10"/>
        <color theme="1"/>
        <rFont val="宋体"/>
        <family val="3"/>
        <charset val="134"/>
      </rPr>
      <t>如</t>
    </r>
    <r>
      <rPr>
        <sz val="10"/>
        <color theme="1"/>
        <rFont val="Tahoma"/>
        <family val="3"/>
      </rPr>
      <t>32</t>
    </r>
    <r>
      <rPr>
        <sz val="10"/>
        <color theme="1"/>
        <rFont val="宋体"/>
        <family val="3"/>
        <charset val="134"/>
      </rPr>
      <t>位数据发送顺序为：</t>
    </r>
    <r>
      <rPr>
        <sz val="10"/>
        <color theme="1"/>
        <rFont val="Tahoma"/>
        <family val="3"/>
      </rPr>
      <t>For example  Data transmission sequnce for 32-bits
byte3,byte2,byte1,byte0</t>
    </r>
    <phoneticPr fontId="24" type="noConversion"/>
  </si>
  <si>
    <t>异常应答 Abnormal Response</t>
    <phoneticPr fontId="24" type="noConversion"/>
  </si>
  <si>
    <t>设备地址Addrss</t>
    <phoneticPr fontId="24" type="noConversion"/>
  </si>
  <si>
    <t>功能码Function Code</t>
    <phoneticPr fontId="24" type="noConversion"/>
  </si>
  <si>
    <t>错误代码 Fault Code</t>
    <phoneticPr fontId="24" type="noConversion"/>
  </si>
  <si>
    <t>1字节 1 Byte</t>
  </si>
  <si>
    <t xml:space="preserve">本机地址Local Host Address
</t>
    <phoneticPr fontId="24" type="noConversion"/>
  </si>
  <si>
    <r>
      <rPr>
        <sz val="10"/>
        <color theme="1"/>
        <rFont val="宋体"/>
        <family val="3"/>
        <charset val="134"/>
      </rPr>
      <t>异常功能码：</t>
    </r>
    <r>
      <rPr>
        <sz val="10"/>
        <color theme="1"/>
        <rFont val="Tahoma"/>
        <family val="2"/>
      </rPr>
      <t>0x90 Abnormal function code 0x90</t>
    </r>
    <phoneticPr fontId="24" type="noConversion"/>
  </si>
  <si>
    <t>见错误代码说明 Check the fault code description</t>
    <phoneticPr fontId="24" type="noConversion"/>
  </si>
  <si>
    <t>错误代码 Fault code</t>
    <phoneticPr fontId="24" type="noConversion"/>
  </si>
  <si>
    <t>值 Value</t>
    <phoneticPr fontId="24" type="noConversion"/>
  </si>
  <si>
    <t>说明 Dscription</t>
    <phoneticPr fontId="24" type="noConversion"/>
  </si>
  <si>
    <t>非法功能</t>
    <phoneticPr fontId="24" type="noConversion"/>
  </si>
  <si>
    <t>illegal function</t>
    <phoneticPr fontId="24" type="noConversion"/>
  </si>
  <si>
    <t>illegal data address</t>
    <phoneticPr fontId="24" type="noConversion"/>
  </si>
  <si>
    <t>illeagal data value</t>
    <phoneticPr fontId="24" type="noConversion"/>
  </si>
  <si>
    <t>Slave device issue</t>
    <phoneticPr fontId="24" type="noConversion"/>
  </si>
  <si>
    <t>slave device busy</t>
    <phoneticPr fontId="24" type="noConversion"/>
  </si>
  <si>
    <t>End Users</t>
  </si>
  <si>
    <t>本字段每一位对应本字段地址以上（包括本字段地址）的64个地址的有效性。bit4代表本字段最高位地址加1所在的地址。
0代表无效；1代表有效。</t>
    <phoneticPr fontId="24" type="noConversion"/>
  </si>
  <si>
    <t>Each Character corresponds to the validity of 64 addresses in this field, . Bit4 represents the address where the highest bit address(Plus 1) of this field located                                                             0 means invalid; 1 means valid.</t>
    <phoneticPr fontId="24" type="noConversion"/>
  </si>
  <si>
    <t>Heat Sink temperature 1</t>
  </si>
  <si>
    <t>Heat Sink temperature 2</t>
  </si>
  <si>
    <t>Heat Sink temperature 3</t>
  </si>
  <si>
    <t>Heat Sink temperature 4</t>
  </si>
  <si>
    <t>Heat Sink temperature 5</t>
  </si>
  <si>
    <t>Heat Sink temperature 6</t>
  </si>
  <si>
    <t xml:space="preserve">Total Power Generation time </t>
    <phoneticPr fontId="24" type="noConversion"/>
  </si>
  <si>
    <t>Waiting time(Start inverter)</t>
    <phoneticPr fontId="24" type="noConversion"/>
  </si>
  <si>
    <t>Fault 19</t>
    <phoneticPr fontId="24" type="noConversion"/>
  </si>
  <si>
    <t>Fault 20</t>
    <phoneticPr fontId="24" type="noConversion"/>
  </si>
  <si>
    <t>Fault 21</t>
  </si>
  <si>
    <t>Fault 22</t>
  </si>
  <si>
    <t>Fault 23</t>
  </si>
  <si>
    <t>Fault 24</t>
  </si>
  <si>
    <t>Fault 25</t>
  </si>
  <si>
    <t>Fault 26</t>
  </si>
  <si>
    <t>Fault 27</t>
  </si>
  <si>
    <t>The 3rd and 4th digits of the serial number. The High 8-bits store the 3rd digit of Serial Number, The low 8-bits Store the 4th digit of Serial number</t>
    <phoneticPr fontId="24" type="noConversion"/>
  </si>
  <si>
    <t>并网输出on grid  output (0x0480-0x04FF)</t>
    <phoneticPr fontId="24" type="noConversion"/>
  </si>
  <si>
    <t>离网输出off grid output(0x0500-0x057F)</t>
    <phoneticPr fontId="24" type="noConversion"/>
  </si>
  <si>
    <r>
      <rPr>
        <sz val="11"/>
        <color theme="1"/>
        <rFont val="Tahoma"/>
        <family val="2"/>
      </rPr>
      <t>PV</t>
    </r>
    <r>
      <rPr>
        <sz val="11"/>
        <color theme="1"/>
        <rFont val="宋体"/>
        <charset val="134"/>
      </rPr>
      <t>输入</t>
    </r>
    <r>
      <rPr>
        <sz val="11"/>
        <color theme="1"/>
        <rFont val="Tahoma"/>
        <family val="2"/>
      </rPr>
      <t>PV INPUT (0x0580-0x05FF)</t>
    </r>
    <phoneticPr fontId="24" type="noConversion"/>
  </si>
  <si>
    <t>电池输入Battery input (0x0600-0x067F)</t>
    <phoneticPr fontId="24" type="noConversion"/>
  </si>
  <si>
    <t>电量Electric  Power (0x0680-0x06BF)</t>
    <phoneticPr fontId="24" type="noConversion"/>
  </si>
  <si>
    <t>内部信息Internal Information(0x06C0-0x06FF)</t>
    <phoneticPr fontId="24" type="noConversion"/>
  </si>
  <si>
    <t>汇流信息 Current Converge information(0x0700-0x077F)</t>
    <phoneticPr fontId="24" type="noConversion"/>
  </si>
  <si>
    <t>拉弧信息 Arc information(0x0780-0x07BF)</t>
    <phoneticPr fontId="24" type="noConversion"/>
  </si>
  <si>
    <t>安规参数区 Safety Parameter Area(0x0800-0x0FFF)</t>
    <phoneticPr fontId="24" type="noConversion"/>
  </si>
  <si>
    <t>开机参数Boot Parameters (0x0800-0x083F)</t>
    <phoneticPr fontId="24" type="noConversion"/>
  </si>
  <si>
    <t>并网前等待时间</t>
    <phoneticPr fontId="24" type="noConversion"/>
  </si>
  <si>
    <r>
      <rPr>
        <sz val="11"/>
        <color theme="1"/>
        <rFont val="Tahoma"/>
        <family val="2"/>
      </rPr>
      <t>100</t>
    </r>
    <r>
      <rPr>
        <sz val="11"/>
        <color theme="1"/>
        <rFont val="宋体"/>
        <charset val="134"/>
      </rPr>
      <t>表示</t>
    </r>
    <r>
      <rPr>
        <sz val="11"/>
        <color theme="1"/>
        <rFont val="Tahoma"/>
        <family val="2"/>
      </rPr>
      <t>1</t>
    </r>
    <r>
      <rPr>
        <sz val="11"/>
        <color theme="1"/>
        <rFont val="宋体"/>
        <charset val="134"/>
      </rPr>
      <t>分钟升到满载对应的速率，其他值以此为基准进行乘除计算</t>
    </r>
    <phoneticPr fontId="24" type="noConversion"/>
  </si>
  <si>
    <t>电网故障恢复后重新并网前等待时间</t>
    <phoneticPr fontId="24" type="noConversion"/>
  </si>
  <si>
    <t>Waiting time before generate on grid power</t>
    <phoneticPr fontId="24" type="noConversion"/>
  </si>
  <si>
    <t>启动电网电压上限</t>
    <phoneticPr fontId="24" type="noConversion"/>
  </si>
  <si>
    <t>Upper limit for starting voltage (Grid side)</t>
    <phoneticPr fontId="24" type="noConversion"/>
  </si>
  <si>
    <t>Lower limit for starting Voltage (Grid Side)</t>
    <phoneticPr fontId="24" type="noConversion"/>
  </si>
  <si>
    <t>重连电网电压上限</t>
    <phoneticPr fontId="24" type="noConversion"/>
  </si>
  <si>
    <t>minutes</t>
    <phoneticPr fontId="24" type="noConversion"/>
  </si>
  <si>
    <t>Lower limit For reconnected grid voltage</t>
    <phoneticPr fontId="24" type="noConversion"/>
  </si>
  <si>
    <t xml:space="preserve">Upper limit for reconnected grid voltage </t>
    <phoneticPr fontId="24" type="noConversion"/>
  </si>
  <si>
    <t>Upper limit for reconnected grid frequency</t>
    <phoneticPr fontId="24" type="noConversion"/>
  </si>
  <si>
    <t>Lower limit for reconnected grid frequency</t>
    <phoneticPr fontId="24" type="noConversion"/>
  </si>
  <si>
    <t>Grid Rated voltage</t>
    <phoneticPr fontId="24" type="noConversion"/>
  </si>
  <si>
    <t>Installer</t>
  </si>
  <si>
    <t>OV1 trigger time</t>
    <phoneticPr fontId="24" type="noConversion"/>
  </si>
  <si>
    <t>OV1 trigger Value</t>
    <phoneticPr fontId="24" type="noConversion"/>
  </si>
  <si>
    <t>OV2 Trigger Value</t>
    <phoneticPr fontId="24" type="noConversion"/>
  </si>
  <si>
    <t>OV2 Trigger time</t>
    <phoneticPr fontId="24" type="noConversion"/>
  </si>
  <si>
    <t xml:space="preserve">OV3 Trigger value </t>
    <phoneticPr fontId="24" type="noConversion"/>
  </si>
  <si>
    <t>OV3 Trigger Time</t>
    <phoneticPr fontId="24" type="noConversion"/>
  </si>
  <si>
    <t>UV1 trigger Value</t>
    <phoneticPr fontId="24" type="noConversion"/>
  </si>
  <si>
    <t>UV1 trigger time</t>
    <phoneticPr fontId="24" type="noConversion"/>
  </si>
  <si>
    <t>UV2 Trigger Value</t>
    <phoneticPr fontId="24" type="noConversion"/>
  </si>
  <si>
    <t>UV2 Trigger time</t>
    <phoneticPr fontId="24" type="noConversion"/>
  </si>
  <si>
    <t xml:space="preserve">UV3 Trigger value </t>
    <phoneticPr fontId="24" type="noConversion"/>
  </si>
  <si>
    <t>Over Voltage protection for Ten minutes range</t>
    <phoneticPr fontId="24" type="noConversion"/>
  </si>
  <si>
    <t>电压保护参数Grid protection Parameters(0x0840-0x087F)</t>
    <phoneticPr fontId="24" type="noConversion"/>
  </si>
  <si>
    <t>频率保护参数Frquency Protection Parameter(0x0880-0x08BF)</t>
    <phoneticPr fontId="24" type="noConversion"/>
  </si>
  <si>
    <t>UV3 Trig+K852:K863ger Time</t>
    <phoneticPr fontId="24" type="noConversion"/>
  </si>
  <si>
    <t>OF1 trigger time</t>
  </si>
  <si>
    <t>OF2 Trigger Value</t>
  </si>
  <si>
    <t>OF2 Trigger time</t>
  </si>
  <si>
    <t xml:space="preserve">OF3 Trigger value </t>
  </si>
  <si>
    <t>OF3 Trigger Time</t>
  </si>
  <si>
    <t>OF1 Trigger Value</t>
    <phoneticPr fontId="24" type="noConversion"/>
  </si>
  <si>
    <t>UF1 trigger Value</t>
  </si>
  <si>
    <t>UF1 trigger time</t>
  </si>
  <si>
    <t>UF2 Trigger Value</t>
  </si>
  <si>
    <t>UF2 Trigger time</t>
  </si>
  <si>
    <t xml:space="preserve">UF3 Trigger value </t>
  </si>
  <si>
    <t>UF3 Trigger Time</t>
  </si>
  <si>
    <t>DCIProtection Parameter(0x08C0-0x08FF)</t>
    <phoneticPr fontId="24" type="noConversion"/>
  </si>
  <si>
    <t>Active power &amp;Over/Under voltage Power Derate  Paramter(0x0900-0x093F)</t>
    <phoneticPr fontId="24" type="noConversion"/>
  </si>
  <si>
    <t>Over/Under Frquency Power Derate(0x0940-0x097F)</t>
    <phoneticPr fontId="24" type="noConversion"/>
  </si>
  <si>
    <t>Reactive power Parameter(0x0980-0x09BF)</t>
    <phoneticPr fontId="24" type="noConversion"/>
  </si>
  <si>
    <t>Voltage ride through Parameter(0x09C0-0x09FF)</t>
    <phoneticPr fontId="24" type="noConversion"/>
  </si>
  <si>
    <t>islanding、GFCI、ISO Parameter(0x0A00-0x0A3F)</t>
    <phoneticPr fontId="24" type="noConversion"/>
  </si>
  <si>
    <t>ARC(0x0A40-0x0A7F)</t>
    <phoneticPr fontId="24" type="noConversion"/>
  </si>
  <si>
    <t>Paranters setting (0x1000-0x17FF)</t>
    <phoneticPr fontId="24" type="noConversion"/>
  </si>
  <si>
    <t>Basic Parameter Configuration(0x1000-0x10FF)</t>
    <phoneticPr fontId="24" type="noConversion"/>
  </si>
  <si>
    <t>Reflux Power control       input value 0, disable the reflux power     input value 1, power reflux enable with minimum power among the three phase      input value 2, power reflux enable with meaning value</t>
    <phoneticPr fontId="24" type="noConversion"/>
  </si>
  <si>
    <t>Reflux power</t>
    <phoneticPr fontId="24" type="noConversion"/>
  </si>
  <si>
    <t>IV curve scan control</t>
    <phoneticPr fontId="24" type="noConversion"/>
  </si>
  <si>
    <t>Iv Curve scan cycle</t>
    <phoneticPr fontId="24" type="noConversion"/>
  </si>
  <si>
    <r>
      <rPr>
        <sz val="11"/>
        <color theme="1"/>
        <rFont val="Tahoma"/>
        <family val="2"/>
      </rPr>
      <t>IV</t>
    </r>
    <r>
      <rPr>
        <sz val="11"/>
        <color theme="1"/>
        <rFont val="宋体"/>
        <charset val="134"/>
      </rPr>
      <t>曲线扫描回传数据通道。
该寄存器用于指定</t>
    </r>
    <r>
      <rPr>
        <sz val="11"/>
        <color theme="1"/>
        <rFont val="Tahoma"/>
        <family val="2"/>
      </rPr>
      <t>IV</t>
    </r>
    <r>
      <rPr>
        <sz val="11"/>
        <color theme="1"/>
        <rFont val="宋体"/>
        <charset val="134"/>
      </rPr>
      <t>曲线扫描结果回传值所对应的</t>
    </r>
    <r>
      <rPr>
        <sz val="11"/>
        <color theme="1"/>
        <rFont val="Tahoma"/>
        <family val="2"/>
      </rPr>
      <t>PV</t>
    </r>
    <r>
      <rPr>
        <sz val="11"/>
        <color theme="1"/>
        <rFont val="宋体"/>
        <charset val="134"/>
      </rPr>
      <t>通道。</t>
    </r>
    <phoneticPr fontId="24" type="noConversion"/>
  </si>
  <si>
    <t>Emergency Power supply    1: disable emergency power supply   2 enable emergency power supply ,disable cold start   3enable emergency power supply enable cold start</t>
    <phoneticPr fontId="24" type="noConversion"/>
  </si>
  <si>
    <t>Waiting time for emergency power start (Reverse Function)</t>
    <phoneticPr fontId="24" type="noConversion"/>
  </si>
  <si>
    <t>电池自动激活使能控制</t>
    <phoneticPr fontId="24" type="noConversion"/>
  </si>
  <si>
    <t>Battery automatic activation</t>
    <phoneticPr fontId="24" type="noConversion"/>
  </si>
  <si>
    <r>
      <t>CT</t>
    </r>
    <r>
      <rPr>
        <sz val="11"/>
        <color theme="1"/>
        <rFont val="宋体"/>
        <charset val="134"/>
      </rPr>
      <t>自动校正；
写入值为</t>
    </r>
    <r>
      <rPr>
        <sz val="11"/>
        <color theme="1"/>
        <rFont val="Tahoma"/>
        <family val="2"/>
      </rPr>
      <t>1</t>
    </r>
    <r>
      <rPr>
        <sz val="11"/>
        <color theme="1"/>
        <rFont val="宋体"/>
        <charset val="134"/>
      </rPr>
      <t>时，进行</t>
    </r>
    <r>
      <rPr>
        <sz val="11"/>
        <color theme="1"/>
        <rFont val="Tahoma"/>
        <family val="2"/>
      </rPr>
      <t>1</t>
    </r>
    <r>
      <rPr>
        <sz val="11"/>
        <color theme="1"/>
        <rFont val="宋体"/>
        <charset val="134"/>
      </rPr>
      <t>次</t>
    </r>
    <r>
      <rPr>
        <sz val="11"/>
        <color theme="1"/>
        <rFont val="Tahoma"/>
        <family val="2"/>
      </rPr>
      <t>CT</t>
    </r>
    <r>
      <rPr>
        <sz val="11"/>
        <color theme="1"/>
        <rFont val="宋体"/>
        <charset val="134"/>
      </rPr>
      <t xml:space="preserve">自动校正；
读取时，返回上次写入操作的状态：
</t>
    </r>
    <r>
      <rPr>
        <sz val="11"/>
        <color theme="1"/>
        <rFont val="Tahoma"/>
        <family val="2"/>
      </rPr>
      <t>0x0000</t>
    </r>
    <r>
      <rPr>
        <sz val="11"/>
        <color theme="1"/>
        <rFont val="宋体"/>
        <charset val="134"/>
      </rPr>
      <t xml:space="preserve">：成功
</t>
    </r>
    <r>
      <rPr>
        <sz val="11"/>
        <color theme="1"/>
        <rFont val="Tahoma"/>
        <family val="2"/>
      </rPr>
      <t>0x0001</t>
    </r>
    <r>
      <rPr>
        <sz val="11"/>
        <color theme="1"/>
        <rFont val="宋体"/>
        <charset val="134"/>
      </rPr>
      <t xml:space="preserve">：正在操作
</t>
    </r>
    <r>
      <rPr>
        <sz val="11"/>
        <color theme="1"/>
        <rFont val="Tahoma"/>
        <family val="2"/>
      </rPr>
      <t>0xFFFB</t>
    </r>
    <r>
      <rPr>
        <sz val="11"/>
        <color theme="1"/>
        <rFont val="宋体"/>
        <charset val="134"/>
      </rPr>
      <t xml:space="preserve">：操作失败，控制器拒绝响应（可能控制器正忙或配置错误）
</t>
    </r>
    <r>
      <rPr>
        <sz val="11"/>
        <color theme="1"/>
        <rFont val="Tahoma"/>
        <family val="2"/>
      </rPr>
      <t>0xFFFC</t>
    </r>
    <r>
      <rPr>
        <sz val="11"/>
        <color theme="1"/>
        <rFont val="宋体"/>
        <charset val="134"/>
      </rPr>
      <t xml:space="preserve">：操作失败，控制器无应答
</t>
    </r>
    <r>
      <rPr>
        <sz val="11"/>
        <color theme="1"/>
        <rFont val="Tahoma"/>
        <family val="2"/>
      </rPr>
      <t>0xFFFD</t>
    </r>
    <r>
      <rPr>
        <sz val="11"/>
        <color theme="1"/>
        <rFont val="宋体"/>
        <charset val="134"/>
      </rPr>
      <t xml:space="preserve">：操作失败，当前功能被禁止
</t>
    </r>
    <r>
      <rPr>
        <sz val="11"/>
        <color theme="1"/>
        <rFont val="Tahoma"/>
        <family val="2"/>
      </rPr>
      <t>0xFFFE</t>
    </r>
    <r>
      <rPr>
        <sz val="11"/>
        <color theme="1"/>
        <rFont val="宋体"/>
        <charset val="134"/>
      </rPr>
      <t xml:space="preserve">：操作失败，参数存储失败
</t>
    </r>
    <r>
      <rPr>
        <sz val="11"/>
        <color theme="1"/>
        <rFont val="Tahoma"/>
        <family val="2"/>
      </rPr>
      <t>0xFFFF</t>
    </r>
    <r>
      <rPr>
        <sz val="11"/>
        <color theme="1"/>
        <rFont val="宋体"/>
        <charset val="134"/>
      </rPr>
      <t>：操作失败，输入参数有误</t>
    </r>
    <phoneticPr fontId="24" type="noConversion"/>
  </si>
  <si>
    <r>
      <rPr>
        <sz val="11"/>
        <rFont val="宋体"/>
        <charset val="134"/>
      </rPr>
      <t xml:space="preserve">意大利自动测试
写入：
</t>
    </r>
    <r>
      <rPr>
        <sz val="11"/>
        <rFont val="Tahoma"/>
        <family val="2"/>
      </rPr>
      <t>0x0001</t>
    </r>
    <r>
      <rPr>
        <sz val="11"/>
        <rFont val="宋体"/>
        <charset val="134"/>
      </rPr>
      <t xml:space="preserve">：执行标准测试；
</t>
    </r>
    <r>
      <rPr>
        <sz val="11"/>
        <rFont val="Tahoma"/>
        <family val="2"/>
      </rPr>
      <t>0x0002</t>
    </r>
    <r>
      <rPr>
        <sz val="11"/>
        <rFont val="宋体"/>
        <charset val="134"/>
      </rPr>
      <t xml:space="preserve">：执行快速测试；
读取时，返回上次写入操作的状态：
</t>
    </r>
    <r>
      <rPr>
        <sz val="11"/>
        <rFont val="Tahoma"/>
        <family val="2"/>
      </rPr>
      <t>0x0000</t>
    </r>
    <r>
      <rPr>
        <sz val="11"/>
        <rFont val="宋体"/>
        <charset val="134"/>
      </rPr>
      <t xml:space="preserve">：成功
</t>
    </r>
    <r>
      <rPr>
        <sz val="11"/>
        <rFont val="Tahoma"/>
        <family val="2"/>
      </rPr>
      <t>0x0001</t>
    </r>
    <r>
      <rPr>
        <sz val="11"/>
        <rFont val="宋体"/>
        <charset val="134"/>
      </rPr>
      <t xml:space="preserve">：正在操作标准测试
</t>
    </r>
    <r>
      <rPr>
        <sz val="11"/>
        <rFont val="Tahoma"/>
        <family val="2"/>
      </rPr>
      <t>0x0002</t>
    </r>
    <r>
      <rPr>
        <sz val="11"/>
        <rFont val="宋体"/>
        <charset val="134"/>
      </rPr>
      <t xml:space="preserve">：正在操作快速测试
</t>
    </r>
    <r>
      <rPr>
        <sz val="11"/>
        <rFont val="Tahoma"/>
        <family val="2"/>
      </rPr>
      <t>0xFFFB</t>
    </r>
    <r>
      <rPr>
        <sz val="11"/>
        <rFont val="宋体"/>
        <charset val="134"/>
      </rPr>
      <t xml:space="preserve">：操作失败，控制器拒绝响应（可能控制器正忙或配置错误）
</t>
    </r>
    <r>
      <rPr>
        <sz val="11"/>
        <rFont val="Tahoma"/>
        <family val="2"/>
      </rPr>
      <t>0xFFFC</t>
    </r>
    <r>
      <rPr>
        <sz val="11"/>
        <rFont val="宋体"/>
        <charset val="134"/>
      </rPr>
      <t xml:space="preserve">：操作失败，控制器无应答
</t>
    </r>
    <r>
      <rPr>
        <sz val="11"/>
        <rFont val="Tahoma"/>
        <family val="2"/>
      </rPr>
      <t>0xFFFD</t>
    </r>
    <r>
      <rPr>
        <sz val="11"/>
        <rFont val="宋体"/>
        <charset val="134"/>
      </rPr>
      <t xml:space="preserve">：操作失败，当前功能被禁止
</t>
    </r>
    <r>
      <rPr>
        <sz val="11"/>
        <rFont val="Tahoma"/>
        <family val="2"/>
      </rPr>
      <t>0xFFFE</t>
    </r>
    <r>
      <rPr>
        <sz val="11"/>
        <rFont val="宋体"/>
        <charset val="134"/>
      </rPr>
      <t xml:space="preserve">：操作失败，参数存储失败
</t>
    </r>
    <r>
      <rPr>
        <sz val="11"/>
        <rFont val="Tahoma"/>
        <family val="2"/>
      </rPr>
      <t>0xFFFF</t>
    </r>
    <r>
      <rPr>
        <sz val="11"/>
        <rFont val="宋体"/>
        <charset val="134"/>
      </rPr>
      <t>：操作失败，输入参数有误</t>
    </r>
    <phoneticPr fontId="24" type="noConversion"/>
  </si>
  <si>
    <t>电能统计回传日期设置寄存器。
该寄存器指定回传的电能数据的年份。年份指相对逆变器系统时间最近第N年。N为寄存器值。
0：系统时间当年；
1：系统时间前1年；
…
19：系统时间前19年。</t>
    <phoneticPr fontId="24" type="noConversion"/>
  </si>
  <si>
    <t>电能统计回传设置寄存器。
高字节：回传数据的日期时间设置。
0x01：每日，回传区前24条数据有效；
0x02：每月，回传区前31条数据有效；
0x03：每年，回传区前12条数据有效；
0x04：生命周期，回传区前20条数据有效；
其他：无效。
低字节：回传数据的物理量设置。
0x01：光伏发电量；
0x02：负载耗电量；
0x03：系统买电量；
0x04：系统卖电量；
0x05：电池充电量；
0x06：电池放电量；
其他：无效。</t>
    <phoneticPr fontId="24" type="noConversion"/>
  </si>
  <si>
    <t>Register for language setting</t>
    <phoneticPr fontId="24" type="noConversion"/>
  </si>
  <si>
    <t>0: Disable the inverters' parallel function  1: Enable the inverters' parallel function</t>
    <phoneticPr fontId="24" type="noConversion"/>
  </si>
  <si>
    <t>Each Character in this field, will verify the validity of 64 addresses. Bit4 represents the address where the highest bit address of this field plus 1,                                                             0 means invalid; 1 means valid.</t>
    <phoneticPr fontId="24" type="noConversion"/>
  </si>
  <si>
    <t>Grid Frequency</t>
    <phoneticPr fontId="24" type="noConversion"/>
  </si>
  <si>
    <t>Total Active power, Charge +, discharge -</t>
    <phoneticPr fontId="24" type="noConversion"/>
  </si>
  <si>
    <t>Total Apparent Power , Charge +, discharge -</t>
    <phoneticPr fontId="24" type="noConversion"/>
  </si>
  <si>
    <t>Total PCC Active power, Charge +, discharge -</t>
    <phoneticPr fontId="24" type="noConversion"/>
  </si>
  <si>
    <t>on-Grid output reserved 1</t>
    <phoneticPr fontId="24" type="noConversion"/>
  </si>
  <si>
    <t>on-Grid output reserved 2</t>
    <phoneticPr fontId="24" type="noConversion"/>
  </si>
  <si>
    <t>Phase R Voltage</t>
    <phoneticPr fontId="24" type="noConversion"/>
  </si>
  <si>
    <t>Phase R output Active power, Charge +, discharge -</t>
    <phoneticPr fontId="24" type="noConversion"/>
  </si>
  <si>
    <t>Phase R power factor ,leading +; lagging-</t>
    <phoneticPr fontId="24" type="noConversion"/>
  </si>
  <si>
    <t>Phase R PCC Current</t>
    <phoneticPr fontId="24" type="noConversion"/>
  </si>
  <si>
    <t>Phase R PCC active power</t>
    <phoneticPr fontId="24" type="noConversion"/>
  </si>
  <si>
    <t>Phase R PCC Reactive  Power , leading +, lagging -</t>
    <phoneticPr fontId="24" type="noConversion"/>
  </si>
  <si>
    <t>Phase R Reversed 1</t>
    <phoneticPr fontId="24" type="noConversion"/>
  </si>
  <si>
    <t>Phase R Reversed2</t>
    <phoneticPr fontId="24" type="noConversion"/>
  </si>
  <si>
    <t>Phase S Voltage</t>
    <phoneticPr fontId="24" type="noConversion"/>
  </si>
  <si>
    <t>Phase S output Active power, Charge +, discharge -</t>
    <phoneticPr fontId="24" type="noConversion"/>
  </si>
  <si>
    <t>Phase S power factor ,leading +; lagging-</t>
    <phoneticPr fontId="24" type="noConversion"/>
  </si>
  <si>
    <t>Phase S PCC Current</t>
    <phoneticPr fontId="24" type="noConversion"/>
  </si>
  <si>
    <t>Phase S PCC active power</t>
    <phoneticPr fontId="24" type="noConversion"/>
  </si>
  <si>
    <t>Phase S PCC Reactive  Power , leading +, lagging -</t>
    <phoneticPr fontId="24" type="noConversion"/>
  </si>
  <si>
    <t>Phase S Reversed 1</t>
    <phoneticPr fontId="24" type="noConversion"/>
  </si>
  <si>
    <t>Phase S Reversed2</t>
    <phoneticPr fontId="24" type="noConversion"/>
  </si>
  <si>
    <t>Phase T Voltage</t>
    <phoneticPr fontId="24" type="noConversion"/>
  </si>
  <si>
    <t>Phase T output Active power, Charge +, discharge -</t>
    <phoneticPr fontId="24" type="noConversion"/>
  </si>
  <si>
    <t>Phase T power factor ,leading +; lagging-</t>
    <phoneticPr fontId="24" type="noConversion"/>
  </si>
  <si>
    <t>Phase T PCC Current</t>
    <phoneticPr fontId="24" type="noConversion"/>
  </si>
  <si>
    <t>Phase T PCC active power</t>
    <phoneticPr fontId="24" type="noConversion"/>
  </si>
  <si>
    <t>Phase T PCC Reactive  Power , leading +, lagging -</t>
    <phoneticPr fontId="24" type="noConversion"/>
  </si>
  <si>
    <t>Phase T Reversed 1</t>
    <phoneticPr fontId="24" type="noConversion"/>
  </si>
  <si>
    <t>Phase T Reversed2</t>
    <phoneticPr fontId="24" type="noConversion"/>
  </si>
  <si>
    <t xml:space="preserve">External Power </t>
    <phoneticPr fontId="24" type="noConversion"/>
  </si>
  <si>
    <t>System Total Load power</t>
    <phoneticPr fontId="24" type="noConversion"/>
  </si>
  <si>
    <t>Effective Voltage L1 to N</t>
    <phoneticPr fontId="24" type="noConversion"/>
  </si>
  <si>
    <t>Effective current of L1 output</t>
    <phoneticPr fontId="24" type="noConversion"/>
  </si>
  <si>
    <t>Active power from L1</t>
    <phoneticPr fontId="24" type="noConversion"/>
  </si>
  <si>
    <t>PCC active power from L1</t>
    <phoneticPr fontId="24" type="noConversion"/>
  </si>
  <si>
    <t>Effective Voltage L2 to N</t>
    <phoneticPr fontId="24" type="noConversion"/>
  </si>
  <si>
    <t>Effective current of L2 output</t>
    <phoneticPr fontId="24" type="noConversion"/>
  </si>
  <si>
    <t>Active power from L2</t>
    <phoneticPr fontId="24" type="noConversion"/>
  </si>
  <si>
    <t>PCC active power from L2</t>
    <phoneticPr fontId="24" type="noConversion"/>
  </si>
  <si>
    <t>Load Active power, load consumption +,load feedback -</t>
    <phoneticPr fontId="24" type="noConversion"/>
  </si>
  <si>
    <r>
      <t>load apparent power</t>
    </r>
    <r>
      <rPr>
        <sz val="11"/>
        <color rgb="FFFF0000"/>
        <rFont val="宋体"/>
        <family val="2"/>
        <charset val="134"/>
      </rPr>
      <t>，</t>
    </r>
    <r>
      <rPr>
        <sz val="11"/>
        <color rgb="FFFF0000"/>
        <rFont val="Arial"/>
        <family val="2"/>
      </rPr>
      <t>load consumption +,load feed back-</t>
    </r>
    <phoneticPr fontId="24" type="noConversion"/>
  </si>
  <si>
    <t>Total output reserved 1(off-grid)</t>
    <phoneticPr fontId="24" type="noConversion"/>
  </si>
  <si>
    <t>Total output reserved 2(off-grid)</t>
    <phoneticPr fontId="24" type="noConversion"/>
  </si>
  <si>
    <t xml:space="preserve"> Phase R output voltage</t>
    <phoneticPr fontId="24" type="noConversion"/>
  </si>
  <si>
    <t>Phase R Load current</t>
    <phoneticPr fontId="24" type="noConversion"/>
  </si>
  <si>
    <t>Phase R apparent power, load consumption+,load feedback-</t>
    <phoneticPr fontId="24" type="noConversion"/>
  </si>
  <si>
    <t>Phase R load  peak ratio</t>
    <phoneticPr fontId="24" type="noConversion"/>
  </si>
  <si>
    <t>Phase R Reversed 2</t>
  </si>
  <si>
    <t xml:space="preserve"> Phase S output voltage</t>
    <phoneticPr fontId="24" type="noConversion"/>
  </si>
  <si>
    <t>Phase S Load current</t>
    <phoneticPr fontId="24" type="noConversion"/>
  </si>
  <si>
    <t>Phase S load reactive power, leading+,lagging -</t>
    <phoneticPr fontId="24" type="noConversion"/>
  </si>
  <si>
    <t>Phase S apparent power, load consumption+,load feedback-</t>
    <phoneticPr fontId="24" type="noConversion"/>
  </si>
  <si>
    <t>Phase S load  peak ratio</t>
    <phoneticPr fontId="24" type="noConversion"/>
  </si>
  <si>
    <t>Phase S Reversed 2</t>
    <phoneticPr fontId="24" type="noConversion"/>
  </si>
  <si>
    <t xml:space="preserve"> Phase T output voltage</t>
    <phoneticPr fontId="24" type="noConversion"/>
  </si>
  <si>
    <t>Phase T Load current</t>
    <phoneticPr fontId="24" type="noConversion"/>
  </si>
  <si>
    <t>Phase T load reactive power, leading+,lagging -</t>
    <phoneticPr fontId="24" type="noConversion"/>
  </si>
  <si>
    <t>Phase T apparent power, load consumption+,load feedback-</t>
    <phoneticPr fontId="24" type="noConversion"/>
  </si>
  <si>
    <t>Phase T load  peak ratio</t>
    <phoneticPr fontId="24" type="noConversion"/>
  </si>
  <si>
    <t>Phase T Reversed 2</t>
    <phoneticPr fontId="24" type="noConversion"/>
  </si>
  <si>
    <t>Inverter Effective voltage value, L1 to N</t>
    <phoneticPr fontId="24" type="noConversion"/>
  </si>
  <si>
    <t>Effective current value, L1 load</t>
    <phoneticPr fontId="24" type="noConversion"/>
  </si>
  <si>
    <t>Effective power, L1 load</t>
    <phoneticPr fontId="24" type="noConversion"/>
  </si>
  <si>
    <t>Inverter Effective voltage value, L2 to N</t>
    <phoneticPr fontId="24" type="noConversion"/>
  </si>
  <si>
    <t>Effective current value, L2 load</t>
    <phoneticPr fontId="24" type="noConversion"/>
  </si>
  <si>
    <t>Effective power, L2 load</t>
    <phoneticPr fontId="24" type="noConversion"/>
  </si>
  <si>
    <t>String 1 PV Voltage</t>
    <phoneticPr fontId="24" type="noConversion"/>
  </si>
  <si>
    <t>String 1 PV Current</t>
    <phoneticPr fontId="24" type="noConversion"/>
  </si>
  <si>
    <t>String 1 PV POWER</t>
    <phoneticPr fontId="24" type="noConversion"/>
  </si>
  <si>
    <t>String 2 PV Voltage</t>
    <phoneticPr fontId="24" type="noConversion"/>
  </si>
  <si>
    <t>String 2 PV Current</t>
    <phoneticPr fontId="24" type="noConversion"/>
  </si>
  <si>
    <t>String 2 PV POWER</t>
    <phoneticPr fontId="24" type="noConversion"/>
  </si>
  <si>
    <t>String 3 PV Voltage</t>
    <phoneticPr fontId="24" type="noConversion"/>
  </si>
  <si>
    <t>String 3 PV Current</t>
    <phoneticPr fontId="24" type="noConversion"/>
  </si>
  <si>
    <t>String 3 PV POWER</t>
    <phoneticPr fontId="24" type="noConversion"/>
  </si>
  <si>
    <t>String 4 PV Voltage</t>
    <phoneticPr fontId="24" type="noConversion"/>
  </si>
  <si>
    <t>String 4 PV Current</t>
    <phoneticPr fontId="24" type="noConversion"/>
  </si>
  <si>
    <t>String 4 PV POWER</t>
    <phoneticPr fontId="24" type="noConversion"/>
  </si>
  <si>
    <t>String 5 PV Voltage</t>
    <phoneticPr fontId="24" type="noConversion"/>
  </si>
  <si>
    <t>String 5 PV Current</t>
    <phoneticPr fontId="24" type="noConversion"/>
  </si>
  <si>
    <t>String 5 PV POWER</t>
    <phoneticPr fontId="24" type="noConversion"/>
  </si>
  <si>
    <t>String 6 PV Voltage</t>
    <phoneticPr fontId="24" type="noConversion"/>
  </si>
  <si>
    <t>String 6 PV Current</t>
    <phoneticPr fontId="24" type="noConversion"/>
  </si>
  <si>
    <t>String 6 PV POWER</t>
    <phoneticPr fontId="24" type="noConversion"/>
  </si>
  <si>
    <t>String 7 PV Voltage</t>
    <phoneticPr fontId="24" type="noConversion"/>
  </si>
  <si>
    <t>String 7 PV Current</t>
    <phoneticPr fontId="24" type="noConversion"/>
  </si>
  <si>
    <t>String 7 PV POWER</t>
    <phoneticPr fontId="24" type="noConversion"/>
  </si>
  <si>
    <t>String 8 PV Voltage</t>
    <phoneticPr fontId="24" type="noConversion"/>
  </si>
  <si>
    <t>String 8 PV Current</t>
    <phoneticPr fontId="24" type="noConversion"/>
  </si>
  <si>
    <t>String 8 PV POWER</t>
    <phoneticPr fontId="24" type="noConversion"/>
  </si>
  <si>
    <t>String 9 PV Voltage</t>
    <phoneticPr fontId="24" type="noConversion"/>
  </si>
  <si>
    <t>String 9 PV Current</t>
    <phoneticPr fontId="24" type="noConversion"/>
  </si>
  <si>
    <t>String 9 PV POWER</t>
    <phoneticPr fontId="24" type="noConversion"/>
  </si>
  <si>
    <t>String 10 PV Voltage</t>
    <phoneticPr fontId="24" type="noConversion"/>
  </si>
  <si>
    <t>String 10 PV Current</t>
    <phoneticPr fontId="24" type="noConversion"/>
  </si>
  <si>
    <t>String 10 PV POWER</t>
    <phoneticPr fontId="24" type="noConversion"/>
  </si>
  <si>
    <t>String 11 PV Voltage</t>
    <phoneticPr fontId="24" type="noConversion"/>
  </si>
  <si>
    <t>String 11 PV Current</t>
    <phoneticPr fontId="24" type="noConversion"/>
  </si>
  <si>
    <t>String 11 PV POWER</t>
    <phoneticPr fontId="24" type="noConversion"/>
  </si>
  <si>
    <t>String 12 PV Voltage</t>
    <phoneticPr fontId="24" type="noConversion"/>
  </si>
  <si>
    <t>String 12 PV Current</t>
    <phoneticPr fontId="24" type="noConversion"/>
  </si>
  <si>
    <t>String 12 PV POWER</t>
    <phoneticPr fontId="24" type="noConversion"/>
  </si>
  <si>
    <t>String 13 PV Voltage</t>
    <phoneticPr fontId="24" type="noConversion"/>
  </si>
  <si>
    <t>String 13 PV Current</t>
    <phoneticPr fontId="24" type="noConversion"/>
  </si>
  <si>
    <t>String 13 PV POWER</t>
    <phoneticPr fontId="24" type="noConversion"/>
  </si>
  <si>
    <t>String 14 PV Voltage</t>
    <phoneticPr fontId="24" type="noConversion"/>
  </si>
  <si>
    <t>String 14 PV Current</t>
    <phoneticPr fontId="24" type="noConversion"/>
  </si>
  <si>
    <t>String 14 PV POWER</t>
    <phoneticPr fontId="24" type="noConversion"/>
  </si>
  <si>
    <t>String 15 PV Voltage</t>
    <phoneticPr fontId="24" type="noConversion"/>
  </si>
  <si>
    <t>String 15 PV Current</t>
    <phoneticPr fontId="24" type="noConversion"/>
  </si>
  <si>
    <t>String 15 PV POWER</t>
    <phoneticPr fontId="24" type="noConversion"/>
  </si>
  <si>
    <t>String 16 PV Voltage</t>
    <phoneticPr fontId="24" type="noConversion"/>
  </si>
  <si>
    <t>String 16 PV Current</t>
    <phoneticPr fontId="24" type="noConversion"/>
  </si>
  <si>
    <t>String 16 PV POWER</t>
    <phoneticPr fontId="24" type="noConversion"/>
  </si>
  <si>
    <t>Battery Voltage, String 1</t>
    <phoneticPr fontId="24" type="noConversion"/>
  </si>
  <si>
    <t xml:space="preserve">Battery SOC,String 1 </t>
    <phoneticPr fontId="24" type="noConversion"/>
  </si>
  <si>
    <t>Battery SOH,String 1</t>
    <phoneticPr fontId="24" type="noConversion"/>
  </si>
  <si>
    <t>Battery cycle times .String 1</t>
    <phoneticPr fontId="24" type="noConversion"/>
  </si>
  <si>
    <t>Battery Voltage, String 2</t>
    <phoneticPr fontId="24" type="noConversion"/>
  </si>
  <si>
    <t>Battery SOC,String 2</t>
    <phoneticPr fontId="24" type="noConversion"/>
  </si>
  <si>
    <t>Battery SOH,String 2</t>
    <phoneticPr fontId="24" type="noConversion"/>
  </si>
  <si>
    <t>Battery cycle times .String 2</t>
    <phoneticPr fontId="24" type="noConversion"/>
  </si>
  <si>
    <t>Battery Voltage, String 3</t>
    <phoneticPr fontId="24" type="noConversion"/>
  </si>
  <si>
    <t>Battery SOC,String 3</t>
    <phoneticPr fontId="24" type="noConversion"/>
  </si>
  <si>
    <t>Battery SOH,String 3</t>
    <phoneticPr fontId="24" type="noConversion"/>
  </si>
  <si>
    <t>Battery cycle times .String 3</t>
    <phoneticPr fontId="24" type="noConversion"/>
  </si>
  <si>
    <t>Battery Voltage, String 4</t>
    <phoneticPr fontId="24" type="noConversion"/>
  </si>
  <si>
    <t>Battery SOC,String 4</t>
    <phoneticPr fontId="24" type="noConversion"/>
  </si>
  <si>
    <t>Battery SOH,String 4</t>
    <phoneticPr fontId="24" type="noConversion"/>
  </si>
  <si>
    <t>Battery cycle times .String 4</t>
    <phoneticPr fontId="24" type="noConversion"/>
  </si>
  <si>
    <t>Battery Voltage, String 5</t>
    <phoneticPr fontId="24" type="noConversion"/>
  </si>
  <si>
    <t>Battery SOC,String 5</t>
    <phoneticPr fontId="24" type="noConversion"/>
  </si>
  <si>
    <t>Battery SOH,String 5</t>
    <phoneticPr fontId="24" type="noConversion"/>
  </si>
  <si>
    <t>Battery cycle times .String 5</t>
    <phoneticPr fontId="24" type="noConversion"/>
  </si>
  <si>
    <t>Battery Voltage, String 6</t>
    <phoneticPr fontId="24" type="noConversion"/>
  </si>
  <si>
    <t>Battery SOC,String 6</t>
    <phoneticPr fontId="24" type="noConversion"/>
  </si>
  <si>
    <t>Battery SOH,String 6</t>
    <phoneticPr fontId="24" type="noConversion"/>
  </si>
  <si>
    <t>Battery cycle times .String 6</t>
    <phoneticPr fontId="24" type="noConversion"/>
  </si>
  <si>
    <t>Battery Voltage, String 7</t>
    <phoneticPr fontId="24" type="noConversion"/>
  </si>
  <si>
    <t>Battery SOC,String 7</t>
    <phoneticPr fontId="24" type="noConversion"/>
  </si>
  <si>
    <t>Battery SOH,String 7</t>
    <phoneticPr fontId="24" type="noConversion"/>
  </si>
  <si>
    <t>Battery cycle times .String 7</t>
    <phoneticPr fontId="24" type="noConversion"/>
  </si>
  <si>
    <t>Battery Voltage, String 8</t>
    <phoneticPr fontId="24" type="noConversion"/>
  </si>
  <si>
    <t>Battery SOC,String 8</t>
    <phoneticPr fontId="24" type="noConversion"/>
  </si>
  <si>
    <t>Battery SOH,String 8</t>
    <phoneticPr fontId="24" type="noConversion"/>
  </si>
  <si>
    <t>Battery cycle times .String 8</t>
    <phoneticPr fontId="24" type="noConversion"/>
  </si>
  <si>
    <t>Battery Voltage, String 9</t>
    <phoneticPr fontId="24" type="noConversion"/>
  </si>
  <si>
    <t>Battery SOC,String 9</t>
    <phoneticPr fontId="24" type="noConversion"/>
  </si>
  <si>
    <t>Battery SOH,String 9</t>
    <phoneticPr fontId="24" type="noConversion"/>
  </si>
  <si>
    <t>Battery cycle times .String 9</t>
    <phoneticPr fontId="24" type="noConversion"/>
  </si>
  <si>
    <t>Battery Voltage, String 10</t>
    <phoneticPr fontId="24" type="noConversion"/>
  </si>
  <si>
    <t>Battery SOC,String 10</t>
    <phoneticPr fontId="24" type="noConversion"/>
  </si>
  <si>
    <t>Battery SOH,String 10</t>
    <phoneticPr fontId="24" type="noConversion"/>
  </si>
  <si>
    <t>Battery cycle times .String 10</t>
    <phoneticPr fontId="24" type="noConversion"/>
  </si>
  <si>
    <t>Battery Voltage, String 11</t>
    <phoneticPr fontId="24" type="noConversion"/>
  </si>
  <si>
    <t>Battery SOC,String 11</t>
    <phoneticPr fontId="24" type="noConversion"/>
  </si>
  <si>
    <t>Battery SOH,String 11</t>
    <phoneticPr fontId="24" type="noConversion"/>
  </si>
  <si>
    <t>Battery cycle times .String 11</t>
    <phoneticPr fontId="24" type="noConversion"/>
  </si>
  <si>
    <t>Battery Voltage, String 12</t>
    <phoneticPr fontId="24" type="noConversion"/>
  </si>
  <si>
    <t>Battery SOC,String 12</t>
    <phoneticPr fontId="24" type="noConversion"/>
  </si>
  <si>
    <t>Battery SOH,String 12</t>
    <phoneticPr fontId="24" type="noConversion"/>
  </si>
  <si>
    <t>Battery cycle times .String 12</t>
    <phoneticPr fontId="24" type="noConversion"/>
  </si>
  <si>
    <t>Today Generated Power</t>
    <phoneticPr fontId="24" type="noConversion"/>
  </si>
  <si>
    <t>Total Generated Power</t>
    <phoneticPr fontId="24" type="noConversion"/>
  </si>
  <si>
    <t>Today power Purchase</t>
    <phoneticPr fontId="24" type="noConversion"/>
  </si>
  <si>
    <t>Total Power Purchase</t>
    <phoneticPr fontId="24" type="noConversion"/>
  </si>
  <si>
    <t>Today Export Power</t>
    <phoneticPr fontId="24" type="noConversion"/>
  </si>
  <si>
    <t>Total Export Power</t>
    <phoneticPr fontId="24" type="noConversion"/>
  </si>
  <si>
    <t>Today Charge Power for Battery</t>
    <phoneticPr fontId="24" type="noConversion"/>
  </si>
  <si>
    <t>Total Charge power for Battery</t>
    <phoneticPr fontId="24" type="noConversion"/>
  </si>
  <si>
    <t>Today Discharge Power for Battery</t>
    <phoneticPr fontId="24" type="noConversion"/>
  </si>
  <si>
    <t>Total Discharge Power For Battery</t>
    <phoneticPr fontId="24" type="noConversion"/>
  </si>
  <si>
    <t>Leakage Current</t>
    <phoneticPr fontId="24" type="noConversion"/>
  </si>
  <si>
    <t>Balance Current</t>
    <phoneticPr fontId="24" type="noConversion"/>
  </si>
  <si>
    <t xml:space="preserve">Total BUS Voltage </t>
    <phoneticPr fontId="24" type="noConversion"/>
  </si>
  <si>
    <t xml:space="preserve">Bus+ voltage </t>
    <phoneticPr fontId="24" type="noConversion"/>
  </si>
  <si>
    <t>Bus- voltage</t>
    <phoneticPr fontId="24" type="noConversion"/>
  </si>
  <si>
    <t xml:space="preserve">LLC Bus Voltage </t>
    <phoneticPr fontId="24" type="noConversion"/>
  </si>
  <si>
    <t>Combiner voltage ,Group 1</t>
    <phoneticPr fontId="24" type="noConversion"/>
  </si>
  <si>
    <t>String 1 current, Group 1</t>
    <phoneticPr fontId="24" type="noConversion"/>
  </si>
  <si>
    <t>String 2 current , Group 1</t>
    <phoneticPr fontId="24" type="noConversion"/>
  </si>
  <si>
    <t>Combiner voltage ,Group 2</t>
    <phoneticPr fontId="24" type="noConversion"/>
  </si>
  <si>
    <t>String 1 current, Group 2</t>
    <phoneticPr fontId="24" type="noConversion"/>
  </si>
  <si>
    <t>String 2 current , Group 2</t>
    <phoneticPr fontId="24" type="noConversion"/>
  </si>
  <si>
    <t>Combiner voltage ,Group 3</t>
    <phoneticPr fontId="24" type="noConversion"/>
  </si>
  <si>
    <t>String 1 current, Group 3</t>
    <phoneticPr fontId="24" type="noConversion"/>
  </si>
  <si>
    <t>String 2 current , Group 3</t>
    <phoneticPr fontId="24" type="noConversion"/>
  </si>
  <si>
    <t>Combiner voltage ,Group 4</t>
    <phoneticPr fontId="24" type="noConversion"/>
  </si>
  <si>
    <t>String 1 current, Group 4</t>
    <phoneticPr fontId="24" type="noConversion"/>
  </si>
  <si>
    <t>String 2 current , Group 4</t>
    <phoneticPr fontId="24" type="noConversion"/>
  </si>
  <si>
    <t>Combiner voltage ,Group 5</t>
    <phoneticPr fontId="24" type="noConversion"/>
  </si>
  <si>
    <t>String 1 current, Group 5</t>
    <phoneticPr fontId="24" type="noConversion"/>
  </si>
  <si>
    <t>String 2 current , Group 5</t>
    <phoneticPr fontId="24" type="noConversion"/>
  </si>
  <si>
    <t>Combiner voltage ,Group 6</t>
    <phoneticPr fontId="24" type="noConversion"/>
  </si>
  <si>
    <t>String 1 current, Group 6</t>
    <phoneticPr fontId="24" type="noConversion"/>
  </si>
  <si>
    <t>String 2 current , Group 6</t>
    <phoneticPr fontId="24" type="noConversion"/>
  </si>
  <si>
    <t>Combiner voltage ,Group 7</t>
    <phoneticPr fontId="24" type="noConversion"/>
  </si>
  <si>
    <t>String 1 current, Group 7</t>
    <phoneticPr fontId="24" type="noConversion"/>
  </si>
  <si>
    <t>String 2 current , Group 7</t>
    <phoneticPr fontId="24" type="noConversion"/>
  </si>
  <si>
    <t>Combiner voltage ,Group 8</t>
    <phoneticPr fontId="24" type="noConversion"/>
  </si>
  <si>
    <t>String 1 current, Group 8</t>
    <phoneticPr fontId="24" type="noConversion"/>
  </si>
  <si>
    <t>String 2 current , Group 8</t>
    <phoneticPr fontId="24" type="noConversion"/>
  </si>
  <si>
    <t>Combiner voltage ,Group 9</t>
    <phoneticPr fontId="24" type="noConversion"/>
  </si>
  <si>
    <t>String 1 current, Group 9</t>
    <phoneticPr fontId="24" type="noConversion"/>
  </si>
  <si>
    <t>String 2 current , Group 9</t>
    <phoneticPr fontId="24" type="noConversion"/>
  </si>
  <si>
    <t>Combiner voltage ,Group 10</t>
    <phoneticPr fontId="24" type="noConversion"/>
  </si>
  <si>
    <t>String 1 current, Group 10</t>
    <phoneticPr fontId="24" type="noConversion"/>
  </si>
  <si>
    <t>String 2 current , Group 10</t>
    <phoneticPr fontId="24" type="noConversion"/>
  </si>
  <si>
    <t>Combiner voltage ,Group 11</t>
    <phoneticPr fontId="24" type="noConversion"/>
  </si>
  <si>
    <t>String 1 current, Group 11</t>
    <phoneticPr fontId="24" type="noConversion"/>
  </si>
  <si>
    <t>String 2 current , Group 11</t>
    <phoneticPr fontId="24" type="noConversion"/>
  </si>
  <si>
    <t>Combiner voltage ,Group 12</t>
    <phoneticPr fontId="24" type="noConversion"/>
  </si>
  <si>
    <t>String 1 current, Group 12</t>
    <phoneticPr fontId="24" type="noConversion"/>
  </si>
  <si>
    <t>String 2 current , Group 12</t>
    <phoneticPr fontId="24" type="noConversion"/>
  </si>
  <si>
    <t>Combiner voltage ,Group 13</t>
    <phoneticPr fontId="24" type="noConversion"/>
  </si>
  <si>
    <t>String 1 current, Group 13</t>
    <phoneticPr fontId="24" type="noConversion"/>
  </si>
  <si>
    <t>String 2 current , Group 13</t>
    <phoneticPr fontId="24" type="noConversion"/>
  </si>
  <si>
    <t>Combiner voltage ,Group 14</t>
    <phoneticPr fontId="24" type="noConversion"/>
  </si>
  <si>
    <t>String 1 current, Group 14</t>
    <phoneticPr fontId="24" type="noConversion"/>
  </si>
  <si>
    <t>String 2 current , Group 14</t>
    <phoneticPr fontId="24" type="noConversion"/>
  </si>
  <si>
    <t>Combiner voltage ,Group 15</t>
    <phoneticPr fontId="24" type="noConversion"/>
  </si>
  <si>
    <t>String 1 current, Group 15</t>
    <phoneticPr fontId="24" type="noConversion"/>
  </si>
  <si>
    <t>String 2 current , Group 15</t>
    <phoneticPr fontId="24" type="noConversion"/>
  </si>
  <si>
    <t>Combiner voltage ,Group 16</t>
    <phoneticPr fontId="24" type="noConversion"/>
  </si>
  <si>
    <t>String 1 current, Group 16</t>
    <phoneticPr fontId="24" type="noConversion"/>
  </si>
  <si>
    <t>String 2 current , Group 16</t>
    <phoneticPr fontId="24" type="noConversion"/>
  </si>
  <si>
    <r>
      <t>PV4</t>
    </r>
    <r>
      <rPr>
        <sz val="11"/>
        <color theme="1"/>
        <rFont val="Microsoft YaHei UI"/>
        <family val="2"/>
        <charset val="134"/>
      </rPr>
      <t>飞跨电容电压</t>
    </r>
    <phoneticPr fontId="24" type="noConversion"/>
  </si>
  <si>
    <t>Half voltage Bus +</t>
    <phoneticPr fontId="24" type="noConversion"/>
  </si>
  <si>
    <t>Half Voltage Bus -</t>
    <phoneticPr fontId="24" type="noConversion"/>
  </si>
  <si>
    <r>
      <t>通道</t>
    </r>
    <r>
      <rPr>
        <sz val="11"/>
        <color theme="1"/>
        <rFont val="Tahoma"/>
        <family val="2"/>
      </rPr>
      <t xml:space="preserve"> 1 </t>
    </r>
    <r>
      <rPr>
        <sz val="11"/>
        <color theme="1"/>
        <rFont val="宋体"/>
        <charset val="134"/>
      </rPr>
      <t>监测的实时电弧强度</t>
    </r>
    <phoneticPr fontId="24" type="noConversion"/>
  </si>
  <si>
    <t>Real-time arc intensity detected by channel 1</t>
  </si>
  <si>
    <t>Real-time arc intensity detected by channel 2</t>
  </si>
  <si>
    <t>Real-time arc intensity detected by channel 3</t>
  </si>
  <si>
    <t>Real-time arc intensity detected by channel 4</t>
  </si>
  <si>
    <t>Real-time arc intensity detected by channel 5</t>
  </si>
  <si>
    <t>Real-time arc intensity detected by channel 6</t>
  </si>
  <si>
    <t>Real-time arc intensity detected by channel 7</t>
  </si>
  <si>
    <t>Real-time arc intensity detected by channel 8</t>
  </si>
  <si>
    <t>Real-time arc intensity detected by channel 9</t>
  </si>
  <si>
    <t>Real-time arc intensity detected by channel 10</t>
  </si>
  <si>
    <t>Real-time arc intensity detected by channel 11</t>
  </si>
  <si>
    <t>Real-time arc intensity detected by channel 12</t>
  </si>
  <si>
    <t>Real-time arc intensity detected by channel 13</t>
  </si>
  <si>
    <t>Real-time arc intensity detected by channel 14</t>
  </si>
  <si>
    <t>Real-time arc intensity detected by channel 15</t>
  </si>
  <si>
    <t>Real-time arc intensity detected by channel 16</t>
  </si>
  <si>
    <t>Real-time arc intensity detected by channel 17</t>
  </si>
  <si>
    <t>Real-time arc intensity detected by channel 18</t>
  </si>
  <si>
    <t>Real-time arc intensity detected by channel 19</t>
  </si>
  <si>
    <t>Real-time arc intensity detected by channel 20</t>
  </si>
  <si>
    <t>Real-time arc intensity detected by channel 21</t>
  </si>
  <si>
    <t>Real-time arc intensity detected by channel 22</t>
  </si>
  <si>
    <t>Real-time arc intensity detected by channel 23</t>
  </si>
  <si>
    <t>Real-time arc intensity detected by channel 24</t>
  </si>
  <si>
    <t>Real-time arc intensity detected by channel 25</t>
  </si>
  <si>
    <t>Real-time arc intensity detected by channel 26</t>
  </si>
  <si>
    <t>Real-time arc intensity detected by channel 27</t>
  </si>
  <si>
    <t>Real-time arc intensity detected by channel 28</t>
  </si>
  <si>
    <t>Real-time arc intensity detected by channel 29</t>
  </si>
  <si>
    <t>Real-time arc intensity detected by channel 30</t>
  </si>
  <si>
    <t>通道 1 上电后记录监测到的电弧强度历史
最大值，掉电后自动清除</t>
    <phoneticPr fontId="24" type="noConversion"/>
  </si>
  <si>
    <t xml:space="preserve">Channel 1, History record of monitored arc intensity after power-on. Maximum value cleared automatically after power failure </t>
    <phoneticPr fontId="24" type="noConversion"/>
  </si>
  <si>
    <t>Channel 2, History record of monitored arc intensity after power-on. Maximum value cleared automatically after power failure</t>
  </si>
  <si>
    <t>Channel 3, History record of monitored arc intensity after power-on. Maximum value cleared automatically after power failure</t>
  </si>
  <si>
    <t>Channel 4, History record of monitored arc intensity after power-on. Maximum value cleared automatically after power failure</t>
  </si>
  <si>
    <t>Channel 5, History record of monitored arc intensity after power-on. Maximum value cleared automatically after power failure</t>
  </si>
  <si>
    <t>Channel 6, History record of monitored arc intensity after power-on. Maximum value cleared automatically after power failure</t>
  </si>
  <si>
    <t>Channel 7, History record of monitored arc intensity after power-on. Maximum value cleared automatically after power failure</t>
  </si>
  <si>
    <t>Channel 8, History record of monitored arc intensity after power-on. Maximum value cleared automatically after power failure</t>
  </si>
  <si>
    <t>Channel 9, History record of monitored arc intensity after power-on. Maximum value cleared automatically after power failure</t>
  </si>
  <si>
    <t>Channel 10, History record of monitored arc intensity after power-on. Maximum value cleared automatically after power failure</t>
  </si>
  <si>
    <t>Channel 11, History record of monitored arc intensity after power-on. Maximum value cleared automatically after power failure</t>
  </si>
  <si>
    <t>Channel 12, History record of monitored arc intensity after power-on. Maximum value cleared automatically after power failure</t>
  </si>
  <si>
    <t>Channel 13, History record of monitored arc intensity after power-on. Maximum value cleared automatically after power failure</t>
  </si>
  <si>
    <t>Channel 14, History record of monitored arc intensity after power-on. Maximum value cleared automatically after power failure</t>
  </si>
  <si>
    <t>Channel 15, History record of monitored arc intensity after power-on. Maximum value cleared automatically after power failure</t>
  </si>
  <si>
    <t>Channel 16, History record of monitored arc intensity after power-on. Maximum value cleared automatically after power failure</t>
  </si>
  <si>
    <t>Channel 17, History record of monitored arc intensity after power-on. Maximum value cleared automatically after power failure</t>
  </si>
  <si>
    <t>Channel 18, History record of monitored arc intensity after power-on. Maximum value cleared automatically after power failure</t>
  </si>
  <si>
    <t>Channel 19, History record of monitored arc intensity after power-on. Maximum value cleared automatically after power failure</t>
  </si>
  <si>
    <t>Channel 20, History record of monitored arc intensity after power-on. Maximum value cleared automatically after power failure</t>
  </si>
  <si>
    <t>Channel 21, History record of monitored arc intensity after power-on. Maximum value cleared automatically after power failure</t>
  </si>
  <si>
    <t>Channel 22, History record of monitored arc intensity after power-on. Maximum value cleared automatically after power failure</t>
  </si>
  <si>
    <t>Channel 23, History record of monitored arc intensity after power-on. Maximum value cleared automatically after power failure</t>
  </si>
  <si>
    <t>Channel 24, History record of monitored arc intensity after power-on. Maximum value cleared automatically after power failure</t>
  </si>
  <si>
    <t>Channel 25, History record of monitored arc intensity after power-on. Maximum value cleared automatically after power failure</t>
  </si>
  <si>
    <t>Channel 26, History record of monitored arc intensity after power-on. Maximum value cleared automatically after power failure</t>
  </si>
  <si>
    <t>Channel 27, History record of monitored arc intensity after power-on. Maximum value cleared automatically after power failure</t>
  </si>
  <si>
    <t>Channel 28, History record of monitored arc intensity after power-on. Maximum value cleared automatically after power failure</t>
  </si>
  <si>
    <t>Channel 29, History record of monitored arc intensity after power-on. Maximum value cleared automatically after power failure</t>
  </si>
  <si>
    <t>Channel 30, History record of monitored arc intensity after power-on. Maximum value cleared automatically after power failure</t>
  </si>
  <si>
    <r>
      <rPr>
        <sz val="11"/>
        <color theme="1"/>
        <rFont val="Tahoma"/>
        <family val="2"/>
      </rPr>
      <t>Bit0</t>
    </r>
    <r>
      <rPr>
        <sz val="11"/>
        <color theme="1"/>
        <rFont val="宋体"/>
        <charset val="134"/>
      </rPr>
      <t>：</t>
    </r>
    <r>
      <rPr>
        <sz val="11"/>
        <color theme="1"/>
        <rFont val="Tahoma"/>
        <family val="2"/>
      </rPr>
      <t xml:space="preserve">DCI </t>
    </r>
    <r>
      <rPr>
        <sz val="11"/>
        <color theme="1"/>
        <rFont val="宋体"/>
        <charset val="134"/>
      </rPr>
      <t xml:space="preserve">一级保护使能位
</t>
    </r>
    <r>
      <rPr>
        <sz val="11"/>
        <color theme="1"/>
        <rFont val="Tahoma"/>
        <family val="2"/>
      </rPr>
      <t>Bit1</t>
    </r>
    <r>
      <rPr>
        <sz val="11"/>
        <color theme="1"/>
        <rFont val="宋体"/>
        <charset val="134"/>
      </rPr>
      <t>：</t>
    </r>
    <r>
      <rPr>
        <sz val="11"/>
        <color theme="1"/>
        <rFont val="Tahoma"/>
        <family val="2"/>
      </rPr>
      <t xml:space="preserve">DCI </t>
    </r>
    <r>
      <rPr>
        <sz val="11"/>
        <color theme="1"/>
        <rFont val="宋体"/>
        <charset val="134"/>
      </rPr>
      <t xml:space="preserve">二级保护使能位
</t>
    </r>
    <r>
      <rPr>
        <sz val="11"/>
        <color theme="1"/>
        <rFont val="Tahoma"/>
        <family val="2"/>
      </rPr>
      <t>Bit2</t>
    </r>
    <r>
      <rPr>
        <sz val="11"/>
        <color theme="1"/>
        <rFont val="宋体"/>
        <charset val="134"/>
      </rPr>
      <t>：</t>
    </r>
    <r>
      <rPr>
        <sz val="11"/>
        <color theme="1"/>
        <rFont val="Tahoma"/>
        <family val="2"/>
      </rPr>
      <t xml:space="preserve">DCI </t>
    </r>
    <r>
      <rPr>
        <sz val="11"/>
        <color theme="1"/>
        <rFont val="宋体"/>
        <charset val="134"/>
      </rPr>
      <t xml:space="preserve">三级保护使能位
</t>
    </r>
    <r>
      <rPr>
        <sz val="11"/>
        <color theme="1"/>
        <rFont val="Tahoma"/>
        <family val="2"/>
      </rPr>
      <t>Bit3</t>
    </r>
    <r>
      <rPr>
        <sz val="11"/>
        <color theme="1"/>
        <rFont val="宋体"/>
        <charset val="134"/>
      </rPr>
      <t>：</t>
    </r>
    <r>
      <rPr>
        <sz val="11"/>
        <color theme="1"/>
        <rFont val="Tahoma"/>
        <family val="2"/>
      </rPr>
      <t xml:space="preserve">DCI </t>
    </r>
    <r>
      <rPr>
        <sz val="11"/>
        <color theme="1"/>
        <rFont val="宋体"/>
        <charset val="134"/>
      </rPr>
      <t>测试使能位</t>
    </r>
    <phoneticPr fontId="24" type="noConversion"/>
  </si>
  <si>
    <r>
      <rPr>
        <sz val="11"/>
        <color theme="1"/>
        <rFont val="Tahoma"/>
        <family val="2"/>
      </rPr>
      <t>Bit0</t>
    </r>
    <r>
      <rPr>
        <sz val="11"/>
        <color theme="1"/>
        <rFont val="宋体"/>
        <charset val="134"/>
      </rPr>
      <t>：</t>
    </r>
    <r>
      <rPr>
        <sz val="11"/>
        <color theme="1"/>
        <rFont val="Tahoma"/>
        <family val="2"/>
      </rPr>
      <t>DCI  level 1 protection</t>
    </r>
    <r>
      <rPr>
        <sz val="11"/>
        <color theme="1"/>
        <rFont val="宋体"/>
        <charset val="134"/>
      </rPr>
      <t xml:space="preserve">
</t>
    </r>
    <r>
      <rPr>
        <sz val="11"/>
        <color theme="1"/>
        <rFont val="Tahoma"/>
        <family val="2"/>
      </rPr>
      <t>Bit1</t>
    </r>
    <r>
      <rPr>
        <sz val="11"/>
        <color theme="1"/>
        <rFont val="宋体"/>
        <charset val="134"/>
      </rPr>
      <t>：</t>
    </r>
    <r>
      <rPr>
        <sz val="11"/>
        <color theme="1"/>
        <rFont val="Tahoma"/>
        <family val="2"/>
      </rPr>
      <t>DCI  level 2 protection</t>
    </r>
    <r>
      <rPr>
        <sz val="11"/>
        <color theme="1"/>
        <rFont val="宋体"/>
        <charset val="134"/>
      </rPr>
      <t xml:space="preserve">
</t>
    </r>
    <r>
      <rPr>
        <sz val="11"/>
        <color theme="1"/>
        <rFont val="Tahoma"/>
        <family val="2"/>
      </rPr>
      <t>Bit2</t>
    </r>
    <r>
      <rPr>
        <sz val="11"/>
        <color theme="1"/>
        <rFont val="宋体"/>
        <charset val="134"/>
      </rPr>
      <t>：</t>
    </r>
    <r>
      <rPr>
        <sz val="11"/>
        <color theme="1"/>
        <rFont val="Tahoma"/>
        <family val="2"/>
      </rPr>
      <t>DCI level 3 protection</t>
    </r>
    <r>
      <rPr>
        <sz val="11"/>
        <color theme="1"/>
        <rFont val="宋体"/>
        <charset val="134"/>
      </rPr>
      <t xml:space="preserve">
</t>
    </r>
    <r>
      <rPr>
        <sz val="11"/>
        <color theme="1"/>
        <rFont val="Tahoma"/>
        <family val="2"/>
      </rPr>
      <t>Bit3</t>
    </r>
    <r>
      <rPr>
        <sz val="11"/>
        <color theme="1"/>
        <rFont val="宋体"/>
        <charset val="134"/>
      </rPr>
      <t>：</t>
    </r>
    <r>
      <rPr>
        <sz val="11"/>
        <color theme="1"/>
        <rFont val="Tahoma"/>
        <family val="2"/>
      </rPr>
      <t>DCI testing enable bot</t>
    </r>
    <phoneticPr fontId="24" type="noConversion"/>
  </si>
  <si>
    <r>
      <rPr>
        <sz val="11"/>
        <color theme="1"/>
        <rFont val="Tahoma"/>
        <family val="2"/>
      </rPr>
      <t>DCI</t>
    </r>
    <r>
      <rPr>
        <sz val="11"/>
        <color theme="1"/>
        <rFont val="宋体"/>
        <charset val="134"/>
      </rPr>
      <t xml:space="preserve"> </t>
    </r>
    <r>
      <rPr>
        <sz val="11"/>
        <color theme="1"/>
        <rFont val="Tahoma"/>
        <family val="2"/>
      </rPr>
      <t xml:space="preserve">level 1 tripping value </t>
    </r>
    <phoneticPr fontId="24" type="noConversion"/>
  </si>
  <si>
    <r>
      <rPr>
        <sz val="11"/>
        <color theme="1"/>
        <rFont val="Tahoma"/>
        <family val="2"/>
      </rPr>
      <t>DCI</t>
    </r>
    <r>
      <rPr>
        <sz val="11"/>
        <color theme="1"/>
        <rFont val="宋体"/>
        <charset val="134"/>
      </rPr>
      <t xml:space="preserve"> </t>
    </r>
    <r>
      <rPr>
        <sz val="11"/>
        <color theme="1"/>
        <rFont val="Tahoma"/>
        <family val="2"/>
      </rPr>
      <t>level 1 tripping time</t>
    </r>
    <phoneticPr fontId="24" type="noConversion"/>
  </si>
  <si>
    <t>DCI level 2 tripping value</t>
    <phoneticPr fontId="24" type="noConversion"/>
  </si>
  <si>
    <t>DCI level 2 tripping tie</t>
    <phoneticPr fontId="24" type="noConversion"/>
  </si>
  <si>
    <t>DCI level 3 tripping time</t>
    <phoneticPr fontId="24" type="noConversion"/>
  </si>
  <si>
    <t>DCI phase R testing value</t>
    <phoneticPr fontId="24" type="noConversion"/>
  </si>
  <si>
    <t>DCI phase S testing value</t>
    <phoneticPr fontId="24" type="noConversion"/>
  </si>
  <si>
    <t>DCI phase T testing value</t>
    <phoneticPr fontId="24" type="noConversion"/>
  </si>
  <si>
    <t>DCI level 1 protection Ratio</t>
    <phoneticPr fontId="24" type="noConversion"/>
  </si>
  <si>
    <t>DCI level 2 protection Ratio</t>
    <phoneticPr fontId="24" type="noConversion"/>
  </si>
  <si>
    <t>DCI level 3 protection Ratio</t>
    <phoneticPr fontId="24" type="noConversion"/>
  </si>
  <si>
    <t>active power derating rate</t>
    <phoneticPr fontId="24" type="noConversion"/>
  </si>
  <si>
    <t xml:space="preserve">cut -off power of power derate leading by high ac voltage </t>
    <phoneticPr fontId="24" type="noConversion"/>
  </si>
  <si>
    <t xml:space="preserve">power derating rate leading by high ac voltage </t>
    <phoneticPr fontId="24" type="noConversion"/>
  </si>
  <si>
    <t xml:space="preserve">cut -off power of power derate leading by low ac voltage </t>
    <phoneticPr fontId="24" type="noConversion"/>
  </si>
  <si>
    <t>logic interface 1 corresponding power</t>
    <phoneticPr fontId="24" type="noConversion"/>
  </si>
  <si>
    <t>logic interface 2 corresponding power</t>
  </si>
  <si>
    <t>logic interface 3 corresponding power</t>
  </si>
  <si>
    <t>logic interface 4 corresponding power</t>
  </si>
  <si>
    <t>logic interface 5 corresponding power</t>
  </si>
  <si>
    <t>logic interface 6 corresponding power</t>
  </si>
  <si>
    <t>logic interface 7 corresponding power</t>
  </si>
  <si>
    <t>logic interface 8 corresponding power</t>
  </si>
  <si>
    <t>Reflux power (upper limit of VDE4105 safety grid-connected power)</t>
    <phoneticPr fontId="24" type="noConversion"/>
  </si>
  <si>
    <t>Reflux power over load (upper limit of VDE4105 safety grid-connected power)</t>
    <phoneticPr fontId="24" type="noConversion"/>
  </si>
  <si>
    <t>Logical interface derating rate</t>
    <phoneticPr fontId="24" type="noConversion"/>
  </si>
  <si>
    <t>Logical interface reload rate</t>
  </si>
  <si>
    <t xml:space="preserve">the percentage of power reload rate leading by lower frequency </t>
    <phoneticPr fontId="24" type="noConversion"/>
  </si>
  <si>
    <t xml:space="preserve">the percentage of power reload rate leading by higher frequency </t>
    <phoneticPr fontId="24" type="noConversion"/>
  </si>
  <si>
    <t>退出降载最高频率。过欠频共用</t>
    <phoneticPr fontId="24" type="noConversion"/>
  </si>
  <si>
    <r>
      <t xml:space="preserve"> lowest frequency to exist load reduction.</t>
    </r>
    <r>
      <rPr>
        <sz val="11"/>
        <color theme="1"/>
        <rFont val="Tahoma"/>
        <family val="2"/>
      </rPr>
      <t xml:space="preserve"> </t>
    </r>
    <phoneticPr fontId="24" type="noConversion"/>
  </si>
  <si>
    <t>Highest frequency to exist load reduction.</t>
    <phoneticPr fontId="24" type="noConversion"/>
  </si>
  <si>
    <r>
      <rPr>
        <sz val="11"/>
        <color theme="1"/>
        <rFont val="Tahoma"/>
        <family val="2"/>
      </rPr>
      <t>Bit0</t>
    </r>
    <r>
      <rPr>
        <sz val="11"/>
        <color theme="1"/>
        <rFont val="宋体"/>
        <charset val="134"/>
      </rPr>
      <t>：</t>
    </r>
    <r>
      <rPr>
        <sz val="11"/>
        <color theme="1"/>
        <rFont val="Tahoma"/>
        <family val="2"/>
      </rPr>
      <t>enable reactive power</t>
    </r>
    <r>
      <rPr>
        <sz val="11"/>
        <color theme="1"/>
        <rFont val="宋体"/>
        <charset val="134"/>
      </rPr>
      <t xml:space="preserve">
</t>
    </r>
    <r>
      <rPr>
        <sz val="11"/>
        <color theme="1"/>
        <rFont val="Tahoma"/>
        <family val="2"/>
      </rPr>
      <t>Bit1-3</t>
    </r>
    <r>
      <rPr>
        <sz val="11"/>
        <color theme="1"/>
        <rFont val="宋体"/>
        <charset val="134"/>
      </rPr>
      <t>：</t>
    </r>
    <r>
      <rPr>
        <sz val="11"/>
        <color theme="1"/>
        <rFont val="Tahoma"/>
        <family val="2"/>
      </rPr>
      <t>reactive power mode</t>
    </r>
    <r>
      <rPr>
        <sz val="11"/>
        <color theme="1"/>
        <rFont val="宋体"/>
        <charset val="134"/>
      </rPr>
      <t xml:space="preserve">
</t>
    </r>
    <r>
      <rPr>
        <sz val="11"/>
        <color theme="1"/>
        <rFont val="Tahoma"/>
        <family val="2"/>
      </rPr>
      <t>Bit8</t>
    </r>
    <r>
      <rPr>
        <sz val="11"/>
        <color theme="1"/>
        <rFont val="宋体"/>
        <charset val="134"/>
      </rPr>
      <t>：</t>
    </r>
    <r>
      <rPr>
        <sz val="11"/>
        <color theme="1"/>
        <rFont val="Tahoma"/>
        <family val="2"/>
      </rPr>
      <t>enable, reactive mode 3 (voltage mode )</t>
    </r>
    <phoneticPr fontId="24" type="noConversion"/>
  </si>
  <si>
    <t xml:space="preserve">For reactive mode 3，the 1st point power factor </t>
    <phoneticPr fontId="24" type="noConversion"/>
  </si>
  <si>
    <t>For reactive mode 3, the 1st point power percentage</t>
    <phoneticPr fontId="24" type="noConversion"/>
  </si>
  <si>
    <t xml:space="preserve">For reactive mode 3，the 2nd point power factor </t>
    <phoneticPr fontId="24" type="noConversion"/>
  </si>
  <si>
    <t>For reactive mode 3, the 2nd point power percentage</t>
    <phoneticPr fontId="24" type="noConversion"/>
  </si>
  <si>
    <t xml:space="preserve">For reactive mode 3，the 3rd point power factor </t>
    <phoneticPr fontId="24" type="noConversion"/>
  </si>
  <si>
    <t>For reactive mode 3, the 3rd point power percentage</t>
    <phoneticPr fontId="24" type="noConversion"/>
  </si>
  <si>
    <t xml:space="preserve">For reactive mode 3，the 4th point power factor </t>
    <phoneticPr fontId="24" type="noConversion"/>
  </si>
  <si>
    <t>For reactive mode 3, the 4th point power percentage</t>
    <phoneticPr fontId="24" type="noConversion"/>
  </si>
  <si>
    <t xml:space="preserve">For reactive mode 4, the percentage of higher voltage start up point </t>
    <phoneticPr fontId="24" type="noConversion"/>
  </si>
  <si>
    <t xml:space="preserve">For Reactive mode 4, the percentage of higher voltage ending point </t>
    <phoneticPr fontId="24" type="noConversion"/>
  </si>
  <si>
    <t>for reactive mode 4 ,the percentage of lower voltage start up point</t>
    <phoneticPr fontId="24" type="noConversion"/>
  </si>
  <si>
    <t>For reactive mode 4, the percentage  of lower voltage ending point</t>
    <phoneticPr fontId="24" type="noConversion"/>
  </si>
  <si>
    <r>
      <t>For reactive mode 4 ，</t>
    </r>
    <r>
      <rPr>
        <sz val="11"/>
        <color theme="1"/>
        <rFont val="Tahoma"/>
        <family val="2"/>
      </rPr>
      <t>Lockin</t>
    </r>
    <r>
      <rPr>
        <sz val="11"/>
        <color theme="1"/>
        <rFont val="宋体"/>
        <charset val="134"/>
      </rPr>
      <t xml:space="preserve">power percentage </t>
    </r>
    <phoneticPr fontId="24" type="noConversion"/>
  </si>
  <si>
    <t>for Reactive mode 4 , The max reactive power percentage</t>
    <phoneticPr fontId="24" type="noConversion"/>
  </si>
  <si>
    <t>For Reactive mode 4, waiting time for reactive power response</t>
    <phoneticPr fontId="24" type="noConversion"/>
  </si>
  <si>
    <t xml:space="preserve">For Reactive mode4, reactive power offset value </t>
    <phoneticPr fontId="24" type="noConversion"/>
  </si>
  <si>
    <t xml:space="preserve">For Reactive mode 5, the percentage of higher voltage ending point </t>
  </si>
  <si>
    <t>for reactive mode 5 ,the percentage of lower voltage start up point</t>
  </si>
  <si>
    <t>For reactive mode 5, the percentage  of lower voltage ending point</t>
  </si>
  <si>
    <t xml:space="preserve">For reactive mode 5 ，Lockinpower percentage </t>
  </si>
  <si>
    <t>For reactive mode 4, the percentage of reactive power (higher voltage start point)</t>
    <phoneticPr fontId="24" type="noConversion"/>
  </si>
  <si>
    <t xml:space="preserve">For reactive mode 5, the percentage of higher voltage start up point </t>
  </si>
  <si>
    <t>for Reactive mode 5 , The max reactive power percentage</t>
    <phoneticPr fontId="24" type="noConversion"/>
  </si>
  <si>
    <t>For Reactive mode 5, waiting time for reactive power response</t>
    <phoneticPr fontId="24" type="noConversion"/>
  </si>
  <si>
    <t xml:space="preserve">For Reactive mode 6 ，phase type
0：no Reactive power 
1：lagging 
2：leading </t>
    <phoneticPr fontId="24" type="noConversion"/>
  </si>
  <si>
    <r>
      <t>for reactive mode （</t>
    </r>
    <r>
      <rPr>
        <sz val="11"/>
        <color theme="1"/>
        <rFont val="Tahoma"/>
        <family val="2"/>
      </rPr>
      <t>1</t>
    </r>
    <r>
      <rPr>
        <sz val="11"/>
        <color theme="1"/>
        <rFont val="宋体"/>
        <charset val="134"/>
      </rPr>
      <t>、</t>
    </r>
    <r>
      <rPr>
        <sz val="11"/>
        <color theme="1"/>
        <rFont val="Tahoma"/>
        <family val="2"/>
      </rPr>
      <t>2</t>
    </r>
    <r>
      <rPr>
        <sz val="11"/>
        <color theme="1"/>
        <rFont val="宋体"/>
        <charset val="134"/>
      </rPr>
      <t>、</t>
    </r>
    <r>
      <rPr>
        <sz val="11"/>
        <color theme="1"/>
        <rFont val="Tahoma"/>
        <family val="2"/>
      </rPr>
      <t>3</t>
    </r>
    <r>
      <rPr>
        <sz val="11"/>
        <color theme="1"/>
        <rFont val="宋体"/>
        <charset val="134"/>
      </rPr>
      <t>、</t>
    </r>
    <r>
      <rPr>
        <sz val="11"/>
        <color theme="1"/>
        <rFont val="Tahoma"/>
        <family val="2"/>
      </rPr>
      <t>4</t>
    </r>
    <r>
      <rPr>
        <sz val="11"/>
        <color theme="1"/>
        <rFont val="宋体"/>
        <charset val="134"/>
      </rPr>
      <t>、</t>
    </r>
    <r>
      <rPr>
        <sz val="11"/>
        <color theme="1"/>
        <rFont val="Tahoma"/>
        <family val="2"/>
      </rPr>
      <t>5</t>
    </r>
    <r>
      <rPr>
        <sz val="11"/>
        <color theme="1"/>
        <rFont val="宋体"/>
        <charset val="134"/>
      </rPr>
      <t>、</t>
    </r>
    <r>
      <rPr>
        <sz val="11"/>
        <color theme="1"/>
        <rFont val="Tahoma"/>
        <family val="2"/>
      </rPr>
      <t>6</t>
    </r>
    <r>
      <rPr>
        <sz val="11"/>
        <color theme="1"/>
        <rFont val="宋体"/>
        <charset val="134"/>
      </rPr>
      <t>）adjust the time period for reactive power mode</t>
    </r>
    <phoneticPr fontId="24" type="noConversion"/>
  </si>
  <si>
    <t>高压穿越无功电流计算起始电压值百分比</t>
    <phoneticPr fontId="24" type="noConversion"/>
  </si>
  <si>
    <r>
      <t>Bit0</t>
    </r>
    <r>
      <rPr>
        <sz val="11"/>
        <color theme="1"/>
        <rFont val="宋体"/>
        <charset val="134"/>
      </rPr>
      <t>：</t>
    </r>
    <r>
      <rPr>
        <sz val="11"/>
        <color theme="1"/>
        <rFont val="Tahoma"/>
        <family val="2"/>
      </rPr>
      <t>LVRT enable bit</t>
    </r>
    <r>
      <rPr>
        <sz val="11"/>
        <color theme="1"/>
        <rFont val="宋体"/>
        <charset val="134"/>
      </rPr>
      <t xml:space="preserve">
</t>
    </r>
    <r>
      <rPr>
        <sz val="11"/>
        <color theme="1"/>
        <rFont val="Tahoma"/>
        <family val="2"/>
      </rPr>
      <t>Bit1</t>
    </r>
    <r>
      <rPr>
        <sz val="11"/>
        <color theme="1"/>
        <rFont val="宋体"/>
        <charset val="134"/>
      </rPr>
      <t>：</t>
    </r>
    <r>
      <rPr>
        <sz val="11"/>
        <color theme="1"/>
        <rFont val="Tahoma"/>
        <family val="2"/>
      </rPr>
      <t xml:space="preserve">OVRT enable bit </t>
    </r>
    <r>
      <rPr>
        <sz val="11"/>
        <color theme="1"/>
        <rFont val="宋体"/>
        <charset val="134"/>
      </rPr>
      <t xml:space="preserve">
</t>
    </r>
    <r>
      <rPr>
        <sz val="11"/>
        <color theme="1"/>
        <rFont val="Tahoma"/>
        <family val="2"/>
      </rPr>
      <t>Bit2</t>
    </r>
    <r>
      <rPr>
        <sz val="11"/>
        <color theme="1"/>
        <rFont val="宋体"/>
        <charset val="134"/>
      </rPr>
      <t xml:space="preserve">：0 </t>
    </r>
    <r>
      <rPr>
        <sz val="11"/>
        <color theme="1"/>
        <rFont val="Tahoma"/>
        <family val="2"/>
      </rPr>
      <t>current mode enable bot</t>
    </r>
    <r>
      <rPr>
        <sz val="11"/>
        <color theme="1"/>
        <rFont val="宋体"/>
        <charset val="134"/>
      </rPr>
      <t xml:space="preserve">
</t>
    </r>
    <r>
      <rPr>
        <sz val="11"/>
        <color theme="1"/>
        <rFont val="Tahoma"/>
        <family val="2"/>
      </rPr>
      <t>BIt3</t>
    </r>
    <r>
      <rPr>
        <sz val="11"/>
        <color theme="1"/>
        <rFont val="宋体"/>
        <charset val="134"/>
      </rPr>
      <t>：</t>
    </r>
    <r>
      <rPr>
        <sz val="11"/>
        <color theme="1"/>
        <rFont val="Tahoma"/>
        <family val="2"/>
      </rPr>
      <t>Keep reactive current before VRT</t>
    </r>
    <r>
      <rPr>
        <sz val="11"/>
        <color theme="1"/>
        <rFont val="宋体"/>
        <charset val="134"/>
      </rPr>
      <t xml:space="preserve">
</t>
    </r>
    <r>
      <rPr>
        <sz val="11"/>
        <color theme="1"/>
        <rFont val="Tahoma"/>
        <family val="2"/>
      </rPr>
      <t>Bit8-11</t>
    </r>
    <r>
      <rPr>
        <sz val="11"/>
        <color theme="1"/>
        <rFont val="宋体"/>
        <charset val="134"/>
      </rPr>
      <t>：</t>
    </r>
    <r>
      <rPr>
        <sz val="11"/>
        <color theme="1"/>
        <rFont val="Tahoma"/>
        <family val="2"/>
      </rPr>
      <t>VRT current calculation Mode</t>
    </r>
    <phoneticPr fontId="24" type="noConversion"/>
  </si>
  <si>
    <t>the voltage percentage  (1st point, LVRT)</t>
    <phoneticPr fontId="24" type="noConversion"/>
  </si>
  <si>
    <t>the voltage percentage  (2ND point, LVRT)</t>
    <phoneticPr fontId="24" type="noConversion"/>
  </si>
  <si>
    <t>the voltage percentage  (3rd point, LVRT)</t>
    <phoneticPr fontId="24" type="noConversion"/>
  </si>
  <si>
    <t>the voltage percentage  (4th point, LVRT)</t>
    <phoneticPr fontId="24" type="noConversion"/>
  </si>
  <si>
    <t>Reactive Current Coefficient (K），LVRT</t>
    <phoneticPr fontId="24" type="noConversion"/>
  </si>
  <si>
    <t>Waiting time after LVRT Recovery</t>
    <phoneticPr fontId="24" type="noConversion"/>
  </si>
  <si>
    <t>Power reload rate  (back from LVRT)</t>
    <phoneticPr fontId="24" type="noConversion"/>
  </si>
  <si>
    <t>the voltage percentage  (1st point, OVRT)</t>
  </si>
  <si>
    <t>the voltage percentage  (2ND point, OVRT)</t>
  </si>
  <si>
    <t>the voltage percentage  (3rd point, OVRT)</t>
  </si>
  <si>
    <t>the voltage percentage  (4th point, OVRT)</t>
  </si>
  <si>
    <t>Reactive Current Coefficient (K），OVRT</t>
  </si>
  <si>
    <t>Waiting time after OVRT Recovery</t>
  </si>
  <si>
    <t>Power reload rate  (back from OVRT)</t>
  </si>
  <si>
    <t>the voltage percentage for LVRT EXIST</t>
    <phoneticPr fontId="24" type="noConversion"/>
  </si>
  <si>
    <t>The starting point, voltage percentage for  reactive current calculation(LVRT)</t>
    <phoneticPr fontId="24" type="noConversion"/>
  </si>
  <si>
    <t>the voltage percentage for OVRT EXIST</t>
    <phoneticPr fontId="24" type="noConversion"/>
  </si>
  <si>
    <t>The starting point, voltage percentage for  reactive current calculation(0VRT)</t>
    <phoneticPr fontId="24" type="noConversion"/>
  </si>
  <si>
    <r>
      <rPr>
        <sz val="11"/>
        <color theme="1"/>
        <rFont val="Tahoma"/>
        <family val="2"/>
      </rPr>
      <t>Bit0</t>
    </r>
    <r>
      <rPr>
        <sz val="11"/>
        <color theme="1"/>
        <rFont val="宋体"/>
        <charset val="134"/>
      </rPr>
      <t>：</t>
    </r>
    <r>
      <rPr>
        <sz val="11"/>
        <color theme="1"/>
        <rFont val="Tahoma"/>
        <family val="2"/>
      </rPr>
      <t>ISLANDING ENABLE BIT</t>
    </r>
    <phoneticPr fontId="24" type="noConversion"/>
  </si>
  <si>
    <r>
      <rPr>
        <sz val="11"/>
        <color theme="1"/>
        <rFont val="Tahoma"/>
        <family val="2"/>
      </rPr>
      <t>Bit0</t>
    </r>
    <r>
      <rPr>
        <sz val="11"/>
        <color theme="1"/>
        <rFont val="宋体"/>
        <charset val="134"/>
      </rPr>
      <t>：</t>
    </r>
    <r>
      <rPr>
        <sz val="11"/>
        <color theme="1"/>
        <rFont val="Tahoma"/>
        <family val="2"/>
      </rPr>
      <t>GFCI</t>
    </r>
    <r>
      <rPr>
        <sz val="11"/>
        <color theme="1"/>
        <rFont val="Tahoma"/>
        <family val="2"/>
        <charset val="134"/>
      </rPr>
      <t xml:space="preserve"> enable bit</t>
    </r>
    <phoneticPr fontId="24" type="noConversion"/>
  </si>
  <si>
    <t>Insulation resistance Value</t>
    <phoneticPr fontId="24" type="noConversion"/>
  </si>
  <si>
    <t>leakage current limit , PV to ground</t>
    <phoneticPr fontId="24" type="noConversion"/>
  </si>
  <si>
    <t>Passive Mode-Over time Control Default Value 0, over time setting for passive mode, if inverter can not receive any data in the time period, inverter will process the command in passive . If input "0", disable this function</t>
    <phoneticPr fontId="24" type="noConversion"/>
  </si>
  <si>
    <t xml:space="preserve">Passive mode-over time action     0: standby mode 1;Recover to pervious storage mode before change the working mode to passive mode </t>
    <phoneticPr fontId="24" type="noConversion"/>
  </si>
  <si>
    <t>Passive mode-Reversed 1</t>
    <phoneticPr fontId="24" type="noConversion"/>
  </si>
  <si>
    <t>Manual mode expects grid power (Gdes);
A positive value indicates that the power direction is "from grid to system";
Negative values indicate the power direction "from system to grid".</t>
    <phoneticPr fontId="24" type="noConversion"/>
  </si>
  <si>
    <t>Manual mode battery minimum charge and discharge power (Blo);
Positive value means charging;
Negative values indicate discharge.</t>
    <phoneticPr fontId="24" type="noConversion"/>
  </si>
  <si>
    <t>Manual mode battery maximum charge and discharge power (Blo);
Positive value means charging;
Negative values indicate discharge.</t>
    <phoneticPr fontId="24" type="noConversion"/>
  </si>
  <si>
    <t>Storage working mode setting   0 self use mode  1 Time of use mode   2 Timing Mode   3 Passive mode  4 Peak  cut mode  used for change the working Mode</t>
    <phoneticPr fontId="24" type="noConversion"/>
  </si>
  <si>
    <t>High Bit: Charging start hour   Low Bit: Charging start hour</t>
    <phoneticPr fontId="24" type="noConversion"/>
  </si>
  <si>
    <t>High Bit: Charging end hour   Low Bit: Charging end hour</t>
    <phoneticPr fontId="24" type="noConversion"/>
  </si>
  <si>
    <t>High Bit: Discharging start hour   Low Bit: Charging start hour</t>
    <phoneticPr fontId="24" type="noConversion"/>
  </si>
  <si>
    <t>High Bit: Charging end hour   Low Bit: Discharging end hour</t>
    <phoneticPr fontId="24" type="noConversion"/>
  </si>
  <si>
    <t>Timing Mode -Charging power</t>
  </si>
  <si>
    <t>Timing Mode -Discharging power</t>
  </si>
  <si>
    <t>Time of use Mode- Rules enable bit   0: Disable  1:Enable</t>
    <phoneticPr fontId="24" type="noConversion"/>
  </si>
  <si>
    <t>High bit, charging Start Hour  Low bit charging start minutes</t>
    <phoneticPr fontId="24" type="noConversion"/>
  </si>
  <si>
    <t>high bit, charging end hour, low bit charging end minutes</t>
    <phoneticPr fontId="24" type="noConversion"/>
  </si>
  <si>
    <t>High Bit Rule function month, low bit Rule function Date</t>
    <phoneticPr fontId="24" type="noConversion"/>
  </si>
  <si>
    <t>High Bit Rule stop  month, low bit Rule stop Date</t>
    <phoneticPr fontId="24" type="noConversion"/>
  </si>
  <si>
    <t>Time of use Mode -Reverse 1</t>
    <phoneticPr fontId="24" type="noConversion"/>
  </si>
  <si>
    <t>Time of use Mode -Reverse 2</t>
    <phoneticPr fontId="24" type="noConversion"/>
  </si>
  <si>
    <t>Time of use Mode -Reverse 3</t>
  </si>
  <si>
    <t>Time of use Mode -Reverse 4</t>
  </si>
  <si>
    <t>Time of use Mode -Reverse 5</t>
  </si>
  <si>
    <t>System allowable purchase power upper limit from Grid side</t>
    <phoneticPr fontId="24" type="noConversion"/>
  </si>
  <si>
    <t>System allowable export power upper limit from Grid side</t>
    <phoneticPr fontId="24" type="noConversion"/>
  </si>
  <si>
    <t>Battery Parameter-Overvoltage protection</t>
    <phoneticPr fontId="24" type="noConversion"/>
  </si>
  <si>
    <t>Battery Parameter-undervoltage protection   ,lead-acid battery visible</t>
    <phoneticPr fontId="24" type="noConversion"/>
  </si>
  <si>
    <t>Battery Parameter-Lowest discharge voltage</t>
    <phoneticPr fontId="24" type="noConversion"/>
  </si>
  <si>
    <t>Battery Parameter-Maximum charge current limit</t>
    <phoneticPr fontId="24" type="noConversion"/>
  </si>
  <si>
    <t>Battery Parameter-Maximum discharge current limit</t>
    <phoneticPr fontId="24" type="noConversion"/>
  </si>
  <si>
    <r>
      <t xml:space="preserve">Battery Parameters-Capacity </t>
    </r>
    <r>
      <rPr>
        <sz val="11"/>
        <color theme="1"/>
        <rFont val="宋体"/>
        <family val="2"/>
        <charset val="134"/>
      </rPr>
      <t>（</t>
    </r>
    <r>
      <rPr>
        <sz val="11"/>
        <color theme="1"/>
        <rFont val="Arial"/>
        <family val="2"/>
      </rPr>
      <t>Default 50</t>
    </r>
    <r>
      <rPr>
        <sz val="11"/>
        <color theme="1"/>
        <rFont val="宋体"/>
        <family val="2"/>
        <charset val="134"/>
      </rPr>
      <t>）</t>
    </r>
    <phoneticPr fontId="24" type="noConversion"/>
  </si>
  <si>
    <r>
      <t>Battery parameters-lead acid resistance;  Default value: 50mΩ;</t>
    </r>
    <r>
      <rPr>
        <strike/>
        <sz val="11"/>
        <color theme="1"/>
        <rFont val="宋体"/>
        <family val="3"/>
        <charset val="134"/>
      </rPr>
      <t xml:space="preserve">                  </t>
    </r>
    <r>
      <rPr>
        <strike/>
        <sz val="11"/>
        <color theme="1"/>
        <rFont val="Arial"/>
        <family val="3"/>
        <charset val="134"/>
      </rPr>
      <t>Internal resistance + line resistance</t>
    </r>
    <phoneticPr fontId="24" type="noConversion"/>
  </si>
  <si>
    <t>Parallel address</t>
    <phoneticPr fontId="24" type="noConversion"/>
  </si>
  <si>
    <t>Configuration  0: Slave 1:Master</t>
    <phoneticPr fontId="24" type="noConversion"/>
  </si>
  <si>
    <t>3相4线模式电网不平衡支撑控制寄存器
0：禁用不平衡支撑功能（默认）
1：使能不平衡支撑功能</t>
    <phoneticPr fontId="24" type="noConversion"/>
  </si>
  <si>
    <t xml:space="preserve">3-phase 4-wire mode grid unbalanced support control register
0: Disable unbalanced support function (default)
1: Enable unbalanced support function </t>
    <phoneticPr fontId="24" type="noConversion"/>
  </si>
  <si>
    <t>Import power Rate, Default Value 1000</t>
    <phoneticPr fontId="24" type="noConversion"/>
  </si>
  <si>
    <t>Export Power Rate, Default Value 1000</t>
    <phoneticPr fontId="24" type="noConversion"/>
  </si>
  <si>
    <t>电池序号。
该寄存器所指定的序号，与逆变器的实际的电池输入接口进行对应。
成功写入该寄存器后，电池参数将更新为所写入序号对应的参数。</t>
    <phoneticPr fontId="24" type="noConversion"/>
  </si>
  <si>
    <r>
      <t>Battery serial number.</t>
    </r>
    <r>
      <rPr>
        <sz val="11"/>
        <color theme="1"/>
        <rFont val="Tahoma"/>
        <family val="2"/>
      </rPr>
      <t xml:space="preserve"> The serial number specified by this register corresponds to the battery input interface of the inverter. After successfully writing to this register, the battery parameters will be updated to the parameters corresponding to the written serial number.</t>
    </r>
    <phoneticPr fontId="24" type="noConversion"/>
  </si>
  <si>
    <t>电池地址。
如果系统中允许接入多组电池，则该寄存器用于标记对应电池序号的物理接口的电池地址。</t>
    <phoneticPr fontId="24" type="noConversion"/>
  </si>
  <si>
    <r>
      <t>Battery address.</t>
    </r>
    <r>
      <rPr>
        <sz val="11"/>
        <color theme="1"/>
        <rFont val="Tahoma"/>
        <family val="2"/>
      </rPr>
      <t xml:space="preserve"> If multiple batteries connected in the system, this register used to mark the battery address of the physical interface corresponding to the battery serial number.</t>
    </r>
    <phoneticPr fontId="24" type="noConversion"/>
  </si>
  <si>
    <t>Remotely on/off control; 0x0000:off;0x0000 ON;</t>
    <phoneticPr fontId="24" type="noConversion"/>
  </si>
  <si>
    <t>使能电弧检测功能</t>
    <phoneticPr fontId="24" type="noConversion"/>
  </si>
  <si>
    <t>Bit0 represents the self-test result of channel 1, bit1 represents the self-test result of channel 2, bit2 represents the self-test result of channel 3, and bit3 represents the self-test result of channel 4.
1 means self-check failed (or no self-check), 0 means self-check succeeded. "</t>
    <phoneticPr fontId="24" type="noConversion"/>
  </si>
  <si>
    <r>
      <rPr>
        <sz val="11"/>
        <color theme="1"/>
        <rFont val="宋体"/>
        <charset val="134"/>
      </rPr>
      <t>可设定的电弧报警阈值</t>
    </r>
    <r>
      <rPr>
        <sz val="11"/>
        <color theme="1"/>
        <rFont val="Tahoma"/>
        <family val="2"/>
      </rPr>
      <t>(</t>
    </r>
    <r>
      <rPr>
        <sz val="11"/>
        <color theme="1"/>
        <rFont val="宋体"/>
        <charset val="134"/>
      </rPr>
      <t>所有通道</t>
    </r>
    <r>
      <rPr>
        <sz val="11"/>
        <color theme="1"/>
        <rFont val="Tahoma"/>
        <family val="2"/>
      </rPr>
      <t>)</t>
    </r>
    <phoneticPr fontId="24" type="noConversion"/>
  </si>
  <si>
    <t>Settable arc alarm threshold (all channels)</t>
  </si>
  <si>
    <t>Write in 0x1234 to clear the arc alarm (all channels)</t>
    <phoneticPr fontId="24" type="noConversion"/>
  </si>
  <si>
    <r>
      <t>Battery parameter-communication protocol       0: Sofar Built-in BMS        1:Pylontech's  Protocol           2</t>
    </r>
    <r>
      <rPr>
        <sz val="11"/>
        <color theme="1"/>
        <rFont val="宋体"/>
        <family val="2"/>
        <charset val="134"/>
      </rPr>
      <t xml:space="preserve">： </t>
    </r>
    <r>
      <rPr>
        <sz val="11"/>
        <color theme="1"/>
        <rFont val="Arial"/>
        <family val="2"/>
      </rPr>
      <t>Sofar's Protocol</t>
    </r>
    <r>
      <rPr>
        <sz val="11"/>
        <color theme="1"/>
        <rFont val="宋体"/>
        <charset val="134"/>
      </rPr>
      <t xml:space="preserve">     3：Amass    4:LG    5:Alpha ESS   6.CATL   7.Weco </t>
    </r>
    <phoneticPr fontId="24" type="noConversion"/>
  </si>
  <si>
    <t>意大利自动测试59.s1。
默认设定一级过压保护值。</t>
    <phoneticPr fontId="24" type="noConversion"/>
  </si>
  <si>
    <t>Italian Automatic Testing 59.S1,  OV1 protection value testing result</t>
    <phoneticPr fontId="24" type="noConversion"/>
  </si>
  <si>
    <t>Italian Automatic Testing 59.S1,  OV1 tripping time  testing result</t>
    <phoneticPr fontId="24" type="noConversion"/>
  </si>
  <si>
    <t>Italian Automatic Testing 59.S2, the default setting according to OV2 protection value</t>
    <phoneticPr fontId="24" type="noConversion"/>
  </si>
  <si>
    <t>Italian Automatic Testing 59.S2,  OV2 protection value testing result</t>
    <phoneticPr fontId="24" type="noConversion"/>
  </si>
  <si>
    <t>Italian Automatic Testing 59.S2,  OV2 tripping time  testing result</t>
    <phoneticPr fontId="24" type="noConversion"/>
  </si>
  <si>
    <t>Italian Automatic Testing 27.S1, the default setting according to OV1 protection value</t>
  </si>
  <si>
    <t>Italian Automatic Testing 27.S1,  OV1 protection value testing result</t>
  </si>
  <si>
    <t>Italian Automatic Testing 27.S1,  OV1 tripping time  testing result</t>
  </si>
  <si>
    <t>Italian Automatic Testing 27.S2, the default setting according to OV2 protection value</t>
  </si>
  <si>
    <t>Italian Automatic Testing 27.S2,  OV2 protection value testing result</t>
  </si>
  <si>
    <t>Italian Automatic Testing 27.S2,  OV2 tripping time  testing result</t>
  </si>
  <si>
    <t>意大利自动测试81&gt;s1。
默认设定一级过频保护时间。</t>
    <phoneticPr fontId="24" type="noConversion"/>
  </si>
  <si>
    <t>Italian Automatic Testing 81&gt;.S1,  OV1 protection value testing result</t>
  </si>
  <si>
    <t>Italian Automatic Testing 81&gt;.S1,  OV1 tripping time  testing result</t>
  </si>
  <si>
    <t>Italian Automatic Testing 81&gt;.S2, the default setting according to OV2 protection value</t>
  </si>
  <si>
    <t>Italian Automatic Testing 81&gt;.S2,  OV2 protection value testing result</t>
  </si>
  <si>
    <t>Italian Automatic Testing 81&gt;.S2,  OV2 tripping time  testing result</t>
  </si>
  <si>
    <t>Italian Automatic Testing 81&gt;.S1, the default setting according to OV1 protection value</t>
  </si>
  <si>
    <t>Italian Automatic Testing 81&lt;.S1, the default setting according to OV1 protection value</t>
  </si>
  <si>
    <t>Italian Automatic Testing 81&lt;.S1,  OV1 protection value testing result</t>
  </si>
  <si>
    <t>Italian Automatic Testing 81&lt;.S1,  OV1 tripping time  testing result</t>
  </si>
  <si>
    <t>Italian Automatic Testing 81&lt;.S2, the default setting according to OV2 protection value</t>
  </si>
  <si>
    <t>Italian Automatic Testing 81&lt;.S2,  OV2 protection value testing result</t>
  </si>
  <si>
    <t>Italian Automatic Testing 81&lt;.S2,  OV2 tripping time  testing result</t>
  </si>
  <si>
    <t>Italian Auto Testing 59.S1, the default setting according to OV1 protection value</t>
    <phoneticPr fontId="24" type="noConversion"/>
  </si>
  <si>
    <t xml:space="preserve"> IV Curve scan/Voltage1</t>
  </si>
  <si>
    <t xml:space="preserve"> IV Curve scan/Current1</t>
  </si>
  <si>
    <t xml:space="preserve"> IV Curve scan/Voltage2</t>
  </si>
  <si>
    <t xml:space="preserve"> IV Curve scan/Current2</t>
  </si>
  <si>
    <t xml:space="preserve"> IV Curve scan/Voltage3</t>
  </si>
  <si>
    <t xml:space="preserve"> IV Curve scan/Current3</t>
  </si>
  <si>
    <t xml:space="preserve"> IV Curve scan/Voltage4</t>
  </si>
  <si>
    <t xml:space="preserve"> IV Curve scan/Current4</t>
  </si>
  <si>
    <t xml:space="preserve"> IV Curve scan/Voltage5</t>
  </si>
  <si>
    <t xml:space="preserve"> IV Curve scan/Current5</t>
  </si>
  <si>
    <t xml:space="preserve"> IV Curve scan/Voltage6</t>
  </si>
  <si>
    <t xml:space="preserve"> IV Curve scan/Current6</t>
  </si>
  <si>
    <t xml:space="preserve"> IV Curve scan/Voltage7</t>
  </si>
  <si>
    <t xml:space="preserve"> IV Curve scan/Current7</t>
  </si>
  <si>
    <t xml:space="preserve"> IV Curve scan/Voltage8</t>
  </si>
  <si>
    <t xml:space="preserve"> IV Curve scan/Current8</t>
  </si>
  <si>
    <t xml:space="preserve"> IV Curve scan/Voltage9</t>
  </si>
  <si>
    <t xml:space="preserve"> IV Curve scan/Current9</t>
  </si>
  <si>
    <t xml:space="preserve"> IV Curve scan/Voltage10</t>
  </si>
  <si>
    <t xml:space="preserve"> IV Curve scan/Current10</t>
  </si>
  <si>
    <t xml:space="preserve"> IV Curve scan/Voltage11</t>
  </si>
  <si>
    <t xml:space="preserve"> IV Curve scan/Current11</t>
  </si>
  <si>
    <t xml:space="preserve"> IV Curve scan/Voltage12</t>
  </si>
  <si>
    <t xml:space="preserve"> IV Curve scan/Current12</t>
  </si>
  <si>
    <t xml:space="preserve"> IV Curve scan/Voltage13</t>
  </si>
  <si>
    <t xml:space="preserve"> IV Curve scan/Current13</t>
  </si>
  <si>
    <t xml:space="preserve"> IV Curve scan/Voltage14</t>
  </si>
  <si>
    <t xml:space="preserve"> IV Curve scan/Current14</t>
  </si>
  <si>
    <t xml:space="preserve"> IV Curve scan/Voltage15</t>
  </si>
  <si>
    <t xml:space="preserve"> IV Curve scan/Current15</t>
  </si>
  <si>
    <t xml:space="preserve"> IV Curve scan/Voltage16</t>
  </si>
  <si>
    <t xml:space="preserve"> IV Curve scan/Current16</t>
  </si>
  <si>
    <t xml:space="preserve"> IV Curve scan/Voltage17</t>
  </si>
  <si>
    <t xml:space="preserve"> IV Curve scan/Current17</t>
  </si>
  <si>
    <t xml:space="preserve"> IV Curve scan/Voltage18</t>
  </si>
  <si>
    <t xml:space="preserve"> IV Curve scan/Current18</t>
  </si>
  <si>
    <t xml:space="preserve"> IV Curve scan/Voltage19</t>
  </si>
  <si>
    <t xml:space="preserve"> IV Curve scan/Current19</t>
  </si>
  <si>
    <t xml:space="preserve"> IV Curve scan/Voltage20</t>
  </si>
  <si>
    <t xml:space="preserve"> IV Curve scan/Current20</t>
  </si>
  <si>
    <t xml:space="preserve"> IV Curve scan/Voltage21</t>
  </si>
  <si>
    <t xml:space="preserve"> IV Curve scan/Current21</t>
  </si>
  <si>
    <t xml:space="preserve"> IV Curve scan/Voltage22</t>
  </si>
  <si>
    <t xml:space="preserve"> IV Curve scan/Current22</t>
  </si>
  <si>
    <t xml:space="preserve"> IV Curve scan/Voltage23</t>
  </si>
  <si>
    <t xml:space="preserve"> IV Curve scan/Current23</t>
  </si>
  <si>
    <t xml:space="preserve"> IV Curve scan/Voltage24</t>
  </si>
  <si>
    <t xml:space="preserve"> IV Curve scan/Current24</t>
  </si>
  <si>
    <t xml:space="preserve"> IV Curve scan/Voltage25</t>
  </si>
  <si>
    <t xml:space="preserve"> IV Curve scan/Current25</t>
  </si>
  <si>
    <t xml:space="preserve"> IV Curve scan/Voltage26</t>
  </si>
  <si>
    <t xml:space="preserve"> IV Curve scan/Current26</t>
  </si>
  <si>
    <t xml:space="preserve"> IV Curve scan/Voltage27</t>
  </si>
  <si>
    <t xml:space="preserve"> IV Curve scan/Current27</t>
  </si>
  <si>
    <t xml:space="preserve"> IV Curve scan/Voltage28</t>
  </si>
  <si>
    <t xml:space="preserve"> IV Curve scan/Current28</t>
  </si>
  <si>
    <t xml:space="preserve"> IV Curve scan/Voltage29</t>
  </si>
  <si>
    <t xml:space="preserve"> IV Curve scan/Current29</t>
  </si>
  <si>
    <t xml:space="preserve"> IV Curve scan/Voltage30</t>
  </si>
  <si>
    <t xml:space="preserve"> IV Curve scan/Current30</t>
  </si>
  <si>
    <t xml:space="preserve"> IV Curve scan/Voltage31</t>
  </si>
  <si>
    <t xml:space="preserve"> IV Curve scan/Current31</t>
  </si>
  <si>
    <t xml:space="preserve"> IV Curve scan/Voltage32</t>
  </si>
  <si>
    <t xml:space="preserve"> IV Curve scan/Current32</t>
  </si>
  <si>
    <t xml:space="preserve"> IV Curve scan/Voltage33</t>
  </si>
  <si>
    <t xml:space="preserve"> IV Curve scan/Current33</t>
  </si>
  <si>
    <t xml:space="preserve"> IV Curve scan/Voltage34</t>
  </si>
  <si>
    <t xml:space="preserve"> IV Curve scan/Current34</t>
  </si>
  <si>
    <t xml:space="preserve"> IV Curve scan/Voltage35</t>
  </si>
  <si>
    <t xml:space="preserve"> IV Curve scan/Current35</t>
  </si>
  <si>
    <t xml:space="preserve"> IV Curve scan/Voltage36</t>
  </si>
  <si>
    <t xml:space="preserve"> IV Curve scan/Current36</t>
  </si>
  <si>
    <t xml:space="preserve"> IV Curve scan/Voltage37</t>
  </si>
  <si>
    <t xml:space="preserve"> IV Curve scan/Current37</t>
  </si>
  <si>
    <t xml:space="preserve"> IV Curve scan/Voltage38</t>
  </si>
  <si>
    <t xml:space="preserve"> IV Curve scan/Current38</t>
  </si>
  <si>
    <t xml:space="preserve"> IV Curve scan/Voltage39</t>
  </si>
  <si>
    <t xml:space="preserve"> IV Curve scan/Current39</t>
  </si>
  <si>
    <t xml:space="preserve"> IV Curve scan/Voltage40</t>
  </si>
  <si>
    <t xml:space="preserve"> IV Curve scan/Current40</t>
  </si>
  <si>
    <t xml:space="preserve"> IV Curve scan/Voltage41</t>
  </si>
  <si>
    <t xml:space="preserve"> IV Curve scan/Current41</t>
  </si>
  <si>
    <t xml:space="preserve"> IV Curve scan/Voltage42</t>
  </si>
  <si>
    <t xml:space="preserve"> IV Curve scan/Current42</t>
  </si>
  <si>
    <t xml:space="preserve"> IV Curve scan/Voltage43</t>
  </si>
  <si>
    <t xml:space="preserve"> IV Curve scan/Current43</t>
  </si>
  <si>
    <t xml:space="preserve"> IV Curve scan/Voltage44</t>
  </si>
  <si>
    <t xml:space="preserve"> IV Curve scan/Current44</t>
  </si>
  <si>
    <t xml:space="preserve"> IV Curve scan/Voltage45</t>
  </si>
  <si>
    <t xml:space="preserve"> IV Curve scan/Current45</t>
  </si>
  <si>
    <t xml:space="preserve"> IV Curve scan/Voltage46</t>
  </si>
  <si>
    <t xml:space="preserve"> IV Curve scan/Current46</t>
  </si>
  <si>
    <t xml:space="preserve"> IV Curve scan/Voltage47</t>
  </si>
  <si>
    <t xml:space="preserve"> IV Curve scan/Current47</t>
  </si>
  <si>
    <t xml:space="preserve"> IV Curve scan/Voltage48</t>
  </si>
  <si>
    <t xml:space="preserve"> IV Curve scan/Current48</t>
  </si>
  <si>
    <t xml:space="preserve"> IV Curve scan/Voltage49</t>
  </si>
  <si>
    <t xml:space="preserve"> IV Curve scan/Current49</t>
  </si>
  <si>
    <t xml:space="preserve"> IV Curve scan/Voltage50</t>
  </si>
  <si>
    <t xml:space="preserve"> IV Curve scan/Current50</t>
  </si>
  <si>
    <t xml:space="preserve"> IV Curve scan/Voltage51</t>
  </si>
  <si>
    <t xml:space="preserve"> IV Curve scan/Current51</t>
  </si>
  <si>
    <t xml:space="preserve"> IV Curve scan/Voltage52</t>
  </si>
  <si>
    <t xml:space="preserve"> IV Curve scan/Current52</t>
  </si>
  <si>
    <t xml:space="preserve"> IV Curve scan/Voltage53</t>
  </si>
  <si>
    <t xml:space="preserve"> IV Curve scan/Current53</t>
  </si>
  <si>
    <t xml:space="preserve"> IV Curve scan/Voltage54</t>
  </si>
  <si>
    <t xml:space="preserve"> IV Curve scan/Current54</t>
  </si>
  <si>
    <t xml:space="preserve"> IV Curve scan/Voltage55</t>
  </si>
  <si>
    <t xml:space="preserve"> IV Curve scan/Current55</t>
  </si>
  <si>
    <t xml:space="preserve"> IV Curve scan/Voltage56</t>
  </si>
  <si>
    <t xml:space="preserve"> IV Curve scan/Current56</t>
  </si>
  <si>
    <t xml:space="preserve"> IV Curve scan/Voltage57</t>
  </si>
  <si>
    <t xml:space="preserve"> IV Curve scan/Current57</t>
  </si>
  <si>
    <t xml:space="preserve"> IV Curve scan/Voltage58</t>
  </si>
  <si>
    <t xml:space="preserve"> IV Curve scan/Current58</t>
  </si>
  <si>
    <t xml:space="preserve"> IV Curve scan/Voltage59</t>
  </si>
  <si>
    <t xml:space="preserve"> IV Curve scan/Current59</t>
  </si>
  <si>
    <t xml:space="preserve"> IV Curve scan/Voltage60</t>
  </si>
  <si>
    <t xml:space="preserve"> IV Curve scan/Current60</t>
  </si>
  <si>
    <t xml:space="preserve"> IV Curve scan/Voltage61</t>
  </si>
  <si>
    <t xml:space="preserve"> IV Curve scan/Current61</t>
  </si>
  <si>
    <t xml:space="preserve"> IV Curve scan/Voltage62</t>
  </si>
  <si>
    <t xml:space="preserve"> IV Curve scan/Current62</t>
  </si>
  <si>
    <t xml:space="preserve"> IV Curve scan/Voltage63</t>
  </si>
  <si>
    <t xml:space="preserve"> IV Curve scan/Current63</t>
  </si>
  <si>
    <t xml:space="preserve"> IV Curve scan/Voltage64</t>
  </si>
  <si>
    <t xml:space="preserve"> IV Curve scan/Current64</t>
  </si>
  <si>
    <t xml:space="preserve"> IV Curve scan/Voltage65</t>
  </si>
  <si>
    <t xml:space="preserve"> IV Curve scan/Current65</t>
  </si>
  <si>
    <t xml:space="preserve"> IV Curve scan/Voltage66</t>
  </si>
  <si>
    <t xml:space="preserve"> IV Curve scan/Current66</t>
  </si>
  <si>
    <t xml:space="preserve"> IV Curve scan/Voltage67</t>
  </si>
  <si>
    <t xml:space="preserve"> IV Curve scan/Current67</t>
  </si>
  <si>
    <t xml:space="preserve"> IV Curve scan/Voltage68</t>
  </si>
  <si>
    <t xml:space="preserve"> IV Curve scan/Current68</t>
  </si>
  <si>
    <t xml:space="preserve"> IV Curve scan/Voltage69</t>
  </si>
  <si>
    <t xml:space="preserve"> IV Curve scan/Current69</t>
  </si>
  <si>
    <t xml:space="preserve"> IV Curve scan/Voltage70</t>
  </si>
  <si>
    <t xml:space="preserve"> IV Curve scan/Current70</t>
  </si>
  <si>
    <t xml:space="preserve"> IV Curve scan/Voltage71</t>
  </si>
  <si>
    <t xml:space="preserve"> IV Curve scan/Current71</t>
  </si>
  <si>
    <t xml:space="preserve"> IV Curve scan/Voltage72</t>
  </si>
  <si>
    <t xml:space="preserve"> IV Curve scan/Current72</t>
  </si>
  <si>
    <t xml:space="preserve"> IV Curve scan/Voltage73</t>
  </si>
  <si>
    <t xml:space="preserve"> IV Curve scan/Current73</t>
  </si>
  <si>
    <t xml:space="preserve"> IV Curve scan/Voltage74</t>
  </si>
  <si>
    <t xml:space="preserve"> IV Curve scan/Current74</t>
  </si>
  <si>
    <t xml:space="preserve"> IV Curve scan/Voltage75</t>
  </si>
  <si>
    <t xml:space="preserve"> IV Curve scan/Current75</t>
  </si>
  <si>
    <t xml:space="preserve"> IV Curve scan/Voltage76</t>
  </si>
  <si>
    <t xml:space="preserve"> IV Curve scan/Current76</t>
  </si>
  <si>
    <t xml:space="preserve"> IV Curve scan/Voltage77</t>
  </si>
  <si>
    <t xml:space="preserve"> IV Curve scan/Current77</t>
  </si>
  <si>
    <t xml:space="preserve"> IV Curve scan/Voltage78</t>
  </si>
  <si>
    <t xml:space="preserve"> IV Curve scan/Current78</t>
  </si>
  <si>
    <t xml:space="preserve"> IV Curve scan/Voltage79</t>
  </si>
  <si>
    <t xml:space="preserve"> IV Curve scan/Current79</t>
  </si>
  <si>
    <t xml:space="preserve"> IV Curve scan/Voltage80</t>
  </si>
  <si>
    <t xml:space="preserve"> IV Curve scan/Current80</t>
  </si>
  <si>
    <t xml:space="preserve"> IV Curve scan/Voltage81</t>
  </si>
  <si>
    <t xml:space="preserve"> IV Curve scan/Current81</t>
  </si>
  <si>
    <t xml:space="preserve"> IV Curve scan/Voltage82</t>
  </si>
  <si>
    <t xml:space="preserve"> IV Curve scan/Current82</t>
  </si>
  <si>
    <t xml:space="preserve"> IV Curve scan/Voltage83</t>
  </si>
  <si>
    <t xml:space="preserve"> IV Curve scan/Current83</t>
  </si>
  <si>
    <t xml:space="preserve"> IV Curve scan/Voltage84</t>
  </si>
  <si>
    <t xml:space="preserve"> IV Curve scan/Current84</t>
  </si>
  <si>
    <t xml:space="preserve"> IV Curve scan/Voltage85</t>
  </si>
  <si>
    <t xml:space="preserve"> IV Curve scan/Current85</t>
  </si>
  <si>
    <t xml:space="preserve"> IV Curve scan/Voltage86</t>
  </si>
  <si>
    <t xml:space="preserve"> IV Curve scan/Current86</t>
  </si>
  <si>
    <t xml:space="preserve"> IV Curve scan/Voltage87</t>
  </si>
  <si>
    <t xml:space="preserve"> IV Curve scan/Current87</t>
  </si>
  <si>
    <t xml:space="preserve"> IV Curve scan/Voltage88</t>
  </si>
  <si>
    <t xml:space="preserve"> IV Curve scan/Current88</t>
  </si>
  <si>
    <t xml:space="preserve"> IV Curve scan/Voltage89</t>
  </si>
  <si>
    <t xml:space="preserve"> IV Curve scan/Current89</t>
  </si>
  <si>
    <t xml:space="preserve"> IV Curve scan/Voltage90</t>
  </si>
  <si>
    <t xml:space="preserve"> IV Curve scan/Current90</t>
  </si>
  <si>
    <t xml:space="preserve"> IV Curve scan/Voltage91</t>
  </si>
  <si>
    <t xml:space="preserve"> IV Curve scan/Current91</t>
  </si>
  <si>
    <t xml:space="preserve"> IV Curve scan/Voltage92</t>
  </si>
  <si>
    <t xml:space="preserve"> IV Curve scan/Current92</t>
  </si>
  <si>
    <t xml:space="preserve"> IV Curve scan/Voltage93</t>
  </si>
  <si>
    <t xml:space="preserve"> IV Curve scan/Current93</t>
  </si>
  <si>
    <t xml:space="preserve"> IV Curve scan/Voltage94</t>
  </si>
  <si>
    <t xml:space="preserve"> IV Curve scan/Current94</t>
  </si>
  <si>
    <t xml:space="preserve"> IV Curve scan/Voltage95</t>
  </si>
  <si>
    <t xml:space="preserve"> IV Curve scan/Current95</t>
  </si>
  <si>
    <t xml:space="preserve"> IV Curve scan/Voltage96</t>
  </si>
  <si>
    <t xml:space="preserve"> IV Curve scan/Current96</t>
  </si>
  <si>
    <t xml:space="preserve"> IV Curve scan/Voltage97</t>
  </si>
  <si>
    <t xml:space="preserve"> IV Curve scan/Current97</t>
  </si>
  <si>
    <t xml:space="preserve"> IV Curve scan/Voltage98</t>
  </si>
  <si>
    <t xml:space="preserve"> IV Curve scan/Current98</t>
  </si>
  <si>
    <t xml:space="preserve"> IV Curve scan/Voltage99</t>
  </si>
  <si>
    <t xml:space="preserve"> IV Curve scan/Current99</t>
  </si>
  <si>
    <t xml:space="preserve"> IV Curve scan/Voltage100</t>
  </si>
  <si>
    <t xml:space="preserve"> IV Curve scan/Current100</t>
  </si>
  <si>
    <t xml:space="preserve"> IV Curve scan/Voltage101</t>
  </si>
  <si>
    <t xml:space="preserve"> IV Curve scan/Current101</t>
  </si>
  <si>
    <t xml:space="preserve"> IV Curve scan/Voltage102</t>
  </si>
  <si>
    <t xml:space="preserve"> IV Curve scan/Current102</t>
  </si>
  <si>
    <t xml:space="preserve"> IV Curve scan/Voltage103</t>
  </si>
  <si>
    <t xml:space="preserve"> IV Curve scan/Current103</t>
  </si>
  <si>
    <t xml:space="preserve"> IV Curve scan/Voltage104</t>
  </si>
  <si>
    <t xml:space="preserve"> IV Curve scan/Current104</t>
  </si>
  <si>
    <t xml:space="preserve"> IV Curve scan/Voltage105</t>
  </si>
  <si>
    <t xml:space="preserve"> IV Curve scan/Current105</t>
  </si>
  <si>
    <t xml:space="preserve"> IV Curve scan/Voltage106</t>
  </si>
  <si>
    <t xml:space="preserve"> IV Curve scan/Current106</t>
  </si>
  <si>
    <t xml:space="preserve"> IV Curve scan/Voltage107</t>
  </si>
  <si>
    <t xml:space="preserve"> IV Curve scan/Current107</t>
  </si>
  <si>
    <t xml:space="preserve"> IV Curve scan/Voltage108</t>
  </si>
  <si>
    <t xml:space="preserve"> IV Curve scan/Current108</t>
  </si>
  <si>
    <t xml:space="preserve"> IV Curve scan/Voltage109</t>
  </si>
  <si>
    <t xml:space="preserve"> IV Curve scan/Current109</t>
  </si>
  <si>
    <t xml:space="preserve"> IV Curve scan/Voltage110</t>
  </si>
  <si>
    <t xml:space="preserve"> IV Curve scan/Current110</t>
  </si>
  <si>
    <t xml:space="preserve"> IV Curve scan/Voltage111</t>
  </si>
  <si>
    <t xml:space="preserve"> IV Curve scan/Current111</t>
  </si>
  <si>
    <t xml:space="preserve"> IV Curve scan/Voltage112</t>
  </si>
  <si>
    <t xml:space="preserve"> IV Curve scan/Current112</t>
  </si>
  <si>
    <t xml:space="preserve"> IV Curve scan/Voltage113</t>
  </si>
  <si>
    <t xml:space="preserve"> IV Curve scan/Current113</t>
  </si>
  <si>
    <t xml:space="preserve"> IV Curve scan/Voltage114</t>
  </si>
  <si>
    <t xml:space="preserve"> IV Curve scan/Current114</t>
  </si>
  <si>
    <t xml:space="preserve"> IV Curve scan/Voltage115</t>
  </si>
  <si>
    <t xml:space="preserve"> IV Curve scan/Current115</t>
  </si>
  <si>
    <t xml:space="preserve"> IV Curve scan/Voltage116</t>
  </si>
  <si>
    <t xml:space="preserve"> IV Curve scan/Current116</t>
  </si>
  <si>
    <t xml:space="preserve"> IV Curve scan/Voltage117</t>
  </si>
  <si>
    <t xml:space="preserve"> IV Curve scan/Current117</t>
  </si>
  <si>
    <t xml:space="preserve"> IV Curve scan/Voltage118</t>
  </si>
  <si>
    <t xml:space="preserve"> IV Curve scan/Current118</t>
  </si>
  <si>
    <t xml:space="preserve"> IV Curve scan/Voltage119</t>
  </si>
  <si>
    <t xml:space="preserve"> IV Curve scan/Current119</t>
  </si>
  <si>
    <t xml:space="preserve"> IV Curve scan/Voltage120</t>
  </si>
  <si>
    <t xml:space="preserve"> IV Curve scan/Current120</t>
  </si>
  <si>
    <t xml:space="preserve"> IV Curve scan/Voltage121</t>
  </si>
  <si>
    <t xml:space="preserve"> IV Curve scan/Current121</t>
  </si>
  <si>
    <t xml:space="preserve"> IV Curve scan/Voltage122</t>
  </si>
  <si>
    <t xml:space="preserve"> IV Curve scan/Current122</t>
  </si>
  <si>
    <t xml:space="preserve"> IV Curve scan/Voltage123</t>
  </si>
  <si>
    <t xml:space="preserve"> IV Curve scan/Current123</t>
  </si>
  <si>
    <t xml:space="preserve"> IV Curve scan/Voltage124</t>
  </si>
  <si>
    <t xml:space="preserve"> IV Curve scan/Current124</t>
  </si>
  <si>
    <t xml:space="preserve"> IV Curve scan/Voltage125</t>
  </si>
  <si>
    <t xml:space="preserve"> IV Curve scan/Current125</t>
  </si>
  <si>
    <t xml:space="preserve"> IV Curve scan/Voltage126</t>
  </si>
  <si>
    <t xml:space="preserve"> IV Curve scan/Current126</t>
  </si>
  <si>
    <t xml:space="preserve"> IV Curve scan/Voltage127</t>
  </si>
  <si>
    <t xml:space="preserve"> IV Curve scan/Current127</t>
  </si>
  <si>
    <t xml:space="preserve"> IV Curve scan/Voltage128</t>
  </si>
  <si>
    <t xml:space="preserve"> IV Curve scan/Current128</t>
  </si>
  <si>
    <t xml:space="preserve"> IV Curve scan/Voltage129</t>
  </si>
  <si>
    <t xml:space="preserve"> IV Curve scan/Current129</t>
  </si>
  <si>
    <t xml:space="preserve"> IV Curve scan/Voltage130</t>
  </si>
  <si>
    <t xml:space="preserve"> IV Curve scan/Current130</t>
  </si>
  <si>
    <t xml:space="preserve"> IV Curve scan/Voltage131</t>
  </si>
  <si>
    <t xml:space="preserve"> IV Curve scan/Current131</t>
  </si>
  <si>
    <t xml:space="preserve"> IV Curve scan/Voltage132</t>
  </si>
  <si>
    <t xml:space="preserve"> IV Curve scan/Current132</t>
  </si>
  <si>
    <t xml:space="preserve"> IV Curve scan/Voltage133</t>
  </si>
  <si>
    <t xml:space="preserve"> IV Curve scan/Current133</t>
  </si>
  <si>
    <t xml:space="preserve"> IV Curve scan/Voltage134</t>
  </si>
  <si>
    <t xml:space="preserve"> IV Curve scan/Current134</t>
  </si>
  <si>
    <t xml:space="preserve"> IV Curve scan/Voltage135</t>
  </si>
  <si>
    <t xml:space="preserve"> IV Curve scan/Current135</t>
  </si>
  <si>
    <t xml:space="preserve"> IV Curve scan/Voltage136</t>
  </si>
  <si>
    <t xml:space="preserve"> IV Curve scan/Current136</t>
  </si>
  <si>
    <t xml:space="preserve"> IV Curve scan/Voltage137</t>
  </si>
  <si>
    <t xml:space="preserve"> IV Curve scan/Current137</t>
  </si>
  <si>
    <t xml:space="preserve"> IV Curve scan/Voltage138</t>
  </si>
  <si>
    <t xml:space="preserve"> IV Curve scan/Current138</t>
  </si>
  <si>
    <t xml:space="preserve"> IV Curve scan/Voltage139</t>
  </si>
  <si>
    <t xml:space="preserve"> IV Curve scan/Current139</t>
  </si>
  <si>
    <t xml:space="preserve"> IV Curve scan/Voltage140</t>
  </si>
  <si>
    <t xml:space="preserve"> IV Curve scan/Current140</t>
  </si>
  <si>
    <t xml:space="preserve"> IV Curve scan/Voltage141</t>
  </si>
  <si>
    <t xml:space="preserve"> IV Curve scan/Current141</t>
  </si>
  <si>
    <t xml:space="preserve"> IV Curve scan/Voltage142</t>
  </si>
  <si>
    <t xml:space="preserve"> IV Curve scan/Current142</t>
  </si>
  <si>
    <t xml:space="preserve"> IV Curve scan/Voltage143</t>
  </si>
  <si>
    <t xml:space="preserve"> IV Curve scan/Current143</t>
  </si>
  <si>
    <t xml:space="preserve"> IV Curve scan/Voltage144</t>
  </si>
  <si>
    <t xml:space="preserve"> IV Curve scan/Current144</t>
  </si>
  <si>
    <t xml:space="preserve"> IV Curve scan/Voltage145</t>
  </si>
  <si>
    <t xml:space="preserve"> IV Curve scan/Current145</t>
  </si>
  <si>
    <t xml:space="preserve"> IV Curve scan/Voltage146</t>
  </si>
  <si>
    <t xml:space="preserve"> IV Curve scan/Current146</t>
  </si>
  <si>
    <t xml:space="preserve"> IV Curve scan/Voltage147</t>
  </si>
  <si>
    <t xml:space="preserve"> IV Curve scan/Current147</t>
  </si>
  <si>
    <t xml:space="preserve"> IV Curve scan/Voltage148</t>
  </si>
  <si>
    <t xml:space="preserve"> IV Curve scan/Current148</t>
  </si>
  <si>
    <t xml:space="preserve"> IV Curve scan/Voltage149</t>
  </si>
  <si>
    <t xml:space="preserve"> IV Curve scan/Current149</t>
  </si>
  <si>
    <t xml:space="preserve"> IV Curve scan/Voltage150</t>
  </si>
  <si>
    <t xml:space="preserve"> IV Curve scan/Current150</t>
  </si>
  <si>
    <t>The 1st Fault ID in History Event List</t>
    <phoneticPr fontId="24" type="noConversion"/>
  </si>
  <si>
    <t>高字节：年份十进制数低两位；
低字节：月份。</t>
    <phoneticPr fontId="24" type="noConversion"/>
  </si>
  <si>
    <r>
      <t>High byte: the lower two digits of the year, decimal number;</t>
    </r>
    <r>
      <rPr>
        <sz val="11"/>
        <color theme="1"/>
        <rFont val="Tahoma"/>
        <family val="2"/>
      </rPr>
      <t xml:space="preserve"> Low byte: month.</t>
    </r>
    <phoneticPr fontId="24" type="noConversion"/>
  </si>
  <si>
    <t>The 2nd Fault ID in History Event List</t>
    <phoneticPr fontId="24" type="noConversion"/>
  </si>
  <si>
    <t>The 3rd Fault ID in History Event List</t>
    <phoneticPr fontId="24" type="noConversion"/>
  </si>
  <si>
    <t>The 5th Fault ID in History Event List</t>
    <phoneticPr fontId="24" type="noConversion"/>
  </si>
  <si>
    <t>The 6th Fault ID in History Event List</t>
  </si>
  <si>
    <t>The 4th Fault ID in History Event List</t>
    <phoneticPr fontId="24" type="noConversion"/>
  </si>
  <si>
    <t>The 7th Fault ID in History Event List</t>
  </si>
  <si>
    <t>The 8th Fault ID in History Event List</t>
  </si>
  <si>
    <t>The 9th Fault ID in History Event List</t>
  </si>
  <si>
    <t>The 10th Fault ID in History Event List</t>
  </si>
  <si>
    <t>The 11th Fault ID in History Event List</t>
  </si>
  <si>
    <t>The 12th Fault ID in History Event List</t>
  </si>
  <si>
    <t>The 13th Fault ID in History Event List</t>
  </si>
  <si>
    <t>The 14th Fault ID in History Event List</t>
  </si>
  <si>
    <t>The 15th Fault ID in History Event List</t>
  </si>
  <si>
    <t>The 16th Fault ID in History Event List</t>
  </si>
  <si>
    <t>The 17th Fault ID in History Event List</t>
  </si>
  <si>
    <t>The 18th Fault ID in History Event List</t>
  </si>
  <si>
    <t>The 19th Fault ID in History Event List</t>
  </si>
  <si>
    <t>The 20th Fault ID in History Event List</t>
  </si>
  <si>
    <t>The 21th Fault ID in History Event List</t>
  </si>
  <si>
    <t>The 22th Fault ID in History Event List</t>
  </si>
  <si>
    <t>The 23th Fault ID in History Event List</t>
  </si>
  <si>
    <t>The 24th Fault ID in History Event List</t>
  </si>
  <si>
    <t>The 25th Fault ID in History Event List</t>
  </si>
  <si>
    <t>The 26th Fault ID in History Event List</t>
  </si>
  <si>
    <t>The 27th Fault ID in History Event List</t>
  </si>
  <si>
    <t>The 28th Fault ID in History Event List</t>
  </si>
  <si>
    <t>The 29th Fault ID in History Event List</t>
  </si>
  <si>
    <t>The 30th Fault ID in History Event List</t>
  </si>
  <si>
    <t>The 31th Fault ID in History Event List</t>
  </si>
  <si>
    <t>The 32th Fault ID in History Event List</t>
  </si>
  <si>
    <t>The 33th Fault ID in History Event List</t>
  </si>
  <si>
    <t>The 34th Fault ID in History Event List</t>
  </si>
  <si>
    <t>The 35th Fault ID in History Event List</t>
  </si>
  <si>
    <t>The 36th Fault ID in History Event List</t>
  </si>
  <si>
    <t>The 37th Fault ID in History Event List</t>
  </si>
  <si>
    <t>The 38th Fault ID in History Event List</t>
  </si>
  <si>
    <t>The 39th Fault ID in History Event List</t>
  </si>
  <si>
    <t>The 40th Fault ID in History Event List</t>
  </si>
  <si>
    <t>The 41th Fault ID in History Event List</t>
  </si>
  <si>
    <t>The 42th Fault ID in History Event List</t>
  </si>
  <si>
    <t>The 43th Fault ID in History Event List</t>
  </si>
  <si>
    <t>The 44th Fault ID in History Event List</t>
  </si>
  <si>
    <t>The 45th Fault ID in History Event List</t>
  </si>
  <si>
    <t>The 46th Fault ID in History Event List</t>
  </si>
  <si>
    <t>The 47th Fault ID in History Event List</t>
  </si>
  <si>
    <t>The 48th Fault ID in History Event List</t>
  </si>
  <si>
    <t>The 49th Fault ID in History Event List</t>
  </si>
  <si>
    <t>The 50th Fault ID in History Event List</t>
  </si>
  <si>
    <t>The 51th Fault ID in History Event List</t>
  </si>
  <si>
    <t>The 52th Fault ID in History Event List</t>
  </si>
  <si>
    <t>The 53th Fault ID in History Event List</t>
  </si>
  <si>
    <t>The 54th Fault ID in History Event List</t>
  </si>
  <si>
    <t>The 55th Fault ID in History Event List</t>
  </si>
  <si>
    <t>The 56th Fault ID in History Event List</t>
  </si>
  <si>
    <t>The 57th Fault ID in History Event List</t>
  </si>
  <si>
    <t>The 58th Fault ID in History Event List</t>
  </si>
  <si>
    <t>The 59th Fault ID in History Event List</t>
  </si>
  <si>
    <t>The 60th Fault ID in History Event List</t>
  </si>
  <si>
    <t>The 61th Fault ID in History Event List</t>
  </si>
  <si>
    <t>The 62th Fault ID in History Event List</t>
  </si>
  <si>
    <t>The 63th Fault ID in History Event List</t>
  </si>
  <si>
    <t>The 64th Fault ID in History Event List</t>
  </si>
  <si>
    <t>The 65th Fault ID in History Event List</t>
  </si>
  <si>
    <t>The 66th Fault ID in History Event List</t>
  </si>
  <si>
    <t>The 67th Fault ID in History Event List</t>
  </si>
  <si>
    <t>The 68th Fault ID in History Event List</t>
  </si>
  <si>
    <t>The 69th Fault ID in History Event List</t>
  </si>
  <si>
    <t>The 70th Fault ID in History Event List</t>
  </si>
  <si>
    <t>The 71th Fault ID in History Event List</t>
  </si>
  <si>
    <t>The 72th Fault ID in History Event List</t>
  </si>
  <si>
    <t>The 73th Fault ID in History Event List</t>
  </si>
  <si>
    <t>The 74th Fault ID in History Event List</t>
  </si>
  <si>
    <t>The 75th Fault ID in History Event List</t>
  </si>
  <si>
    <t>The 76th Fault ID in History Event List</t>
  </si>
  <si>
    <t>The 77th Fault ID in History Event List</t>
  </si>
  <si>
    <t>The 78th Fault ID in History Event List</t>
  </si>
  <si>
    <t>The 79th Fault ID in History Event List</t>
  </si>
  <si>
    <t>The 80th Fault ID in History Event List</t>
  </si>
  <si>
    <t>The 81th Fault ID in History Event List</t>
  </si>
  <si>
    <t>The 82th Fault ID in History Event List</t>
  </si>
  <si>
    <t>The 83th Fault ID in History Event List</t>
  </si>
  <si>
    <t>The 84th Fault ID in History Event List</t>
  </si>
  <si>
    <t>The 85th Fault ID in History Event List</t>
  </si>
  <si>
    <t>The 86th Fault ID in History Event List</t>
  </si>
  <si>
    <t>The 87th Fault ID in History Event List</t>
  </si>
  <si>
    <t>The 88th Fault ID in History Event List</t>
  </si>
  <si>
    <t>The 89th Fault ID in History Event List</t>
  </si>
  <si>
    <t>The 90th Fault ID in History Event List</t>
  </si>
  <si>
    <t>The 91th Fault ID in History Event List</t>
  </si>
  <si>
    <t>The 92th Fault ID in History Event List</t>
  </si>
  <si>
    <t>The 93th Fault ID in History Event List</t>
  </si>
  <si>
    <t>The 94th Fault ID in History Event List</t>
  </si>
  <si>
    <t>The 95th Fault ID in History Event List</t>
  </si>
  <si>
    <t>The 96th Fault ID in History Event List</t>
  </si>
  <si>
    <t>The 97th Fault ID in History Event List</t>
  </si>
  <si>
    <t>The 98th Fault ID in History Event List</t>
  </si>
  <si>
    <t>The 99th Fault ID in History Event List</t>
  </si>
  <si>
    <t>The 100th Fault ID in History Event List</t>
  </si>
  <si>
    <t>历史电能统计数据第1条
对应日期时间参考电能统计回传设置寄存器。</t>
    <phoneticPr fontId="24" type="noConversion"/>
  </si>
  <si>
    <t>历史电能统计数据第2条
对应日期时间参考电能统计回传设置寄存器。</t>
  </si>
  <si>
    <t>历史电能统计数据第3条
对应日期时间参考电能统计回传设置寄存器。</t>
  </si>
  <si>
    <t>历史电能统计数据第4条
对应日期时间参考电能统计回传设置寄存器。</t>
  </si>
  <si>
    <t>历史电能统计数据第5条
对应日期时间参考电能统计回传设置寄存器。</t>
  </si>
  <si>
    <t>历史电能统计数据第6条
对应日期时间参考电能统计回传设置寄存器。</t>
  </si>
  <si>
    <t>历史电能统计数据第7条
对应日期时间参考电能统计回传设置寄存器。</t>
  </si>
  <si>
    <t>历史电能统计数据第8条
对应日期时间参考电能统计回传设置寄存器。</t>
  </si>
  <si>
    <t>历史电能统计数据第9条
对应日期时间参考电能统计回传设置寄存器。</t>
  </si>
  <si>
    <t>历史电能统计数据第11条
对应日期时间参考电能统计回传设置寄存器。</t>
  </si>
  <si>
    <t>历史电能统计数据第12条
对应日期时间参考电能统计回传设置寄存器。</t>
  </si>
  <si>
    <t>历史电能统计数据第13条
对应日期时间参考电能统计回传设置寄存器。</t>
  </si>
  <si>
    <t>历史电能统计数据第14条
对应日期时间参考电能统计回传设置寄存器。</t>
  </si>
  <si>
    <t>历史电能统计数据第15条
对应日期时间参考电能统计回传设置寄存器。</t>
  </si>
  <si>
    <t>历史电能统计数据第16条
对应日期时间参考电能统计回传设置寄存器。</t>
  </si>
  <si>
    <t>历史电能统计数据第17条
对应日期时间参考电能统计回传设置寄存器。</t>
  </si>
  <si>
    <t>历史电能统计数据第18条
对应日期时间参考电能统计回传设置寄存器。</t>
  </si>
  <si>
    <t>历史电能统计数据第19条
对应日期时间参考电能统计回传设置寄存器。</t>
  </si>
  <si>
    <t>历史电能统计数据第20条
对应日期时间参考电能统计回传设置寄存器。</t>
  </si>
  <si>
    <t>历史电能统计数据第21条
对应日期时间参考电能统计回传设置寄存器。</t>
  </si>
  <si>
    <t>历史电能统计数据第22条
对应日期时间参考电能统计回传设置寄存器。</t>
  </si>
  <si>
    <t>历史电能统计数据第23条
对应日期时间参考电能统计回传设置寄存器。</t>
  </si>
  <si>
    <t>历史电能统计数据第24条
对应日期时间参考电能统计回传设置寄存器。</t>
  </si>
  <si>
    <t>历史电能统计数据第25条
对应日期时间参考电能统计回传设置寄存器。</t>
  </si>
  <si>
    <t>历史电能统计数据第26条
对应日期时间参考电能统计回传设置寄存器。</t>
  </si>
  <si>
    <t>历史电能统计数据第27条
对应日期时间参考电能统计回传设置寄存器。</t>
  </si>
  <si>
    <t>历史电能统计数据第28条
对应日期时间参考电能统计回传设置寄存器。</t>
  </si>
  <si>
    <t>历史电能统计数据第29条
对应日期时间参考电能统计回传设置寄存器。</t>
  </si>
  <si>
    <t>历史电能统计数据第30条
对应日期时间参考电能统计回传设置寄存器。</t>
  </si>
  <si>
    <t>历史电能统计数据第31条
对应日期时间参考电能统计回传设置寄存器。</t>
  </si>
  <si>
    <t>历史电能统计数据第32条
对应日期时间参考电能统计回传设置寄存器。</t>
  </si>
  <si>
    <t>历史电能统计数据第33条
对应日期时间参考电能统计回传设置寄存器。</t>
  </si>
  <si>
    <t>历史电能统计数据第34条
对应日期时间参考电能统计回传设置寄存器。</t>
  </si>
  <si>
    <t>历史电能统计数据第35条
对应日期时间参考电能统计回传设置寄存器。</t>
  </si>
  <si>
    <t>历史电能统计数据第36条
对应日期时间参考电能统计回传设置寄存器。</t>
  </si>
  <si>
    <t>历史电能统计数据第37条
对应日期时间参考电能统计回传设置寄存器。</t>
  </si>
  <si>
    <t>历史电能统计数据第38条
对应日期时间参考电能统计回传设置寄存器。</t>
  </si>
  <si>
    <t>历史电能统计数据第39条
对应日期时间参考电能统计回传设置寄存器。</t>
  </si>
  <si>
    <t>历史电能统计数据第40条
对应日期时间参考电能统计回传设置寄存器。</t>
  </si>
  <si>
    <t>历史电能统计数据第10条
对应日期时间参考电能统计回传设置寄存器</t>
    <phoneticPr fontId="24" type="noConversion"/>
  </si>
  <si>
    <t>country code</t>
    <phoneticPr fontId="24" type="noConversion"/>
  </si>
  <si>
    <t>通讯主机（上位机）的安规参数版本号。</t>
    <phoneticPr fontId="24" type="noConversion"/>
  </si>
  <si>
    <r>
      <t>High byte. Writing 0xA5 is valid.
The low byte contains all files needs to be upgraded, and the explanation of each bits : Bit0</t>
    </r>
    <r>
      <rPr>
        <sz val="11"/>
        <color theme="1"/>
        <rFont val="宋体"/>
        <family val="3"/>
        <charset val="134"/>
      </rPr>
      <t>：</t>
    </r>
    <r>
      <rPr>
        <sz val="11"/>
        <color theme="1"/>
        <rFont val="Tahoma"/>
        <family val="2"/>
      </rPr>
      <t>communication board(ARM</t>
    </r>
    <r>
      <rPr>
        <sz val="11"/>
        <color theme="1"/>
        <rFont val="宋体"/>
        <family val="3"/>
        <charset val="134"/>
      </rPr>
      <t>；</t>
    </r>
    <r>
      <rPr>
        <sz val="11"/>
        <color theme="1"/>
        <rFont val="Tahoma"/>
        <family val="2"/>
      </rPr>
      <t xml:space="preserve">
Bit1</t>
    </r>
    <r>
      <rPr>
        <sz val="11"/>
        <color theme="1"/>
        <rFont val="宋体"/>
        <family val="3"/>
        <charset val="134"/>
      </rPr>
      <t>：</t>
    </r>
    <r>
      <rPr>
        <sz val="11"/>
        <color theme="1"/>
        <rFont val="Tahoma"/>
        <family val="2"/>
      </rPr>
      <t>Control board1</t>
    </r>
    <r>
      <rPr>
        <sz val="11"/>
        <color theme="1"/>
        <rFont val="宋体"/>
        <family val="3"/>
        <charset val="134"/>
      </rPr>
      <t>（</t>
    </r>
    <r>
      <rPr>
        <sz val="11"/>
        <color theme="1"/>
        <rFont val="Tahoma"/>
        <family val="2"/>
      </rPr>
      <t>Main DSP</t>
    </r>
    <r>
      <rPr>
        <sz val="11"/>
        <color theme="1"/>
        <rFont val="宋体"/>
        <family val="3"/>
        <charset val="134"/>
      </rPr>
      <t>）；</t>
    </r>
    <r>
      <rPr>
        <sz val="11"/>
        <color theme="1"/>
        <rFont val="Tahoma"/>
        <family val="2"/>
      </rPr>
      <t xml:space="preserve">
Bit2</t>
    </r>
    <r>
      <rPr>
        <sz val="11"/>
        <color theme="1"/>
        <rFont val="宋体"/>
        <family val="3"/>
        <charset val="134"/>
      </rPr>
      <t>：</t>
    </r>
    <r>
      <rPr>
        <sz val="11"/>
        <color theme="1"/>
        <rFont val="Tahoma"/>
        <family val="2"/>
      </rPr>
      <t>Control board2</t>
    </r>
    <r>
      <rPr>
        <sz val="11"/>
        <color theme="1"/>
        <rFont val="宋体"/>
        <family val="3"/>
        <charset val="134"/>
      </rPr>
      <t>（</t>
    </r>
    <r>
      <rPr>
        <sz val="11"/>
        <color theme="1"/>
        <rFont val="Tahoma"/>
        <family val="2"/>
      </rPr>
      <t>SlaveDSP</t>
    </r>
    <r>
      <rPr>
        <sz val="11"/>
        <color theme="1"/>
        <rFont val="宋体"/>
        <family val="3"/>
        <charset val="134"/>
      </rPr>
      <t>）；</t>
    </r>
    <r>
      <rPr>
        <sz val="11"/>
        <color theme="1"/>
        <rFont val="Tahoma"/>
        <family val="2"/>
      </rPr>
      <t xml:space="preserve">
Bit3</t>
    </r>
    <r>
      <rPr>
        <sz val="11"/>
        <color theme="1"/>
        <rFont val="宋体"/>
        <family val="3"/>
        <charset val="134"/>
      </rPr>
      <t>：</t>
    </r>
    <r>
      <rPr>
        <sz val="11"/>
        <color theme="1"/>
        <rFont val="Tahoma"/>
        <family val="2"/>
      </rPr>
      <t>Fuse</t>
    </r>
    <r>
      <rPr>
        <sz val="11"/>
        <color theme="1"/>
        <rFont val="宋体"/>
        <family val="3"/>
        <charset val="134"/>
      </rPr>
      <t>；</t>
    </r>
    <phoneticPr fontId="24" type="noConversion"/>
  </si>
  <si>
    <t xml:space="preserve">"Factory Mode-State Control byte
Bit0: Factory mode enable bit  Bit1: T1 completion flag  Bit2: Aging completed flag   Bit3: T2 completion flag   Bit4: Packaging test completed flag
Bit8: Battery aging mode enable  Bit9: Battery activation" </t>
    <phoneticPr fontId="24" type="noConversion"/>
  </si>
  <si>
    <t xml:space="preserve">Factory mode-offer discharging  power </t>
    <phoneticPr fontId="24" type="noConversion"/>
  </si>
  <si>
    <r>
      <t xml:space="preserve">首次上电初始化设置标志位。
</t>
    </r>
    <r>
      <rPr>
        <sz val="11"/>
        <color rgb="FFFF0000"/>
        <rFont val="宋体"/>
        <charset val="134"/>
      </rPr>
      <t xml:space="preserve">在Factory_Reset(地址2006)Bit2置位后，本寄存器值恢复为1。
</t>
    </r>
    <r>
      <rPr>
        <sz val="11"/>
        <rFont val="宋体"/>
        <charset val="134"/>
      </rPr>
      <t>0：不需要进行初始化设置
1：需要进行初始化设置</t>
    </r>
    <phoneticPr fontId="24" type="noConversion"/>
  </si>
  <si>
    <t>当日发电时间</t>
    <phoneticPr fontId="24" type="noConversion"/>
  </si>
  <si>
    <t>Total operation time</t>
    <phoneticPr fontId="24" type="noConversion"/>
  </si>
  <si>
    <t>Total powergenerationtime</t>
    <phoneticPr fontId="24" type="noConversion"/>
  </si>
  <si>
    <t>Factory mode-charging current</t>
    <phoneticPr fontId="24" type="noConversion"/>
  </si>
  <si>
    <t xml:space="preserve">Factory mode-discharging time </t>
    <phoneticPr fontId="24" type="noConversion"/>
  </si>
  <si>
    <t>Administrator</t>
  </si>
  <si>
    <t>The 3rd and 4th digit of serial number The upper 8 bits of the register store the 3rd digit ;
The lower 8 bits of the register store the 4th bit . "</t>
    <phoneticPr fontId="24" type="noConversion"/>
  </si>
  <si>
    <t xml:space="preserve">The 1st And 2nd digit of serial number The upper 8 bits of the register store the 1st digit ;
The lower 8 bits of the register store the 2nd bit . "  </t>
    <phoneticPr fontId="24" type="noConversion"/>
  </si>
  <si>
    <t>The 5th And 6th digit of serial number The upper 8 bits of the register store the 5th digit ;
The lower 8 bits of the register store the 6th bit . "</t>
    <phoneticPr fontId="24" type="noConversion"/>
  </si>
  <si>
    <t>The 7th And 8th digit of serial number The upper 8 bits of the register store the 7th digit ;
The lower 8 bits of the register store the 8th bit . "</t>
    <phoneticPr fontId="24" type="noConversion"/>
  </si>
  <si>
    <t>The 9th And 10th digit of serial number The upper 8 bits of the register store the 9th digit ;
The lower 8 bits of the register store the 10th bit . "</t>
    <phoneticPr fontId="24" type="noConversion"/>
  </si>
  <si>
    <t>The 11th And 12thdigit of serial number The upper 8 bits of the register store the 11th digit e;
The lower 8 bits of the register store the 12th bit . "</t>
    <phoneticPr fontId="24" type="noConversion"/>
  </si>
  <si>
    <t>The 13th And 14th digit of serial number The upper 8 bits of the register store the 13th digit e;
The lower 8 bits of the register store the 14th bit . "</t>
    <phoneticPr fontId="24" type="noConversion"/>
  </si>
  <si>
    <t>Reversed</t>
    <phoneticPr fontId="24" type="noConversion"/>
  </si>
  <si>
    <r>
      <rPr>
        <sz val="11"/>
        <color theme="1"/>
        <rFont val="宋体"/>
        <charset val="134"/>
      </rPr>
      <t>超级管理员密码</t>
    </r>
    <r>
      <rPr>
        <sz val="11"/>
        <color theme="1"/>
        <rFont val="Tahoma"/>
        <family val="2"/>
      </rPr>
      <t xml:space="preserve">1
</t>
    </r>
    <r>
      <rPr>
        <sz val="11"/>
        <color theme="1"/>
        <rFont val="宋体"/>
        <charset val="134"/>
      </rPr>
      <t>输入正确的管理员密码后，超级管理员区的数据才可读写</t>
    </r>
    <phoneticPr fontId="24" type="noConversion"/>
  </si>
  <si>
    <r>
      <t>Super administrator password 1</t>
    </r>
    <r>
      <rPr>
        <sz val="11"/>
        <color theme="1"/>
        <rFont val="Tahoma"/>
        <family val="2"/>
      </rPr>
      <t xml:space="preserve"> After entering the correct administrator password, the data in the super administrator area can be read and written</t>
    </r>
  </si>
  <si>
    <t>Super administrator password 2</t>
    <phoneticPr fontId="24" type="noConversion"/>
  </si>
  <si>
    <t>Phase T grid Voltage Calibration Ratio</t>
    <phoneticPr fontId="24" type="noConversion"/>
  </si>
  <si>
    <t>Phase S grid  Voltage Calibration Ratio</t>
    <phoneticPr fontId="24" type="noConversion"/>
  </si>
  <si>
    <t>Phase R grid voltage calibration Ratio</t>
    <phoneticPr fontId="24" type="noConversion"/>
  </si>
  <si>
    <t>Phase R inversion voltage calibration Ratio</t>
  </si>
  <si>
    <t>Phase S inversion  Voltage Calibration Ratio</t>
  </si>
  <si>
    <t>Phase T inversion Voltage Calibration Ratio</t>
  </si>
  <si>
    <t>Bus Voltage Calibration Ratio</t>
    <phoneticPr fontId="24" type="noConversion"/>
  </si>
  <si>
    <t>DC2 Current Calibration Ratio</t>
  </si>
  <si>
    <t>Bus Voltage calibration offset Value</t>
    <phoneticPr fontId="24" type="noConversion"/>
  </si>
  <si>
    <t>DC2 Voltage calibration offset Value</t>
  </si>
  <si>
    <t>DC1 Voltage Calibration Ratio</t>
    <phoneticPr fontId="24" type="noConversion"/>
  </si>
  <si>
    <t>DC1 Voltage calibration offset Value</t>
    <phoneticPr fontId="24" type="noConversion"/>
  </si>
  <si>
    <t>DC1 Current Calibration Ratio</t>
    <phoneticPr fontId="24" type="noConversion"/>
  </si>
  <si>
    <t>DC2 voltage  calibration Ratio</t>
    <phoneticPr fontId="24" type="noConversion"/>
  </si>
  <si>
    <t>DC3 voltage  calibration Ratio</t>
  </si>
  <si>
    <t>DC3 Voltage calibration offset Value</t>
  </si>
  <si>
    <t>DC3 Current Calibration Ratio</t>
  </si>
  <si>
    <t>DC4 voltage  calibration Ratio</t>
  </si>
  <si>
    <t>DC4 Voltage calibration offset Value</t>
  </si>
  <si>
    <t>DC4 Current Calibration Ratio</t>
  </si>
  <si>
    <t>DC5 voltage  calibration Ratio</t>
  </si>
  <si>
    <t>DC5 Voltage calibration offset Value</t>
  </si>
  <si>
    <t>DC5 Current Calibration Ratio</t>
  </si>
  <si>
    <t>DC6 voltage  calibration Ratio</t>
  </si>
  <si>
    <t>DC6 Voltage calibration offset Value</t>
  </si>
  <si>
    <t>DC6 Current Calibration Ratio</t>
  </si>
  <si>
    <t>DC7 voltage  calibration Ratio</t>
  </si>
  <si>
    <t>DC7 Voltage calibration offset Value</t>
  </si>
  <si>
    <t>DC7 Current Calibration Ratio</t>
  </si>
  <si>
    <t>DC8 voltage  calibration Ratio</t>
  </si>
  <si>
    <t>DC8 Voltage calibration offset Value</t>
  </si>
  <si>
    <t>DC8 Current Calibration Ratio</t>
  </si>
  <si>
    <t>DC9 voltage  calibration Ratio</t>
  </si>
  <si>
    <t>DC9 Voltage calibration offset Value</t>
  </si>
  <si>
    <t>DC9 Current Calibration Ratio</t>
  </si>
  <si>
    <t>DC10 voltage  calibration Ratio</t>
  </si>
  <si>
    <t>DC10 Voltage calibration offset Value</t>
  </si>
  <si>
    <t>DC10 Current Calibration Ratio</t>
  </si>
  <si>
    <t>DC11 voltage  calibration Ratio</t>
  </si>
  <si>
    <t>DC11 Voltage calibration offset Value</t>
  </si>
  <si>
    <t>DC11 Current Calibration Ratio</t>
  </si>
  <si>
    <t>DC12 voltage  calibration Ratio</t>
  </si>
  <si>
    <t>DC12 Voltage calibration offset Value</t>
  </si>
  <si>
    <t>DC12 Current Calibration Ratio</t>
  </si>
  <si>
    <t>DC13 voltage  calibration Ratio</t>
  </si>
  <si>
    <t>DC13 Voltage calibration offset Value</t>
  </si>
  <si>
    <t>DC13 Current Calibration Ratio</t>
  </si>
  <si>
    <t>DC14 voltage  calibration Ratio</t>
  </si>
  <si>
    <t>DC14 Voltage calibration offset Value</t>
  </si>
  <si>
    <t>DC14 Current Calibration Ratio</t>
  </si>
  <si>
    <t>DC15 voltage  calibration Ratio</t>
    <phoneticPr fontId="24" type="noConversion"/>
  </si>
  <si>
    <t>DC15 Voltage calibration offset Value</t>
    <phoneticPr fontId="24" type="noConversion"/>
  </si>
  <si>
    <t>DC15 Current Calibration Ratio</t>
    <phoneticPr fontId="24" type="noConversion"/>
  </si>
  <si>
    <t>DC16 voltage  calibration Ratio</t>
  </si>
  <si>
    <t>DC16 Voltage calibration offset Value</t>
  </si>
  <si>
    <t>DC16 Current Calibration Ratio</t>
  </si>
  <si>
    <r>
      <t>BMS system time</t>
    </r>
    <r>
      <rPr>
        <sz val="11"/>
        <color theme="1"/>
        <rFont val="宋体"/>
        <charset val="134"/>
      </rPr>
      <t xml:space="preserve">
</t>
    </r>
    <r>
      <rPr>
        <sz val="11"/>
        <color theme="1"/>
        <rFont val="Tahoma"/>
        <family val="2"/>
      </rPr>
      <t>Bit0-5</t>
    </r>
    <r>
      <rPr>
        <sz val="11"/>
        <color theme="1"/>
        <rFont val="宋体"/>
        <charset val="134"/>
      </rPr>
      <t>：</t>
    </r>
    <r>
      <rPr>
        <sz val="11"/>
        <color theme="1"/>
        <rFont val="Tahoma"/>
        <family val="2"/>
      </rPr>
      <t>second</t>
    </r>
    <r>
      <rPr>
        <sz val="11"/>
        <color theme="1"/>
        <rFont val="宋体"/>
        <charset val="134"/>
      </rPr>
      <t>，</t>
    </r>
    <r>
      <rPr>
        <sz val="11"/>
        <color theme="1"/>
        <rFont val="Tahoma"/>
        <family val="2"/>
      </rPr>
      <t>Range 0-59
Bit6-11</t>
    </r>
    <r>
      <rPr>
        <sz val="11"/>
        <color theme="1"/>
        <rFont val="宋体"/>
        <charset val="134"/>
      </rPr>
      <t>：</t>
    </r>
    <r>
      <rPr>
        <sz val="11"/>
        <color theme="1"/>
        <rFont val="Tahoma"/>
        <family val="2"/>
      </rPr>
      <t>minute</t>
    </r>
    <r>
      <rPr>
        <sz val="11"/>
        <color theme="1"/>
        <rFont val="宋体"/>
        <charset val="134"/>
      </rPr>
      <t>，</t>
    </r>
    <r>
      <rPr>
        <sz val="11"/>
        <color theme="1"/>
        <rFont val="Tahoma"/>
        <family val="2"/>
      </rPr>
      <t>Range 0-59
Bit12-16</t>
    </r>
    <r>
      <rPr>
        <sz val="11"/>
        <color theme="1"/>
        <rFont val="宋体"/>
        <charset val="134"/>
      </rPr>
      <t>：</t>
    </r>
    <r>
      <rPr>
        <sz val="11"/>
        <color theme="1"/>
        <rFont val="Tahoma"/>
        <family val="2"/>
      </rPr>
      <t>hour Range 0-23
Bit17-21</t>
    </r>
    <r>
      <rPr>
        <sz val="11"/>
        <color theme="1"/>
        <rFont val="宋体"/>
        <charset val="134"/>
      </rPr>
      <t>：</t>
    </r>
    <r>
      <rPr>
        <sz val="11"/>
        <color theme="1"/>
        <rFont val="Tahoma"/>
        <family val="2"/>
      </rPr>
      <t>day</t>
    </r>
    <r>
      <rPr>
        <sz val="11"/>
        <color theme="1"/>
        <rFont val="宋体"/>
        <charset val="134"/>
      </rPr>
      <t>，</t>
    </r>
    <r>
      <rPr>
        <sz val="11"/>
        <color theme="1"/>
        <rFont val="Tahoma"/>
        <family val="2"/>
      </rPr>
      <t>Range 1-31
Bit22-25</t>
    </r>
    <r>
      <rPr>
        <sz val="11"/>
        <color theme="1"/>
        <rFont val="宋体"/>
        <charset val="134"/>
      </rPr>
      <t>：</t>
    </r>
    <r>
      <rPr>
        <sz val="11"/>
        <color theme="1"/>
        <rFont val="Tahoma"/>
        <family val="2"/>
      </rPr>
      <t>month</t>
    </r>
    <r>
      <rPr>
        <sz val="11"/>
        <color theme="1"/>
        <rFont val="宋体"/>
        <charset val="134"/>
      </rPr>
      <t>，</t>
    </r>
    <r>
      <rPr>
        <sz val="11"/>
        <color theme="1"/>
        <rFont val="Tahoma"/>
        <family val="2"/>
      </rPr>
      <t>Range 1-12
Bit26-31</t>
    </r>
    <r>
      <rPr>
        <sz val="11"/>
        <color theme="1"/>
        <rFont val="宋体"/>
        <charset val="134"/>
      </rPr>
      <t>：</t>
    </r>
    <r>
      <rPr>
        <sz val="11"/>
        <color theme="1"/>
        <rFont val="Tahoma"/>
        <family val="2"/>
      </rPr>
      <t>year</t>
    </r>
    <r>
      <rPr>
        <sz val="11"/>
        <color theme="1"/>
        <rFont val="宋体"/>
        <charset val="134"/>
      </rPr>
      <t>，</t>
    </r>
    <r>
      <rPr>
        <sz val="11"/>
        <color theme="1"/>
        <rFont val="Tahoma"/>
        <family val="2"/>
      </rPr>
      <t>Range 0-63</t>
    </r>
    <r>
      <rPr>
        <sz val="11"/>
        <color theme="1"/>
        <rFont val="宋体"/>
        <charset val="134"/>
      </rPr>
      <t>（</t>
    </r>
    <r>
      <rPr>
        <sz val="11"/>
        <color theme="1"/>
        <rFont val="Tahoma"/>
        <family val="2"/>
      </rPr>
      <t>start from year 2000</t>
    </r>
    <r>
      <rPr>
        <sz val="11"/>
        <color theme="1"/>
        <rFont val="宋体"/>
        <charset val="134"/>
      </rPr>
      <t>）</t>
    </r>
    <phoneticPr fontId="24" type="noConversion"/>
  </si>
  <si>
    <t>BMS system time</t>
    <phoneticPr fontId="24" type="noConversion"/>
  </si>
  <si>
    <r>
      <rPr>
        <sz val="11"/>
        <color theme="1"/>
        <rFont val="宋体"/>
        <charset val="134"/>
      </rPr>
      <t>高</t>
    </r>
    <r>
      <rPr>
        <sz val="11"/>
        <color theme="1"/>
        <rFont val="Tahoma"/>
        <family val="2"/>
      </rPr>
      <t>8</t>
    </r>
    <r>
      <rPr>
        <sz val="11"/>
        <color theme="1"/>
        <rFont val="宋体"/>
        <charset val="134"/>
      </rPr>
      <t>位：电池组并机数
低</t>
    </r>
    <r>
      <rPr>
        <sz val="11"/>
        <color theme="1"/>
        <rFont val="Tahoma"/>
        <family val="2"/>
      </rPr>
      <t>8</t>
    </r>
    <r>
      <rPr>
        <sz val="11"/>
        <color theme="1"/>
        <rFont val="宋体"/>
        <charset val="134"/>
      </rPr>
      <t>位：电池包电池串数</t>
    </r>
    <phoneticPr fontId="24" type="noConversion"/>
  </si>
  <si>
    <t xml:space="preserve">The upper 8 bits: The number of battery packs in parallel
The lower 8 bits: the number of connected battery in the battery pack </t>
    <phoneticPr fontId="24" type="noConversion"/>
  </si>
  <si>
    <r>
      <rPr>
        <sz val="11"/>
        <color theme="1"/>
        <rFont val="宋体"/>
        <charset val="134"/>
      </rPr>
      <t>实时数据电池包编号。
高</t>
    </r>
    <r>
      <rPr>
        <sz val="11"/>
        <color theme="1"/>
        <rFont val="Tahoma"/>
        <family val="2"/>
      </rPr>
      <t>8</t>
    </r>
    <r>
      <rPr>
        <sz val="11"/>
        <color theme="1"/>
        <rFont val="宋体"/>
        <charset val="134"/>
      </rPr>
      <t>位：电池包组序号
低</t>
    </r>
    <r>
      <rPr>
        <sz val="11"/>
        <color theme="1"/>
        <rFont val="Tahoma"/>
        <family val="2"/>
      </rPr>
      <t>8</t>
    </r>
    <r>
      <rPr>
        <sz val="11"/>
        <color theme="1"/>
        <rFont val="宋体"/>
        <charset val="134"/>
      </rPr>
      <t>位：电池包包序号</t>
    </r>
    <phoneticPr fontId="24" type="noConversion"/>
  </si>
  <si>
    <t>Real-time data for battery pack number.
High 8 bits: the  serial number for battery pack series 
Lower 8 bits: the serial number for battery pack</t>
    <phoneticPr fontId="24" type="noConversion"/>
  </si>
  <si>
    <t>实时故障电池包编号。
Bit0-7：查询的电池Pack序号，有效范围0~15，0表示第1包电池
Bit8-11:查询的电池组序号，有效范围0~15，0表示第1组电池
Bit12-15：查询的故障序号，有效范围0~5，0表示最近的一次故障</t>
    <phoneticPr fontId="24" type="noConversion"/>
  </si>
  <si>
    <t>远程调试-控制字1
高字节表示调试对象选择：
0：通讯板；
1：控制板1（主DSP）；
2：控制板2（副DSP）；
3：Fuse；
低字节表示项目编号：
0-255</t>
    <phoneticPr fontId="24" type="noConversion"/>
  </si>
  <si>
    <t>Data Address</t>
    <phoneticPr fontId="24" type="noConversion"/>
  </si>
  <si>
    <r>
      <t>放大倍数为</t>
    </r>
    <r>
      <rPr>
        <sz val="11"/>
        <color theme="1"/>
        <rFont val="Tahoma"/>
        <family val="2"/>
      </rPr>
      <t>10^N</t>
    </r>
    <r>
      <rPr>
        <sz val="11"/>
        <color theme="1"/>
        <rFont val="宋体"/>
        <charset val="134"/>
      </rPr>
      <t>，</t>
    </r>
    <r>
      <rPr>
        <sz val="11"/>
        <color theme="1"/>
        <rFont val="Tahoma"/>
        <family val="2"/>
      </rPr>
      <t>N</t>
    </r>
    <r>
      <rPr>
        <sz val="11"/>
        <color theme="1"/>
        <rFont val="宋体"/>
        <charset val="134"/>
      </rPr>
      <t>为寄存器的值。用于浮点数据取出。</t>
    </r>
    <phoneticPr fontId="24" type="noConversion"/>
  </si>
  <si>
    <r>
      <t>The magnification factor is 10^N, where N is the value of the register.</t>
    </r>
    <r>
      <rPr>
        <sz val="11"/>
        <color theme="1"/>
        <rFont val="Tahoma"/>
        <family val="2"/>
      </rPr>
      <t xml:space="preserve"> </t>
    </r>
  </si>
  <si>
    <r>
      <t>0</t>
    </r>
    <r>
      <rPr>
        <sz val="11"/>
        <color theme="1"/>
        <rFont val="宋体"/>
        <charset val="134"/>
      </rPr>
      <t>：</t>
    </r>
    <r>
      <rPr>
        <sz val="11"/>
        <color theme="1"/>
        <rFont val="Tahoma"/>
        <family val="2"/>
      </rPr>
      <t>16</t>
    </r>
    <r>
      <rPr>
        <sz val="11"/>
        <color theme="1"/>
        <rFont val="宋体"/>
        <charset val="134"/>
      </rPr>
      <t xml:space="preserve">位整型
</t>
    </r>
    <r>
      <rPr>
        <sz val="11"/>
        <color theme="1"/>
        <rFont val="Tahoma"/>
        <family val="2"/>
      </rPr>
      <t>1</t>
    </r>
    <r>
      <rPr>
        <sz val="11"/>
        <color theme="1"/>
        <rFont val="宋体"/>
        <charset val="134"/>
      </rPr>
      <t>或其他：</t>
    </r>
    <r>
      <rPr>
        <sz val="11"/>
        <color theme="1"/>
        <rFont val="Tahoma"/>
        <family val="2"/>
      </rPr>
      <t>32</t>
    </r>
    <r>
      <rPr>
        <sz val="11"/>
        <color theme="1"/>
        <rFont val="宋体"/>
        <charset val="134"/>
      </rPr>
      <t xml:space="preserve">位浮点
</t>
    </r>
    <phoneticPr fontId="24" type="noConversion"/>
  </si>
  <si>
    <r>
      <t>0: 16-bit integer</t>
    </r>
    <r>
      <rPr>
        <sz val="11"/>
        <color theme="1"/>
        <rFont val="Tahoma"/>
        <family val="2"/>
      </rPr>
      <t xml:space="preserve"> 1 or other: 32-bit floating point</t>
    </r>
  </si>
  <si>
    <r>
      <rPr>
        <sz val="11"/>
        <color theme="1"/>
        <rFont val="宋体"/>
        <charset val="134"/>
      </rPr>
      <t>远程调试</t>
    </r>
    <r>
      <rPr>
        <sz val="11"/>
        <color theme="1"/>
        <rFont val="Tahoma"/>
        <family val="2"/>
      </rPr>
      <t>-</t>
    </r>
    <r>
      <rPr>
        <sz val="11"/>
        <color theme="1"/>
        <rFont val="宋体"/>
        <charset val="134"/>
      </rPr>
      <t>读取配置字</t>
    </r>
    <r>
      <rPr>
        <sz val="11"/>
        <color theme="1"/>
        <rFont val="Tahoma"/>
        <family val="2"/>
      </rPr>
      <t>1</t>
    </r>
    <r>
      <rPr>
        <sz val="11"/>
        <color theme="1"/>
        <rFont val="宋体"/>
        <charset val="134"/>
      </rPr>
      <t xml:space="preserve">
高字节表示调试对象选择：
</t>
    </r>
    <r>
      <rPr>
        <sz val="11"/>
        <color theme="1"/>
        <rFont val="Tahoma"/>
        <family val="2"/>
      </rPr>
      <t>0</t>
    </r>
    <r>
      <rPr>
        <sz val="11"/>
        <color theme="1"/>
        <rFont val="宋体"/>
        <charset val="134"/>
      </rPr>
      <t xml:space="preserve">：通讯板；
</t>
    </r>
    <r>
      <rPr>
        <sz val="11"/>
        <color theme="1"/>
        <rFont val="Tahoma"/>
        <family val="2"/>
      </rPr>
      <t>1</t>
    </r>
    <r>
      <rPr>
        <sz val="11"/>
        <color theme="1"/>
        <rFont val="宋体"/>
        <charset val="134"/>
      </rPr>
      <t>：控制板</t>
    </r>
    <r>
      <rPr>
        <sz val="11"/>
        <color theme="1"/>
        <rFont val="Tahoma"/>
        <family val="2"/>
      </rPr>
      <t>1</t>
    </r>
    <r>
      <rPr>
        <sz val="11"/>
        <color theme="1"/>
        <rFont val="宋体"/>
        <charset val="134"/>
      </rPr>
      <t>（主</t>
    </r>
    <r>
      <rPr>
        <sz val="11"/>
        <color theme="1"/>
        <rFont val="Tahoma"/>
        <family val="2"/>
      </rPr>
      <t>DSP</t>
    </r>
    <r>
      <rPr>
        <sz val="11"/>
        <color theme="1"/>
        <rFont val="宋体"/>
        <charset val="134"/>
      </rPr>
      <t xml:space="preserve">）；
</t>
    </r>
    <r>
      <rPr>
        <sz val="11"/>
        <color theme="1"/>
        <rFont val="Tahoma"/>
        <family val="2"/>
      </rPr>
      <t>2</t>
    </r>
    <r>
      <rPr>
        <sz val="11"/>
        <color theme="1"/>
        <rFont val="宋体"/>
        <charset val="134"/>
      </rPr>
      <t>：控制板</t>
    </r>
    <r>
      <rPr>
        <sz val="11"/>
        <color theme="1"/>
        <rFont val="Tahoma"/>
        <family val="2"/>
      </rPr>
      <t>2</t>
    </r>
    <r>
      <rPr>
        <sz val="11"/>
        <color theme="1"/>
        <rFont val="宋体"/>
        <charset val="134"/>
      </rPr>
      <t>（副</t>
    </r>
    <r>
      <rPr>
        <sz val="11"/>
        <color theme="1"/>
        <rFont val="Tahoma"/>
        <family val="2"/>
      </rPr>
      <t>DSP</t>
    </r>
    <r>
      <rPr>
        <sz val="11"/>
        <color theme="1"/>
        <rFont val="宋体"/>
        <charset val="134"/>
      </rPr>
      <t xml:space="preserve">）；
</t>
    </r>
    <r>
      <rPr>
        <sz val="11"/>
        <color theme="1"/>
        <rFont val="Tahoma"/>
        <family val="2"/>
      </rPr>
      <t>3</t>
    </r>
    <r>
      <rPr>
        <sz val="11"/>
        <color theme="1"/>
        <rFont val="宋体"/>
        <charset val="134"/>
      </rPr>
      <t>：</t>
    </r>
    <r>
      <rPr>
        <sz val="11"/>
        <color theme="1"/>
        <rFont val="Tahoma"/>
        <family val="2"/>
      </rPr>
      <t>Fuse</t>
    </r>
    <r>
      <rPr>
        <sz val="11"/>
        <color theme="1"/>
        <rFont val="宋体"/>
        <charset val="134"/>
      </rPr>
      <t xml:space="preserve">；
低字节表示项目编号：
</t>
    </r>
    <r>
      <rPr>
        <sz val="11"/>
        <color theme="1"/>
        <rFont val="Tahoma"/>
        <family val="2"/>
      </rPr>
      <t>0-255</t>
    </r>
    <phoneticPr fontId="24" type="noConversion"/>
  </si>
  <si>
    <r>
      <rPr>
        <sz val="11"/>
        <color theme="1"/>
        <rFont val="宋体"/>
        <charset val="134"/>
      </rPr>
      <t>远程调试</t>
    </r>
    <r>
      <rPr>
        <sz val="11"/>
        <color theme="1"/>
        <rFont val="Tahoma"/>
        <family val="2"/>
      </rPr>
      <t>-</t>
    </r>
    <r>
      <rPr>
        <sz val="11"/>
        <color theme="1"/>
        <rFont val="宋体"/>
        <charset val="134"/>
      </rPr>
      <t>读取配置字</t>
    </r>
    <r>
      <rPr>
        <sz val="11"/>
        <color theme="1"/>
        <rFont val="Tahoma"/>
        <family val="2"/>
      </rPr>
      <t xml:space="preserve">2
</t>
    </r>
    <r>
      <rPr>
        <sz val="11"/>
        <color theme="1"/>
        <rFont val="宋体"/>
        <charset val="134"/>
      </rPr>
      <t>读取数据起始偏移量</t>
    </r>
    <phoneticPr fontId="24" type="noConversion"/>
  </si>
  <si>
    <t xml:space="preserve">Remote debugging-read configuration word 2
Reading Start offset  data </t>
    <phoneticPr fontId="24" type="noConversion"/>
  </si>
  <si>
    <t xml:space="preserve"> number of occurrences (anti-islanding  detection abnormal  )</t>
    <phoneticPr fontId="24" type="noConversion"/>
  </si>
  <si>
    <t>anti-islanding sampling period</t>
    <phoneticPr fontId="24" type="noConversion"/>
  </si>
  <si>
    <r>
      <t>Anti-islanding disturbance value 1</t>
    </r>
    <r>
      <rPr>
        <sz val="11"/>
        <color theme="1"/>
        <rFont val="Tahoma"/>
        <family val="2"/>
      </rPr>
      <t xml:space="preserve"> </t>
    </r>
    <phoneticPr fontId="24" type="noConversion"/>
  </si>
  <si>
    <t>Anti-islanding detection threshold 1</t>
  </si>
  <si>
    <r>
      <t>Anti-islanding disturbance value 2</t>
    </r>
    <r>
      <rPr>
        <sz val="11"/>
        <color theme="1"/>
        <rFont val="Tahoma"/>
        <family val="2"/>
      </rPr>
      <t/>
    </r>
  </si>
  <si>
    <t>Anti-islanding detection threshold 2</t>
  </si>
  <si>
    <t>Power Generation time of the day</t>
  </si>
  <si>
    <t>Bits for communication chip's software version number. The lower 8 bits of the register store the ASCII code. The default value of the official version is'V'.</t>
    <phoneticPr fontId="24" type="noConversion"/>
  </si>
  <si>
    <t>Software version number  for Communication chip. For one system, the software version number  need to be consistent for all chips. The high 8 bits of the register store the higher digits. The low 8 bits of the register store the lower digits.</t>
  </si>
  <si>
    <t>Non-standard customization software version number for communication chip. The standard software version number should be"00",For one system, the Non-standard customization  software version number  need to be consistent for all chips, otherwise it will consider as "Fault".  The high 8 bits of the register store the higher digits. The low 8 bits of the register store the lower digits.</t>
  </si>
  <si>
    <t>Subversion software number for communication chip. The high 8 bits of the register store the higher digits; The low 8 bits of the register store the lower digits.</t>
  </si>
  <si>
    <t>Bytes for main control chip's software version number, The lower 8 bits of the register store the ASCII code. The default value of the official version start with 'V'. The high 8 bits of the register store the higher digits; The low 8 bits of the register store the lower digits.</t>
  </si>
  <si>
    <t>Software version number  for main control chip. For one system, the software version number  need to be consistent for all chips. The high 8 bits of the register store the higher digits; The low 8 bits of the register store the lower digits.</t>
  </si>
  <si>
    <t>Non-standard customization software version number for main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</si>
  <si>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 subversion number for main control chip. The high 8 bits of the register store the higher digits; The low 8 bits of the register store the lower digits.</t>
  </si>
  <si>
    <t>Bits for Secondary control chip's software version number, The lower 8 bits of the register store the ASCII code. The default value of the official version is'V'.The high 8 bits of the register store the higher digits; The low 8 bits of the register store the lower digits.</t>
  </si>
  <si>
    <t>Software version number  for Secondary control chip. For one system, the software version number  need to be consistent for all chips. The high 8 bits of the register store the higher digits; The low 8 bits of the register store the lower digits.</t>
  </si>
  <si>
    <t>Non-standard customization software version number for secondary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</si>
  <si>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 subversion number for secondary control chip. The high 8 bits of the register store the higher digits; The low 8 bits of the register store the lower digits.</t>
  </si>
  <si>
    <t>Total Reactive power, Leading +, lagging -</t>
  </si>
  <si>
    <t>Total PCC Reactive power, Leading +, lagging -</t>
  </si>
  <si>
    <t>R相电网电压</t>
    <phoneticPr fontId="24" type="noConversion"/>
  </si>
  <si>
    <t>Output Current for Phase R</t>
  </si>
  <si>
    <t>Phase R output Reactive power, Leading +, lagging -</t>
  </si>
  <si>
    <t>Phase R  PCC power factor, leading+, lagging-</t>
  </si>
  <si>
    <t>Output Current for Phase S</t>
  </si>
  <si>
    <t>Phase S output Reactive power, Leading +, lagging -</t>
  </si>
  <si>
    <t>Phase S  PCC power factor, leading+, lagging-</t>
  </si>
  <si>
    <t>Output Current for Phase T</t>
  </si>
  <si>
    <t>Phase T output Reactive power, Leading +, lagging -</t>
  </si>
  <si>
    <t>Phase T  PCC power factor, leading+, lagging-</t>
  </si>
  <si>
    <t>Effective value from CT clamp located L1</t>
  </si>
  <si>
    <t>Effective value from CT clamp located L2</t>
  </si>
  <si>
    <t>Load reactive power</t>
  </si>
  <si>
    <t>Output Frequency</t>
  </si>
  <si>
    <t>Phase R load reactive power, leading +, lagging -</t>
    <phoneticPr fontId="24" type="noConversion"/>
  </si>
  <si>
    <r>
      <t>Phase R load active power, load consumption+</t>
    </r>
    <r>
      <rPr>
        <sz val="11"/>
        <color theme="1"/>
        <rFont val="宋体"/>
        <family val="2"/>
        <charset val="134"/>
      </rPr>
      <t>，</t>
    </r>
    <r>
      <rPr>
        <sz val="11"/>
        <color theme="1"/>
        <rFont val="Arial"/>
        <family val="2"/>
      </rPr>
      <t>load feedback -</t>
    </r>
  </si>
  <si>
    <r>
      <t>Phase S load active power, load consumption+</t>
    </r>
    <r>
      <rPr>
        <sz val="11"/>
        <color theme="1"/>
        <rFont val="宋体"/>
        <family val="2"/>
        <charset val="134"/>
      </rPr>
      <t>，</t>
    </r>
    <r>
      <rPr>
        <sz val="11"/>
        <color theme="1"/>
        <rFont val="Arial"/>
        <family val="2"/>
      </rPr>
      <t>load feedback -</t>
    </r>
  </si>
  <si>
    <r>
      <t>Phase T load active power, load consumption+</t>
    </r>
    <r>
      <rPr>
        <sz val="11"/>
        <color theme="1"/>
        <rFont val="宋体"/>
        <family val="2"/>
        <charset val="134"/>
      </rPr>
      <t>，</t>
    </r>
    <r>
      <rPr>
        <sz val="11"/>
        <color theme="1"/>
        <rFont val="Arial"/>
        <family val="2"/>
      </rPr>
      <t>load feedback -</t>
    </r>
  </si>
  <si>
    <r>
      <t>Battery Charge &amp; Discharge Current</t>
    </r>
    <r>
      <rPr>
        <sz val="11"/>
        <color theme="1"/>
        <rFont val="宋体"/>
        <family val="2"/>
        <charset val="134"/>
      </rPr>
      <t>，</t>
    </r>
    <r>
      <rPr>
        <sz val="11"/>
        <color theme="1"/>
        <rFont val="Arial"/>
        <family val="2"/>
      </rPr>
      <t xml:space="preserve">positive+,negative -, String 1 </t>
    </r>
  </si>
  <si>
    <t xml:space="preserve">Battery Ambient Temperature, String 1 </t>
  </si>
  <si>
    <r>
      <t>Battery Charge &amp; Discharge Power</t>
    </r>
    <r>
      <rPr>
        <sz val="11"/>
        <color theme="1"/>
        <rFont val="宋体"/>
        <family val="2"/>
        <charset val="134"/>
      </rPr>
      <t>，</t>
    </r>
    <r>
      <rPr>
        <sz val="11"/>
        <color theme="1"/>
        <rFont val="Arial"/>
        <family val="2"/>
      </rPr>
      <t xml:space="preserve">positive+,negative -, String 1 </t>
    </r>
    <phoneticPr fontId="24" type="noConversion"/>
  </si>
  <si>
    <r>
      <t>Battery Charge &amp; Discharge Power</t>
    </r>
    <r>
      <rPr>
        <sz val="11"/>
        <color theme="1"/>
        <rFont val="宋体"/>
        <family val="2"/>
        <charset val="134"/>
      </rPr>
      <t>，</t>
    </r>
    <r>
      <rPr>
        <sz val="11"/>
        <color theme="1"/>
        <rFont val="Arial"/>
        <family val="2"/>
      </rPr>
      <t>positive+,negative -, String 2</t>
    </r>
    <phoneticPr fontId="24" type="noConversion"/>
  </si>
  <si>
    <r>
      <t>Battery Charge &amp; Discharge Current</t>
    </r>
    <r>
      <rPr>
        <sz val="11"/>
        <color theme="1"/>
        <rFont val="宋体"/>
        <family val="2"/>
        <charset val="134"/>
      </rPr>
      <t>，</t>
    </r>
    <r>
      <rPr>
        <sz val="11"/>
        <color theme="1"/>
        <rFont val="Arial"/>
        <family val="2"/>
      </rPr>
      <t>positive+,negative -, String 2</t>
    </r>
    <phoneticPr fontId="24" type="noConversion"/>
  </si>
  <si>
    <t>Battery Charge &amp; Discharge Current，positive+,negative -, String 3</t>
  </si>
  <si>
    <t>Battery Charge &amp; Discharge Power，positive+,negative -, String 3</t>
  </si>
  <si>
    <t>Battery Charge &amp; Discharge Current，positive+,negative -, String 4</t>
  </si>
  <si>
    <t>Battery Charge &amp; Discharge Power，positive+,negative -, String 4</t>
  </si>
  <si>
    <t>Battery Charge &amp; Discharge Current，positive+,negative -, String 5</t>
  </si>
  <si>
    <t>Battery Charge &amp; Discharge Power，positive+,negative -, String 5</t>
  </si>
  <si>
    <t>Battery Charge &amp; Discharge Current，positive+,negative -, String 6</t>
  </si>
  <si>
    <t>Battery Charge &amp; Discharge Power，positive+,negative -, String 6</t>
  </si>
  <si>
    <t>Battery Charge &amp; Discharge Current，positive+,negative -, String 7</t>
  </si>
  <si>
    <t>Battery Charge &amp; Discharge Power，positive+,negative -, String 7</t>
  </si>
  <si>
    <t>Battery Charge &amp; Discharge Current，positive+,negative -, String 8</t>
  </si>
  <si>
    <t>Battery Charge &amp; Discharge Power，positive+,negative -, String 8</t>
  </si>
  <si>
    <t>Battery Charge &amp; Discharge Current，positive+,negative -, String 9</t>
  </si>
  <si>
    <t>Battery Charge &amp; Discharge Power，positive+,negative -, String 9</t>
  </si>
  <si>
    <t>Battery Charge &amp; Discharge Current，positive+,negative -, String 10</t>
  </si>
  <si>
    <t>Battery Charge &amp; Discharge Power，positive+,negative -, String 10</t>
  </si>
  <si>
    <t>Battery Charge &amp; Discharge Current，positive+,negative -, String 11</t>
  </si>
  <si>
    <t>Battery Charge &amp; Discharge Power，positive+,negative -, String 11</t>
  </si>
  <si>
    <t>Battery Charge &amp; Discharge Current，positive+,negative -, String 12</t>
  </si>
  <si>
    <t>Battery Charge &amp; Discharge Power，positive+,negative -, String 12</t>
  </si>
  <si>
    <t xml:space="preserve">Manual mode  selling electric power (Gdzup); positive value mean power from grid to system, negative value  mean power from system to Grid </t>
  </si>
  <si>
    <t xml:space="preserve">Manual mode  buy electric power (Gdzup); positive value mean power from grid to system, negative value  mean power from system to Grid </t>
  </si>
  <si>
    <t>Battery Ambient Temperature, String 3</t>
  </si>
  <si>
    <t>Total PCC Apparent Power , export power +, import power -</t>
  </si>
  <si>
    <t>Battery Ambient Temperature, String 2</t>
  </si>
  <si>
    <t>Battery Ambient Temperature, String 4</t>
  </si>
  <si>
    <t>Battery Ambient Temperature, String 5</t>
  </si>
  <si>
    <t>Battery Ambient Temperature, String 6</t>
  </si>
  <si>
    <t>Battery Ambient Temperature, String 7</t>
  </si>
  <si>
    <t>Battery Ambient Temperature, String 8</t>
  </si>
  <si>
    <t>Battery Ambient Temperature, String 9</t>
  </si>
  <si>
    <t>Battery Ambient Temperature, String 10</t>
  </si>
  <si>
    <t>Battery Ambient Temperature, String 11</t>
  </si>
  <si>
    <t>Battery Ambient Temperature, String 12</t>
  </si>
  <si>
    <t xml:space="preserve">Today Load consumption </t>
  </si>
  <si>
    <t>Total Load  consumption</t>
  </si>
  <si>
    <r>
      <rPr>
        <sz val="11"/>
        <color theme="1"/>
        <rFont val="Tahoma"/>
        <family val="2"/>
      </rPr>
      <t>R</t>
    </r>
    <r>
      <rPr>
        <sz val="11"/>
        <color theme="1"/>
        <rFont val="宋体"/>
        <charset val="134"/>
      </rPr>
      <t>相电流直流分量</t>
    </r>
    <phoneticPr fontId="24" type="noConversion"/>
  </si>
  <si>
    <t>DC component Current Phase R</t>
  </si>
  <si>
    <t>DC component Current Phase S</t>
  </si>
  <si>
    <t>DC component Current Phase T</t>
  </si>
  <si>
    <t>DC component Voltage Phase R</t>
  </si>
  <si>
    <t>DC component Voltage Phase S</t>
  </si>
  <si>
    <t>DC component Voltage Phase T</t>
  </si>
  <si>
    <t>Buck Boost Current</t>
  </si>
  <si>
    <t>PV1 Flying Capacitor voltage</t>
  </si>
  <si>
    <t>PV2 Flying Capacitor voltage</t>
  </si>
  <si>
    <t>PV3 Flying Capacitor voltage</t>
  </si>
  <si>
    <t>PV4 Flying Capacitor voltage</t>
  </si>
  <si>
    <t>PV5 Flying Capacitor voltage</t>
  </si>
  <si>
    <t>PV6 Flying Capacitor voltage</t>
  </si>
  <si>
    <t>PV7 Flying Capacitor voltage</t>
  </si>
  <si>
    <t>PV8 Flying Capacitor voltage</t>
  </si>
  <si>
    <t>PV9 Flying Capacitor voltage</t>
  </si>
  <si>
    <t>PV10 Flying Capacitor voltage</t>
  </si>
  <si>
    <t>PV11 Flying Capacitor voltage</t>
  </si>
  <si>
    <t>PV12 Flying Capacitor voltage</t>
  </si>
  <si>
    <t>PV13 Flying Capacitor voltage</t>
  </si>
  <si>
    <t>PV14 Flying Capacitor voltage</t>
  </si>
  <si>
    <t>PV15 Flying Capacitor voltage</t>
  </si>
  <si>
    <t>PV16 Flying Capacitor voltage</t>
  </si>
  <si>
    <t>100 mean fully power sided in one minute, Other values are calculated based on this</t>
  </si>
  <si>
    <t>Waiting time after grid fault recovery</t>
  </si>
  <si>
    <t>Upper limit for starting frequency (Grid side)</t>
  </si>
  <si>
    <t>Lower limit for starting Frequency (Grid Side)</t>
  </si>
  <si>
    <r>
      <rPr>
        <sz val="11"/>
        <color theme="1"/>
        <rFont val="Tahoma"/>
        <family val="2"/>
      </rPr>
      <t>Bit0</t>
    </r>
    <r>
      <rPr>
        <sz val="11"/>
        <color theme="1"/>
        <rFont val="宋体"/>
        <charset val="134"/>
      </rPr>
      <t>：</t>
    </r>
    <r>
      <rPr>
        <sz val="11"/>
        <color theme="1"/>
        <rFont val="Tahoma"/>
        <family val="2"/>
      </rPr>
      <t>OV1 protection enable bits</t>
    </r>
    <r>
      <rPr>
        <sz val="11"/>
        <color theme="1"/>
        <rFont val="宋体"/>
        <charset val="134"/>
      </rPr>
      <t xml:space="preserve">
</t>
    </r>
    <r>
      <rPr>
        <sz val="11"/>
        <color theme="1"/>
        <rFont val="Tahoma"/>
        <family val="2"/>
      </rPr>
      <t>Bit1</t>
    </r>
    <r>
      <rPr>
        <sz val="11"/>
        <color theme="1"/>
        <rFont val="宋体"/>
        <charset val="134"/>
      </rPr>
      <t>：</t>
    </r>
    <r>
      <rPr>
        <sz val="11"/>
        <color theme="1"/>
        <rFont val="Tahoma"/>
        <family val="2"/>
      </rPr>
      <t>OV2 protection enable bits</t>
    </r>
    <r>
      <rPr>
        <sz val="11"/>
        <color theme="1"/>
        <rFont val="宋体"/>
        <charset val="134"/>
      </rPr>
      <t xml:space="preserve">
</t>
    </r>
    <r>
      <rPr>
        <sz val="11"/>
        <color theme="1"/>
        <rFont val="Tahoma"/>
        <family val="2"/>
      </rPr>
      <t>Bit2</t>
    </r>
    <r>
      <rPr>
        <sz val="11"/>
        <color theme="1"/>
        <rFont val="宋体"/>
        <charset val="134"/>
      </rPr>
      <t>：</t>
    </r>
    <r>
      <rPr>
        <sz val="11"/>
        <color theme="1"/>
        <rFont val="Tahoma"/>
        <family val="2"/>
      </rPr>
      <t>OV3 protection enable bit</t>
    </r>
    <r>
      <rPr>
        <sz val="11"/>
        <color theme="1"/>
        <rFont val="宋体"/>
        <charset val="134"/>
      </rPr>
      <t xml:space="preserve">
</t>
    </r>
    <r>
      <rPr>
        <sz val="11"/>
        <color theme="1"/>
        <rFont val="Tahoma"/>
        <family val="2"/>
      </rPr>
      <t>Bit3</t>
    </r>
    <r>
      <rPr>
        <sz val="11"/>
        <color theme="1"/>
        <rFont val="宋体"/>
        <charset val="134"/>
      </rPr>
      <t>：</t>
    </r>
    <r>
      <rPr>
        <sz val="11"/>
        <color theme="1"/>
        <rFont val="Tahoma"/>
        <family val="2"/>
      </rPr>
      <t>UV1 protection enable bits</t>
    </r>
    <r>
      <rPr>
        <sz val="11"/>
        <color theme="1"/>
        <rFont val="宋体"/>
        <charset val="134"/>
      </rPr>
      <t xml:space="preserve">
</t>
    </r>
    <r>
      <rPr>
        <sz val="11"/>
        <color theme="1"/>
        <rFont val="Tahoma"/>
        <family val="2"/>
      </rPr>
      <t>Bit4</t>
    </r>
    <r>
      <rPr>
        <sz val="11"/>
        <color theme="1"/>
        <rFont val="宋体"/>
        <charset val="134"/>
      </rPr>
      <t xml:space="preserve">：UV2 protection enable bits
</t>
    </r>
    <r>
      <rPr>
        <sz val="11"/>
        <color theme="1"/>
        <rFont val="Tahoma"/>
        <family val="2"/>
      </rPr>
      <t>Bit5</t>
    </r>
    <r>
      <rPr>
        <sz val="11"/>
        <color theme="1"/>
        <rFont val="宋体"/>
        <charset val="134"/>
      </rPr>
      <t>：</t>
    </r>
    <r>
      <rPr>
        <sz val="11"/>
        <color theme="1"/>
        <rFont val="Tahoma"/>
        <family val="2"/>
      </rPr>
      <t>UV3 Protection enable bits</t>
    </r>
    <r>
      <rPr>
        <sz val="11"/>
        <color theme="1"/>
        <rFont val="宋体"/>
        <charset val="134"/>
      </rPr>
      <t xml:space="preserve">
</t>
    </r>
    <r>
      <rPr>
        <sz val="11"/>
        <color theme="1"/>
        <rFont val="Tahoma"/>
        <family val="2"/>
      </rPr>
      <t>Bit6</t>
    </r>
    <r>
      <rPr>
        <sz val="11"/>
        <color theme="1"/>
        <rFont val="宋体"/>
        <charset val="134"/>
      </rPr>
      <t>：</t>
    </r>
    <r>
      <rPr>
        <sz val="11"/>
        <color theme="1"/>
        <rFont val="Tahoma"/>
        <family val="2"/>
      </rPr>
      <t>over voltage protection  enable bits(ten minutes time period)</t>
    </r>
  </si>
  <si>
    <r>
      <rPr>
        <sz val="11"/>
        <color theme="1"/>
        <rFont val="Tahoma"/>
        <family val="2"/>
      </rPr>
      <t>Bit0</t>
    </r>
    <r>
      <rPr>
        <sz val="11"/>
        <color theme="1"/>
        <rFont val="宋体"/>
        <charset val="134"/>
      </rPr>
      <t>：</t>
    </r>
    <r>
      <rPr>
        <sz val="11"/>
        <color theme="1"/>
        <rFont val="Tahoma"/>
        <family val="2"/>
      </rPr>
      <t>OF1 protection enable bits</t>
    </r>
    <r>
      <rPr>
        <sz val="11"/>
        <color theme="1"/>
        <rFont val="宋体"/>
        <charset val="134"/>
      </rPr>
      <t xml:space="preserve">
</t>
    </r>
    <r>
      <rPr>
        <sz val="11"/>
        <color theme="1"/>
        <rFont val="Tahoma"/>
        <family val="2"/>
      </rPr>
      <t>Bit1</t>
    </r>
    <r>
      <rPr>
        <sz val="11"/>
        <color theme="1"/>
        <rFont val="宋体"/>
        <charset val="134"/>
      </rPr>
      <t>：</t>
    </r>
    <r>
      <rPr>
        <sz val="11"/>
        <color theme="1"/>
        <rFont val="Tahoma"/>
        <family val="2"/>
      </rPr>
      <t>OF2 protection enable bits</t>
    </r>
    <r>
      <rPr>
        <sz val="11"/>
        <color theme="1"/>
        <rFont val="宋体"/>
        <charset val="134"/>
      </rPr>
      <t xml:space="preserve">
</t>
    </r>
    <r>
      <rPr>
        <sz val="11"/>
        <color theme="1"/>
        <rFont val="Tahoma"/>
        <family val="2"/>
      </rPr>
      <t>Bit2</t>
    </r>
    <r>
      <rPr>
        <sz val="11"/>
        <color theme="1"/>
        <rFont val="宋体"/>
        <charset val="134"/>
      </rPr>
      <t>：</t>
    </r>
    <r>
      <rPr>
        <sz val="11"/>
        <color theme="1"/>
        <rFont val="Tahoma"/>
        <family val="2"/>
      </rPr>
      <t>OF3 protection enable bit</t>
    </r>
    <r>
      <rPr>
        <sz val="11"/>
        <color theme="1"/>
        <rFont val="宋体"/>
        <charset val="134"/>
      </rPr>
      <t xml:space="preserve">
</t>
    </r>
    <r>
      <rPr>
        <sz val="11"/>
        <color theme="1"/>
        <rFont val="Tahoma"/>
        <family val="2"/>
      </rPr>
      <t>Bit3</t>
    </r>
    <r>
      <rPr>
        <sz val="11"/>
        <color theme="1"/>
        <rFont val="宋体"/>
        <charset val="134"/>
      </rPr>
      <t>：</t>
    </r>
    <r>
      <rPr>
        <sz val="11"/>
        <color theme="1"/>
        <rFont val="Tahoma"/>
        <family val="2"/>
      </rPr>
      <t>UF1 protection enable bits</t>
    </r>
    <r>
      <rPr>
        <sz val="11"/>
        <color theme="1"/>
        <rFont val="宋体"/>
        <charset val="134"/>
      </rPr>
      <t xml:space="preserve">
</t>
    </r>
    <r>
      <rPr>
        <sz val="11"/>
        <color theme="1"/>
        <rFont val="Tahoma"/>
        <family val="2"/>
      </rPr>
      <t>Bit4</t>
    </r>
    <r>
      <rPr>
        <sz val="11"/>
        <color theme="1"/>
        <rFont val="宋体"/>
        <charset val="134"/>
      </rPr>
      <t xml:space="preserve">：UF2 protection enable bits
</t>
    </r>
    <r>
      <rPr>
        <sz val="11"/>
        <color theme="1"/>
        <rFont val="Tahoma"/>
        <family val="2"/>
      </rPr>
      <t>Bit5</t>
    </r>
    <r>
      <rPr>
        <sz val="11"/>
        <color theme="1"/>
        <rFont val="宋体"/>
        <charset val="134"/>
      </rPr>
      <t>：</t>
    </r>
    <r>
      <rPr>
        <sz val="11"/>
        <color theme="1"/>
        <rFont val="Tahoma"/>
        <family val="2"/>
      </rPr>
      <t>UF3 Protection enable bits</t>
    </r>
    <r>
      <rPr>
        <sz val="11"/>
        <color theme="1"/>
        <rFont val="宋体"/>
        <charset val="134"/>
      </rPr>
      <t xml:space="preserve">
</t>
    </r>
  </si>
  <si>
    <t>DCI level 3 tripping value</t>
  </si>
  <si>
    <r>
      <rPr>
        <sz val="11"/>
        <color theme="1"/>
        <rFont val="Tahoma"/>
        <family val="2"/>
      </rPr>
      <t>Bit0</t>
    </r>
    <r>
      <rPr>
        <sz val="11"/>
        <color theme="1"/>
        <rFont val="宋体"/>
        <charset val="134"/>
      </rPr>
      <t>：</t>
    </r>
    <r>
      <rPr>
        <sz val="11"/>
        <color theme="1"/>
        <rFont val="Tahoma"/>
        <family val="2"/>
      </rPr>
      <t xml:space="preserve">Active power derate </t>
    </r>
    <r>
      <rPr>
        <sz val="11"/>
        <color theme="1"/>
        <rFont val="宋体"/>
        <charset val="134"/>
      </rPr>
      <t xml:space="preserve">
</t>
    </r>
    <r>
      <rPr>
        <sz val="11"/>
        <color theme="1"/>
        <rFont val="Tahoma"/>
        <family val="2"/>
      </rPr>
      <t>Bit1</t>
    </r>
    <r>
      <rPr>
        <sz val="11"/>
        <color theme="1"/>
        <rFont val="宋体"/>
        <charset val="134"/>
      </rPr>
      <t>：</t>
    </r>
    <r>
      <rPr>
        <sz val="11"/>
        <color theme="1"/>
        <rFont val="Tahoma"/>
        <family val="2"/>
      </rPr>
      <t>remtely on/off control</t>
    </r>
    <r>
      <rPr>
        <sz val="11"/>
        <color theme="1"/>
        <rFont val="宋体"/>
        <charset val="134"/>
      </rPr>
      <t xml:space="preserve">
</t>
    </r>
    <r>
      <rPr>
        <sz val="11"/>
        <color theme="1"/>
        <rFont val="Tahoma"/>
        <family val="2"/>
      </rPr>
      <t>Bit2</t>
    </r>
    <r>
      <rPr>
        <sz val="11"/>
        <color theme="1"/>
        <rFont val="宋体"/>
        <charset val="134"/>
      </rPr>
      <t>：</t>
    </r>
    <r>
      <rPr>
        <sz val="11"/>
        <color theme="1"/>
        <rFont val="Tahoma"/>
        <family val="2"/>
      </rPr>
      <t>power derate leading by high AC  voltage</t>
    </r>
    <r>
      <rPr>
        <sz val="11"/>
        <color theme="1"/>
        <rFont val="宋体"/>
        <charset val="134"/>
      </rPr>
      <t xml:space="preserve">
</t>
    </r>
    <r>
      <rPr>
        <sz val="11"/>
        <color theme="1"/>
        <rFont val="Tahoma"/>
        <family val="2"/>
      </rPr>
      <t>Bit3</t>
    </r>
    <r>
      <rPr>
        <sz val="11"/>
        <color theme="1"/>
        <rFont val="宋体"/>
        <charset val="134"/>
      </rPr>
      <t xml:space="preserve">：battery charging </t>
    </r>
    <r>
      <rPr>
        <sz val="11"/>
        <color theme="1"/>
        <rFont val="Tahoma"/>
        <family val="2"/>
      </rPr>
      <t xml:space="preserve">power derate leading high voltage </t>
    </r>
    <r>
      <rPr>
        <sz val="11"/>
        <color theme="1"/>
        <rFont val="宋体"/>
        <charset val="134"/>
      </rPr>
      <t xml:space="preserve">
</t>
    </r>
    <r>
      <rPr>
        <sz val="11"/>
        <color theme="1"/>
        <rFont val="Tahoma"/>
        <family val="2"/>
      </rPr>
      <t>Bit4</t>
    </r>
    <r>
      <rPr>
        <sz val="11"/>
        <color theme="1"/>
        <rFont val="宋体"/>
        <charset val="134"/>
      </rPr>
      <t>：</t>
    </r>
    <r>
      <rPr>
        <sz val="11"/>
        <color theme="1"/>
        <rFont val="Tahoma"/>
        <family val="2"/>
      </rPr>
      <t>battery charging power derate by low voltage</t>
    </r>
    <r>
      <rPr>
        <sz val="11"/>
        <color theme="1"/>
        <rFont val="宋体"/>
        <charset val="134"/>
      </rPr>
      <t xml:space="preserve">
</t>
    </r>
    <r>
      <rPr>
        <sz val="11"/>
        <color theme="1"/>
        <rFont val="Tahoma"/>
        <family val="2"/>
      </rPr>
      <t>Bit5</t>
    </r>
    <r>
      <rPr>
        <sz val="11"/>
        <color theme="1"/>
        <rFont val="宋体"/>
        <charset val="134"/>
      </rPr>
      <t>：</t>
    </r>
    <r>
      <rPr>
        <sz val="11"/>
        <color theme="1"/>
        <rFont val="Tahoma"/>
        <family val="2"/>
      </rPr>
      <t xml:space="preserve">DRM0 </t>
    </r>
    <r>
      <rPr>
        <sz val="11"/>
        <color theme="1"/>
        <rFont val="宋体"/>
        <charset val="134"/>
      </rPr>
      <t xml:space="preserve">
</t>
    </r>
    <r>
      <rPr>
        <sz val="11"/>
        <color theme="1"/>
        <rFont val="Tahoma"/>
        <family val="2"/>
      </rPr>
      <t>Bit6</t>
    </r>
    <r>
      <rPr>
        <sz val="11"/>
        <color theme="1"/>
        <rFont val="宋体"/>
        <charset val="134"/>
      </rPr>
      <t>：</t>
    </r>
    <r>
      <rPr>
        <sz val="11"/>
        <color theme="1"/>
        <rFont val="Tahoma"/>
        <family val="2"/>
      </rPr>
      <t>logic interface</t>
    </r>
    <r>
      <rPr>
        <sz val="11"/>
        <color theme="1"/>
        <rFont val="宋体"/>
        <charset val="134"/>
      </rPr>
      <t>（</t>
    </r>
    <r>
      <rPr>
        <sz val="11"/>
        <color theme="1"/>
        <rFont val="Tahoma"/>
        <family val="2"/>
      </rPr>
      <t>DRM1-8</t>
    </r>
    <r>
      <rPr>
        <sz val="11"/>
        <color theme="1"/>
        <rFont val="宋体"/>
        <charset val="134"/>
      </rPr>
      <t xml:space="preserve">）
</t>
    </r>
    <r>
      <rPr>
        <sz val="11"/>
        <color theme="1"/>
        <rFont val="Tahoma"/>
        <family val="2"/>
      </rPr>
      <t>Bit7</t>
    </r>
    <r>
      <rPr>
        <sz val="11"/>
        <color theme="1"/>
        <rFont val="宋体"/>
        <charset val="134"/>
      </rPr>
      <t>：</t>
    </r>
    <r>
      <rPr>
        <sz val="11"/>
        <color theme="1"/>
        <rFont val="Tahoma"/>
        <family val="2"/>
      </rPr>
      <t>reflux power overload</t>
    </r>
    <r>
      <rPr>
        <sz val="11"/>
        <color theme="1"/>
        <rFont val="宋体"/>
        <charset val="134"/>
      </rPr>
      <t>（</t>
    </r>
    <r>
      <rPr>
        <sz val="11"/>
        <color theme="1"/>
        <rFont val="Tahoma"/>
        <family val="2"/>
      </rPr>
      <t>VDE4105</t>
    </r>
    <r>
      <rPr>
        <sz val="11"/>
        <color theme="1"/>
        <rFont val="宋体"/>
        <charset val="134"/>
      </rPr>
      <t>）</t>
    </r>
    <phoneticPr fontId="24" type="noConversion"/>
  </si>
  <si>
    <t>The percentage of active power output</t>
  </si>
  <si>
    <t xml:space="preserve">the start point of power derate leading by  high grid  voltage </t>
  </si>
  <si>
    <t>the end point of power derate leading by high ac voltage</t>
  </si>
  <si>
    <t xml:space="preserve">the start point of power derate leading by  low grid  voltage </t>
  </si>
  <si>
    <t>the end point of power derate leading by low ac voltage</t>
  </si>
  <si>
    <r>
      <t>Bit0</t>
    </r>
    <r>
      <rPr>
        <sz val="11"/>
        <color theme="1"/>
        <rFont val="宋体"/>
        <charset val="134"/>
      </rPr>
      <t>：</t>
    </r>
    <r>
      <rPr>
        <sz val="11"/>
        <color theme="1"/>
        <rFont val="Tahoma"/>
        <family val="2"/>
      </rPr>
      <t xml:space="preserve">enable, </t>
    </r>
    <r>
      <rPr>
        <sz val="11"/>
        <color theme="1"/>
        <rFont val="宋体"/>
        <charset val="134"/>
      </rPr>
      <t>higher</t>
    </r>
    <r>
      <rPr>
        <sz val="11"/>
        <color theme="1"/>
        <rFont val="Tahoma"/>
        <family val="2"/>
      </rPr>
      <t xml:space="preserve"> frequency power derate </t>
    </r>
    <r>
      <rPr>
        <sz val="11"/>
        <color theme="1"/>
        <rFont val="宋体"/>
        <charset val="134"/>
      </rPr>
      <t xml:space="preserve">
</t>
    </r>
    <r>
      <rPr>
        <sz val="11"/>
        <color theme="1"/>
        <rFont val="Tahoma"/>
        <family val="2"/>
      </rPr>
      <t>Bit1</t>
    </r>
    <r>
      <rPr>
        <sz val="11"/>
        <color theme="1"/>
        <rFont val="宋体"/>
        <charset val="134"/>
      </rPr>
      <t>：</t>
    </r>
    <r>
      <rPr>
        <sz val="11"/>
        <color theme="1"/>
        <rFont val="Tahoma"/>
        <family val="2"/>
      </rPr>
      <t>enable, lower frequency power derate</t>
    </r>
    <r>
      <rPr>
        <sz val="11"/>
        <color theme="1"/>
        <rFont val="宋体"/>
        <charset val="134"/>
      </rPr>
      <t xml:space="preserve">
</t>
    </r>
    <r>
      <rPr>
        <sz val="11"/>
        <color theme="1"/>
        <rFont val="Tahoma"/>
        <family val="2"/>
      </rPr>
      <t>Bit2</t>
    </r>
    <r>
      <rPr>
        <sz val="11"/>
        <color theme="1"/>
        <rFont val="宋体"/>
        <charset val="134"/>
      </rPr>
      <t>：</t>
    </r>
    <r>
      <rPr>
        <sz val="11"/>
        <color theme="1"/>
        <rFont val="Tahoma"/>
        <family val="2"/>
      </rPr>
      <t>enable, higher frequency power reload</t>
    </r>
    <r>
      <rPr>
        <sz val="11"/>
        <color theme="1"/>
        <rFont val="宋体"/>
        <charset val="134"/>
      </rPr>
      <t xml:space="preserve">
</t>
    </r>
    <r>
      <rPr>
        <sz val="11"/>
        <color theme="1"/>
        <rFont val="Tahoma"/>
        <family val="2"/>
      </rPr>
      <t>Bit3</t>
    </r>
    <r>
      <rPr>
        <sz val="11"/>
        <color theme="1"/>
        <rFont val="宋体"/>
        <charset val="134"/>
      </rPr>
      <t>：</t>
    </r>
    <r>
      <rPr>
        <sz val="11"/>
        <color theme="1"/>
        <rFont val="Tahoma"/>
        <family val="2"/>
      </rPr>
      <t>enable, lower frequency power reload</t>
    </r>
    <r>
      <rPr>
        <sz val="11"/>
        <color theme="1"/>
        <rFont val="宋体"/>
        <charset val="134"/>
      </rPr>
      <t xml:space="preserve">
</t>
    </r>
    <r>
      <rPr>
        <sz val="11"/>
        <color theme="1"/>
        <rFont val="Tahoma"/>
        <family val="2"/>
      </rPr>
      <t>Bit4</t>
    </r>
    <r>
      <rPr>
        <sz val="11"/>
        <color theme="1"/>
        <rFont val="宋体"/>
        <charset val="134"/>
      </rPr>
      <t>：</t>
    </r>
    <r>
      <rPr>
        <sz val="11"/>
        <color theme="1"/>
        <rFont val="Tahoma"/>
        <family val="2"/>
      </rPr>
      <t>enable,power derate start from rated power</t>
    </r>
    <r>
      <rPr>
        <sz val="11"/>
        <color theme="1"/>
        <rFont val="宋体"/>
        <charset val="134"/>
      </rPr>
      <t xml:space="preserve">
</t>
    </r>
    <r>
      <rPr>
        <sz val="11"/>
        <color theme="1"/>
        <rFont val="Tahoma"/>
        <family val="2"/>
      </rPr>
      <t>Bit5</t>
    </r>
    <r>
      <rPr>
        <sz val="11"/>
        <color theme="1"/>
        <rFont val="宋体"/>
        <charset val="134"/>
      </rPr>
      <t>：</t>
    </r>
    <r>
      <rPr>
        <sz val="11"/>
        <color theme="1"/>
        <rFont val="Tahoma"/>
        <family val="2"/>
      </rPr>
      <t>enable,derating slope calculate by current power</t>
    </r>
    <r>
      <rPr>
        <sz val="11"/>
        <color theme="1"/>
        <rFont val="宋体"/>
        <charset val="134"/>
      </rPr>
      <t xml:space="preserve">
</t>
    </r>
    <r>
      <rPr>
        <sz val="11"/>
        <color theme="1"/>
        <rFont val="Tahoma"/>
        <family val="2"/>
      </rPr>
      <t>Bit12-13</t>
    </r>
    <r>
      <rPr>
        <sz val="11"/>
        <color theme="1"/>
        <rFont val="宋体"/>
        <charset val="134"/>
      </rPr>
      <t>：</t>
    </r>
    <r>
      <rPr>
        <sz val="11"/>
        <color theme="1"/>
        <rFont val="Tahoma"/>
        <family val="2"/>
      </rPr>
      <t>derating mode(0: slope mode ;  1:frquency mode)</t>
    </r>
  </si>
  <si>
    <t>the Starting point of power derate leading by higher frequency</t>
  </si>
  <si>
    <t>The ending point of power derate leading by higher frequency</t>
  </si>
  <si>
    <t>the percentage of power derate leading  higher frequency 
German Standard slope=1/(s*fn)</t>
  </si>
  <si>
    <t xml:space="preserve">waiting time for power derate leading by higher frequency </t>
  </si>
  <si>
    <t xml:space="preserve">waiting time for power reload leading by higher frequency </t>
  </si>
  <si>
    <t xml:space="preserve">reload frequency for power reload leading by higher frequency  </t>
  </si>
  <si>
    <t>the Starting point of power derate leading by lower frequency</t>
  </si>
  <si>
    <t>The ending point of power derate leading by lower frequency</t>
  </si>
  <si>
    <t>the percentage of power derate leading  lower frequency 
German Standard slope=1/(s*fn)</t>
  </si>
  <si>
    <t xml:space="preserve">waiting time for power derate leading by lower frequency </t>
  </si>
  <si>
    <t xml:space="preserve">waiting time for power reload leading by lower frequency </t>
  </si>
  <si>
    <t xml:space="preserve">reload frequency for power reload leading by lower frequency  </t>
  </si>
  <si>
    <t>power factor, by using reactive mode 1 to calculate Tanphi</t>
  </si>
  <si>
    <t xml:space="preserve">fixed percentage pf reactive power, calculate the reactive power by using reactive mode 2 </t>
  </si>
  <si>
    <t xml:space="preserve">For reactive mode 3，the lochinV voltage percentage </t>
  </si>
  <si>
    <t xml:space="preserve">For reactive mode 3，the lochoutV voltage percentage </t>
  </si>
  <si>
    <r>
      <t>For Reactive mode 4，</t>
    </r>
    <r>
      <rPr>
        <sz val="11"/>
        <color theme="1"/>
        <rFont val="Tahoma"/>
        <family val="2"/>
      </rPr>
      <t>Lockout</t>
    </r>
    <r>
      <rPr>
        <sz val="11"/>
        <color theme="1"/>
        <rFont val="宋体"/>
        <charset val="134"/>
      </rPr>
      <t xml:space="preserve"> power percentage </t>
    </r>
  </si>
  <si>
    <t xml:space="preserve">For Reactive mode 5，Lockout power percentage </t>
  </si>
  <si>
    <t>The Voltage percentage (start point,LVRT)</t>
  </si>
  <si>
    <t>Time for 1st point ,LVRT</t>
  </si>
  <si>
    <t>Time for 2nd point ,LVRT</t>
  </si>
  <si>
    <t>Time for 3rd point ,LVRT</t>
  </si>
  <si>
    <t>Time for 4th point ,LVRT</t>
  </si>
  <si>
    <t>The Voltage percentage (start point,OVRT)</t>
  </si>
  <si>
    <t>Time for 1st point ,OVRT</t>
  </si>
  <si>
    <t>Time for 2nd point ,OVRT</t>
  </si>
  <si>
    <t>Time for 3rd point ,OVRT</t>
  </si>
  <si>
    <t>Time for 4th point ,OVRT</t>
  </si>
  <si>
    <t>the percentage to low voltage mode from  zero current mode</t>
  </si>
  <si>
    <t>the percentage to high voltage mode from zero current mode</t>
  </si>
  <si>
    <r>
      <rPr>
        <sz val="11"/>
        <color theme="1"/>
        <rFont val="Tahoma"/>
        <family val="2"/>
      </rPr>
      <t>Bit0</t>
    </r>
    <r>
      <rPr>
        <sz val="11"/>
        <color theme="1"/>
        <rFont val="宋体"/>
        <charset val="134"/>
      </rPr>
      <t>：</t>
    </r>
    <r>
      <rPr>
        <sz val="11"/>
        <color theme="1"/>
        <rFont val="Tahoma"/>
        <family val="2"/>
      </rPr>
      <t>Insulation Resistance testing enable bit</t>
    </r>
    <r>
      <rPr>
        <sz val="11"/>
        <color theme="1"/>
        <rFont val="宋体"/>
        <charset val="134"/>
      </rPr>
      <t xml:space="preserve">
</t>
    </r>
    <r>
      <rPr>
        <sz val="11"/>
        <color theme="1"/>
        <rFont val="Tahoma"/>
        <family val="2"/>
      </rPr>
      <t>Bit1</t>
    </r>
    <r>
      <rPr>
        <sz val="11"/>
        <color theme="1"/>
        <rFont val="宋体"/>
        <charset val="134"/>
      </rPr>
      <t>：</t>
    </r>
    <r>
      <rPr>
        <sz val="11"/>
        <color theme="1"/>
        <rFont val="Tahoma"/>
        <family val="2"/>
      </rPr>
      <t>ground Testing enable bit</t>
    </r>
  </si>
  <si>
    <t>Leakage current limit（not to public , can not make change）</t>
  </si>
  <si>
    <t>System Time -Minutes</t>
  </si>
  <si>
    <r>
      <t>Input value is 1, the value of shadow register in system time will upgrade to the real time. It will return to pervious operation status when you read it.     0x0000</t>
    </r>
    <r>
      <rPr>
        <sz val="11"/>
        <color theme="1"/>
        <rFont val="宋体"/>
        <charset val="134"/>
      </rPr>
      <t>：</t>
    </r>
    <r>
      <rPr>
        <sz val="11"/>
        <color theme="1"/>
        <rFont val="Arial"/>
        <family val="2"/>
      </rPr>
      <t>success
0x0001</t>
    </r>
    <r>
      <rPr>
        <sz val="11"/>
        <color theme="1"/>
        <rFont val="宋体"/>
        <charset val="134"/>
      </rPr>
      <t>：</t>
    </r>
    <r>
      <rPr>
        <sz val="11"/>
        <color theme="1"/>
        <rFont val="Arial"/>
        <family val="2"/>
      </rPr>
      <t>Operating
0xFFFB</t>
    </r>
    <r>
      <rPr>
        <sz val="11"/>
        <color theme="1"/>
        <rFont val="宋体"/>
        <charset val="134"/>
      </rPr>
      <t>：</t>
    </r>
    <r>
      <rPr>
        <sz val="11"/>
        <color theme="1"/>
        <rFont val="Arial"/>
        <family val="2"/>
      </rPr>
      <t>Fail,controller refuse to  response (controller busy or configuration issue</t>
    </r>
    <r>
      <rPr>
        <sz val="11"/>
        <color theme="1"/>
        <rFont val="宋体"/>
        <charset val="134"/>
      </rPr>
      <t>）</t>
    </r>
    <r>
      <rPr>
        <sz val="11"/>
        <color theme="1"/>
        <rFont val="Arial"/>
        <family val="2"/>
      </rPr>
      <t xml:space="preserve">
0xFFFC</t>
    </r>
    <r>
      <rPr>
        <sz val="11"/>
        <color theme="1"/>
        <rFont val="宋体"/>
        <charset val="134"/>
      </rPr>
      <t>：</t>
    </r>
    <r>
      <rPr>
        <sz val="11"/>
        <color theme="1"/>
        <rFont val="Arial"/>
        <family val="2"/>
      </rPr>
      <t>Fail ,Controller no response
0xFFFD</t>
    </r>
    <r>
      <rPr>
        <sz val="11"/>
        <color theme="1"/>
        <rFont val="宋体"/>
        <charset val="134"/>
      </rPr>
      <t>：</t>
    </r>
    <r>
      <rPr>
        <sz val="11"/>
        <color theme="1"/>
        <rFont val="Arial"/>
        <family val="2"/>
      </rPr>
      <t>Fail, Current Function Disable
0xFFFE</t>
    </r>
    <r>
      <rPr>
        <sz val="11"/>
        <color theme="1"/>
        <rFont val="宋体"/>
        <charset val="134"/>
      </rPr>
      <t>：</t>
    </r>
    <r>
      <rPr>
        <sz val="11"/>
        <color theme="1"/>
        <rFont val="Arial"/>
        <family val="2"/>
      </rPr>
      <t>Fail,Parameter can not be save
0xFFFF</t>
    </r>
    <r>
      <rPr>
        <sz val="11"/>
        <color theme="1"/>
        <rFont val="宋体"/>
        <charset val="134"/>
      </rPr>
      <t>：</t>
    </r>
    <r>
      <rPr>
        <sz val="11"/>
        <color theme="1"/>
        <rFont val="Arial"/>
        <family val="2"/>
      </rPr>
      <t>Fail Input Parameters incorrect</t>
    </r>
  </si>
  <si>
    <r>
      <t>RS485</t>
    </r>
    <r>
      <rPr>
        <sz val="11"/>
        <color theme="1"/>
        <rFont val="宋体"/>
        <charset val="134"/>
      </rPr>
      <t xml:space="preserve"> </t>
    </r>
    <r>
      <rPr>
        <sz val="11"/>
        <color theme="1"/>
        <rFont val="Arial"/>
        <family val="2"/>
      </rPr>
      <t>Baud Rate Selection</t>
    </r>
    <r>
      <rPr>
        <sz val="11"/>
        <color theme="1"/>
        <rFont val="Arial"/>
        <family val="2"/>
      </rPr>
      <t xml:space="preserve">
0</t>
    </r>
    <r>
      <rPr>
        <sz val="11"/>
        <color theme="1"/>
        <rFont val="宋体"/>
        <charset val="134"/>
      </rPr>
      <t>：</t>
    </r>
    <r>
      <rPr>
        <sz val="11"/>
        <color theme="1"/>
        <rFont val="Arial"/>
        <family val="2"/>
      </rPr>
      <t>4800bps
1</t>
    </r>
    <r>
      <rPr>
        <sz val="11"/>
        <color theme="1"/>
        <rFont val="宋体"/>
        <charset val="134"/>
      </rPr>
      <t>：</t>
    </r>
    <r>
      <rPr>
        <sz val="11"/>
        <color theme="1"/>
        <rFont val="Arial"/>
        <family val="2"/>
      </rPr>
      <t>9600bps</t>
    </r>
    <r>
      <rPr>
        <sz val="11"/>
        <color theme="1"/>
        <rFont val="宋体"/>
        <charset val="134"/>
      </rPr>
      <t>（</t>
    </r>
    <r>
      <rPr>
        <sz val="11"/>
        <color theme="1"/>
        <rFont val="Arial"/>
        <family val="2"/>
      </rPr>
      <t>Default</t>
    </r>
    <r>
      <rPr>
        <sz val="11"/>
        <color theme="1"/>
        <rFont val="宋体"/>
        <charset val="134"/>
      </rPr>
      <t>）</t>
    </r>
    <r>
      <rPr>
        <sz val="11"/>
        <color theme="1"/>
        <rFont val="Arial"/>
        <family val="2"/>
      </rPr>
      <t xml:space="preserve">
2</t>
    </r>
    <r>
      <rPr>
        <sz val="11"/>
        <color theme="1"/>
        <rFont val="宋体"/>
        <charset val="134"/>
      </rPr>
      <t>：</t>
    </r>
    <r>
      <rPr>
        <sz val="11"/>
        <color theme="1"/>
        <rFont val="Arial"/>
        <family val="2"/>
      </rPr>
      <t>19200bps
3</t>
    </r>
    <r>
      <rPr>
        <sz val="11"/>
        <color theme="1"/>
        <rFont val="宋体"/>
        <charset val="134"/>
      </rPr>
      <t>：</t>
    </r>
    <r>
      <rPr>
        <sz val="11"/>
        <color theme="1"/>
        <rFont val="Arial"/>
        <family val="2"/>
      </rPr>
      <t>38400bps
4</t>
    </r>
    <r>
      <rPr>
        <sz val="11"/>
        <color theme="1"/>
        <rFont val="宋体"/>
        <charset val="134"/>
      </rPr>
      <t>：</t>
    </r>
    <r>
      <rPr>
        <sz val="11"/>
        <color theme="1"/>
        <rFont val="Arial"/>
        <family val="2"/>
      </rPr>
      <t>57600bps</t>
    </r>
  </si>
  <si>
    <t xml:space="preserve">PV input Mode Selection  0: Parallel Mode 1:Independent mode </t>
  </si>
  <si>
    <r>
      <rPr>
        <sz val="11"/>
        <color theme="1"/>
        <rFont val="宋体"/>
        <charset val="134"/>
      </rPr>
      <t xml:space="preserve">0 </t>
    </r>
    <r>
      <rPr>
        <sz val="11"/>
        <color theme="1"/>
        <rFont val="Arial"/>
        <family val="2"/>
      </rPr>
      <t>Type input channel Selection</t>
    </r>
    <r>
      <rPr>
        <sz val="11"/>
        <color theme="1"/>
        <rFont val="宋体"/>
        <charset val="134"/>
      </rPr>
      <t xml:space="preserve">
</t>
    </r>
    <r>
      <rPr>
        <sz val="11"/>
        <color theme="1"/>
        <rFont val="Arial"/>
        <family val="2"/>
      </rPr>
      <t>Value "0" mean current input power supply are  not available</t>
    </r>
    <r>
      <rPr>
        <sz val="11"/>
        <color theme="1"/>
        <rFont val="宋体"/>
        <charset val="134"/>
      </rPr>
      <t xml:space="preserve">
</t>
    </r>
    <r>
      <rPr>
        <sz val="11"/>
        <color theme="1"/>
        <rFont val="Arial"/>
        <family val="2"/>
      </rPr>
      <t>Vale Between "1</t>
    </r>
    <r>
      <rPr>
        <sz val="11"/>
        <color theme="1"/>
        <rFont val="宋体"/>
        <charset val="134"/>
      </rPr>
      <t>～</t>
    </r>
    <r>
      <rPr>
        <sz val="11"/>
        <color theme="1"/>
        <rFont val="Arial"/>
        <family val="2"/>
      </rPr>
      <t>127" mean current input power supply by PV</t>
    </r>
    <r>
      <rPr>
        <sz val="11"/>
        <color theme="1"/>
        <rFont val="宋体"/>
        <charset val="134"/>
      </rPr>
      <t xml:space="preserve">；
</t>
    </r>
    <r>
      <rPr>
        <sz val="11"/>
        <color theme="1"/>
        <rFont val="Arial"/>
        <family val="2"/>
      </rPr>
      <t>Value between "128~255" mean input power supply by battery</t>
    </r>
    <r>
      <rPr>
        <sz val="11"/>
        <color theme="1"/>
        <rFont val="宋体"/>
        <charset val="134"/>
      </rPr>
      <t xml:space="preserve">；
</t>
    </r>
    <r>
      <rPr>
        <sz val="11"/>
        <color theme="1"/>
        <rFont val="Arial"/>
        <family val="2"/>
      </rPr>
      <t xml:space="preserve">If we got two or  more than two values , and all values bogger than 0, it mean input power supply by PV &amp; Battery </t>
    </r>
    <phoneticPr fontId="24" type="noConversion"/>
  </si>
  <si>
    <r>
      <t>IV curve scan enable, input value 1, enable the I-V curve one time.  It will return to pervious operation status when you read it.     0x0000</t>
    </r>
    <r>
      <rPr>
        <sz val="11"/>
        <color theme="1"/>
        <rFont val="宋体"/>
        <family val="2"/>
        <charset val="134"/>
      </rPr>
      <t>：</t>
    </r>
    <r>
      <rPr>
        <sz val="11"/>
        <color theme="1"/>
        <rFont val="Tahoma"/>
        <family val="2"/>
      </rPr>
      <t>success
0x0001</t>
    </r>
    <r>
      <rPr>
        <sz val="11"/>
        <color theme="1"/>
        <rFont val="宋体"/>
        <family val="2"/>
        <charset val="134"/>
      </rPr>
      <t>：</t>
    </r>
    <r>
      <rPr>
        <sz val="11"/>
        <color theme="1"/>
        <rFont val="Tahoma"/>
        <family val="2"/>
      </rPr>
      <t>Operating
0xFFFB</t>
    </r>
    <r>
      <rPr>
        <sz val="11"/>
        <color theme="1"/>
        <rFont val="宋体"/>
        <family val="2"/>
        <charset val="134"/>
      </rPr>
      <t>：</t>
    </r>
    <r>
      <rPr>
        <sz val="11"/>
        <color theme="1"/>
        <rFont val="Tahoma"/>
        <family val="2"/>
      </rPr>
      <t>Fail,controller refuse to  response (controller busy or configuration issue</t>
    </r>
    <r>
      <rPr>
        <sz val="11"/>
        <color theme="1"/>
        <rFont val="宋体"/>
        <family val="2"/>
        <charset val="134"/>
      </rPr>
      <t>）</t>
    </r>
    <r>
      <rPr>
        <sz val="11"/>
        <color theme="1"/>
        <rFont val="Tahoma"/>
        <family val="2"/>
      </rPr>
      <t xml:space="preserve">
0xFFFC</t>
    </r>
    <r>
      <rPr>
        <sz val="11"/>
        <color theme="1"/>
        <rFont val="宋体"/>
        <family val="2"/>
        <charset val="134"/>
      </rPr>
      <t>：</t>
    </r>
    <r>
      <rPr>
        <sz val="11"/>
        <color theme="1"/>
        <rFont val="Tahoma"/>
        <family val="2"/>
      </rPr>
      <t>Fail ,Controller no response
0xFFFD</t>
    </r>
    <r>
      <rPr>
        <sz val="11"/>
        <color theme="1"/>
        <rFont val="宋体"/>
        <family val="2"/>
        <charset val="134"/>
      </rPr>
      <t>：</t>
    </r>
    <r>
      <rPr>
        <sz val="11"/>
        <color theme="1"/>
        <rFont val="Tahoma"/>
        <family val="2"/>
      </rPr>
      <t>Fail, Current Function Disable
0xFFFE</t>
    </r>
    <r>
      <rPr>
        <sz val="11"/>
        <color theme="1"/>
        <rFont val="宋体"/>
        <family val="2"/>
        <charset val="134"/>
      </rPr>
      <t>：</t>
    </r>
    <r>
      <rPr>
        <sz val="11"/>
        <color theme="1"/>
        <rFont val="Tahoma"/>
        <family val="2"/>
      </rPr>
      <t>Fail,Parameter can not be save
0xFFFF</t>
    </r>
    <r>
      <rPr>
        <sz val="11"/>
        <color theme="1"/>
        <rFont val="宋体"/>
        <family val="2"/>
        <charset val="134"/>
      </rPr>
      <t>：</t>
    </r>
    <r>
      <rPr>
        <sz val="11"/>
        <color theme="1"/>
        <rFont val="Tahoma"/>
        <family val="2"/>
      </rPr>
      <t xml:space="preserve">Fail Input Parameters incorrect </t>
    </r>
  </si>
  <si>
    <t xml:space="preserve">Channel for IV curve scan return value. This register used to specify the PV channel corresponding to the return value of the IV curve scan result. </t>
  </si>
  <si>
    <r>
      <t>Battery active input value 1, enable the battery active one time.  It will return to pervious operation status when you read it.     0x0000</t>
    </r>
    <r>
      <rPr>
        <sz val="11"/>
        <color theme="1"/>
        <rFont val="宋体"/>
        <family val="2"/>
        <charset val="134"/>
      </rPr>
      <t>：</t>
    </r>
    <r>
      <rPr>
        <sz val="11"/>
        <color theme="1"/>
        <rFont val="Tahoma"/>
        <family val="2"/>
      </rPr>
      <t>success
0x0001</t>
    </r>
    <r>
      <rPr>
        <sz val="11"/>
        <color theme="1"/>
        <rFont val="宋体"/>
        <family val="2"/>
        <charset val="134"/>
      </rPr>
      <t>：</t>
    </r>
    <r>
      <rPr>
        <sz val="11"/>
        <color theme="1"/>
        <rFont val="Tahoma"/>
        <family val="2"/>
      </rPr>
      <t>Operating
0xFFFB</t>
    </r>
    <r>
      <rPr>
        <sz val="11"/>
        <color theme="1"/>
        <rFont val="宋体"/>
        <family val="2"/>
        <charset val="134"/>
      </rPr>
      <t>：</t>
    </r>
    <r>
      <rPr>
        <sz val="11"/>
        <color theme="1"/>
        <rFont val="Tahoma"/>
        <family val="2"/>
      </rPr>
      <t>Fail,controller refuse to  response (controller busy or configuration issue</t>
    </r>
    <r>
      <rPr>
        <sz val="11"/>
        <color theme="1"/>
        <rFont val="宋体"/>
        <family val="2"/>
        <charset val="134"/>
      </rPr>
      <t>）</t>
    </r>
    <r>
      <rPr>
        <sz val="11"/>
        <color theme="1"/>
        <rFont val="Tahoma"/>
        <family val="2"/>
      </rPr>
      <t xml:space="preserve">
0xFFFC</t>
    </r>
    <r>
      <rPr>
        <sz val="11"/>
        <color theme="1"/>
        <rFont val="宋体"/>
        <family val="2"/>
        <charset val="134"/>
      </rPr>
      <t>：</t>
    </r>
    <r>
      <rPr>
        <sz val="11"/>
        <color theme="1"/>
        <rFont val="Tahoma"/>
        <family val="2"/>
      </rPr>
      <t>Fail ,Controller no response
0xFFFD</t>
    </r>
    <r>
      <rPr>
        <sz val="11"/>
        <color theme="1"/>
        <rFont val="宋体"/>
        <family val="2"/>
        <charset val="134"/>
      </rPr>
      <t>：</t>
    </r>
    <r>
      <rPr>
        <sz val="11"/>
        <color theme="1"/>
        <rFont val="Tahoma"/>
        <family val="2"/>
      </rPr>
      <t>Fail, Current Function Disable
0xFFFE</t>
    </r>
    <r>
      <rPr>
        <sz val="11"/>
        <color theme="1"/>
        <rFont val="宋体"/>
        <family val="2"/>
        <charset val="134"/>
      </rPr>
      <t>：</t>
    </r>
    <r>
      <rPr>
        <sz val="11"/>
        <color theme="1"/>
        <rFont val="Tahoma"/>
        <family val="2"/>
      </rPr>
      <t>Fail,Parameter can not be save
0xFFFF</t>
    </r>
    <r>
      <rPr>
        <sz val="11"/>
        <color theme="1"/>
        <rFont val="宋体"/>
        <family val="2"/>
        <charset val="134"/>
      </rPr>
      <t>：</t>
    </r>
    <r>
      <rPr>
        <sz val="11"/>
        <color theme="1"/>
        <rFont val="Tahoma"/>
        <family val="2"/>
      </rPr>
      <t xml:space="preserve">Fail Input Parameters incorrect </t>
    </r>
  </si>
  <si>
    <r>
      <t>CT Calibration(Automatic) input value 1, enable the CT calibration one time.  It will return to pervious operation status when you read it.     0x0000</t>
    </r>
    <r>
      <rPr>
        <sz val="11"/>
        <color theme="1"/>
        <rFont val="宋体"/>
        <family val="2"/>
        <charset val="134"/>
      </rPr>
      <t>：</t>
    </r>
    <r>
      <rPr>
        <sz val="11"/>
        <color theme="1"/>
        <rFont val="Tahoma"/>
        <family val="2"/>
      </rPr>
      <t>success
0x0001</t>
    </r>
    <r>
      <rPr>
        <sz val="11"/>
        <color theme="1"/>
        <rFont val="宋体"/>
        <family val="2"/>
        <charset val="134"/>
      </rPr>
      <t>：</t>
    </r>
    <r>
      <rPr>
        <sz val="11"/>
        <color theme="1"/>
        <rFont val="Tahoma"/>
        <family val="2"/>
      </rPr>
      <t>Operating
0xFFFB</t>
    </r>
    <r>
      <rPr>
        <sz val="11"/>
        <color theme="1"/>
        <rFont val="宋体"/>
        <family val="2"/>
        <charset val="134"/>
      </rPr>
      <t>：</t>
    </r>
    <r>
      <rPr>
        <sz val="11"/>
        <color theme="1"/>
        <rFont val="Tahoma"/>
        <family val="2"/>
      </rPr>
      <t>Fail,controller refuse to  response (controller busy or configuration issue</t>
    </r>
    <r>
      <rPr>
        <sz val="11"/>
        <color theme="1"/>
        <rFont val="宋体"/>
        <family val="2"/>
        <charset val="134"/>
      </rPr>
      <t>）</t>
    </r>
    <r>
      <rPr>
        <sz val="11"/>
        <color theme="1"/>
        <rFont val="Tahoma"/>
        <family val="2"/>
      </rPr>
      <t xml:space="preserve">
0xFFFC</t>
    </r>
    <r>
      <rPr>
        <sz val="11"/>
        <color theme="1"/>
        <rFont val="宋体"/>
        <family val="2"/>
        <charset val="134"/>
      </rPr>
      <t>：</t>
    </r>
    <r>
      <rPr>
        <sz val="11"/>
        <color theme="1"/>
        <rFont val="Tahoma"/>
        <family val="2"/>
      </rPr>
      <t>Fail ,Controller no response
0xFFFD</t>
    </r>
    <r>
      <rPr>
        <sz val="11"/>
        <color theme="1"/>
        <rFont val="宋体"/>
        <family val="2"/>
        <charset val="134"/>
      </rPr>
      <t>：</t>
    </r>
    <r>
      <rPr>
        <sz val="11"/>
        <color theme="1"/>
        <rFont val="Tahoma"/>
        <family val="2"/>
      </rPr>
      <t>Fail, Current Function Disable
0xFFFE</t>
    </r>
    <r>
      <rPr>
        <sz val="11"/>
        <color theme="1"/>
        <rFont val="宋体"/>
        <family val="2"/>
        <charset val="134"/>
      </rPr>
      <t>：</t>
    </r>
    <r>
      <rPr>
        <sz val="11"/>
        <color theme="1"/>
        <rFont val="Tahoma"/>
        <family val="2"/>
      </rPr>
      <t>Fail,Parameter can not be save
0xFFFF</t>
    </r>
    <r>
      <rPr>
        <sz val="11"/>
        <color theme="1"/>
        <rFont val="宋体"/>
        <family val="2"/>
        <charset val="134"/>
      </rPr>
      <t>：</t>
    </r>
    <r>
      <rPr>
        <sz val="11"/>
        <color theme="1"/>
        <rFont val="Tahoma"/>
        <family val="2"/>
      </rPr>
      <t xml:space="preserve">Fail Input Parameters incorrect </t>
    </r>
  </si>
  <si>
    <t xml:space="preserve">Italy automatic test
Write: Operate standard test;
0x0002: Operate quick test;
When reading, return the status of the last write operation:
0x0000: success
0x0001: Standard test is being operated
0x0002: Quick test is being operated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 </t>
  </si>
  <si>
    <t>Register for statistics power return date. This register indicate specifics year of the returned energy data. Year refers to the Nth most recent year relative to the inverter system time. N is the register value.
0: the current year of the system time;
1: 1 year before the system time;  19：19 year before the system time</t>
  </si>
  <si>
    <t>Register for statistics power return date. This register indicate specifics month of the returned energy data</t>
  </si>
  <si>
    <t>Register for statistics power return date. This register indicate specifics Day of the returned energy data</t>
  </si>
  <si>
    <t xml:space="preserve">Register for statistics power return date.  High byte: the time setting of the returned data.
0x01: Every day, the first 24 data in the return area are valid;
0x02: Every month, the first 31 data in the return area are valid;
0x03: Every year, the first 12 data in the return area are valid;
0x04: life cycle, the first 20 data in the return area are valid;
Other: invalid.
Low byte: the setting of the returned data.
0x01: photovoltaic  generation;
0x02: load consumption;
0x03: electricity Purchased from Grid ;
0x04: electricity sold to grid;
0x05: battery charging power;
0x06: battery discharging  power;
Other: invalid. </t>
  </si>
  <si>
    <t>Generated power Rate, Default value 1000</t>
  </si>
  <si>
    <t>Battery Charging power Rate, Default Value 1000</t>
  </si>
  <si>
    <t>Battery Discharging Power, Default Value 1000</t>
  </si>
  <si>
    <t>Battery Communication Address, multiple battery connected in the system, this register is used to mark the battery address of the physical interface corresponding to the battery serial number.</t>
  </si>
  <si>
    <t>Battery Parameter-Charge voltage protection</t>
  </si>
  <si>
    <t>Dod indicates the max discharge power, when SOC&lt;1-DOD, inverter will stop power discharge , inverter will stop power discharge caused by other issues.        DOD&lt;=EOD</t>
  </si>
  <si>
    <t xml:space="preserve">EOD indicate the max discharge power on off grid mode, when SOC&lt;1-EOD, inverter will stop power discharge , inverter will stop power discharge caused by other issues. </t>
  </si>
  <si>
    <r>
      <t>Battery Parameters-Rated Battery Voltage (Default 0</t>
    </r>
    <r>
      <rPr>
        <sz val="11"/>
        <color theme="1"/>
        <rFont val="宋体"/>
        <family val="2"/>
        <charset val="134"/>
      </rPr>
      <t>）</t>
    </r>
  </si>
  <si>
    <t>Battery Parameters_battery Type     0: Lead-acid(Default)   1: lithium iron phosphate Battery 2:  Lithium Ternary Battery 3: lithium titanate Battery</t>
  </si>
  <si>
    <r>
      <t>Battery parameters write in control. Input value is 1, the value of shadow register in battery parameters setting will upgrade to System battery parameter configuration .Input value is 2, the value of shadow register in battery parameters setting will upgrade to default value of BatConfig_Potocol .  It will return to pervious operation status when you read it.     0x0000</t>
    </r>
    <r>
      <rPr>
        <sz val="11"/>
        <color theme="1"/>
        <rFont val="微软雅黑"/>
        <family val="2"/>
        <charset val="134"/>
      </rPr>
      <t>：</t>
    </r>
    <r>
      <rPr>
        <sz val="11"/>
        <color theme="1"/>
        <rFont val="Arial"/>
        <family val="2"/>
      </rPr>
      <t>success
0x0001</t>
    </r>
    <r>
      <rPr>
        <sz val="11"/>
        <color theme="1"/>
        <rFont val="微软雅黑"/>
        <family val="2"/>
        <charset val="134"/>
      </rPr>
      <t>：</t>
    </r>
    <r>
      <rPr>
        <sz val="11"/>
        <color theme="1"/>
        <rFont val="Arial"/>
        <family val="2"/>
      </rPr>
      <t>Operating
0xFFFB</t>
    </r>
    <r>
      <rPr>
        <sz val="11"/>
        <color theme="1"/>
        <rFont val="微软雅黑"/>
        <family val="2"/>
        <charset val="134"/>
      </rPr>
      <t>：</t>
    </r>
    <r>
      <rPr>
        <sz val="11"/>
        <color theme="1"/>
        <rFont val="Arial"/>
        <family val="2"/>
      </rPr>
      <t>Fail,controller refuse to  response (controller busy or configuration issue</t>
    </r>
    <r>
      <rPr>
        <sz val="11"/>
        <color theme="1"/>
        <rFont val="微软雅黑"/>
        <family val="2"/>
        <charset val="134"/>
      </rPr>
      <t xml:space="preserve">）
</t>
    </r>
    <r>
      <rPr>
        <sz val="11"/>
        <color theme="1"/>
        <rFont val="Arial"/>
        <family val="2"/>
      </rPr>
      <t>0xFFFC</t>
    </r>
    <r>
      <rPr>
        <sz val="11"/>
        <color theme="1"/>
        <rFont val="微软雅黑"/>
        <family val="2"/>
        <charset val="134"/>
      </rPr>
      <t>：</t>
    </r>
    <r>
      <rPr>
        <sz val="11"/>
        <color theme="1"/>
        <rFont val="Arial"/>
        <family val="2"/>
      </rPr>
      <t>Fail ,Controller no response
0xFFFD</t>
    </r>
    <r>
      <rPr>
        <sz val="11"/>
        <color theme="1"/>
        <rFont val="微软雅黑"/>
        <family val="2"/>
        <charset val="134"/>
      </rPr>
      <t>：</t>
    </r>
    <r>
      <rPr>
        <sz val="11"/>
        <color theme="1"/>
        <rFont val="Arial"/>
        <family val="2"/>
      </rPr>
      <t>Fail, Current Function Disable
0xFFFE</t>
    </r>
    <r>
      <rPr>
        <sz val="11"/>
        <color theme="1"/>
        <rFont val="微软雅黑"/>
        <family val="2"/>
        <charset val="134"/>
      </rPr>
      <t>：</t>
    </r>
    <r>
      <rPr>
        <sz val="11"/>
        <color theme="1"/>
        <rFont val="Arial"/>
        <family val="2"/>
      </rPr>
      <t>Fail,Parameter can not be save
0xFFFF</t>
    </r>
    <r>
      <rPr>
        <sz val="11"/>
        <color theme="1"/>
        <rFont val="微软雅黑"/>
        <family val="2"/>
        <charset val="134"/>
      </rPr>
      <t>：</t>
    </r>
    <r>
      <rPr>
        <sz val="11"/>
        <color theme="1"/>
        <rFont val="Arial"/>
        <family val="2"/>
      </rPr>
      <t>Fail Input Parameters incorrect</t>
    </r>
  </si>
  <si>
    <t>Enable ARC testing</t>
    <phoneticPr fontId="24" type="noConversion"/>
  </si>
  <si>
    <t>Grid Rated Frequency</t>
  </si>
  <si>
    <t xml:space="preserve">written 1 means start self testing(self check all channels)., all cleared after the self -testing </t>
  </si>
  <si>
    <t>Regular Charge or discharge -Smaller Serial number Rules, smaller high priority. After successfully writing to this register, the timing charge and discharge parameters will be updated to the parameters corresponding to the written serial number</t>
  </si>
  <si>
    <t xml:space="preserve">Regular Charge or discharge -enable or disable control;  Bit 0: Charging enable </t>
  </si>
  <si>
    <t>Timing Mode-Reverse 1</t>
  </si>
  <si>
    <t>Timing Mode-Reverse 2</t>
  </si>
  <si>
    <t>Timing Mode-Reverse 3</t>
  </si>
  <si>
    <t>Timing Mode-Reverse 4</t>
  </si>
  <si>
    <r>
      <t>Timing Mode write in control. Input value is 1, the value of shadow register in battery parameters setting will upgrade to Timing Mode parameter configuration .Input .  It will return to pervious operation status when you read it.     0x0000</t>
    </r>
    <r>
      <rPr>
        <sz val="11"/>
        <color theme="1"/>
        <rFont val="微软雅黑"/>
        <family val="2"/>
        <charset val="134"/>
      </rPr>
      <t>：</t>
    </r>
    <r>
      <rPr>
        <sz val="11"/>
        <color theme="1"/>
        <rFont val="Arial"/>
        <family val="2"/>
      </rPr>
      <t>success
0x0001</t>
    </r>
    <r>
      <rPr>
        <sz val="11"/>
        <color theme="1"/>
        <rFont val="微软雅黑"/>
        <family val="2"/>
        <charset val="134"/>
      </rPr>
      <t>：</t>
    </r>
    <r>
      <rPr>
        <sz val="11"/>
        <color theme="1"/>
        <rFont val="Arial"/>
        <family val="2"/>
      </rPr>
      <t>Operating
0xFFFB</t>
    </r>
    <r>
      <rPr>
        <sz val="11"/>
        <color theme="1"/>
        <rFont val="微软雅黑"/>
        <family val="2"/>
        <charset val="134"/>
      </rPr>
      <t>：</t>
    </r>
    <r>
      <rPr>
        <sz val="11"/>
        <color theme="1"/>
        <rFont val="Arial"/>
        <family val="2"/>
      </rPr>
      <t>Fail,controller refuse to  response (controller busy or configuration issue</t>
    </r>
    <r>
      <rPr>
        <sz val="11"/>
        <color theme="1"/>
        <rFont val="微软雅黑"/>
        <family val="2"/>
        <charset val="134"/>
      </rPr>
      <t xml:space="preserve">）
</t>
    </r>
    <r>
      <rPr>
        <sz val="11"/>
        <color theme="1"/>
        <rFont val="Arial"/>
        <family val="2"/>
      </rPr>
      <t>0xFFFC</t>
    </r>
    <r>
      <rPr>
        <sz val="11"/>
        <color theme="1"/>
        <rFont val="微软雅黑"/>
        <family val="2"/>
        <charset val="134"/>
      </rPr>
      <t>：</t>
    </r>
    <r>
      <rPr>
        <sz val="11"/>
        <color theme="1"/>
        <rFont val="Arial"/>
        <family val="2"/>
      </rPr>
      <t>Fail ,Controller no response
0xFFFD</t>
    </r>
    <r>
      <rPr>
        <sz val="11"/>
        <color theme="1"/>
        <rFont val="微软雅黑"/>
        <family val="2"/>
        <charset val="134"/>
      </rPr>
      <t>：</t>
    </r>
    <r>
      <rPr>
        <sz val="11"/>
        <color theme="1"/>
        <rFont val="Arial"/>
        <family val="2"/>
      </rPr>
      <t>Fail, Current Function Disable
0xFFFE</t>
    </r>
    <r>
      <rPr>
        <sz val="11"/>
        <color theme="1"/>
        <rFont val="微软雅黑"/>
        <family val="2"/>
        <charset val="134"/>
      </rPr>
      <t>：</t>
    </r>
    <r>
      <rPr>
        <sz val="11"/>
        <color theme="1"/>
        <rFont val="Arial"/>
        <family val="2"/>
      </rPr>
      <t>Fail,Parameter can not be save
0xFFFF</t>
    </r>
    <r>
      <rPr>
        <sz val="11"/>
        <color theme="1"/>
        <rFont val="微软雅黑"/>
        <family val="2"/>
        <charset val="134"/>
      </rPr>
      <t>：</t>
    </r>
    <r>
      <rPr>
        <sz val="11"/>
        <color theme="1"/>
        <rFont val="Arial"/>
        <family val="2"/>
      </rPr>
      <t>Fail Input Parameters incorrect</t>
    </r>
  </si>
  <si>
    <t>Time of Use Mode_Serial number Rules, The smaller the serial number, the higher the priority. After successfully writing to this register, the  parameter for timing mode will be updated to the parameter corresponding to the written serial number.</t>
  </si>
  <si>
    <t>Time of use mode-SOC stop line for forced charging, Percentage of remaining power,
When the current battery SOC reaches this register value, Force charge stop enter into self-use mode, stop discharge at the same time</t>
  </si>
  <si>
    <t xml:space="preserve">Time of use mode-Force charge power, input vale can not exceed  nominal power </t>
  </si>
  <si>
    <r>
      <t>Time of use mode</t>
    </r>
    <r>
      <rPr>
        <sz val="11"/>
        <color theme="1"/>
        <rFont val="Arial"/>
        <family val="2"/>
      </rPr>
      <t>-</t>
    </r>
    <r>
      <rPr>
        <sz val="11"/>
        <color theme="1"/>
        <rFont val="Arial"/>
        <family val="3"/>
      </rPr>
      <t>Rule function weekdays</t>
    </r>
    <r>
      <rPr>
        <sz val="11"/>
        <color theme="1"/>
        <rFont val="宋体"/>
        <family val="3"/>
        <charset val="134"/>
      </rPr>
      <t>；</t>
    </r>
    <r>
      <rPr>
        <sz val="11"/>
        <color theme="1"/>
        <rFont val="Arial"/>
        <family val="3"/>
      </rPr>
      <t xml:space="preserve">This register </t>
    </r>
    <r>
      <rPr>
        <sz val="11"/>
        <color theme="1"/>
        <rFont val="宋体"/>
        <family val="3"/>
        <charset val="134"/>
      </rPr>
      <t xml:space="preserve">
</t>
    </r>
    <r>
      <rPr>
        <sz val="11"/>
        <color theme="1"/>
        <rFont val="Arial"/>
        <family val="3"/>
      </rPr>
      <t>The register is represented by bit field, bit 0 means invalid week, bit 1 means valid week</t>
    </r>
    <r>
      <rPr>
        <sz val="11"/>
        <color theme="1"/>
        <rFont val="宋体"/>
        <family val="3"/>
        <charset val="134"/>
      </rPr>
      <t xml:space="preserve">
</t>
    </r>
    <r>
      <rPr>
        <sz val="11"/>
        <color theme="1"/>
        <rFont val="Arial"/>
        <family val="2"/>
      </rPr>
      <t>Bit0</t>
    </r>
    <r>
      <rPr>
        <sz val="11"/>
        <color theme="1"/>
        <rFont val="宋体"/>
        <family val="3"/>
        <charset val="134"/>
      </rPr>
      <t>：</t>
    </r>
    <r>
      <rPr>
        <sz val="11"/>
        <color theme="1"/>
        <rFont val="Arial"/>
        <family val="3"/>
      </rPr>
      <t>Monday</t>
    </r>
    <r>
      <rPr>
        <sz val="11"/>
        <color theme="1"/>
        <rFont val="宋体"/>
        <family val="3"/>
        <charset val="134"/>
      </rPr>
      <t xml:space="preserve">
</t>
    </r>
    <r>
      <rPr>
        <sz val="11"/>
        <color theme="1"/>
        <rFont val="Arial"/>
        <family val="2"/>
      </rPr>
      <t>Bit1</t>
    </r>
    <r>
      <rPr>
        <sz val="11"/>
        <color theme="1"/>
        <rFont val="宋体"/>
        <family val="3"/>
        <charset val="134"/>
      </rPr>
      <t>：</t>
    </r>
    <r>
      <rPr>
        <sz val="11"/>
        <color theme="1"/>
        <rFont val="Arial"/>
        <family val="3"/>
      </rPr>
      <t>Tuesday</t>
    </r>
    <r>
      <rPr>
        <sz val="11"/>
        <color theme="1"/>
        <rFont val="宋体"/>
        <family val="3"/>
        <charset val="134"/>
      </rPr>
      <t xml:space="preserve">
</t>
    </r>
    <r>
      <rPr>
        <sz val="11"/>
        <color theme="1"/>
        <rFont val="Arial"/>
        <family val="2"/>
      </rPr>
      <t>Bit2</t>
    </r>
    <r>
      <rPr>
        <sz val="11"/>
        <color theme="1"/>
        <rFont val="宋体"/>
        <family val="3"/>
        <charset val="134"/>
      </rPr>
      <t>：</t>
    </r>
    <r>
      <rPr>
        <sz val="11"/>
        <color theme="1"/>
        <rFont val="Arial"/>
        <family val="3"/>
      </rPr>
      <t>Wednesday</t>
    </r>
    <r>
      <rPr>
        <sz val="11"/>
        <color theme="1"/>
        <rFont val="宋体"/>
        <family val="3"/>
        <charset val="134"/>
      </rPr>
      <t xml:space="preserve">
</t>
    </r>
    <r>
      <rPr>
        <sz val="11"/>
        <color theme="1"/>
        <rFont val="Arial"/>
        <family val="2"/>
      </rPr>
      <t>Bit3</t>
    </r>
    <r>
      <rPr>
        <sz val="11"/>
        <color theme="1"/>
        <rFont val="宋体"/>
        <family val="3"/>
        <charset val="134"/>
      </rPr>
      <t>：</t>
    </r>
    <r>
      <rPr>
        <sz val="11"/>
        <color theme="1"/>
        <rFont val="Arial"/>
        <family val="3"/>
      </rPr>
      <t>Thursday</t>
    </r>
    <r>
      <rPr>
        <sz val="11"/>
        <color theme="1"/>
        <rFont val="宋体"/>
        <family val="3"/>
        <charset val="134"/>
      </rPr>
      <t xml:space="preserve">
</t>
    </r>
    <r>
      <rPr>
        <sz val="11"/>
        <color theme="1"/>
        <rFont val="Arial"/>
        <family val="2"/>
      </rPr>
      <t>Bit4</t>
    </r>
    <r>
      <rPr>
        <sz val="11"/>
        <color theme="1"/>
        <rFont val="宋体"/>
        <family val="3"/>
        <charset val="134"/>
      </rPr>
      <t>：</t>
    </r>
    <r>
      <rPr>
        <sz val="11"/>
        <color theme="1"/>
        <rFont val="Arial"/>
        <family val="3"/>
      </rPr>
      <t>Friday</t>
    </r>
    <r>
      <rPr>
        <sz val="11"/>
        <color theme="1"/>
        <rFont val="宋体"/>
        <family val="3"/>
        <charset val="134"/>
      </rPr>
      <t xml:space="preserve">
</t>
    </r>
    <r>
      <rPr>
        <sz val="11"/>
        <color theme="1"/>
        <rFont val="Arial"/>
        <family val="2"/>
      </rPr>
      <t>Bit5</t>
    </r>
    <r>
      <rPr>
        <sz val="11"/>
        <color theme="1"/>
        <rFont val="宋体"/>
        <family val="3"/>
        <charset val="134"/>
      </rPr>
      <t>：</t>
    </r>
    <r>
      <rPr>
        <sz val="11"/>
        <color theme="1"/>
        <rFont val="Arial"/>
        <family val="3"/>
      </rPr>
      <t>Saturday</t>
    </r>
    <r>
      <rPr>
        <sz val="11"/>
        <color theme="1"/>
        <rFont val="宋体"/>
        <family val="3"/>
        <charset val="134"/>
      </rPr>
      <t xml:space="preserve">
</t>
    </r>
    <r>
      <rPr>
        <sz val="11"/>
        <color theme="1"/>
        <rFont val="Arial"/>
        <family val="2"/>
      </rPr>
      <t>Bit6</t>
    </r>
    <r>
      <rPr>
        <sz val="11"/>
        <color theme="1"/>
        <rFont val="宋体"/>
        <family val="3"/>
        <charset val="134"/>
      </rPr>
      <t>：</t>
    </r>
    <r>
      <rPr>
        <sz val="11"/>
        <color theme="1"/>
        <rFont val="Arial"/>
        <family val="3"/>
      </rPr>
      <t>Sunday</t>
    </r>
  </si>
  <si>
    <r>
      <t>Time of use  Mode write in control. Input value is 1, the value of shadow register in battery parameters setting will upgrade to Time of use Mode parameter configuration .Input .  It will return to pervious operation status when you read it.     0x0000</t>
    </r>
    <r>
      <rPr>
        <sz val="11"/>
        <color theme="1"/>
        <rFont val="微软雅黑"/>
        <family val="2"/>
        <charset val="134"/>
      </rPr>
      <t>：</t>
    </r>
    <r>
      <rPr>
        <sz val="11"/>
        <color theme="1"/>
        <rFont val="Arial"/>
        <family val="2"/>
      </rPr>
      <t>success
0x0001</t>
    </r>
    <r>
      <rPr>
        <sz val="11"/>
        <color theme="1"/>
        <rFont val="微软雅黑"/>
        <family val="2"/>
        <charset val="134"/>
      </rPr>
      <t>：</t>
    </r>
    <r>
      <rPr>
        <sz val="11"/>
        <color theme="1"/>
        <rFont val="Arial"/>
        <family val="2"/>
      </rPr>
      <t>Operating
0xFFFB</t>
    </r>
    <r>
      <rPr>
        <sz val="11"/>
        <color theme="1"/>
        <rFont val="微软雅黑"/>
        <family val="2"/>
        <charset val="134"/>
      </rPr>
      <t>：</t>
    </r>
    <r>
      <rPr>
        <sz val="11"/>
        <color theme="1"/>
        <rFont val="Arial"/>
        <family val="2"/>
      </rPr>
      <t>Fail,controller refuse to  response (controller busy or configuration issue</t>
    </r>
    <r>
      <rPr>
        <sz val="11"/>
        <color theme="1"/>
        <rFont val="微软雅黑"/>
        <family val="2"/>
        <charset val="134"/>
      </rPr>
      <t xml:space="preserve">）
</t>
    </r>
    <r>
      <rPr>
        <sz val="11"/>
        <color theme="1"/>
        <rFont val="Arial"/>
        <family val="2"/>
      </rPr>
      <t>0xFFFC</t>
    </r>
    <r>
      <rPr>
        <sz val="11"/>
        <color theme="1"/>
        <rFont val="微软雅黑"/>
        <family val="2"/>
        <charset val="134"/>
      </rPr>
      <t>：</t>
    </r>
    <r>
      <rPr>
        <sz val="11"/>
        <color theme="1"/>
        <rFont val="Arial"/>
        <family val="2"/>
      </rPr>
      <t>Fail ,Controller no response
0xFFFD</t>
    </r>
    <r>
      <rPr>
        <sz val="11"/>
        <color theme="1"/>
        <rFont val="微软雅黑"/>
        <family val="2"/>
        <charset val="134"/>
      </rPr>
      <t>：</t>
    </r>
    <r>
      <rPr>
        <sz val="11"/>
        <color theme="1"/>
        <rFont val="Arial"/>
        <family val="2"/>
      </rPr>
      <t>Fail, Current Function Disable
0xFFFE</t>
    </r>
    <r>
      <rPr>
        <sz val="11"/>
        <color theme="1"/>
        <rFont val="微软雅黑"/>
        <family val="2"/>
        <charset val="134"/>
      </rPr>
      <t>：</t>
    </r>
    <r>
      <rPr>
        <sz val="11"/>
        <color theme="1"/>
        <rFont val="Arial"/>
        <family val="2"/>
      </rPr>
      <t>Fail,Parameter can not be save
0xFFFF</t>
    </r>
    <r>
      <rPr>
        <sz val="11"/>
        <color theme="1"/>
        <rFont val="微软雅黑"/>
        <family val="2"/>
        <charset val="134"/>
      </rPr>
      <t>：</t>
    </r>
    <r>
      <rPr>
        <sz val="11"/>
        <color theme="1"/>
        <rFont val="Arial"/>
        <family val="2"/>
      </rPr>
      <t>Fail Input Parameters incorrect</t>
    </r>
  </si>
  <si>
    <t xml:space="preserve">Scheduler Mode Expect grid power(Gdes_Ante),Planned mask Parameter,vaild in Planned Parameter. positive value mean power from grid to system, negative value  mean power from system to Grid </t>
  </si>
  <si>
    <t xml:space="preserve">Scheduler Mode minimum charge/discharge power (Blo_Ante),Planned mask Parameter,vaild in Planned Parameter. positive value mean power from grid to system, negative value  mean power from system to Grid </t>
  </si>
  <si>
    <t xml:space="preserve">Scheduler Mode maximum charge/discharge power (Bup_Ante),Planned mask Parameter,vaild in Planned Parameter. positive value mean power from grid to system, negative value  mean power from system to Grid </t>
  </si>
  <si>
    <t xml:space="preserve">Scheduler Mode allowable export power (Gdzup_Ante),Planned mask Parameter,vaild in Planned Parameter. positive value mean power from grid to system, negative value  mean power from system to Grid </t>
  </si>
  <si>
    <t xml:space="preserve">Scheduler Mode allowable buy power (Gdzlo_Ante),Planned mask Parameter,vaild in Planned Parameter. positive value mean power from grid to system, negative value  mean power from system to Grid </t>
  </si>
  <si>
    <t xml:space="preserve">Scheduler Mode expect grid power(Gdes_Post),Planned mask Parameter,vaild in Planned Parameter. positive value mean power from grid to system, negative value  mean power from system to Grid </t>
  </si>
  <si>
    <t xml:space="preserve">Scheduler Mode Battery minimum charge/discharge (Blo_Post),Planned mask Parameter,vaild in Planned Parameter. positive value mean power from grid to system, negative value  mean power from system to Grid </t>
  </si>
  <si>
    <t xml:space="preserve">Scheduler Mode Battery maximum charge/discharge (BUP_Post),Planned mask Parameter,vaild in Planned Parameter. positive value mean power from grid to system, negative value  mean power from system to Grid </t>
  </si>
  <si>
    <t xml:space="preserve">Scheduler Mode allowable export power (Gdzup_Poat),Planned mask Parameter,vaild in Planned Parameter. positive value mean power from grid to system, negative value  mean power from system to Grid </t>
  </si>
  <si>
    <t xml:space="preserve">Scheduler Mode allowable buy power (Gdzlo_Post),Planned mask Parameter,vaild in Planned Parameter. positive value mean power from grid to system, negative value  mean power from system to Grid </t>
  </si>
  <si>
    <t>Scheduler mode, start time for application expect parameters, unix time format. Default setting is Greenwich Mean time(GMT). There fore, when se this parameter,  attention about the local time zone ,Start Time=(local Unix Time)±(seconds corresponding to the time difference between UTC/GMT and local time)</t>
  </si>
  <si>
    <t>Scheduler mode, Duration time for application expect parameters,</t>
  </si>
  <si>
    <t>Scheduler mode management mode selection (Management Mode);
0: Spontaneous self-use mode
1: Manual mode
2: Scheduler mode
You can only enter 0, 1, 2, other data are invalid.</t>
  </si>
  <si>
    <t>Italian Automatic Testing 59.S1, the default setting according to OV1 tripping time</t>
  </si>
  <si>
    <t>Italian Automatic Testing 59.S2, the default setting according to OV2 tripping time</t>
  </si>
  <si>
    <t>Italian Automatic Testing 27.S1, the default setting according to OV1 tripping time</t>
  </si>
  <si>
    <t>Italian Automatic Testing 27.S2, the default setting according to OV2 tripping time</t>
  </si>
  <si>
    <t>Italian Automatic Testing 81&gt;.S1, the default setting according to OV1 tripping time</t>
  </si>
  <si>
    <t>Italian Automatic Testing 81&gt;.S2, the default setting according to OV2 tripping time</t>
  </si>
  <si>
    <t>Italian Automatic Testing 81&lt;.S1, the default setting according to OV1 tripping time</t>
  </si>
  <si>
    <t>Italian Automatic Testing 81&lt;.S2, the default setting according to OV2 tripping time</t>
  </si>
  <si>
    <t>Italian Auto Testing Result 33</t>
    <phoneticPr fontId="24" type="noConversion"/>
  </si>
  <si>
    <t>Italian Auto Testing Result 34</t>
    <phoneticPr fontId="24" type="noConversion"/>
  </si>
  <si>
    <t>Italian Auto Testing Result 35</t>
    <phoneticPr fontId="24" type="noConversion"/>
  </si>
  <si>
    <t>Italian Auto Testing Result 36</t>
    <phoneticPr fontId="24" type="noConversion"/>
  </si>
  <si>
    <t>Italian Auto Testing Result 37</t>
    <phoneticPr fontId="24" type="noConversion"/>
  </si>
  <si>
    <t>Italian Auto Testing Result 38</t>
    <phoneticPr fontId="24" type="noConversion"/>
  </si>
  <si>
    <t>Italian Auto Testing Result 39</t>
    <phoneticPr fontId="24" type="noConversion"/>
  </si>
  <si>
    <t>Italian Auto Testing Result 40</t>
    <phoneticPr fontId="24" type="noConversion"/>
  </si>
  <si>
    <t>Italian Auto Testing Result 41</t>
    <phoneticPr fontId="24" type="noConversion"/>
  </si>
  <si>
    <t>Italian Auto Testing Result 42</t>
    <phoneticPr fontId="24" type="noConversion"/>
  </si>
  <si>
    <t>Italian Auto Testing Result 43</t>
    <phoneticPr fontId="24" type="noConversion"/>
  </si>
  <si>
    <t>Italian Auto Testing Result 44</t>
    <phoneticPr fontId="24" type="noConversion"/>
  </si>
  <si>
    <t>Italian Auto Testing Result 45</t>
    <phoneticPr fontId="24" type="noConversion"/>
  </si>
  <si>
    <t>Italian Auto Testing Result 46</t>
    <phoneticPr fontId="24" type="noConversion"/>
  </si>
  <si>
    <t>Italian Auto Testing Result 47</t>
    <phoneticPr fontId="24" type="noConversion"/>
  </si>
  <si>
    <t>Italian Auto Testing Result 48</t>
    <phoneticPr fontId="24" type="noConversion"/>
  </si>
  <si>
    <t>High Byte: Date;          Low Byte: Hour</t>
  </si>
  <si>
    <t>High Byte: minute;        Low Byte: Second</t>
  </si>
  <si>
    <t>Data 1 in history energy statistics, corresponding to time reference, the energy statics data  return to setting register</t>
  </si>
  <si>
    <t>Data 2 in history energy statistics, corresponding to time reference, the energy statics data  return to setting register</t>
  </si>
  <si>
    <t>Data 3 in history energy statistics, corresponding to time reference, the energy statics data  return to setting register</t>
  </si>
  <si>
    <t>Data 4 in history energy statistics, corresponding to time reference, the energy statics data  return to setting register</t>
  </si>
  <si>
    <t>Data 5 in history energy statistics, corresponding to time reference, the energy statics data  return to setting register</t>
  </si>
  <si>
    <t>Data 6 in history energy statistics, corresponding to time reference, the energy statics data  return to setting register</t>
  </si>
  <si>
    <t>Data 7 in history energy statistics, corresponding to time reference, the energy statics data  return to setting register</t>
  </si>
  <si>
    <t>Data 8 in history energy statistics, corresponding to time reference, the energy statics data  return to setting register</t>
  </si>
  <si>
    <t>Data 9 in history energy statistics, corresponding to time reference, the energy statics data  return to setting register</t>
  </si>
  <si>
    <t>Data 10 in history energy statistics, corresponding to time reference, the energy statics data  return to setting register</t>
  </si>
  <si>
    <t>Data 11 in history energy statistics, corresponding to time reference, the energy statics data  return to setting register</t>
  </si>
  <si>
    <t>Data 12 in history energy statistics, corresponding to time reference, the energy statics data  return to setting register</t>
  </si>
  <si>
    <t>Data 13 in history energy statistics, corresponding to time reference, the energy statics data  return to setting register</t>
  </si>
  <si>
    <t>Data 14 in history energy statistics, corresponding to time reference, the energy statics data  return to setting register</t>
  </si>
  <si>
    <t>Data 15 in history energy statistics, corresponding to time reference, the energy statics data  return to setting register</t>
  </si>
  <si>
    <t>Data 16 in history energy statistics, corresponding to time reference, the energy statics data  return to setting register</t>
  </si>
  <si>
    <t>Data 17 in history energy statistics, corresponding to time reference, the energy statics data  return to setting register</t>
  </si>
  <si>
    <t>Data 18 in history energy statistics, corresponding to time reference, the energy statics data  return to setting register</t>
  </si>
  <si>
    <t>Data 19 in history energy statistics, corresponding to time reference, the energy statics data  return to setting register</t>
  </si>
  <si>
    <t>Data 20 in history energy statistics, corresponding to time reference, the energy statics data  return to setting register</t>
  </si>
  <si>
    <t>Data 21 in history energy statistics, corresponding to time reference, the energy statics data  return to setting register</t>
  </si>
  <si>
    <t>Data 22 in history energy statistics, corresponding to time reference, the energy statics data  return to setting register</t>
  </si>
  <si>
    <t>Data 23 in history energy statistics, corresponding to time reference, the energy statics data  return to setting register</t>
  </si>
  <si>
    <t>Data 24 in history energy statistics, corresponding to time reference, the energy statics data  return to setting register</t>
  </si>
  <si>
    <t>Data 25 in history energy statistics, corresponding to time reference, the energy statics data  return to setting register</t>
  </si>
  <si>
    <t>Data 26 in history energy statistics, corresponding to time reference, the energy statics data  return to setting register</t>
  </si>
  <si>
    <t>Data 27 in history energy statistics, corresponding to time reference, the energy statics data  return to setting register</t>
  </si>
  <si>
    <t>Data 28 in history energy statistics, corresponding to time reference, the energy statics data  return to setting register</t>
  </si>
  <si>
    <t>Data 29 in history energy statistics, corresponding to time reference, the energy statics data  return to setting register</t>
  </si>
  <si>
    <t>Data 30 in history energy statistics, corresponding to time reference, the energy statics data  return to setting register</t>
  </si>
  <si>
    <t>Data 31 in history energy statistics, corresponding to time reference, the energy statics data  return to setting register</t>
  </si>
  <si>
    <t>Data 32 in history energy statistics, corresponding to time reference, the energy statics data  return to setting register</t>
  </si>
  <si>
    <t>Data 33 in history energy statistics, corresponding to time reference, the energy statics data  return to setting register</t>
  </si>
  <si>
    <t>Data 34 in history energy statistics, corresponding to time reference, the energy statics data  return to setting register</t>
  </si>
  <si>
    <t>Data 35 in history energy statistics, corresponding to time reference, the energy statics data  return to setting register</t>
  </si>
  <si>
    <t>Data 36 in history energy statistics, corresponding to time reference, the energy statics data  return to setting register</t>
  </si>
  <si>
    <t>Data 37 in history energy statistics, corresponding to time reference, the energy statics data  return to setting register</t>
  </si>
  <si>
    <t>Data 38 in history energy statistics, corresponding to time reference, the energy statics data  return to setting register</t>
  </si>
  <si>
    <t>Data 39 in history energy statistics, corresponding to time reference, the energy statics data  return to setting register</t>
  </si>
  <si>
    <t>Data 40 in history energy statistics, corresponding to time reference, the energy statics data  return to setting register</t>
  </si>
  <si>
    <t xml:space="preserve">The version number of monitoring software </t>
  </si>
  <si>
    <r>
      <t>Factory Reset Registers, valid when bit value is "1", Bit 0 Clear Energy      Bit 1 Clear history event   Bit2: All configuration parameter back to default value, when reading , the status return to last writing operation. 0xFFFC</t>
    </r>
    <r>
      <rPr>
        <sz val="11"/>
        <color theme="1"/>
        <rFont val="宋体"/>
        <charset val="134"/>
      </rPr>
      <t>：</t>
    </r>
    <r>
      <rPr>
        <sz val="11"/>
        <color theme="1"/>
        <rFont val="Arial"/>
        <family val="2"/>
      </rPr>
      <t>Fail ,Controller no response
0xFFFD</t>
    </r>
    <r>
      <rPr>
        <sz val="11"/>
        <color theme="1"/>
        <rFont val="宋体"/>
        <charset val="134"/>
      </rPr>
      <t>：</t>
    </r>
    <r>
      <rPr>
        <sz val="11"/>
        <color theme="1"/>
        <rFont val="Arial"/>
        <family val="2"/>
      </rPr>
      <t>Fail, Current Function Disable
0xFFFE</t>
    </r>
    <r>
      <rPr>
        <sz val="11"/>
        <color theme="1"/>
        <rFont val="宋体"/>
        <charset val="134"/>
      </rPr>
      <t>：</t>
    </r>
    <r>
      <rPr>
        <sz val="11"/>
        <color theme="1"/>
        <rFont val="Arial"/>
        <family val="2"/>
      </rPr>
      <t>Fail,Parameter can not be save
0xFFFF</t>
    </r>
    <r>
      <rPr>
        <sz val="11"/>
        <color theme="1"/>
        <rFont val="宋体"/>
        <charset val="134"/>
      </rPr>
      <t>：</t>
    </r>
    <r>
      <rPr>
        <sz val="11"/>
        <color theme="1"/>
        <rFont val="Arial"/>
        <family val="2"/>
      </rPr>
      <t>Fail Input Parameters incorrect</t>
    </r>
  </si>
  <si>
    <t xml:space="preserve">The 1st And 2nd digit of country code (safety regulation)The upper 8 bits of the register store the 1st digit of the safety name;
The lower 8 bits of the register store the 2nd bit of the safety name. "  </t>
  </si>
  <si>
    <t>The 3rd And 4th digit of country code (safety regulation)The upper 8 bits of the register store the 3rddigit of the safety name;
The lower 8 bits of the register store the 4th bit of the safety name. "</t>
  </si>
  <si>
    <t>The 5th and 6th digit of country code (safety regulation)The upper 8 bits of the register store the 15th digit of the safety name;
The lower 8 bits of the register store the 6th bit of the safety name. "</t>
  </si>
  <si>
    <t>The 7th And 8th digit of country code (safety regulation)The upper 8 bits of the register store the 7th digit of the safety name;
The lower 8 bits of the register store the 8th bit of the safety name. "</t>
  </si>
  <si>
    <t>The 9th And 10th digit of country code (safety regulation)The upper 8 bits of the register store the 9th digit of the safety name;
The lower 8 bits of the register store the 10th bit of the safety name. "</t>
  </si>
  <si>
    <t>Remotely firmware upgrade the control register.
High byte. Writing 0xA5 is valid.
The low byte contains all files needs to be upgraded, and the explanation of each bits : Bit0：communication board(ARM；
Bit1：Control board1（Main DSP）；
Bit2：Control board2（SlaveDSP）；
Bit3：Fuse；</t>
  </si>
  <si>
    <t xml:space="preserve">Current upgrade progress status
The high byte indicates the current target firmware to be upgraded:
0x00: Not in the upgrade state;    0x01: Main DSP upgrade;
0x02: Secondary DSP upgrade;   0x03: ARM upgrade; The low byte indicates the current upgrade progress:
The progress range is 0-100%; </t>
  </si>
  <si>
    <r>
      <t>"Factory mode-channel control bite;</t>
    </r>
    <r>
      <rPr>
        <sz val="11"/>
        <color theme="1"/>
        <rFont val="Tahoma"/>
        <family val="2"/>
      </rPr>
      <t xml:space="preserve"> Run commands (each channel occupies 2 bits): 0: Standby 1: Discharge 2: Charging Bit0-1: channel 1st run command d Bit1-2: channels 2nd run commands … Bit30-31:channel 16th running command"</t>
    </r>
  </si>
  <si>
    <t xml:space="preserve">Factory mode-offer charging power </t>
  </si>
  <si>
    <r>
      <t xml:space="preserve">   Bit 0 Clear calibration Factor;  Bit 1 Clear generation power; Bit2:Clear History Event  when reading , the status return to last writing operation  0x0000</t>
    </r>
    <r>
      <rPr>
        <sz val="11"/>
        <color theme="1"/>
        <rFont val="宋体"/>
        <family val="2"/>
        <charset val="134"/>
      </rPr>
      <t>：</t>
    </r>
    <r>
      <rPr>
        <sz val="11"/>
        <color theme="1"/>
        <rFont val="Arial"/>
        <family val="2"/>
      </rPr>
      <t>success
0x0001</t>
    </r>
    <r>
      <rPr>
        <sz val="11"/>
        <color theme="1"/>
        <rFont val="宋体"/>
        <family val="2"/>
        <charset val="134"/>
      </rPr>
      <t>：</t>
    </r>
    <r>
      <rPr>
        <sz val="11"/>
        <color theme="1"/>
        <rFont val="Arial"/>
        <family val="2"/>
      </rPr>
      <t>Operating
0xFFFB</t>
    </r>
    <r>
      <rPr>
        <sz val="11"/>
        <color theme="1"/>
        <rFont val="宋体"/>
        <family val="2"/>
        <charset val="134"/>
      </rPr>
      <t>：</t>
    </r>
    <r>
      <rPr>
        <sz val="11"/>
        <color theme="1"/>
        <rFont val="Arial"/>
        <family val="2"/>
      </rPr>
      <t>Fail,controller refuse to  response (controller busy or configuration issue</t>
    </r>
    <r>
      <rPr>
        <sz val="11"/>
        <color theme="1"/>
        <rFont val="宋体"/>
        <family val="2"/>
        <charset val="134"/>
      </rPr>
      <t>）</t>
    </r>
    <r>
      <rPr>
        <sz val="11"/>
        <color theme="1"/>
        <rFont val="Arial"/>
        <family val="2"/>
      </rPr>
      <t xml:space="preserve">
0xFFFC</t>
    </r>
    <r>
      <rPr>
        <sz val="11"/>
        <color theme="1"/>
        <rFont val="宋体"/>
        <family val="2"/>
        <charset val="134"/>
      </rPr>
      <t>：</t>
    </r>
    <r>
      <rPr>
        <sz val="11"/>
        <color theme="1"/>
        <rFont val="Arial"/>
        <family val="2"/>
      </rPr>
      <t>Fail ,Controller no response
0xFFFD</t>
    </r>
    <r>
      <rPr>
        <sz val="11"/>
        <color theme="1"/>
        <rFont val="宋体"/>
        <family val="2"/>
        <charset val="134"/>
      </rPr>
      <t>：</t>
    </r>
    <r>
      <rPr>
        <sz val="11"/>
        <color theme="1"/>
        <rFont val="Arial"/>
        <family val="2"/>
      </rPr>
      <t>Fail, Current Function Disable
0xFFFE</t>
    </r>
    <r>
      <rPr>
        <sz val="11"/>
        <color theme="1"/>
        <rFont val="宋体"/>
        <family val="2"/>
        <charset val="134"/>
      </rPr>
      <t>：</t>
    </r>
    <r>
      <rPr>
        <sz val="11"/>
        <color theme="1"/>
        <rFont val="Arial"/>
        <family val="2"/>
      </rPr>
      <t>Fail,Parameter can not be save
0xFFFF</t>
    </r>
    <r>
      <rPr>
        <sz val="11"/>
        <color theme="1"/>
        <rFont val="宋体"/>
        <family val="2"/>
        <charset val="134"/>
      </rPr>
      <t>：</t>
    </r>
    <r>
      <rPr>
        <sz val="11"/>
        <color theme="1"/>
        <rFont val="Arial"/>
        <family val="2"/>
      </rPr>
      <t>Fail Input Parameters incorrect</t>
    </r>
  </si>
  <si>
    <r>
      <t>Initially flag when power on for the first time.</t>
    </r>
    <r>
      <rPr>
        <sz val="11"/>
        <color theme="1"/>
        <rFont val="Tahoma"/>
        <family val="2"/>
      </rPr>
      <t xml:space="preserve"> After Factory_Reset (address 2006) Bit2 is set, the value of this register restored to 1. 0: Do not need to initialize settings 1: Need to be initialized</t>
    </r>
  </si>
  <si>
    <t>Power generation time of the day</t>
  </si>
  <si>
    <t>Phase R Output Current calibration Ratio</t>
  </si>
  <si>
    <t>Phase S Output Current calibration Ratio</t>
  </si>
  <si>
    <t>Phase T Output Current calibration Ratio</t>
  </si>
  <si>
    <t>Phase R CT Current calibration Ratio</t>
  </si>
  <si>
    <t>Phase S CT Current calibration Ratio</t>
  </si>
  <si>
    <t>Phase T CT Current calibration Ratio</t>
  </si>
  <si>
    <t>Phase R load Current calibration Ratio</t>
  </si>
  <si>
    <t>Phase S load Current calibration Ratio</t>
  </si>
  <si>
    <t>Phase T load Current calibration Ratio</t>
  </si>
  <si>
    <t>CAN protocol version number</t>
  </si>
  <si>
    <t>control bits for battery query, Bit 0-7: Query the pack number of the battery, range 0-15, 0 mean first pack;  Bit 8-11: Query the serial number of the battery pack,  range 0-15, 0 mean first pack; Bot 12-15 Query the fault ID RANGE 0-5;o mean the recent fault ID</t>
  </si>
  <si>
    <t xml:space="preserve">Remotely control debug- control bit 1 , the high byte indicates the debugging selection ;   0: communication board    1: MDSP    2:SDSP    3: Fuse     The low byte indicates the item number:
0-255 </t>
  </si>
  <si>
    <t xml:space="preserve">Remotely control debug- control bit 2 , the high byte indicates the debugging selection ;   0: communication board    1: MDSP    2:SDSP    3: Fuse     The low byte indicates the item number:
0-255 </t>
  </si>
  <si>
    <t xml:space="preserve">Remotely control debug- control bit 3 , the high byte indicates the debugging selection ;   0: communication board    1: MDSP    2:SDSP    3: Fuse     The low byte indicates the item number:
0-255 </t>
  </si>
  <si>
    <t xml:space="preserve">Remotely control debug- control bit 4 , the high byte indicates the debugging selection ;   0: communication board    1: MDSP    2:SDSP    3: Fuse     The low byte indicates the item number:
0-255 </t>
  </si>
  <si>
    <t xml:space="preserve">Remotely control debug- control bit 5 , the high byte indicates the debugging selection ;   0: communication board    1: MDSP    2:SDSP    3: Fuse     The low byte indicates the item number:
0-255 </t>
  </si>
  <si>
    <t xml:space="preserve">Remote debugging-read configuration word 1 , the high byte indicates the debugging selection ;   0: communication board    1: MDSP    2:SDSP    3: Fuse     The low byte indicates the item number:
0-255 </t>
  </si>
  <si>
    <t>Faulty Battery pack number(Real -time)  Bit 0-7, query the pack number range 0-15, 0 mean first pack; Bit 8-11 mean query the number of battery , range 0-15, o mean first battery; BIT12-15query  the fault ID, range 0-5, 0 mean recent 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</si>
</sst>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0.00_ "/>
  </numFmts>
  <fonts count="51">
    <font>
      <sz val="11"/>
      <color theme="1"/>
      <name val="Tahoma"/>
      <charset val="134"/>
    </font>
    <font>
      <sz val="11"/>
      <color theme="1"/>
      <name val="宋体"/>
      <charset val="134"/>
    </font>
    <font>
      <sz val="11"/>
      <color theme="1"/>
      <name val="Tahoma"/>
      <family val="2"/>
    </font>
    <font>
      <sz val="11"/>
      <color theme="1"/>
      <name val="Tahoma"/>
      <family val="2"/>
    </font>
    <font>
      <sz val="11"/>
      <name val="宋体"/>
      <charset val="134"/>
    </font>
    <font>
      <sz val="10.5"/>
      <color theme="1"/>
      <name val="宋体"/>
      <charset val="134"/>
    </font>
    <font>
      <sz val="11"/>
      <color rgb="FFFF0000"/>
      <name val="宋体"/>
      <charset val="134"/>
    </font>
    <font>
      <sz val="11"/>
      <color theme="5" tint="-0.249977111117893"/>
      <name val="宋体"/>
      <charset val="134"/>
    </font>
    <font>
      <sz val="11"/>
      <name val="Tahoma"/>
      <family val="2"/>
    </font>
    <font>
      <sz val="11"/>
      <color rgb="FFFF0000"/>
      <name val="Tahoma"/>
      <family val="2"/>
    </font>
    <font>
      <sz val="11"/>
      <color theme="1"/>
      <name val="Arial"/>
      <family val="2"/>
    </font>
    <font>
      <sz val="11"/>
      <color theme="1"/>
      <name val="Calibri"/>
      <charset val="134"/>
      <scheme val="minor"/>
    </font>
    <font>
      <sz val="11"/>
      <color rgb="FFFF0000"/>
      <name val="Calibri"/>
      <charset val="134"/>
      <scheme val="minor"/>
    </font>
    <font>
      <sz val="11"/>
      <name val="Calibri"/>
      <charset val="134"/>
      <scheme val="minor"/>
    </font>
    <font>
      <strike/>
      <sz val="11"/>
      <color theme="1"/>
      <name val="宋体"/>
      <charset val="134"/>
    </font>
    <font>
      <sz val="12"/>
      <name val="Times New Roman"/>
      <family val="1"/>
    </font>
    <font>
      <sz val="12"/>
      <name val="宋体"/>
      <charset val="134"/>
    </font>
    <font>
      <b/>
      <sz val="12"/>
      <name val="宋体"/>
      <charset val="134"/>
    </font>
    <font>
      <b/>
      <sz val="13"/>
      <color indexed="12"/>
      <name val="宋体"/>
      <charset val="134"/>
    </font>
    <font>
      <b/>
      <u/>
      <sz val="12"/>
      <name val="宋体"/>
      <charset val="134"/>
    </font>
    <font>
      <b/>
      <sz val="11"/>
      <color theme="1"/>
      <name val="宋体"/>
      <charset val="134"/>
    </font>
    <font>
      <sz val="11"/>
      <name val="Times New Roman"/>
      <family val="1"/>
    </font>
    <font>
      <sz val="11"/>
      <color indexed="12"/>
      <name val="宋体"/>
      <charset val="134"/>
    </font>
    <font>
      <sz val="11"/>
      <color theme="1"/>
      <name val="Tahoma"/>
      <family val="2"/>
      <charset val="134"/>
    </font>
    <font>
      <sz val="9"/>
      <name val="Tahoma"/>
      <family val="2"/>
    </font>
    <font>
      <b/>
      <sz val="12"/>
      <name val="宋体"/>
      <family val="3"/>
      <charset val="134"/>
    </font>
    <font>
      <b/>
      <u/>
      <sz val="12"/>
      <name val="宋体"/>
      <family val="3"/>
      <charset val="134"/>
    </font>
    <font>
      <sz val="12"/>
      <name val="宋体"/>
      <family val="3"/>
      <charset val="134"/>
    </font>
    <font>
      <sz val="12"/>
      <name val="Times New Roman"/>
      <family val="3"/>
      <charset val="134"/>
    </font>
    <font>
      <sz val="12"/>
      <name val="Times New Roman"/>
      <family val="1"/>
      <charset val="134"/>
    </font>
    <font>
      <sz val="10"/>
      <color theme="1"/>
      <name val="宋体"/>
      <family val="3"/>
      <charset val="134"/>
    </font>
    <font>
      <sz val="10"/>
      <color theme="1"/>
      <name val="Tahoma"/>
      <family val="2"/>
    </font>
    <font>
      <sz val="10"/>
      <color theme="1"/>
      <name val="Tahoma"/>
      <family val="3"/>
    </font>
    <font>
      <b/>
      <sz val="10"/>
      <color theme="1"/>
      <name val="宋体"/>
      <family val="3"/>
      <charset val="134"/>
    </font>
    <font>
      <sz val="10"/>
      <color theme="1"/>
      <name val="Tahoma"/>
      <family val="3"/>
      <charset val="134"/>
    </font>
    <font>
      <sz val="10"/>
      <color theme="1"/>
      <name val="宋体"/>
      <family val="2"/>
      <charset val="134"/>
    </font>
    <font>
      <sz val="10"/>
      <color theme="1"/>
      <name val="Microsoft YaHei UI"/>
      <family val="2"/>
      <charset val="134"/>
    </font>
    <font>
      <sz val="11"/>
      <color theme="1"/>
      <name val="宋体"/>
      <family val="3"/>
      <charset val="134"/>
    </font>
    <font>
      <sz val="11"/>
      <color rgb="FFFF0000"/>
      <name val="宋体"/>
      <family val="3"/>
      <charset val="134"/>
    </font>
    <font>
      <sz val="11"/>
      <color theme="1"/>
      <name val="宋体"/>
      <family val="2"/>
      <charset val="134"/>
    </font>
    <font>
      <sz val="11"/>
      <name val="Tahoma"/>
      <family val="2"/>
      <charset val="134"/>
    </font>
    <font>
      <sz val="11"/>
      <name val="宋体"/>
      <family val="3"/>
      <charset val="134"/>
    </font>
    <font>
      <sz val="11"/>
      <name val="Calibri"/>
      <family val="3"/>
      <charset val="134"/>
      <scheme val="minor"/>
    </font>
    <font>
      <sz val="11"/>
      <color rgb="FFFF0000"/>
      <name val="Arial"/>
      <family val="2"/>
    </font>
    <font>
      <sz val="11"/>
      <color rgb="FFFF0000"/>
      <name val="宋体"/>
      <family val="2"/>
      <charset val="134"/>
    </font>
    <font>
      <sz val="11"/>
      <color theme="1"/>
      <name val="Microsoft YaHei UI"/>
      <family val="2"/>
      <charset val="134"/>
    </font>
    <font>
      <strike/>
      <sz val="11"/>
      <color theme="1"/>
      <name val="宋体"/>
      <family val="3"/>
      <charset val="134"/>
    </font>
    <font>
      <sz val="11"/>
      <color theme="1"/>
      <name val="微软雅黑"/>
      <family val="2"/>
      <charset val="134"/>
    </font>
    <font>
      <sz val="11"/>
      <color theme="1"/>
      <name val="Arial"/>
      <family val="3"/>
    </font>
    <font>
      <strike/>
      <sz val="11"/>
      <color theme="1"/>
      <name val="Arial"/>
      <family val="3"/>
      <charset val="134"/>
    </font>
    <font>
      <sz val="11"/>
      <color theme="1"/>
      <name val="Arial"/>
      <family val="2"/>
      <charset val="134"/>
    </font>
  </fonts>
  <fills count="9">
    <fill>
      <patternFill patternType="none"/>
    </fill>
    <fill>
      <patternFill patternType="gray125"/>
    </fill>
    <fill>
      <patternFill patternType="solid">
        <fgColor theme="0" tint="-0.14990691854609822"/>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39991454817346722"/>
        <bgColor indexed="64"/>
      </patternFill>
    </fill>
    <fill>
      <patternFill patternType="solid">
        <fgColor theme="0"/>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9"/>
      </left>
      <right style="thin">
        <color indexed="9"/>
      </right>
      <top style="thin">
        <color indexed="9"/>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9"/>
      </left>
      <right style="thin">
        <color indexed="9"/>
      </right>
      <top/>
      <bottom/>
      <diagonal/>
    </border>
    <border>
      <left/>
      <right style="thin">
        <color indexed="9"/>
      </right>
      <top/>
      <bottom style="thin">
        <color auto="1"/>
      </bottom>
      <diagonal/>
    </border>
    <border>
      <left/>
      <right style="thin">
        <color indexed="9"/>
      </right>
      <top/>
      <bottom/>
      <diagonal/>
    </border>
  </borders>
  <cellStyleXfs count="5">
    <xf numFmtId="0" fontId="0" fillId="0" borderId="0"/>
    <xf numFmtId="0" fontId="2" fillId="0" borderId="0"/>
    <xf numFmtId="0" fontId="11" fillId="0" borderId="0">
      <alignment vertical="center"/>
    </xf>
    <xf numFmtId="0" fontId="2" fillId="0" borderId="0"/>
    <xf numFmtId="0" fontId="2" fillId="0" borderId="0"/>
  </cellStyleXfs>
  <cellXfs count="347">
    <xf numFmtId="0" fontId="0" fillId="0" borderId="0" xfId="0"/>
    <xf numFmtId="0" fontId="1" fillId="0" borderId="0" xfId="0" applyFont="1"/>
    <xf numFmtId="14" fontId="0" fillId="0" borderId="0" xfId="0" applyNumberFormat="1"/>
    <xf numFmtId="0" fontId="2" fillId="0" borderId="0" xfId="0" applyFont="1"/>
    <xf numFmtId="0" fontId="3" fillId="0" borderId="0" xfId="0" applyFont="1"/>
    <xf numFmtId="0" fontId="0" fillId="2" borderId="1" xfId="0" applyFill="1" applyBorder="1" applyAlignment="1">
      <alignment horizontal="center" vertical="center"/>
    </xf>
    <xf numFmtId="0" fontId="0" fillId="0" borderId="1" xfId="0" applyBorder="1"/>
    <xf numFmtId="49" fontId="0" fillId="0" borderId="1" xfId="0" applyNumberFormat="1" applyBorder="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1" xfId="0" applyFont="1" applyBorder="1"/>
    <xf numFmtId="0" fontId="4" fillId="0" borderId="1" xfId="0" applyFont="1" applyBorder="1"/>
    <xf numFmtId="0" fontId="0" fillId="0" borderId="4" xfId="0" applyBorder="1" applyAlignment="1">
      <alignment horizontal="center" vertical="center"/>
    </xf>
    <xf numFmtId="0" fontId="5" fillId="0" borderId="1" xfId="0" applyFont="1" applyBorder="1"/>
    <xf numFmtId="0" fontId="6" fillId="0" borderId="1" xfId="0" applyFont="1" applyBorder="1"/>
    <xf numFmtId="0" fontId="7" fillId="0" borderId="1" xfId="0" applyFont="1" applyBorder="1"/>
    <xf numFmtId="0" fontId="8" fillId="0" borderId="1" xfId="0" applyFont="1" applyBorder="1"/>
    <xf numFmtId="0" fontId="9" fillId="0" borderId="1" xfId="0" applyFont="1" applyBorder="1"/>
    <xf numFmtId="0" fontId="9" fillId="0" borderId="0" xfId="0" applyFont="1"/>
    <xf numFmtId="0" fontId="6" fillId="0" borderId="0" xfId="0" applyFont="1"/>
    <xf numFmtId="0" fontId="0" fillId="0" borderId="2" xfId="0" applyBorder="1" applyAlignment="1">
      <alignment horizontal="center" vertical="center"/>
    </xf>
    <xf numFmtId="0" fontId="0" fillId="0" borderId="1" xfId="0" applyFill="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wrapText="1"/>
    </xf>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center" vertical="center"/>
    </xf>
    <xf numFmtId="0" fontId="1" fillId="5" borderId="1" xfId="0" applyFont="1" applyFill="1" applyBorder="1" applyAlignment="1">
      <alignment horizontal="left" vertical="center" wrapText="1"/>
    </xf>
    <xf numFmtId="0" fontId="0" fillId="0" borderId="1" xfId="0" applyFill="1" applyBorder="1" applyAlignment="1">
      <alignment horizontal="left" vertical="center" wrapText="1"/>
    </xf>
    <xf numFmtId="49" fontId="10" fillId="0" borderId="1" xfId="0" applyNumberFormat="1" applyFont="1" applyBorder="1" applyAlignment="1">
      <alignment horizontal="left" vertical="center" wrapText="1"/>
    </xf>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49" fontId="10" fillId="0" borderId="4" xfId="0" applyNumberFormat="1" applyFont="1" applyBorder="1" applyAlignment="1">
      <alignment horizontal="left" vertical="center"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center" vertical="center"/>
    </xf>
    <xf numFmtId="0" fontId="2" fillId="0" borderId="1" xfId="0" applyFont="1" applyBorder="1" applyAlignment="1">
      <alignment horizontal="center" vertical="center"/>
    </xf>
    <xf numFmtId="0" fontId="0" fillId="0" borderId="2" xfId="0" applyFill="1" applyBorder="1" applyAlignment="1">
      <alignment horizontal="center" vertical="center"/>
    </xf>
    <xf numFmtId="0" fontId="9"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164" fontId="0" fillId="0" borderId="1" xfId="0" applyNumberFormat="1" applyFill="1" applyBorder="1" applyAlignment="1">
      <alignment horizontal="center" vertical="center"/>
    </xf>
    <xf numFmtId="0" fontId="5" fillId="0" borderId="1" xfId="0" applyFont="1" applyBorder="1" applyAlignment="1">
      <alignment horizontal="center" vertical="center"/>
    </xf>
    <xf numFmtId="0" fontId="0" fillId="0" borderId="2" xfId="0" applyBorder="1" applyAlignment="1">
      <alignment horizontal="left" vertical="center" wrapText="1"/>
    </xf>
    <xf numFmtId="0" fontId="2" fillId="0" borderId="1" xfId="4" applyFill="1" applyBorder="1" applyAlignment="1">
      <alignment horizontal="center" vertical="center"/>
    </xf>
    <xf numFmtId="0" fontId="2" fillId="0" borderId="1" xfId="4" applyFill="1" applyBorder="1" applyAlignment="1">
      <alignment horizontal="left" vertical="center" wrapText="1"/>
    </xf>
    <xf numFmtId="0" fontId="2" fillId="0" borderId="1" xfId="1" applyFont="1" applyBorder="1" applyAlignment="1">
      <alignment horizontal="left" vertical="center"/>
    </xf>
    <xf numFmtId="0" fontId="2" fillId="0" borderId="1" xfId="1" applyFont="1" applyBorder="1" applyAlignment="1">
      <alignment horizontal="center" vertical="center"/>
    </xf>
    <xf numFmtId="0" fontId="2" fillId="0" borderId="1" xfId="1" applyBorder="1" applyAlignment="1">
      <alignment horizontal="center" vertical="center"/>
    </xf>
    <xf numFmtId="0" fontId="2" fillId="0" borderId="2" xfId="4" applyFill="1" applyBorder="1" applyAlignment="1">
      <alignment horizontal="center" vertical="center"/>
    </xf>
    <xf numFmtId="0" fontId="2" fillId="0" borderId="2" xfId="4" applyFill="1" applyBorder="1" applyAlignment="1">
      <alignment horizontal="left" vertical="center" wrapText="1"/>
    </xf>
    <xf numFmtId="0" fontId="1" fillId="0" borderId="1" xfId="1" applyFont="1" applyBorder="1" applyAlignment="1">
      <alignment horizontal="left" vertical="center"/>
    </xf>
    <xf numFmtId="164" fontId="1" fillId="0" borderId="4" xfId="4" applyNumberFormat="1" applyFont="1" applyFill="1" applyBorder="1" applyAlignment="1">
      <alignment horizontal="center" vertical="center"/>
    </xf>
    <xf numFmtId="164" fontId="1" fillId="0" borderId="1" xfId="4" applyNumberFormat="1" applyFont="1" applyFill="1" applyBorder="1" applyAlignment="1">
      <alignment horizontal="center" vertical="center"/>
    </xf>
    <xf numFmtId="0" fontId="1" fillId="0" borderId="1" xfId="1" applyFont="1" applyBorder="1" applyAlignment="1">
      <alignment horizontal="left" vertical="center" wrapText="1"/>
    </xf>
    <xf numFmtId="0" fontId="1" fillId="0" borderId="4" xfId="4"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9" fillId="6"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2" fillId="0" borderId="1" xfId="0" applyFont="1" applyBorder="1" applyAlignment="1">
      <alignment vertical="center" wrapText="1"/>
    </xf>
    <xf numFmtId="0" fontId="12" fillId="0" borderId="1" xfId="0" applyFont="1" applyBorder="1" applyAlignment="1">
      <alignment horizontal="center" vertical="center"/>
    </xf>
    <xf numFmtId="0" fontId="13" fillId="0" borderId="1" xfId="0" applyFont="1" applyBorder="1" applyAlignment="1">
      <alignment vertical="center" wrapText="1"/>
    </xf>
    <xf numFmtId="0" fontId="8"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center" vertical="center"/>
    </xf>
    <xf numFmtId="0" fontId="0" fillId="0" borderId="1" xfId="0" applyFont="1" applyBorder="1" applyAlignment="1">
      <alignment horizontal="left" vertical="center" wrapText="1"/>
    </xf>
    <xf numFmtId="164" fontId="1"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49" fontId="10" fillId="0" borderId="1" xfId="0" applyNumberFormat="1" applyFont="1" applyFill="1" applyBorder="1" applyAlignment="1">
      <alignment horizontal="left" vertical="center" wrapText="1"/>
    </xf>
    <xf numFmtId="0" fontId="2" fillId="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13" fillId="0" borderId="1" xfId="0" applyFont="1" applyBorder="1" applyAlignment="1">
      <alignment horizontal="left" vertical="center" wrapText="1"/>
    </xf>
    <xf numFmtId="0" fontId="2" fillId="0" borderId="1" xfId="3" applyFont="1" applyBorder="1" applyAlignment="1">
      <alignment horizontal="center" vertical="center"/>
    </xf>
    <xf numFmtId="0" fontId="2" fillId="0" borderId="1" xfId="3" applyFill="1" applyBorder="1" applyAlignment="1">
      <alignment horizontal="center" vertical="center"/>
    </xf>
    <xf numFmtId="0" fontId="1" fillId="0" borderId="1" xfId="3" applyFont="1" applyBorder="1" applyAlignment="1">
      <alignment horizontal="left" vertical="center" wrapText="1"/>
    </xf>
    <xf numFmtId="0" fontId="2" fillId="0" borderId="1" xfId="3" applyBorder="1" applyAlignment="1">
      <alignment horizontal="center" vertical="center"/>
    </xf>
    <xf numFmtId="0" fontId="2" fillId="0" borderId="1" xfId="3" applyFont="1" applyBorder="1" applyAlignment="1">
      <alignment horizontal="left" vertical="center" wrapText="1"/>
    </xf>
    <xf numFmtId="164" fontId="1" fillId="0" borderId="1"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2" xfId="0" applyFill="1" applyBorder="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left" vertical="center"/>
    </xf>
    <xf numFmtId="0" fontId="1" fillId="0" borderId="1" xfId="0" applyFont="1" applyBorder="1" applyAlignment="1">
      <alignment horizontal="left" vertical="center"/>
    </xf>
    <xf numFmtId="0" fontId="0" fillId="0" borderId="8" xfId="0" applyBorder="1" applyAlignment="1">
      <alignment horizontal="left" vertical="top" wrapText="1"/>
    </xf>
    <xf numFmtId="0" fontId="0" fillId="0" borderId="8" xfId="0" applyBorder="1" applyAlignment="1">
      <alignment horizontal="center" vertical="center"/>
    </xf>
    <xf numFmtId="0" fontId="15" fillId="0" borderId="12" xfId="0" applyFont="1" applyBorder="1" applyAlignment="1">
      <alignment vertical="center"/>
    </xf>
    <xf numFmtId="0" fontId="15" fillId="0" borderId="19" xfId="0" applyFont="1" applyBorder="1" applyAlignment="1">
      <alignment vertical="center"/>
    </xf>
    <xf numFmtId="0" fontId="15" fillId="0" borderId="0" xfId="0" applyFont="1" applyBorder="1" applyAlignment="1">
      <alignment vertical="center"/>
    </xf>
    <xf numFmtId="0" fontId="15" fillId="0" borderId="13" xfId="0" applyFont="1" applyBorder="1" applyAlignment="1">
      <alignment vertical="center"/>
    </xf>
    <xf numFmtId="0" fontId="15" fillId="0" borderId="12" xfId="0" applyFont="1" applyBorder="1" applyAlignment="1">
      <alignment vertical="center" wrapText="1"/>
    </xf>
    <xf numFmtId="0" fontId="15" fillId="0" borderId="19" xfId="0" applyFont="1" applyBorder="1" applyAlignment="1">
      <alignment vertical="center" wrapText="1"/>
    </xf>
    <xf numFmtId="0" fontId="15" fillId="0" borderId="0" xfId="0" applyFont="1" applyBorder="1" applyAlignment="1">
      <alignment vertical="center" wrapText="1"/>
    </xf>
    <xf numFmtId="0" fontId="15" fillId="0" borderId="13" xfId="0" applyFont="1" applyBorder="1" applyAlignment="1">
      <alignment vertical="center" wrapText="1"/>
    </xf>
    <xf numFmtId="0" fontId="30" fillId="7" borderId="8" xfId="0" applyFont="1" applyFill="1" applyBorder="1" applyAlignment="1">
      <alignment horizontal="center" vertical="center"/>
    </xf>
    <xf numFmtId="0" fontId="30" fillId="7" borderId="8" xfId="0" applyFont="1" applyFill="1" applyBorder="1" applyAlignment="1">
      <alignment horizontal="center" vertical="center" wrapText="1"/>
    </xf>
    <xf numFmtId="0" fontId="31" fillId="5" borderId="8" xfId="0" applyFont="1" applyFill="1" applyBorder="1" applyAlignment="1">
      <alignment horizontal="center" vertical="center"/>
    </xf>
    <xf numFmtId="0" fontId="30" fillId="5" borderId="8" xfId="0" applyFont="1" applyFill="1" applyBorder="1" applyAlignment="1">
      <alignment horizontal="center" vertical="center"/>
    </xf>
    <xf numFmtId="0" fontId="34" fillId="7" borderId="8" xfId="0" applyFont="1" applyFill="1" applyBorder="1" applyAlignment="1">
      <alignment horizontal="left" vertical="top" wrapText="1"/>
    </xf>
    <xf numFmtId="0" fontId="31" fillId="7" borderId="8" xfId="0" applyFont="1" applyFill="1" applyBorder="1" applyAlignment="1">
      <alignment horizontal="left" vertical="top" wrapText="1"/>
    </xf>
    <xf numFmtId="0" fontId="31" fillId="0" borderId="8" xfId="0" applyFont="1" applyBorder="1" applyAlignment="1">
      <alignment horizontal="center" vertical="center"/>
    </xf>
    <xf numFmtId="0" fontId="30" fillId="7" borderId="8" xfId="0" applyFont="1" applyFill="1" applyBorder="1" applyAlignment="1">
      <alignment horizontal="left" vertical="top" wrapText="1"/>
    </xf>
    <xf numFmtId="0" fontId="36" fillId="5" borderId="8" xfId="0" applyFont="1" applyFill="1" applyBorder="1" applyAlignment="1">
      <alignment horizontal="center" vertical="center"/>
    </xf>
    <xf numFmtId="0" fontId="0" fillId="8" borderId="8" xfId="0" applyFill="1" applyBorder="1" applyAlignment="1">
      <alignment horizontal="center" vertical="center"/>
    </xf>
    <xf numFmtId="0" fontId="37" fillId="0" borderId="1" xfId="0" applyFont="1" applyBorder="1" applyAlignment="1">
      <alignment horizontal="left" vertical="center" wrapText="1"/>
    </xf>
    <xf numFmtId="0" fontId="23" fillId="0" borderId="1" xfId="0" applyFont="1" applyBorder="1" applyAlignment="1">
      <alignment horizontal="left" vertical="center" wrapText="1"/>
    </xf>
    <xf numFmtId="0" fontId="37" fillId="6" borderId="1" xfId="0" applyFont="1" applyFill="1" applyBorder="1" applyAlignment="1">
      <alignment horizontal="left" vertical="center" wrapText="1"/>
    </xf>
    <xf numFmtId="0" fontId="37" fillId="0" borderId="1" xfId="0" applyFont="1" applyBorder="1" applyAlignment="1">
      <alignment horizontal="center" vertical="center"/>
    </xf>
    <xf numFmtId="0" fontId="0" fillId="8" borderId="1" xfId="0" applyFill="1" applyBorder="1" applyAlignment="1">
      <alignment horizontal="center" vertical="center"/>
    </xf>
    <xf numFmtId="164" fontId="0" fillId="8" borderId="1" xfId="0" applyNumberFormat="1" applyFill="1" applyBorder="1" applyAlignment="1">
      <alignment horizontal="center" vertical="center"/>
    </xf>
    <xf numFmtId="0" fontId="1" fillId="8" borderId="1" xfId="0" applyFont="1" applyFill="1" applyBorder="1" applyAlignment="1">
      <alignment horizontal="left" vertical="center" wrapText="1"/>
    </xf>
    <xf numFmtId="0" fontId="37" fillId="8" borderId="1" xfId="0" applyFont="1" applyFill="1" applyBorder="1" applyAlignment="1">
      <alignment horizontal="left" vertical="center" wrapText="1"/>
    </xf>
    <xf numFmtId="0" fontId="9" fillId="8" borderId="1" xfId="0" applyFont="1" applyFill="1" applyBorder="1" applyAlignment="1">
      <alignment horizontal="center" vertical="center"/>
    </xf>
    <xf numFmtId="0" fontId="6" fillId="8" borderId="1" xfId="0" applyFont="1" applyFill="1" applyBorder="1" applyAlignment="1">
      <alignment horizontal="left" vertical="center" wrapText="1"/>
    </xf>
    <xf numFmtId="0" fontId="1" fillId="0" borderId="2"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 fillId="6"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Fill="1" applyBorder="1" applyAlignment="1">
      <alignment horizontal="left" vertical="center" wrapText="1"/>
    </xf>
    <xf numFmtId="0" fontId="0" fillId="0" borderId="1" xfId="0" applyBorder="1" applyAlignment="1">
      <alignment horizontal="center" vertical="center" wrapText="1"/>
    </xf>
    <xf numFmtId="0" fontId="38" fillId="0" borderId="1" xfId="0" applyFont="1" applyBorder="1" applyAlignment="1">
      <alignment horizontal="left" vertical="center" wrapText="1"/>
    </xf>
    <xf numFmtId="0" fontId="40" fillId="0" borderId="1" xfId="0" applyFont="1" applyBorder="1" applyAlignment="1">
      <alignment horizontal="left" vertical="center" wrapText="1"/>
    </xf>
    <xf numFmtId="0" fontId="41" fillId="0" borderId="1" xfId="0" applyFont="1" applyBorder="1" applyAlignment="1">
      <alignment horizontal="left" vertical="center" wrapText="1"/>
    </xf>
    <xf numFmtId="0" fontId="41" fillId="6" borderId="1" xfId="0" applyFont="1" applyFill="1" applyBorder="1" applyAlignment="1">
      <alignment horizontal="left" vertical="center" wrapText="1"/>
    </xf>
    <xf numFmtId="0" fontId="42" fillId="0" borderId="1" xfId="0" applyFont="1" applyBorder="1" applyAlignment="1">
      <alignment horizontal="left" vertical="center" wrapText="1"/>
    </xf>
    <xf numFmtId="49" fontId="43" fillId="0" borderId="1"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0" fontId="37" fillId="0" borderId="1" xfId="1" applyFont="1" applyBorder="1" applyAlignment="1">
      <alignment horizontal="left" vertical="center"/>
    </xf>
    <xf numFmtId="0" fontId="37" fillId="0" borderId="1" xfId="1" applyFont="1" applyBorder="1" applyAlignment="1">
      <alignment horizontal="left" vertical="center" wrapText="1"/>
    </xf>
    <xf numFmtId="0" fontId="2" fillId="0" borderId="0" xfId="0" applyFont="1" applyAlignment="1">
      <alignment wrapText="1"/>
    </xf>
    <xf numFmtId="0" fontId="0" fillId="0" borderId="2" xfId="0" applyBorder="1" applyAlignment="1">
      <alignment horizontal="center" vertical="center" wrapText="1"/>
    </xf>
    <xf numFmtId="0" fontId="42" fillId="0" borderId="1" xfId="0" applyFont="1" applyBorder="1" applyAlignment="1">
      <alignment vertical="center" wrapText="1"/>
    </xf>
    <xf numFmtId="0" fontId="46" fillId="0" borderId="1" xfId="0" applyFont="1" applyBorder="1" applyAlignment="1">
      <alignment horizontal="left" vertical="center" wrapText="1"/>
    </xf>
    <xf numFmtId="0" fontId="37" fillId="0" borderId="1" xfId="3" applyFont="1" applyFill="1" applyBorder="1" applyAlignment="1">
      <alignment horizontal="left" vertical="center" wrapText="1"/>
    </xf>
    <xf numFmtId="0" fontId="23" fillId="0" borderId="1" xfId="3" applyFont="1" applyBorder="1" applyAlignment="1">
      <alignment horizontal="left" vertical="center" wrapText="1"/>
    </xf>
    <xf numFmtId="0" fontId="0" fillId="0" borderId="1" xfId="0" applyBorder="1" applyAlignment="1">
      <alignment horizontal="center" vertical="center"/>
    </xf>
    <xf numFmtId="0" fontId="2" fillId="6" borderId="1" xfId="0" applyFont="1" applyFill="1" applyBorder="1" applyAlignment="1">
      <alignment horizontal="center" vertical="center" wrapText="1"/>
    </xf>
    <xf numFmtId="0" fontId="2" fillId="0" borderId="0" xfId="0" applyFont="1" applyAlignment="1">
      <alignment horizontal="left" wrapText="1"/>
    </xf>
    <xf numFmtId="0" fontId="0" fillId="0" borderId="1" xfId="0"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11" fillId="0" borderId="1" xfId="0" applyFont="1" applyBorder="1" applyAlignment="1">
      <alignment horizontal="left" vertical="center"/>
    </xf>
    <xf numFmtId="0" fontId="8" fillId="0" borderId="1" xfId="0" applyFont="1" applyBorder="1" applyAlignment="1">
      <alignment horizontal="left" vertical="center"/>
    </xf>
    <xf numFmtId="0" fontId="4" fillId="0" borderId="1" xfId="0" applyFont="1" applyFill="1" applyBorder="1" applyAlignment="1">
      <alignment horizontal="left" vertical="center"/>
    </xf>
    <xf numFmtId="0" fontId="8" fillId="0" borderId="1" xfId="0" applyFont="1" applyFill="1" applyBorder="1" applyAlignment="1">
      <alignment horizontal="left" vertical="center"/>
    </xf>
    <xf numFmtId="0" fontId="1" fillId="0" borderId="1" xfId="0" applyFont="1" applyFill="1" applyBorder="1" applyAlignment="1">
      <alignment horizontal="left" vertical="center"/>
    </xf>
    <xf numFmtId="0" fontId="2" fillId="0" borderId="1" xfId="0" applyFont="1" applyFill="1" applyBorder="1" applyAlignment="1">
      <alignment horizontal="left" vertical="center"/>
    </xf>
    <xf numFmtId="0" fontId="9" fillId="0" borderId="0" xfId="0" applyFont="1" applyAlignment="1">
      <alignment horizontal="left" vertical="center"/>
    </xf>
    <xf numFmtId="0" fontId="2" fillId="0" borderId="1" xfId="4" applyFill="1" applyBorder="1" applyAlignment="1">
      <alignment horizontal="left" vertical="center"/>
    </xf>
    <xf numFmtId="0" fontId="0" fillId="6" borderId="1" xfId="0" applyFill="1" applyBorder="1" applyAlignment="1">
      <alignment horizontal="left" vertical="center"/>
    </xf>
    <xf numFmtId="0" fontId="0" fillId="8" borderId="1" xfId="0" applyFill="1" applyBorder="1" applyAlignment="1">
      <alignment horizontal="left" vertical="center"/>
    </xf>
    <xf numFmtId="0" fontId="9" fillId="6" borderId="1" xfId="0" applyFont="1" applyFill="1" applyBorder="1" applyAlignment="1">
      <alignment horizontal="left" vertical="center"/>
    </xf>
    <xf numFmtId="0" fontId="9" fillId="8" borderId="1" xfId="0" applyFont="1" applyFill="1" applyBorder="1" applyAlignment="1">
      <alignment horizontal="left" vertical="center"/>
    </xf>
    <xf numFmtId="0" fontId="9"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horizontal="left" vertical="center"/>
    </xf>
    <xf numFmtId="0" fontId="1" fillId="6" borderId="1" xfId="0" applyFont="1" applyFill="1" applyBorder="1" applyAlignment="1">
      <alignment horizontal="left" vertical="center"/>
    </xf>
    <xf numFmtId="0" fontId="1" fillId="5" borderId="1" xfId="0" applyFont="1" applyFill="1" applyBorder="1" applyAlignment="1">
      <alignment horizontal="left" vertical="center"/>
    </xf>
    <xf numFmtId="0" fontId="2" fillId="6" borderId="1" xfId="0" applyFont="1" applyFill="1" applyBorder="1" applyAlignment="1">
      <alignment horizontal="left" vertical="center"/>
    </xf>
    <xf numFmtId="0" fontId="2" fillId="0" borderId="1" xfId="3" applyFont="1" applyFill="1" applyBorder="1" applyAlignment="1">
      <alignment horizontal="left" vertical="center"/>
    </xf>
    <xf numFmtId="0" fontId="1" fillId="0" borderId="1" xfId="3" applyFont="1" applyBorder="1" applyAlignment="1">
      <alignment horizontal="left" vertical="center"/>
    </xf>
    <xf numFmtId="0" fontId="4" fillId="6" borderId="1" xfId="0" applyFont="1" applyFill="1" applyBorder="1" applyAlignment="1">
      <alignment horizontal="left" vertical="center"/>
    </xf>
    <xf numFmtId="0" fontId="1" fillId="6" borderId="2" xfId="0" applyFont="1" applyFill="1" applyBorder="1" applyAlignment="1">
      <alignment vertical="center"/>
    </xf>
    <xf numFmtId="0" fontId="0" fillId="0" borderId="1" xfId="0" applyFill="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37" fillId="0" borderId="2" xfId="0" applyFont="1" applyBorder="1" applyAlignment="1">
      <alignment horizontal="left" vertical="center" wrapText="1"/>
    </xf>
    <xf numFmtId="0" fontId="0" fillId="0" borderId="4" xfId="0" applyBorder="1" applyAlignment="1">
      <alignment horizontal="left" vertical="center" wrapText="1"/>
    </xf>
    <xf numFmtId="0" fontId="37" fillId="0" borderId="1" xfId="0" applyFont="1" applyBorder="1" applyAlignment="1">
      <alignment horizontal="left" vertical="center"/>
    </xf>
    <xf numFmtId="49" fontId="50" fillId="0" borderId="1" xfId="0" applyNumberFormat="1" applyFont="1" applyBorder="1" applyAlignment="1">
      <alignment horizontal="left" vertical="center" wrapText="1"/>
    </xf>
    <xf numFmtId="0" fontId="15" fillId="0" borderId="8" xfId="0" applyFont="1" applyBorder="1" applyAlignment="1">
      <alignment horizontal="center" vertical="center"/>
    </xf>
    <xf numFmtId="0" fontId="0" fillId="0" borderId="8" xfId="0" applyBorder="1" applyAlignment="1">
      <alignment horizontal="center" vertical="center"/>
    </xf>
    <xf numFmtId="0" fontId="15"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8" xfId="0" applyFont="1" applyBorder="1" applyAlignment="1">
      <alignment horizontal="center" vertical="center" wrapText="1"/>
    </xf>
    <xf numFmtId="0" fontId="1" fillId="0" borderId="8" xfId="0" applyFont="1" applyBorder="1" applyAlignment="1">
      <alignment horizontal="center" vertical="center"/>
    </xf>
    <xf numFmtId="14" fontId="15" fillId="0" borderId="8" xfId="0" applyNumberFormat="1" applyFont="1" applyBorder="1" applyAlignment="1">
      <alignment horizontal="center" vertical="center"/>
    </xf>
    <xf numFmtId="0" fontId="27" fillId="0" borderId="8" xfId="0" applyFont="1" applyBorder="1" applyAlignment="1">
      <alignment horizontal="center" vertical="center" wrapText="1"/>
    </xf>
    <xf numFmtId="0" fontId="28" fillId="0" borderId="8" xfId="0" applyFont="1" applyBorder="1" applyAlignment="1">
      <alignment horizontal="center" vertical="top" wrapText="1"/>
    </xf>
    <xf numFmtId="0" fontId="15" fillId="0" borderId="8" xfId="0" applyFont="1" applyBorder="1" applyAlignment="1">
      <alignment horizontal="center" vertical="top"/>
    </xf>
    <xf numFmtId="0" fontId="27" fillId="0" borderId="8" xfId="0" applyFont="1" applyBorder="1" applyAlignment="1">
      <alignment horizontal="center" vertical="top" wrapText="1"/>
    </xf>
    <xf numFmtId="0" fontId="15" fillId="0" borderId="8" xfId="0" applyFont="1" applyBorder="1" applyAlignment="1">
      <alignment horizontal="center" vertical="top" wrapText="1"/>
    </xf>
    <xf numFmtId="0" fontId="29" fillId="0" borderId="8" xfId="0" applyFont="1" applyBorder="1" applyAlignment="1">
      <alignment horizontal="center" vertical="top" wrapText="1"/>
    </xf>
    <xf numFmtId="0" fontId="16" fillId="0" borderId="13" xfId="0" applyFont="1" applyBorder="1" applyAlignment="1">
      <alignment horizontal="center" vertical="center"/>
    </xf>
    <xf numFmtId="0" fontId="15" fillId="0" borderId="13" xfId="0" applyFont="1" applyBorder="1" applyAlignment="1">
      <alignment horizontal="center" vertical="center"/>
    </xf>
    <xf numFmtId="0" fontId="15" fillId="0" borderId="20" xfId="0" applyFont="1" applyBorder="1" applyAlignment="1">
      <alignment horizontal="center" vertical="center"/>
    </xf>
    <xf numFmtId="0" fontId="4" fillId="0" borderId="8" xfId="0" applyFont="1" applyBorder="1" applyAlignment="1">
      <alignment vertical="center"/>
    </xf>
    <xf numFmtId="0" fontId="18" fillId="0" borderId="9" xfId="0" applyFont="1" applyBorder="1" applyAlignment="1">
      <alignment vertical="center"/>
    </xf>
    <xf numFmtId="0" fontId="18" fillId="0" borderId="11" xfId="0" applyFont="1" applyBorder="1" applyAlignment="1">
      <alignment vertical="center"/>
    </xf>
    <xf numFmtId="0" fontId="18" fillId="0" borderId="10" xfId="0" applyFont="1" applyBorder="1" applyAlignment="1">
      <alignment vertical="center"/>
    </xf>
    <xf numFmtId="0" fontId="25" fillId="0" borderId="0" xfId="0" applyFont="1" applyBorder="1" applyAlignment="1">
      <alignment horizontal="center" vertical="center"/>
    </xf>
    <xf numFmtId="0" fontId="26" fillId="0" borderId="0" xfId="0" applyFont="1" applyBorder="1" applyAlignment="1">
      <alignment vertical="center"/>
    </xf>
    <xf numFmtId="0" fontId="19" fillId="0" borderId="0" xfId="0" applyFont="1" applyBorder="1" applyAlignment="1">
      <alignment vertical="center"/>
    </xf>
    <xf numFmtId="0" fontId="19" fillId="0" borderId="21" xfId="0" applyFont="1" applyBorder="1" applyAlignment="1">
      <alignment vertical="center"/>
    </xf>
    <xf numFmtId="0" fontId="30" fillId="3" borderId="9" xfId="0" applyFont="1" applyFill="1" applyBorder="1" applyAlignment="1">
      <alignment horizontal="center" vertical="center"/>
    </xf>
    <xf numFmtId="0" fontId="31" fillId="3" borderId="10" xfId="0" applyFont="1" applyFill="1" applyBorder="1" applyAlignment="1">
      <alignment horizontal="center" vertical="center"/>
    </xf>
    <xf numFmtId="0" fontId="31" fillId="3" borderId="11" xfId="0" applyFont="1" applyFill="1" applyBorder="1" applyAlignment="1">
      <alignment horizontal="center" vertical="center"/>
    </xf>
    <xf numFmtId="0" fontId="30" fillId="7" borderId="9" xfId="0" applyFont="1" applyFill="1" applyBorder="1" applyAlignment="1">
      <alignment horizontal="center" vertical="center"/>
    </xf>
    <xf numFmtId="0" fontId="30" fillId="7" borderId="10" xfId="0" applyFont="1" applyFill="1" applyBorder="1" applyAlignment="1">
      <alignment horizontal="center" vertical="center"/>
    </xf>
    <xf numFmtId="0" fontId="31" fillId="7" borderId="8" xfId="0" applyFont="1" applyFill="1" applyBorder="1" applyAlignment="1">
      <alignment horizontal="center" vertical="center"/>
    </xf>
    <xf numFmtId="0" fontId="31" fillId="5" borderId="9" xfId="0" applyFont="1" applyFill="1" applyBorder="1" applyAlignment="1">
      <alignment horizontal="center" vertical="center"/>
    </xf>
    <xf numFmtId="0" fontId="31" fillId="5" borderId="10" xfId="0" applyFont="1" applyFill="1" applyBorder="1" applyAlignment="1">
      <alignment horizontal="center" vertical="center"/>
    </xf>
    <xf numFmtId="0" fontId="30" fillId="7" borderId="9" xfId="0" applyFont="1" applyFill="1" applyBorder="1" applyAlignment="1">
      <alignment horizontal="left" vertical="top" wrapText="1"/>
    </xf>
    <xf numFmtId="0" fontId="31" fillId="7" borderId="10" xfId="0" applyFont="1" applyFill="1" applyBorder="1" applyAlignment="1">
      <alignment horizontal="left" vertical="top" wrapText="1"/>
    </xf>
    <xf numFmtId="0" fontId="34" fillId="7" borderId="8" xfId="0" applyFont="1" applyFill="1" applyBorder="1" applyAlignment="1">
      <alignment horizontal="left" vertical="top" wrapText="1"/>
    </xf>
    <xf numFmtId="0" fontId="31" fillId="7" borderId="8" xfId="0" applyFont="1" applyFill="1" applyBorder="1" applyAlignment="1">
      <alignment horizontal="left" vertical="top" wrapText="1"/>
    </xf>
    <xf numFmtId="0" fontId="30" fillId="7" borderId="8" xfId="0" applyFont="1" applyFill="1" applyBorder="1" applyAlignment="1">
      <alignment horizontal="center" vertical="center"/>
    </xf>
    <xf numFmtId="0" fontId="30" fillId="7" borderId="8" xfId="0" applyFont="1" applyFill="1" applyBorder="1" applyAlignment="1">
      <alignment horizontal="center" vertical="center" wrapText="1"/>
    </xf>
    <xf numFmtId="0" fontId="31" fillId="7" borderId="8" xfId="0" applyFont="1" applyFill="1" applyBorder="1" applyAlignment="1">
      <alignment horizontal="center" vertical="center" wrapText="1"/>
    </xf>
    <xf numFmtId="0" fontId="31" fillId="7" borderId="9" xfId="0" applyFont="1" applyFill="1" applyBorder="1" applyAlignment="1">
      <alignment horizontal="left" vertical="top" wrapText="1"/>
    </xf>
    <xf numFmtId="0" fontId="30" fillId="3" borderId="8" xfId="0" applyFont="1" applyFill="1" applyBorder="1" applyAlignment="1">
      <alignment horizontal="center" vertical="center"/>
    </xf>
    <xf numFmtId="0" fontId="31" fillId="3" borderId="8" xfId="0"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3"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2" fillId="0" borderId="2" xfId="0" applyFont="1" applyBorder="1" applyAlignment="1">
      <alignment horizontal="center" wrapText="1"/>
    </xf>
    <xf numFmtId="0" fontId="2" fillId="0" borderId="4" xfId="0" applyFont="1" applyBorder="1" applyAlignment="1">
      <alignment horizontal="center" wrapText="1"/>
    </xf>
    <xf numFmtId="0" fontId="37" fillId="0" borderId="2" xfId="0" applyFont="1" applyBorder="1" applyAlignment="1">
      <alignment horizontal="left" vertical="center" wrapText="1"/>
    </xf>
    <xf numFmtId="0" fontId="1" fillId="0" borderId="4" xfId="0" applyFont="1" applyBorder="1" applyAlignment="1">
      <alignment horizontal="left" vertical="center" wrapText="1"/>
    </xf>
    <xf numFmtId="0" fontId="37" fillId="0" borderId="4" xfId="0" applyFont="1" applyBorder="1" applyAlignment="1">
      <alignment horizontal="left" vertical="center" wrapText="1"/>
    </xf>
    <xf numFmtId="0" fontId="41" fillId="0" borderId="2" xfId="0" applyFont="1" applyBorder="1" applyAlignment="1">
      <alignment horizontal="left" vertical="center" wrapText="1"/>
    </xf>
    <xf numFmtId="0" fontId="4" fillId="0" borderId="4"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2" xfId="0" applyFill="1" applyBorder="1" applyAlignment="1">
      <alignment horizontal="left" vertical="center" wrapText="1"/>
    </xf>
    <xf numFmtId="0" fontId="0" fillId="0" borderId="4" xfId="0" applyFill="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2" xfId="0" applyFont="1" applyBorder="1" applyAlignment="1">
      <alignment horizontal="left" vertical="center" wrapText="1"/>
    </xf>
    <xf numFmtId="0" fontId="0" fillId="0" borderId="4" xfId="0" applyBorder="1" applyAlignment="1">
      <alignment horizontal="left" vertical="center" wrapText="1"/>
    </xf>
    <xf numFmtId="0" fontId="41" fillId="0" borderId="2" xfId="0" applyFont="1" applyBorder="1" applyAlignment="1">
      <alignment horizontal="center" vertical="center" wrapText="1"/>
    </xf>
    <xf numFmtId="0" fontId="41" fillId="0" borderId="4" xfId="0" applyFont="1" applyBorder="1" applyAlignment="1">
      <alignment horizontal="center" vertical="center" wrapText="1"/>
    </xf>
    <xf numFmtId="49" fontId="10" fillId="0" borderId="2" xfId="0" applyNumberFormat="1" applyFont="1" applyFill="1" applyBorder="1" applyAlignment="1">
      <alignment horizontal="center" vertical="center" wrapText="1"/>
    </xf>
    <xf numFmtId="49" fontId="10" fillId="0" borderId="3" xfId="0" applyNumberFormat="1" applyFont="1" applyFill="1" applyBorder="1" applyAlignment="1">
      <alignment horizontal="center" vertical="center" wrapText="1"/>
    </xf>
    <xf numFmtId="49" fontId="10" fillId="0" borderId="4"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2" fillId="0" borderId="2" xfId="3" applyFont="1" applyBorder="1" applyAlignment="1">
      <alignment horizontal="left" vertical="center" wrapText="1"/>
    </xf>
    <xf numFmtId="0" fontId="2" fillId="0" borderId="4" xfId="3" applyFont="1" applyBorder="1" applyAlignment="1">
      <alignment horizontal="left" vertical="center" wrapText="1"/>
    </xf>
    <xf numFmtId="0" fontId="0" fillId="6" borderId="1" xfId="0" applyFill="1" applyBorder="1" applyAlignment="1">
      <alignment horizontal="left" vertical="center" wrapText="1"/>
    </xf>
    <xf numFmtId="0" fontId="1" fillId="6" borderId="1"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4" xfId="0" applyFill="1" applyBorder="1" applyAlignment="1">
      <alignment horizontal="left" vertical="center" wrapText="1"/>
    </xf>
    <xf numFmtId="0" fontId="1" fillId="0" borderId="1" xfId="4" applyFont="1" applyFill="1" applyBorder="1" applyAlignment="1">
      <alignment horizontal="left" vertical="center" wrapText="1"/>
    </xf>
    <xf numFmtId="0" fontId="2" fillId="0" borderId="1" xfId="4"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37"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2" fillId="0" borderId="1" xfId="4" applyFill="1" applyBorder="1" applyAlignment="1">
      <alignment horizontal="center" vertical="center"/>
    </xf>
    <xf numFmtId="0" fontId="2" fillId="0" borderId="2" xfId="3" applyFont="1" applyBorder="1" applyAlignment="1">
      <alignment horizontal="center" vertical="center"/>
    </xf>
    <xf numFmtId="0" fontId="2" fillId="0" borderId="4" xfId="3" applyFont="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4" xfId="0" applyFill="1" applyBorder="1" applyAlignment="1">
      <alignment horizontal="center" vertical="center"/>
    </xf>
    <xf numFmtId="164" fontId="0" fillId="6"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1" fillId="0" borderId="1" xfId="0" applyFont="1" applyFill="1" applyBorder="1" applyAlignment="1">
      <alignment horizontal="center" vertical="center"/>
    </xf>
    <xf numFmtId="0" fontId="2" fillId="0" borderId="2" xfId="3" applyBorder="1" applyAlignment="1">
      <alignment horizontal="center" vertical="center"/>
    </xf>
    <xf numFmtId="0" fontId="2" fillId="0" borderId="4" xfId="3" applyBorder="1" applyAlignment="1">
      <alignment horizontal="center" vertic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6" fillId="0" borderId="1" xfId="0" applyFont="1" applyFill="1" applyBorder="1" applyAlignment="1">
      <alignment horizontal="left" vertical="center"/>
    </xf>
    <xf numFmtId="0" fontId="9" fillId="0" borderId="1" xfId="0" applyFont="1" applyFill="1"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center" vertical="center"/>
    </xf>
    <xf numFmtId="0" fontId="9" fillId="0" borderId="1" xfId="0" applyFont="1" applyBorder="1" applyAlignment="1">
      <alignment horizontal="center" vertical="center"/>
    </xf>
    <xf numFmtId="0" fontId="37"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37"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6" xfId="0" applyFont="1" applyFill="1" applyBorder="1" applyAlignment="1">
      <alignment horizontal="center" vertical="center"/>
    </xf>
    <xf numFmtId="0" fontId="37"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xf>
    <xf numFmtId="0" fontId="2" fillId="0" borderId="1" xfId="4" applyFont="1" applyFill="1" applyBorder="1" applyAlignment="1">
      <alignment horizontal="left" vertical="center"/>
    </xf>
    <xf numFmtId="0" fontId="2" fillId="0" borderId="1" xfId="4" applyFill="1" applyBorder="1" applyAlignment="1">
      <alignment horizontal="left" vertical="center"/>
    </xf>
    <xf numFmtId="0" fontId="2" fillId="0" borderId="2" xfId="0" applyFont="1" applyBorder="1" applyAlignment="1">
      <alignment vertical="center"/>
    </xf>
    <xf numFmtId="0" fontId="0" fillId="0" borderId="4" xfId="0" applyBorder="1" applyAlignment="1">
      <alignment vertical="center"/>
    </xf>
    <xf numFmtId="0" fontId="4" fillId="0" borderId="1" xfId="0" applyFont="1" applyFill="1" applyBorder="1" applyAlignment="1">
      <alignment horizontal="left" vertical="center"/>
    </xf>
    <xf numFmtId="0" fontId="8" fillId="0" borderId="1" xfId="0" applyFont="1" applyFill="1" applyBorder="1" applyAlignment="1">
      <alignment horizontal="left" vertical="center"/>
    </xf>
    <xf numFmtId="0" fontId="4" fillId="0" borderId="2" xfId="0" applyFont="1" applyBorder="1" applyAlignment="1">
      <alignment horizontal="left" vertical="center"/>
    </xf>
    <xf numFmtId="0" fontId="4" fillId="0" borderId="4" xfId="0" applyFont="1" applyBorder="1" applyAlignment="1">
      <alignment horizontal="lef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4" borderId="5" xfId="0" applyFont="1" applyFill="1" applyBorder="1" applyAlignment="1">
      <alignment horizontal="center" vertical="center"/>
    </xf>
    <xf numFmtId="0" fontId="0" fillId="4" borderId="7" xfId="0" applyFill="1" applyBorder="1" applyAlignment="1">
      <alignment horizontal="center" vertical="center"/>
    </xf>
    <xf numFmtId="0" fontId="0" fillId="4" borderId="6" xfId="0" applyFill="1" applyBorder="1" applyAlignment="1">
      <alignment horizontal="center" vertical="center"/>
    </xf>
    <xf numFmtId="0" fontId="1" fillId="0" borderId="2" xfId="3" applyFont="1" applyBorder="1" applyAlignment="1">
      <alignment horizontal="left" vertical="center"/>
    </xf>
    <xf numFmtId="0" fontId="1" fillId="0" borderId="4" xfId="3" applyFont="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6" borderId="1" xfId="0" applyFont="1" applyFill="1" applyBorder="1" applyAlignment="1">
      <alignment horizontal="left" vertical="center"/>
    </xf>
    <xf numFmtId="0" fontId="0" fillId="6" borderId="1" xfId="0" applyFill="1" applyBorder="1" applyAlignment="1">
      <alignment horizontal="left" vertical="center"/>
    </xf>
    <xf numFmtId="0" fontId="2" fillId="4" borderId="1" xfId="0" applyFont="1" applyFill="1" applyBorder="1" applyAlignment="1">
      <alignment horizontal="center" vertical="center"/>
    </xf>
    <xf numFmtId="0" fontId="0" fillId="4" borderId="1" xfId="0" applyFill="1" applyBorder="1" applyAlignment="1">
      <alignment horizontal="center" vertical="center"/>
    </xf>
    <xf numFmtId="0" fontId="1" fillId="6" borderId="2" xfId="0" applyFont="1" applyFill="1" applyBorder="1" applyAlignment="1">
      <alignment horizontal="left" vertical="center"/>
    </xf>
    <xf numFmtId="0" fontId="1" fillId="6" borderId="4" xfId="0" applyFont="1" applyFill="1" applyBorder="1" applyAlignment="1">
      <alignment horizontal="left"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3" fillId="4" borderId="1" xfId="0" applyFont="1" applyFill="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xf>
    <xf numFmtId="0" fontId="1"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cellXfs>
  <cellStyles count="5">
    <cellStyle name="Normalny" xfId="0" builtinId="0"/>
    <cellStyle name="常规 2" xfId="2" xr:uid="{00000000-0005-0000-0000-000032000000}"/>
    <cellStyle name="常规 3" xfId="3" xr:uid="{00000000-0005-0000-0000-000033000000}"/>
    <cellStyle name="常规 5" xfId="4" xr:uid="{00000000-0005-0000-0000-000034000000}"/>
    <cellStyle name="常规 6" xfId="1"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topLeftCell="A10" workbookViewId="0">
      <selection activeCell="A13" sqref="A13:Q13"/>
    </sheetView>
  </sheetViews>
  <sheetFormatPr defaultColWidth="9" defaultRowHeight="14.25"/>
  <cols>
    <col min="11" max="11" width="15.125" customWidth="1"/>
    <col min="14" max="14" width="2.5" customWidth="1"/>
    <col min="17" max="17" width="2" customWidth="1"/>
  </cols>
  <sheetData>
    <row r="1" spans="1:17" ht="15.75">
      <c r="A1" s="104"/>
      <c r="B1" s="104"/>
      <c r="C1" s="104"/>
      <c r="D1" s="104"/>
      <c r="E1" s="104"/>
      <c r="F1" s="104"/>
      <c r="G1" s="104"/>
      <c r="H1" s="104"/>
      <c r="I1" s="108"/>
      <c r="J1" s="108"/>
      <c r="K1" s="108"/>
      <c r="L1" s="104"/>
      <c r="M1" s="104"/>
      <c r="N1" s="104"/>
      <c r="O1" s="104"/>
      <c r="P1" s="104"/>
      <c r="Q1" s="104"/>
    </row>
    <row r="2" spans="1:17" ht="15.75">
      <c r="A2" s="212" t="s">
        <v>0</v>
      </c>
      <c r="B2" s="213"/>
      <c r="C2" s="213"/>
      <c r="D2" s="213"/>
      <c r="E2" s="213"/>
      <c r="F2" s="213"/>
      <c r="G2" s="213"/>
      <c r="H2" s="213"/>
      <c r="I2" s="213"/>
      <c r="J2" s="213"/>
      <c r="K2" s="213"/>
      <c r="L2" s="213"/>
      <c r="M2" s="213"/>
      <c r="N2" s="213"/>
      <c r="O2" s="213"/>
      <c r="P2" s="213"/>
      <c r="Q2" s="214"/>
    </row>
    <row r="3" spans="1:17" ht="15">
      <c r="A3" s="198" t="s">
        <v>1</v>
      </c>
      <c r="B3" s="199"/>
      <c r="C3" s="199"/>
      <c r="D3" s="200"/>
      <c r="E3" s="215" t="s">
        <v>2</v>
      </c>
      <c r="F3" s="215"/>
      <c r="G3" s="215"/>
      <c r="H3" s="215"/>
      <c r="I3" s="215"/>
      <c r="J3" s="215"/>
      <c r="K3" s="215" t="s">
        <v>3</v>
      </c>
      <c r="L3" s="215"/>
      <c r="M3" s="215"/>
      <c r="N3" s="215"/>
      <c r="O3" s="215"/>
      <c r="P3" s="215"/>
      <c r="Q3" s="215"/>
    </row>
    <row r="4" spans="1:17">
      <c r="A4" s="201"/>
      <c r="B4" s="202"/>
      <c r="C4" s="202"/>
      <c r="D4" s="203"/>
      <c r="E4" s="215" t="s">
        <v>4</v>
      </c>
      <c r="F4" s="215"/>
      <c r="G4" s="215"/>
      <c r="H4" s="215" t="s">
        <v>5</v>
      </c>
      <c r="I4" s="215"/>
      <c r="J4" s="215"/>
      <c r="K4" s="215" t="s">
        <v>6</v>
      </c>
      <c r="L4" s="215"/>
      <c r="M4" s="215"/>
      <c r="N4" s="215"/>
      <c r="O4" s="215"/>
      <c r="P4" s="215"/>
      <c r="Q4" s="215"/>
    </row>
    <row r="5" spans="1:17" ht="15">
      <c r="A5" s="216" t="s">
        <v>7</v>
      </c>
      <c r="B5" s="217"/>
      <c r="C5" s="217"/>
      <c r="D5" s="217"/>
      <c r="E5" s="217"/>
      <c r="F5" s="217"/>
      <c r="G5" s="217"/>
      <c r="H5" s="217"/>
      <c r="I5" s="217"/>
      <c r="J5" s="217"/>
      <c r="K5" s="217"/>
      <c r="L5" s="218"/>
      <c r="M5" s="215" t="s">
        <v>8</v>
      </c>
      <c r="N5" s="215"/>
      <c r="O5" s="215"/>
      <c r="P5" s="215"/>
      <c r="Q5" s="215"/>
    </row>
    <row r="6" spans="1:17" ht="15.75">
      <c r="A6" s="105"/>
      <c r="B6" s="105"/>
      <c r="C6" s="105"/>
      <c r="D6" s="105"/>
      <c r="E6" s="105"/>
      <c r="F6" s="105"/>
      <c r="G6" s="105"/>
      <c r="H6" s="105"/>
      <c r="I6" s="109"/>
      <c r="J6" s="109"/>
      <c r="K6" s="109"/>
      <c r="L6" s="105"/>
      <c r="M6" s="105"/>
      <c r="N6" s="105"/>
      <c r="O6" s="105"/>
      <c r="P6" s="105"/>
      <c r="Q6" s="105"/>
    </row>
    <row r="7" spans="1:17" ht="15.75">
      <c r="A7" s="106"/>
      <c r="B7" s="106"/>
      <c r="C7" s="106"/>
      <c r="D7" s="106"/>
      <c r="E7" s="106"/>
      <c r="F7" s="106"/>
      <c r="G7" s="106"/>
      <c r="H7" s="106"/>
      <c r="I7" s="110"/>
      <c r="J7" s="110"/>
      <c r="K7" s="110"/>
      <c r="L7" s="106"/>
      <c r="M7" s="106"/>
      <c r="N7" s="106"/>
      <c r="O7" s="106"/>
      <c r="P7" s="106"/>
      <c r="Q7" s="106"/>
    </row>
    <row r="8" spans="1:17" ht="15.75">
      <c r="A8" s="106"/>
      <c r="B8" s="106"/>
      <c r="C8" s="106"/>
      <c r="D8" s="106"/>
      <c r="E8" s="106"/>
      <c r="F8" s="106"/>
      <c r="G8" s="106"/>
      <c r="H8" s="106"/>
      <c r="I8" s="110"/>
      <c r="J8" s="110"/>
      <c r="K8" s="110"/>
      <c r="L8" s="106"/>
      <c r="M8" s="106"/>
      <c r="N8" s="106"/>
      <c r="O8" s="106"/>
      <c r="P8" s="106"/>
      <c r="Q8" s="106"/>
    </row>
    <row r="9" spans="1:17" ht="15.75">
      <c r="A9" s="106"/>
      <c r="B9" s="106"/>
      <c r="C9" s="106"/>
      <c r="D9" s="106"/>
      <c r="E9" s="106"/>
      <c r="F9" s="106"/>
      <c r="G9" s="106"/>
      <c r="H9" s="106"/>
      <c r="I9" s="110"/>
      <c r="J9" s="110"/>
      <c r="K9" s="110"/>
      <c r="L9" s="106"/>
      <c r="M9" s="106"/>
      <c r="N9" s="106"/>
      <c r="O9" s="106"/>
      <c r="P9" s="106"/>
      <c r="Q9" s="106"/>
    </row>
    <row r="10" spans="1:17" ht="15.75">
      <c r="A10" s="106"/>
      <c r="B10" s="106"/>
      <c r="C10" s="106"/>
      <c r="D10" s="106"/>
      <c r="E10" s="106"/>
      <c r="F10" s="219" t="s">
        <v>4475</v>
      </c>
      <c r="G10" s="219"/>
      <c r="H10" s="219"/>
      <c r="I10" s="219"/>
      <c r="J10" s="219"/>
      <c r="K10" s="219"/>
      <c r="L10" s="219"/>
      <c r="M10" s="219"/>
      <c r="N10" s="106"/>
      <c r="O10" s="106"/>
      <c r="P10" s="106"/>
      <c r="Q10" s="106"/>
    </row>
    <row r="11" spans="1:17" ht="15.75">
      <c r="A11" s="106"/>
      <c r="B11" s="106"/>
      <c r="C11" s="106"/>
      <c r="D11" s="106"/>
      <c r="E11" s="106"/>
      <c r="F11" s="106"/>
      <c r="G11" s="106"/>
      <c r="H11" s="106"/>
      <c r="I11" s="110"/>
      <c r="J11" s="110"/>
      <c r="K11" s="110"/>
      <c r="L11" s="106"/>
      <c r="M11" s="106"/>
      <c r="N11" s="106"/>
      <c r="O11" s="106"/>
      <c r="P11" s="106"/>
      <c r="Q11" s="106"/>
    </row>
    <row r="12" spans="1:17" ht="15.75">
      <c r="A12" s="106"/>
      <c r="B12" s="106"/>
      <c r="C12" s="106"/>
      <c r="D12" s="106"/>
      <c r="E12" s="106"/>
      <c r="F12" s="106"/>
      <c r="G12" s="106"/>
      <c r="H12" s="106"/>
      <c r="I12" s="110"/>
      <c r="J12" s="110"/>
      <c r="K12" s="110"/>
      <c r="L12" s="106"/>
      <c r="M12" s="106"/>
      <c r="N12" s="106"/>
      <c r="O12" s="106"/>
      <c r="P12" s="106"/>
      <c r="Q12" s="106"/>
    </row>
    <row r="13" spans="1:17">
      <c r="A13" s="220" t="s">
        <v>4476</v>
      </c>
      <c r="B13" s="221"/>
      <c r="C13" s="221"/>
      <c r="D13" s="221"/>
      <c r="E13" s="221"/>
      <c r="F13" s="221"/>
      <c r="G13" s="221"/>
      <c r="H13" s="221"/>
      <c r="I13" s="221"/>
      <c r="J13" s="221"/>
      <c r="K13" s="221"/>
      <c r="L13" s="221"/>
      <c r="M13" s="221"/>
      <c r="N13" s="221"/>
      <c r="O13" s="221"/>
      <c r="P13" s="221"/>
      <c r="Q13" s="222"/>
    </row>
    <row r="14" spans="1:17" ht="15.75">
      <c r="A14" s="106"/>
      <c r="B14" s="106"/>
      <c r="C14" s="106"/>
      <c r="D14" s="106"/>
      <c r="E14" s="106"/>
      <c r="F14" s="107"/>
      <c r="G14" s="107"/>
      <c r="H14" s="107"/>
      <c r="I14" s="111"/>
      <c r="J14" s="111"/>
      <c r="K14" s="111"/>
      <c r="L14" s="107"/>
      <c r="M14" s="107"/>
      <c r="N14" s="106"/>
      <c r="O14" s="106"/>
      <c r="P14" s="106"/>
      <c r="Q14" s="106"/>
    </row>
    <row r="15" spans="1:17" ht="37.5" customHeight="1">
      <c r="A15" s="207" t="s">
        <v>4477</v>
      </c>
      <c r="B15" s="208"/>
      <c r="C15" s="209" t="s">
        <v>4478</v>
      </c>
      <c r="D15" s="210"/>
      <c r="E15" s="210"/>
      <c r="F15" s="209" t="s">
        <v>4479</v>
      </c>
      <c r="G15" s="208"/>
      <c r="H15" s="208"/>
      <c r="I15" s="211" t="s">
        <v>4484</v>
      </c>
      <c r="J15" s="210"/>
      <c r="K15" s="210"/>
      <c r="L15" s="207" t="s">
        <v>4481</v>
      </c>
      <c r="M15" s="208"/>
      <c r="N15" s="208"/>
      <c r="O15" s="207" t="s">
        <v>4480</v>
      </c>
      <c r="P15" s="208"/>
      <c r="Q15" s="208"/>
    </row>
    <row r="16" spans="1:17" ht="15.75">
      <c r="A16" s="195" t="s">
        <v>9</v>
      </c>
      <c r="B16" s="195"/>
      <c r="C16" s="204" t="s">
        <v>10</v>
      </c>
      <c r="D16" s="196"/>
      <c r="E16" s="196"/>
      <c r="F16" s="205">
        <v>43804</v>
      </c>
      <c r="G16" s="195"/>
      <c r="H16" s="195"/>
      <c r="I16" s="206" t="s">
        <v>4485</v>
      </c>
      <c r="J16" s="197"/>
      <c r="K16" s="197"/>
      <c r="L16" s="196"/>
      <c r="M16" s="195"/>
      <c r="N16" s="195"/>
      <c r="O16" s="196"/>
      <c r="P16" s="195"/>
      <c r="Q16" s="195"/>
    </row>
    <row r="17" spans="1:17" ht="53.65" customHeight="1">
      <c r="A17" s="195" t="s">
        <v>11</v>
      </c>
      <c r="B17" s="195"/>
      <c r="C17" s="204" t="s">
        <v>10</v>
      </c>
      <c r="D17" s="196"/>
      <c r="E17" s="196"/>
      <c r="F17" s="205">
        <v>44076</v>
      </c>
      <c r="G17" s="195"/>
      <c r="H17" s="195"/>
      <c r="I17" s="206" t="s">
        <v>4483</v>
      </c>
      <c r="J17" s="197"/>
      <c r="K17" s="197"/>
      <c r="L17" s="196"/>
      <c r="M17" s="195"/>
      <c r="N17" s="195"/>
      <c r="O17" s="196"/>
      <c r="P17" s="195"/>
      <c r="Q17" s="195"/>
    </row>
    <row r="18" spans="1:17" ht="81.599999999999994" customHeight="1">
      <c r="A18" s="195" t="s">
        <v>12</v>
      </c>
      <c r="B18" s="195"/>
      <c r="C18" s="204" t="s">
        <v>10</v>
      </c>
      <c r="D18" s="196"/>
      <c r="E18" s="196"/>
      <c r="F18" s="205">
        <v>44167</v>
      </c>
      <c r="G18" s="195"/>
      <c r="H18" s="195"/>
      <c r="I18" s="206" t="s">
        <v>4482</v>
      </c>
      <c r="J18" s="197"/>
      <c r="K18" s="197"/>
      <c r="L18" s="196"/>
      <c r="M18" s="195"/>
      <c r="N18" s="195"/>
      <c r="O18" s="196"/>
      <c r="P18" s="195"/>
      <c r="Q18" s="195"/>
    </row>
    <row r="19" spans="1:17" ht="15.75">
      <c r="A19" s="195"/>
      <c r="B19" s="195"/>
      <c r="C19" s="196"/>
      <c r="D19" s="196"/>
      <c r="E19" s="196"/>
      <c r="F19" s="195"/>
      <c r="G19" s="195"/>
      <c r="H19" s="195"/>
      <c r="I19" s="197"/>
      <c r="J19" s="197"/>
      <c r="K19" s="197"/>
      <c r="L19" s="196"/>
      <c r="M19" s="195"/>
      <c r="N19" s="195"/>
      <c r="O19" s="196"/>
      <c r="P19" s="195"/>
      <c r="Q19" s="195"/>
    </row>
    <row r="20" spans="1:17" ht="15.75">
      <c r="A20" s="195"/>
      <c r="B20" s="195"/>
      <c r="C20" s="196"/>
      <c r="D20" s="196"/>
      <c r="E20" s="196"/>
      <c r="F20" s="195"/>
      <c r="G20" s="195"/>
      <c r="H20" s="195"/>
      <c r="I20" s="197"/>
      <c r="J20" s="197"/>
      <c r="K20" s="197"/>
      <c r="L20" s="196"/>
      <c r="M20" s="195"/>
      <c r="N20" s="195"/>
      <c r="O20" s="196"/>
      <c r="P20" s="195"/>
      <c r="Q20" s="195"/>
    </row>
    <row r="21" spans="1:17" ht="15.75">
      <c r="A21" s="195"/>
      <c r="B21" s="195"/>
      <c r="C21" s="196"/>
      <c r="D21" s="196"/>
      <c r="E21" s="196"/>
      <c r="F21" s="195"/>
      <c r="G21" s="195"/>
      <c r="H21" s="195"/>
      <c r="I21" s="197"/>
      <c r="J21" s="197"/>
      <c r="K21" s="197"/>
      <c r="L21" s="196"/>
      <c r="M21" s="195"/>
      <c r="N21" s="195"/>
      <c r="O21" s="196"/>
      <c r="P21" s="195"/>
      <c r="Q21" s="195"/>
    </row>
    <row r="22" spans="1:17" ht="15.75">
      <c r="A22" s="195"/>
      <c r="B22" s="195"/>
      <c r="C22" s="196"/>
      <c r="D22" s="196"/>
      <c r="E22" s="196"/>
      <c r="F22" s="195"/>
      <c r="G22" s="195"/>
      <c r="H22" s="195"/>
      <c r="I22" s="197"/>
      <c r="J22" s="197"/>
      <c r="K22" s="197"/>
      <c r="L22" s="196"/>
      <c r="M22" s="195"/>
      <c r="N22" s="195"/>
      <c r="O22" s="196"/>
      <c r="P22" s="195"/>
      <c r="Q22" s="195"/>
    </row>
    <row r="23" spans="1:17" ht="15.75">
      <c r="A23" s="195"/>
      <c r="B23" s="195"/>
      <c r="C23" s="196"/>
      <c r="D23" s="196"/>
      <c r="E23" s="196"/>
      <c r="F23" s="195"/>
      <c r="G23" s="195"/>
      <c r="H23" s="195"/>
      <c r="I23" s="197"/>
      <c r="J23" s="197"/>
      <c r="K23" s="197"/>
      <c r="L23" s="196"/>
      <c r="M23" s="195"/>
      <c r="N23" s="195"/>
      <c r="O23" s="196"/>
      <c r="P23" s="195"/>
      <c r="Q23" s="195"/>
    </row>
    <row r="24" spans="1:17" ht="15.75">
      <c r="A24" s="195"/>
      <c r="B24" s="195"/>
      <c r="C24" s="196"/>
      <c r="D24" s="196"/>
      <c r="E24" s="196"/>
      <c r="F24" s="195"/>
      <c r="G24" s="195"/>
      <c r="H24" s="195"/>
      <c r="I24" s="197"/>
      <c r="J24" s="197"/>
      <c r="K24" s="197"/>
      <c r="L24" s="196"/>
      <c r="M24" s="195"/>
      <c r="N24" s="195"/>
      <c r="O24" s="196"/>
      <c r="P24" s="195"/>
      <c r="Q24" s="195"/>
    </row>
    <row r="25" spans="1:17" ht="15.75">
      <c r="A25" s="195"/>
      <c r="B25" s="195"/>
      <c r="C25" s="196"/>
      <c r="D25" s="196"/>
      <c r="E25" s="196"/>
      <c r="F25" s="195"/>
      <c r="G25" s="195"/>
      <c r="H25" s="195"/>
      <c r="I25" s="197"/>
      <c r="J25" s="197"/>
      <c r="K25" s="197"/>
      <c r="L25" s="196"/>
      <c r="M25" s="195"/>
      <c r="N25" s="195"/>
      <c r="O25" s="196"/>
      <c r="P25" s="195"/>
      <c r="Q25" s="195"/>
    </row>
    <row r="26" spans="1:17" ht="15.75">
      <c r="A26" s="195"/>
      <c r="B26" s="195"/>
      <c r="C26" s="196"/>
      <c r="D26" s="196"/>
      <c r="E26" s="196"/>
      <c r="F26" s="195"/>
      <c r="G26" s="195"/>
      <c r="H26" s="195"/>
      <c r="I26" s="197"/>
      <c r="J26" s="197"/>
      <c r="K26" s="197"/>
      <c r="L26" s="196"/>
      <c r="M26" s="195"/>
      <c r="N26" s="195"/>
      <c r="O26" s="196"/>
      <c r="P26" s="195"/>
      <c r="Q26" s="195"/>
    </row>
    <row r="27" spans="1:17" ht="15.75">
      <c r="A27" s="195"/>
      <c r="B27" s="195"/>
      <c r="C27" s="196"/>
      <c r="D27" s="196"/>
      <c r="E27" s="196"/>
      <c r="F27" s="195"/>
      <c r="G27" s="195"/>
      <c r="H27" s="195"/>
      <c r="I27" s="197"/>
      <c r="J27" s="197"/>
      <c r="K27" s="197"/>
      <c r="L27" s="196"/>
      <c r="M27" s="195"/>
      <c r="N27" s="195"/>
      <c r="O27" s="196"/>
      <c r="P27" s="195"/>
      <c r="Q27" s="195"/>
    </row>
    <row r="28" spans="1:17" ht="15.75">
      <c r="A28" s="195"/>
      <c r="B28" s="195"/>
      <c r="C28" s="196"/>
      <c r="D28" s="196"/>
      <c r="E28" s="196"/>
      <c r="F28" s="195"/>
      <c r="G28" s="195"/>
      <c r="H28" s="195"/>
      <c r="I28" s="197"/>
      <c r="J28" s="197"/>
      <c r="K28" s="197"/>
      <c r="L28" s="196"/>
      <c r="M28" s="195"/>
      <c r="N28" s="195"/>
      <c r="O28" s="196"/>
      <c r="P28" s="195"/>
      <c r="Q28" s="195"/>
    </row>
    <row r="29" spans="1:17" ht="15.75">
      <c r="A29" s="195"/>
      <c r="B29" s="195"/>
      <c r="C29" s="196"/>
      <c r="D29" s="196"/>
      <c r="E29" s="196"/>
      <c r="F29" s="195"/>
      <c r="G29" s="195"/>
      <c r="H29" s="195"/>
      <c r="I29" s="197"/>
      <c r="J29" s="197"/>
      <c r="K29" s="197"/>
      <c r="L29" s="196"/>
      <c r="M29" s="195"/>
      <c r="N29" s="195"/>
      <c r="O29" s="196"/>
      <c r="P29" s="195"/>
      <c r="Q29" s="195"/>
    </row>
    <row r="30" spans="1:17" ht="15.75">
      <c r="A30" s="195"/>
      <c r="B30" s="195"/>
      <c r="C30" s="196"/>
      <c r="D30" s="196"/>
      <c r="E30" s="196"/>
      <c r="F30" s="195"/>
      <c r="G30" s="195"/>
      <c r="H30" s="195"/>
      <c r="I30" s="197"/>
      <c r="J30" s="197"/>
      <c r="K30" s="197"/>
      <c r="L30" s="196"/>
      <c r="M30" s="195"/>
      <c r="N30" s="195"/>
      <c r="O30" s="196"/>
      <c r="P30" s="195"/>
      <c r="Q30" s="195"/>
    </row>
    <row r="31" spans="1:17" ht="15.75">
      <c r="A31" s="195"/>
      <c r="B31" s="195"/>
      <c r="C31" s="196"/>
      <c r="D31" s="196"/>
      <c r="E31" s="196"/>
      <c r="F31" s="195"/>
      <c r="G31" s="195"/>
      <c r="H31" s="195"/>
      <c r="I31" s="197"/>
      <c r="J31" s="197"/>
      <c r="K31" s="197"/>
      <c r="L31" s="196"/>
      <c r="M31" s="195"/>
      <c r="N31" s="195"/>
      <c r="O31" s="196"/>
      <c r="P31" s="195"/>
      <c r="Q31" s="195"/>
    </row>
    <row r="32" spans="1:17" ht="15.75">
      <c r="A32" s="195"/>
      <c r="B32" s="195"/>
      <c r="C32" s="196"/>
      <c r="D32" s="196"/>
      <c r="E32" s="196"/>
      <c r="F32" s="195"/>
      <c r="G32" s="195"/>
      <c r="H32" s="195"/>
      <c r="I32" s="197"/>
      <c r="J32" s="197"/>
      <c r="K32" s="197"/>
      <c r="L32" s="196"/>
      <c r="M32" s="195"/>
      <c r="N32" s="195"/>
      <c r="O32" s="196"/>
      <c r="P32" s="195"/>
      <c r="Q32" s="195"/>
    </row>
    <row r="33" spans="1:17" ht="15.75">
      <c r="A33" s="195"/>
      <c r="B33" s="195"/>
      <c r="C33" s="196"/>
      <c r="D33" s="196"/>
      <c r="E33" s="196"/>
      <c r="F33" s="195"/>
      <c r="G33" s="195"/>
      <c r="H33" s="195"/>
      <c r="I33" s="197"/>
      <c r="J33" s="197"/>
      <c r="K33" s="197"/>
      <c r="L33" s="196"/>
      <c r="M33" s="195"/>
      <c r="N33" s="195"/>
      <c r="O33" s="196"/>
      <c r="P33" s="195"/>
      <c r="Q33" s="195"/>
    </row>
  </sheetData>
  <mergeCells count="124">
    <mergeCell ref="A2:Q2"/>
    <mergeCell ref="E3:J3"/>
    <mergeCell ref="K3:Q3"/>
    <mergeCell ref="E4:J4"/>
    <mergeCell ref="K4:Q4"/>
    <mergeCell ref="A5:L5"/>
    <mergeCell ref="M5:Q5"/>
    <mergeCell ref="F10:M10"/>
    <mergeCell ref="A13:Q13"/>
    <mergeCell ref="A15:B15"/>
    <mergeCell ref="C15:E15"/>
    <mergeCell ref="F15:H15"/>
    <mergeCell ref="I15:K15"/>
    <mergeCell ref="L15:N15"/>
    <mergeCell ref="O15:Q15"/>
    <mergeCell ref="A16:B16"/>
    <mergeCell ref="C16:E16"/>
    <mergeCell ref="F16:H16"/>
    <mergeCell ref="I16:K16"/>
    <mergeCell ref="L16:N16"/>
    <mergeCell ref="O16:Q16"/>
    <mergeCell ref="A17:B17"/>
    <mergeCell ref="C17:E17"/>
    <mergeCell ref="F17:H17"/>
    <mergeCell ref="I17:K17"/>
    <mergeCell ref="L17:N17"/>
    <mergeCell ref="O17:Q17"/>
    <mergeCell ref="A18:B18"/>
    <mergeCell ref="C18:E18"/>
    <mergeCell ref="F18:H18"/>
    <mergeCell ref="I18:K18"/>
    <mergeCell ref="L18:N18"/>
    <mergeCell ref="O18:Q18"/>
    <mergeCell ref="A19:B19"/>
    <mergeCell ref="C19:E19"/>
    <mergeCell ref="F19:H19"/>
    <mergeCell ref="I19:K19"/>
    <mergeCell ref="L19:N19"/>
    <mergeCell ref="O19:Q19"/>
    <mergeCell ref="A20:B20"/>
    <mergeCell ref="C20:E20"/>
    <mergeCell ref="F20:H20"/>
    <mergeCell ref="I20:K20"/>
    <mergeCell ref="L20:N20"/>
    <mergeCell ref="O20:Q20"/>
    <mergeCell ref="A21:B21"/>
    <mergeCell ref="C21:E21"/>
    <mergeCell ref="F21:H21"/>
    <mergeCell ref="I21:K21"/>
    <mergeCell ref="L21:N21"/>
    <mergeCell ref="O21:Q21"/>
    <mergeCell ref="A22:B22"/>
    <mergeCell ref="C22:E22"/>
    <mergeCell ref="F22:H22"/>
    <mergeCell ref="I22:K22"/>
    <mergeCell ref="L22:N22"/>
    <mergeCell ref="O22:Q22"/>
    <mergeCell ref="A23:B23"/>
    <mergeCell ref="C23:E23"/>
    <mergeCell ref="F23:H23"/>
    <mergeCell ref="I23:K23"/>
    <mergeCell ref="L23:N23"/>
    <mergeCell ref="O23:Q23"/>
    <mergeCell ref="A24:B24"/>
    <mergeCell ref="C24:E24"/>
    <mergeCell ref="F24:H24"/>
    <mergeCell ref="I24:K24"/>
    <mergeCell ref="L24:N24"/>
    <mergeCell ref="O24:Q24"/>
    <mergeCell ref="A25:B25"/>
    <mergeCell ref="C25:E25"/>
    <mergeCell ref="F25:H25"/>
    <mergeCell ref="I25:K25"/>
    <mergeCell ref="L25:N25"/>
    <mergeCell ref="O25:Q25"/>
    <mergeCell ref="A26:B26"/>
    <mergeCell ref="C26:E26"/>
    <mergeCell ref="F26:H26"/>
    <mergeCell ref="I26:K26"/>
    <mergeCell ref="L26:N26"/>
    <mergeCell ref="O26:Q26"/>
    <mergeCell ref="O29:Q29"/>
    <mergeCell ref="A30:B30"/>
    <mergeCell ref="C30:E30"/>
    <mergeCell ref="F30:H30"/>
    <mergeCell ref="I30:K30"/>
    <mergeCell ref="L30:N30"/>
    <mergeCell ref="O30:Q30"/>
    <mergeCell ref="A27:B27"/>
    <mergeCell ref="C27:E27"/>
    <mergeCell ref="F27:H27"/>
    <mergeCell ref="I27:K27"/>
    <mergeCell ref="L27:N27"/>
    <mergeCell ref="O27:Q27"/>
    <mergeCell ref="A28:B28"/>
    <mergeCell ref="C28:E28"/>
    <mergeCell ref="F28:H28"/>
    <mergeCell ref="I28:K28"/>
    <mergeCell ref="L28:N28"/>
    <mergeCell ref="O28:Q28"/>
    <mergeCell ref="A33:B33"/>
    <mergeCell ref="C33:E33"/>
    <mergeCell ref="F33:H33"/>
    <mergeCell ref="I33:K33"/>
    <mergeCell ref="L33:N33"/>
    <mergeCell ref="O33:Q33"/>
    <mergeCell ref="A3:D4"/>
    <mergeCell ref="A31:B31"/>
    <mergeCell ref="C31:E31"/>
    <mergeCell ref="F31:H31"/>
    <mergeCell ref="I31:K31"/>
    <mergeCell ref="L31:N31"/>
    <mergeCell ref="O31:Q31"/>
    <mergeCell ref="A32:B32"/>
    <mergeCell ref="C32:E32"/>
    <mergeCell ref="F32:H32"/>
    <mergeCell ref="I32:K32"/>
    <mergeCell ref="L32:N32"/>
    <mergeCell ref="O32:Q32"/>
    <mergeCell ref="A29:B29"/>
    <mergeCell ref="C29:E29"/>
    <mergeCell ref="F29:H29"/>
    <mergeCell ref="I29:K29"/>
    <mergeCell ref="L29:N29"/>
  </mergeCells>
  <phoneticPr fontId="24" type="noConversion"/>
  <conditionalFormatting sqref="A1:Q1 A2 A3:Q33">
    <cfRule type="cellIs" priority="1" stopIfTrue="1" operator="notEqual">
      <formula>""</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
  <sheetViews>
    <sheetView topLeftCell="A4" workbookViewId="0">
      <selection activeCell="L9" sqref="L9"/>
    </sheetView>
  </sheetViews>
  <sheetFormatPr defaultColWidth="9" defaultRowHeight="14.25"/>
  <cols>
    <col min="1" max="1" width="9" style="103"/>
    <col min="2" max="2" width="32.625" style="103" bestFit="1" customWidth="1"/>
    <col min="3" max="3" width="23.25" style="103" bestFit="1" customWidth="1"/>
    <col min="4" max="4" width="28.25" style="103" bestFit="1" customWidth="1"/>
    <col min="5" max="6" width="16.75" style="103" bestFit="1" customWidth="1"/>
    <col min="7" max="7" width="14.875" style="103" bestFit="1" customWidth="1"/>
    <col min="8" max="8" width="17.5" style="103" bestFit="1" customWidth="1"/>
    <col min="9" max="10" width="16.75" style="103" bestFit="1" customWidth="1"/>
    <col min="11" max="11" width="9" style="103"/>
    <col min="12" max="12" width="17.5" style="103" bestFit="1" customWidth="1"/>
    <col min="13" max="13" width="16.75" style="103" bestFit="1" customWidth="1"/>
    <col min="14" max="14" width="14.875" style="103" bestFit="1" customWidth="1"/>
    <col min="15" max="15" width="14" style="103" bestFit="1" customWidth="1"/>
    <col min="16" max="16384" width="9" style="103"/>
  </cols>
  <sheetData>
    <row r="1" spans="2:15">
      <c r="B1" s="239" t="s">
        <v>4486</v>
      </c>
      <c r="C1" s="240"/>
      <c r="D1" s="240"/>
      <c r="E1" s="240"/>
      <c r="F1" s="240"/>
      <c r="G1" s="240"/>
      <c r="H1" s="240"/>
      <c r="I1" s="240"/>
      <c r="J1" s="240"/>
      <c r="K1" s="240"/>
      <c r="L1" s="240"/>
      <c r="M1" s="240"/>
      <c r="N1" s="240"/>
      <c r="O1" s="240"/>
    </row>
    <row r="2" spans="2:15" ht="52.15" customHeight="1">
      <c r="B2" s="112" t="s">
        <v>4487</v>
      </c>
      <c r="C2" s="113" t="s">
        <v>4488</v>
      </c>
      <c r="D2" s="236" t="s">
        <v>4489</v>
      </c>
      <c r="E2" s="237"/>
      <c r="F2" s="236" t="s">
        <v>4490</v>
      </c>
      <c r="G2" s="237"/>
      <c r="H2" s="113" t="s">
        <v>4491</v>
      </c>
      <c r="I2" s="235" t="s">
        <v>4492</v>
      </c>
      <c r="J2" s="235"/>
      <c r="K2" s="235"/>
      <c r="L2" s="235"/>
      <c r="M2" s="235"/>
      <c r="N2" s="228" t="s">
        <v>4493</v>
      </c>
      <c r="O2" s="228"/>
    </row>
    <row r="3" spans="2:15">
      <c r="B3" s="114" t="s">
        <v>4494</v>
      </c>
      <c r="C3" s="114" t="s">
        <v>4495</v>
      </c>
      <c r="D3" s="115" t="s">
        <v>4496</v>
      </c>
      <c r="E3" s="115" t="s">
        <v>4497</v>
      </c>
      <c r="F3" s="115" t="s">
        <v>4498</v>
      </c>
      <c r="G3" s="115" t="s">
        <v>4499</v>
      </c>
      <c r="H3" s="114" t="s">
        <v>4500</v>
      </c>
      <c r="I3" s="115" t="s">
        <v>4501</v>
      </c>
      <c r="J3" s="115" t="s">
        <v>4502</v>
      </c>
      <c r="K3" s="114" t="s">
        <v>13</v>
      </c>
      <c r="L3" s="115" t="s">
        <v>4503</v>
      </c>
      <c r="M3" s="115" t="s">
        <v>4504</v>
      </c>
      <c r="N3" s="115" t="s">
        <v>4505</v>
      </c>
      <c r="O3" s="115" t="s">
        <v>4506</v>
      </c>
    </row>
    <row r="4" spans="2:15" s="102" customFormat="1" ht="62.25" customHeight="1">
      <c r="B4" s="116" t="s">
        <v>4507</v>
      </c>
      <c r="C4" s="117" t="s">
        <v>4508</v>
      </c>
      <c r="D4" s="238"/>
      <c r="E4" s="232"/>
      <c r="F4" s="238"/>
      <c r="G4" s="232"/>
      <c r="H4" s="117"/>
      <c r="I4" s="233" t="s">
        <v>4509</v>
      </c>
      <c r="J4" s="234"/>
      <c r="K4" s="234"/>
      <c r="L4" s="234"/>
      <c r="M4" s="234"/>
      <c r="N4" s="233" t="s">
        <v>4510</v>
      </c>
      <c r="O4" s="234"/>
    </row>
    <row r="5" spans="2:15" ht="14.1" customHeight="1">
      <c r="B5" s="223" t="s">
        <v>4511</v>
      </c>
      <c r="C5" s="225"/>
      <c r="D5" s="225"/>
      <c r="E5" s="225"/>
      <c r="F5" s="225"/>
      <c r="G5" s="225"/>
      <c r="H5" s="225"/>
      <c r="I5" s="224"/>
      <c r="J5" s="118"/>
      <c r="K5" s="118"/>
      <c r="L5" s="118"/>
      <c r="M5" s="118"/>
      <c r="N5" s="118"/>
      <c r="O5" s="118"/>
    </row>
    <row r="6" spans="2:15" ht="14.1" customHeight="1">
      <c r="B6" s="112" t="s">
        <v>4512</v>
      </c>
      <c r="C6" s="112" t="s">
        <v>4513</v>
      </c>
      <c r="D6" s="235" t="s">
        <v>4489</v>
      </c>
      <c r="E6" s="228"/>
      <c r="F6" s="236" t="s">
        <v>4490</v>
      </c>
      <c r="G6" s="237"/>
      <c r="H6" s="228" t="s">
        <v>4514</v>
      </c>
      <c r="I6" s="228"/>
      <c r="J6" s="118"/>
      <c r="K6" s="118"/>
      <c r="L6" s="118"/>
      <c r="M6" s="118"/>
      <c r="N6" s="118"/>
      <c r="O6" s="118"/>
    </row>
    <row r="7" spans="2:15">
      <c r="B7" s="114" t="s">
        <v>4500</v>
      </c>
      <c r="C7" s="114" t="s">
        <v>4500</v>
      </c>
      <c r="D7" s="115" t="s">
        <v>4496</v>
      </c>
      <c r="E7" s="115" t="s">
        <v>4497</v>
      </c>
      <c r="F7" s="115" t="s">
        <v>4496</v>
      </c>
      <c r="G7" s="115" t="s">
        <v>4497</v>
      </c>
      <c r="H7" s="115" t="s">
        <v>4505</v>
      </c>
      <c r="I7" s="115" t="s">
        <v>4506</v>
      </c>
      <c r="J7" s="118"/>
      <c r="K7" s="118"/>
      <c r="L7" s="118"/>
      <c r="M7" s="118"/>
      <c r="N7" s="118"/>
      <c r="O7" s="118"/>
    </row>
    <row r="8" spans="2:15" ht="28.15" customHeight="1">
      <c r="B8" s="119" t="s">
        <v>4515</v>
      </c>
      <c r="C8" s="116" t="s">
        <v>4516</v>
      </c>
      <c r="D8" s="238"/>
      <c r="E8" s="232"/>
      <c r="F8" s="238"/>
      <c r="G8" s="232"/>
      <c r="H8" s="233" t="s">
        <v>4517</v>
      </c>
      <c r="I8" s="234"/>
      <c r="J8" s="118"/>
      <c r="K8" s="118"/>
      <c r="L8" s="118"/>
      <c r="M8" s="118"/>
      <c r="N8" s="118"/>
      <c r="O8" s="118"/>
    </row>
    <row r="9" spans="2:15" ht="14.1" customHeight="1">
      <c r="B9" s="223" t="s">
        <v>4518</v>
      </c>
      <c r="C9" s="225"/>
      <c r="D9" s="225"/>
      <c r="E9" s="225"/>
      <c r="F9" s="225"/>
      <c r="G9" s="225"/>
      <c r="H9" s="225"/>
      <c r="I9" s="224"/>
      <c r="J9" s="118"/>
      <c r="K9" s="118"/>
      <c r="L9" s="118"/>
      <c r="M9" s="118"/>
      <c r="N9" s="118"/>
      <c r="O9" s="118"/>
    </row>
    <row r="10" spans="2:15" ht="14.1" customHeight="1">
      <c r="B10" s="112" t="s">
        <v>4519</v>
      </c>
      <c r="C10" s="112" t="s">
        <v>4513</v>
      </c>
      <c r="D10" s="235" t="s">
        <v>4489</v>
      </c>
      <c r="E10" s="228"/>
      <c r="F10" s="236" t="s">
        <v>4490</v>
      </c>
      <c r="G10" s="237"/>
      <c r="H10" s="228" t="s">
        <v>4514</v>
      </c>
      <c r="I10" s="228"/>
      <c r="J10" s="118"/>
      <c r="K10" s="118"/>
      <c r="L10" s="118"/>
      <c r="M10" s="118"/>
      <c r="N10" s="118"/>
      <c r="O10" s="118"/>
    </row>
    <row r="11" spans="2:15">
      <c r="B11" s="114" t="s">
        <v>4500</v>
      </c>
      <c r="C11" s="114" t="s">
        <v>4500</v>
      </c>
      <c r="D11" s="115" t="s">
        <v>4496</v>
      </c>
      <c r="E11" s="115" t="s">
        <v>4497</v>
      </c>
      <c r="F11" s="115" t="s">
        <v>4496</v>
      </c>
      <c r="G11" s="115" t="s">
        <v>4497</v>
      </c>
      <c r="H11" s="115" t="s">
        <v>4505</v>
      </c>
      <c r="I11" s="115" t="s">
        <v>4506</v>
      </c>
      <c r="J11" s="118"/>
      <c r="K11" s="118"/>
      <c r="L11" s="118"/>
      <c r="M11" s="118"/>
      <c r="N11" s="118"/>
      <c r="O11" s="118"/>
    </row>
    <row r="12" spans="2:15" ht="29.1" customHeight="1">
      <c r="B12" s="116" t="s">
        <v>4520</v>
      </c>
      <c r="C12" s="116" t="s">
        <v>4521</v>
      </c>
      <c r="D12" s="238"/>
      <c r="E12" s="232"/>
      <c r="F12" s="238"/>
      <c r="G12" s="232"/>
      <c r="H12" s="233" t="s">
        <v>4517</v>
      </c>
      <c r="I12" s="234"/>
      <c r="J12" s="118"/>
      <c r="K12" s="118"/>
      <c r="L12" s="118"/>
      <c r="M12" s="118"/>
      <c r="N12" s="118"/>
      <c r="O12" s="118"/>
    </row>
    <row r="13" spans="2:15">
      <c r="B13" s="223" t="s">
        <v>4522</v>
      </c>
      <c r="C13" s="225"/>
      <c r="D13" s="225"/>
      <c r="E13" s="225"/>
      <c r="F13" s="225"/>
      <c r="G13" s="225"/>
      <c r="H13" s="225"/>
      <c r="I13" s="225"/>
      <c r="J13" s="225"/>
      <c r="K13" s="224"/>
      <c r="L13" s="118"/>
      <c r="M13" s="118"/>
      <c r="N13" s="118"/>
      <c r="O13" s="118"/>
    </row>
    <row r="14" spans="2:15" ht="14.1" customHeight="1">
      <c r="B14" s="112" t="s">
        <v>4523</v>
      </c>
      <c r="C14" s="112" t="s">
        <v>4524</v>
      </c>
      <c r="D14" s="113" t="s">
        <v>4525</v>
      </c>
      <c r="E14" s="235" t="s">
        <v>4526</v>
      </c>
      <c r="F14" s="235"/>
      <c r="G14" s="235"/>
      <c r="H14" s="235"/>
      <c r="I14" s="235"/>
      <c r="J14" s="228" t="s">
        <v>4514</v>
      </c>
      <c r="K14" s="228"/>
      <c r="L14" s="118"/>
      <c r="M14" s="118"/>
      <c r="N14" s="118"/>
      <c r="O14" s="118"/>
    </row>
    <row r="15" spans="2:15">
      <c r="B15" s="114" t="s">
        <v>4500</v>
      </c>
      <c r="C15" s="114" t="s">
        <v>4500</v>
      </c>
      <c r="D15" s="114" t="s">
        <v>4500</v>
      </c>
      <c r="E15" s="115" t="s">
        <v>4501</v>
      </c>
      <c r="F15" s="115" t="s">
        <v>4502</v>
      </c>
      <c r="G15" s="114" t="s">
        <v>13</v>
      </c>
      <c r="H15" s="115" t="s">
        <v>4503</v>
      </c>
      <c r="I15" s="115" t="s">
        <v>4504</v>
      </c>
      <c r="J15" s="115" t="s">
        <v>4505</v>
      </c>
      <c r="K15" s="115" t="s">
        <v>4506</v>
      </c>
      <c r="L15" s="118"/>
      <c r="M15" s="118"/>
      <c r="N15" s="118"/>
      <c r="O15" s="118"/>
    </row>
    <row r="16" spans="2:15" ht="61.5" customHeight="1">
      <c r="B16" s="119" t="s">
        <v>4527</v>
      </c>
      <c r="C16" s="116" t="s">
        <v>4521</v>
      </c>
      <c r="D16" s="117"/>
      <c r="E16" s="233" t="s">
        <v>4528</v>
      </c>
      <c r="F16" s="234"/>
      <c r="G16" s="234"/>
      <c r="H16" s="234"/>
      <c r="I16" s="234"/>
      <c r="J16" s="234" t="s">
        <v>4514</v>
      </c>
      <c r="K16" s="234"/>
      <c r="L16" s="118"/>
      <c r="M16" s="118"/>
      <c r="N16" s="118"/>
      <c r="O16" s="118"/>
    </row>
    <row r="17" spans="1:15">
      <c r="B17" s="223" t="s">
        <v>4529</v>
      </c>
      <c r="C17" s="225"/>
      <c r="D17" s="225"/>
      <c r="E17" s="225"/>
      <c r="F17" s="225"/>
      <c r="G17" s="224"/>
      <c r="H17" s="118"/>
      <c r="I17" s="118"/>
      <c r="J17" s="118"/>
      <c r="K17" s="118"/>
      <c r="L17" s="118"/>
      <c r="M17" s="118"/>
      <c r="N17" s="118"/>
      <c r="O17" s="118"/>
    </row>
    <row r="18" spans="1:15">
      <c r="B18" s="112" t="s">
        <v>4530</v>
      </c>
      <c r="C18" s="112" t="s">
        <v>4531</v>
      </c>
      <c r="D18" s="226" t="s">
        <v>4532</v>
      </c>
      <c r="E18" s="227"/>
      <c r="F18" s="228" t="s">
        <v>4514</v>
      </c>
      <c r="G18" s="228"/>
      <c r="H18" s="118"/>
      <c r="I18" s="118"/>
      <c r="J18" s="118"/>
      <c r="K18" s="118"/>
      <c r="L18" s="118"/>
      <c r="M18" s="118"/>
      <c r="N18" s="118"/>
      <c r="O18" s="118"/>
    </row>
    <row r="19" spans="1:15">
      <c r="B19" s="114" t="s">
        <v>4500</v>
      </c>
      <c r="C19" s="114" t="s">
        <v>4500</v>
      </c>
      <c r="D19" s="229" t="s">
        <v>4533</v>
      </c>
      <c r="E19" s="230"/>
      <c r="F19" s="115" t="s">
        <v>4505</v>
      </c>
      <c r="G19" s="115" t="s">
        <v>4506</v>
      </c>
      <c r="H19" s="118"/>
      <c r="I19" s="118"/>
      <c r="J19" s="118"/>
      <c r="K19" s="118"/>
      <c r="L19" s="118"/>
      <c r="M19" s="118"/>
      <c r="N19" s="118"/>
      <c r="O19" s="118"/>
    </row>
    <row r="20" spans="1:15" ht="27.75" customHeight="1">
      <c r="B20" s="119" t="s">
        <v>4534</v>
      </c>
      <c r="C20" s="116" t="s">
        <v>4535</v>
      </c>
      <c r="D20" s="231" t="s">
        <v>4536</v>
      </c>
      <c r="E20" s="232"/>
      <c r="F20" s="233" t="s">
        <v>4517</v>
      </c>
      <c r="G20" s="234"/>
      <c r="H20" s="118"/>
      <c r="I20" s="118"/>
      <c r="J20" s="118"/>
      <c r="K20" s="118"/>
      <c r="L20" s="118"/>
      <c r="M20" s="118"/>
      <c r="N20" s="118"/>
      <c r="O20" s="118"/>
    </row>
    <row r="21" spans="1:15">
      <c r="B21" s="223" t="s">
        <v>4537</v>
      </c>
      <c r="C21" s="224"/>
      <c r="D21" s="118"/>
      <c r="E21" s="118"/>
      <c r="F21" s="118"/>
      <c r="G21" s="118"/>
      <c r="H21" s="118"/>
      <c r="I21" s="118"/>
      <c r="J21" s="118"/>
      <c r="K21" s="118"/>
      <c r="L21" s="118"/>
      <c r="M21" s="118"/>
      <c r="N21" s="118"/>
      <c r="O21" s="118"/>
    </row>
    <row r="22" spans="1:15">
      <c r="B22" s="112" t="s">
        <v>4538</v>
      </c>
      <c r="C22" s="112" t="s">
        <v>4539</v>
      </c>
      <c r="D22" s="118"/>
      <c r="E22" s="118"/>
      <c r="F22" s="118"/>
      <c r="G22" s="118"/>
      <c r="H22" s="118"/>
      <c r="I22" s="118"/>
      <c r="J22" s="118"/>
      <c r="K22" s="118"/>
      <c r="L22" s="118"/>
      <c r="M22" s="118"/>
      <c r="N22" s="118"/>
      <c r="O22" s="118"/>
    </row>
    <row r="23" spans="1:15" ht="16.5">
      <c r="B23" s="114">
        <v>1</v>
      </c>
      <c r="C23" s="120" t="s">
        <v>4540</v>
      </c>
      <c r="D23" s="118" t="s">
        <v>4541</v>
      </c>
      <c r="E23" s="118"/>
      <c r="F23" s="118"/>
      <c r="G23" s="118"/>
      <c r="H23" s="118"/>
      <c r="I23" s="118"/>
      <c r="J23" s="118"/>
      <c r="K23" s="118"/>
      <c r="L23" s="118"/>
      <c r="M23" s="118"/>
      <c r="N23" s="118"/>
      <c r="O23" s="118"/>
    </row>
    <row r="24" spans="1:15">
      <c r="B24" s="114">
        <v>2</v>
      </c>
      <c r="C24" s="114" t="s">
        <v>14</v>
      </c>
      <c r="D24" s="118" t="s">
        <v>4542</v>
      </c>
      <c r="E24" s="118"/>
      <c r="F24" s="118"/>
      <c r="G24" s="118"/>
      <c r="H24" s="118"/>
      <c r="I24" s="118"/>
      <c r="J24" s="118"/>
      <c r="K24" s="118"/>
      <c r="L24" s="118"/>
      <c r="M24" s="118"/>
      <c r="N24" s="118"/>
      <c r="O24" s="118"/>
    </row>
    <row r="25" spans="1:15">
      <c r="B25" s="114">
        <v>3</v>
      </c>
      <c r="C25" s="114" t="s">
        <v>15</v>
      </c>
      <c r="D25" s="118" t="s">
        <v>4543</v>
      </c>
      <c r="E25" s="118"/>
      <c r="F25" s="118"/>
      <c r="G25" s="118"/>
      <c r="H25" s="118"/>
      <c r="I25" s="118"/>
      <c r="J25" s="118"/>
      <c r="K25" s="118"/>
      <c r="L25" s="118"/>
      <c r="M25" s="118"/>
      <c r="N25" s="118"/>
      <c r="O25" s="118"/>
    </row>
    <row r="26" spans="1:15">
      <c r="B26" s="114">
        <v>4</v>
      </c>
      <c r="C26" s="114" t="s">
        <v>16</v>
      </c>
      <c r="D26" s="118" t="s">
        <v>4544</v>
      </c>
      <c r="E26" s="118"/>
      <c r="F26" s="118"/>
      <c r="G26" s="118"/>
      <c r="H26" s="118"/>
      <c r="I26" s="118"/>
      <c r="J26" s="118"/>
      <c r="K26" s="118"/>
      <c r="L26" s="118"/>
      <c r="M26" s="118"/>
      <c r="N26" s="118"/>
      <c r="O26" s="118"/>
    </row>
    <row r="27" spans="1:15">
      <c r="B27" s="114">
        <v>7</v>
      </c>
      <c r="C27" s="114" t="s">
        <v>17</v>
      </c>
      <c r="D27" s="118" t="s">
        <v>4545</v>
      </c>
      <c r="E27" s="118"/>
      <c r="F27" s="118"/>
      <c r="G27" s="118"/>
      <c r="H27" s="118"/>
      <c r="I27" s="118"/>
      <c r="J27" s="118"/>
      <c r="K27" s="118"/>
      <c r="L27" s="118"/>
      <c r="M27" s="118"/>
      <c r="N27" s="118"/>
      <c r="O27" s="118"/>
    </row>
    <row r="28" spans="1:15">
      <c r="B28" s="118"/>
      <c r="C28" s="118"/>
      <c r="D28" s="118"/>
      <c r="E28" s="118"/>
      <c r="F28" s="118"/>
      <c r="G28" s="118"/>
      <c r="H28" s="118"/>
      <c r="I28" s="118"/>
      <c r="J28" s="118"/>
      <c r="K28" s="118"/>
      <c r="L28" s="118"/>
      <c r="M28" s="118"/>
      <c r="N28" s="118"/>
      <c r="O28" s="118"/>
    </row>
    <row r="29" spans="1:15">
      <c r="A29" s="121"/>
      <c r="B29" s="121"/>
      <c r="C29" s="121"/>
      <c r="D29" s="121"/>
      <c r="E29" s="121"/>
      <c r="F29" s="121"/>
      <c r="G29" s="121"/>
      <c r="H29" s="121"/>
      <c r="I29" s="121"/>
      <c r="J29" s="121"/>
      <c r="K29" s="121"/>
      <c r="L29" s="121"/>
      <c r="M29" s="121"/>
      <c r="N29" s="121"/>
      <c r="O29" s="121"/>
    </row>
  </sheetData>
  <mergeCells count="35">
    <mergeCell ref="B1:O1"/>
    <mergeCell ref="D2:E2"/>
    <mergeCell ref="F2:G2"/>
    <mergeCell ref="I2:M2"/>
    <mergeCell ref="N2:O2"/>
    <mergeCell ref="D4:E4"/>
    <mergeCell ref="F4:G4"/>
    <mergeCell ref="I4:M4"/>
    <mergeCell ref="N4:O4"/>
    <mergeCell ref="B5:I5"/>
    <mergeCell ref="D6:E6"/>
    <mergeCell ref="F6:G6"/>
    <mergeCell ref="H6:I6"/>
    <mergeCell ref="D8:E8"/>
    <mergeCell ref="F8:G8"/>
    <mergeCell ref="H8:I8"/>
    <mergeCell ref="B9:I9"/>
    <mergeCell ref="D10:E10"/>
    <mergeCell ref="F10:G10"/>
    <mergeCell ref="H10:I10"/>
    <mergeCell ref="D12:E12"/>
    <mergeCell ref="F12:G12"/>
    <mergeCell ref="H12:I12"/>
    <mergeCell ref="B13:K13"/>
    <mergeCell ref="E14:I14"/>
    <mergeCell ref="J14:K14"/>
    <mergeCell ref="E16:I16"/>
    <mergeCell ref="J16:K16"/>
    <mergeCell ref="B21:C21"/>
    <mergeCell ref="B17:G17"/>
    <mergeCell ref="D18:E18"/>
    <mergeCell ref="F18:G18"/>
    <mergeCell ref="D19:E19"/>
    <mergeCell ref="D20:E20"/>
    <mergeCell ref="F20:G20"/>
  </mergeCells>
  <phoneticPr fontId="2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107"/>
  <sheetViews>
    <sheetView tabSelected="1" zoomScale="81" zoomScaleNormal="81" workbookViewId="0">
      <pane ySplit="1" topLeftCell="A2" activePane="bottomLeft" state="frozen"/>
      <selection pane="bottomLeft" activeCell="B1" sqref="B1"/>
    </sheetView>
  </sheetViews>
  <sheetFormatPr defaultColWidth="9" defaultRowHeight="14.25" outlineLevelRow="1"/>
  <cols>
    <col min="1" max="1" width="9" style="11" customWidth="1"/>
    <col min="2" max="2" width="9" style="26" customWidth="1"/>
    <col min="3" max="3" width="24.5" style="160" customWidth="1"/>
    <col min="4" max="7" width="9" style="11" customWidth="1"/>
    <col min="8" max="8" width="14" style="11" customWidth="1"/>
    <col min="9" max="9" width="9" style="11" customWidth="1"/>
    <col min="10" max="10" width="20.75" style="27" customWidth="1"/>
    <col min="11" max="11" width="32.375" style="135" customWidth="1"/>
    <col min="12" max="12" width="13" style="11" customWidth="1"/>
    <col min="13" max="14" width="9" style="11" customWidth="1"/>
    <col min="15" max="15" width="9" style="11"/>
    <col min="16" max="18" width="9" style="11" customWidth="1"/>
    <col min="19" max="16384" width="9" style="11"/>
  </cols>
  <sheetData>
    <row r="1" spans="1:17" s="5" customFormat="1">
      <c r="B1" s="28" t="s">
        <v>18</v>
      </c>
      <c r="C1" s="8" t="s">
        <v>19</v>
      </c>
      <c r="D1" s="8" t="s">
        <v>20</v>
      </c>
      <c r="E1" s="8" t="s">
        <v>21</v>
      </c>
      <c r="F1" s="8" t="s">
        <v>22</v>
      </c>
      <c r="G1" s="8" t="s">
        <v>23</v>
      </c>
      <c r="H1" s="8" t="s">
        <v>24</v>
      </c>
      <c r="I1" s="8" t="s">
        <v>25</v>
      </c>
      <c r="J1" s="29" t="s">
        <v>26</v>
      </c>
      <c r="K1" s="29"/>
      <c r="L1" s="8" t="s">
        <v>27</v>
      </c>
      <c r="M1" s="335" t="s">
        <v>28</v>
      </c>
      <c r="N1" s="336"/>
    </row>
    <row r="2" spans="1:17">
      <c r="A2" s="309" t="s">
        <v>29</v>
      </c>
      <c r="B2" s="309"/>
      <c r="C2" s="309"/>
      <c r="D2" s="309"/>
      <c r="E2" s="309"/>
      <c r="F2" s="309"/>
      <c r="G2" s="309"/>
      <c r="H2" s="309"/>
      <c r="I2" s="309"/>
      <c r="J2" s="309"/>
      <c r="K2" s="309"/>
      <c r="L2" s="309"/>
      <c r="M2" s="309"/>
      <c r="N2" s="309"/>
      <c r="P2" s="13" t="s">
        <v>30</v>
      </c>
      <c r="Q2" s="13"/>
    </row>
    <row r="3" spans="1:17">
      <c r="A3" s="304" t="s">
        <v>31</v>
      </c>
      <c r="B3" s="304"/>
      <c r="C3" s="304"/>
      <c r="D3" s="304"/>
      <c r="E3" s="304"/>
      <c r="F3" s="304"/>
      <c r="G3" s="304"/>
      <c r="H3" s="304"/>
      <c r="I3" s="304"/>
      <c r="J3" s="304"/>
      <c r="K3" s="304"/>
      <c r="L3" s="304"/>
      <c r="M3" s="304"/>
      <c r="N3" s="304"/>
      <c r="P3" s="11">
        <f>COUNTA(C2:C4242)</f>
        <v>1954</v>
      </c>
      <c r="Q3" s="13"/>
    </row>
    <row r="4" spans="1:17" s="25" customFormat="1" ht="229.5" outlineLevel="1">
      <c r="B4" s="30" t="str">
        <f>DEC2HEX(1024+ROW()-ROW($B$4),4)</f>
        <v>0400</v>
      </c>
      <c r="C4" s="292" t="s">
        <v>32</v>
      </c>
      <c r="D4" s="292" t="s">
        <v>33</v>
      </c>
      <c r="E4" s="292"/>
      <c r="F4" s="292"/>
      <c r="G4" s="292"/>
      <c r="H4" s="292"/>
      <c r="I4" s="292" t="s">
        <v>34</v>
      </c>
      <c r="J4" s="282" t="s">
        <v>4547</v>
      </c>
      <c r="K4" s="267" t="s">
        <v>4548</v>
      </c>
      <c r="L4" s="36" t="s">
        <v>4546</v>
      </c>
      <c r="M4" s="241" t="str">
        <f ca="1">DEC2HEX((15+SUM(INDIRECT(ADDRESS(ROW()+32,13)&amp;":"&amp;ADDRESS(ROW()+4+60-1,13))))/2^32,8)</f>
        <v>00000000</v>
      </c>
      <c r="N4" s="247" t="str">
        <f ca="1">DEC2HEX(MOD(15+SUM(INDIRECT(ADDRESS(ROW()+4,13)&amp;":"&amp;ADDRESS(ROW()+4+28-1,13))),2^32),8)</f>
        <v>0000001F</v>
      </c>
      <c r="P4" s="37" t="s">
        <v>37</v>
      </c>
      <c r="Q4" s="31"/>
    </row>
    <row r="5" spans="1:17" s="25" customFormat="1" ht="175.5" outlineLevel="1">
      <c r="B5" s="30" t="str">
        <f t="shared" ref="B5:B69" si="0">DEC2HEX(1024+ROW()-ROW($B$4),4)</f>
        <v>0401</v>
      </c>
      <c r="C5" s="292"/>
      <c r="D5" s="292"/>
      <c r="E5" s="292"/>
      <c r="F5" s="292"/>
      <c r="G5" s="292"/>
      <c r="H5" s="292"/>
      <c r="I5" s="292"/>
      <c r="J5" s="257"/>
      <c r="K5" s="268"/>
      <c r="L5" s="36" t="s">
        <v>4546</v>
      </c>
      <c r="M5" s="242"/>
      <c r="N5" s="248"/>
      <c r="P5" s="35" t="s">
        <v>38</v>
      </c>
      <c r="Q5" s="31"/>
    </row>
    <row r="6" spans="1:17" s="25" customFormat="1" outlineLevel="1">
      <c r="B6" s="30" t="str">
        <f t="shared" si="0"/>
        <v>0402</v>
      </c>
      <c r="C6" s="292"/>
      <c r="D6" s="292"/>
      <c r="E6" s="292"/>
      <c r="F6" s="292"/>
      <c r="G6" s="292"/>
      <c r="H6" s="292"/>
      <c r="I6" s="292"/>
      <c r="J6" s="257"/>
      <c r="K6" s="268"/>
      <c r="L6" s="36" t="s">
        <v>4546</v>
      </c>
      <c r="M6" s="242"/>
      <c r="N6" s="248"/>
    </row>
    <row r="7" spans="1:17" s="25" customFormat="1" outlineLevel="1">
      <c r="B7" s="30" t="str">
        <f t="shared" si="0"/>
        <v>0403</v>
      </c>
      <c r="C7" s="292"/>
      <c r="D7" s="292"/>
      <c r="E7" s="292"/>
      <c r="F7" s="292"/>
      <c r="G7" s="292"/>
      <c r="H7" s="292"/>
      <c r="I7" s="292"/>
      <c r="J7" s="257"/>
      <c r="K7" s="269"/>
      <c r="L7" s="36" t="s">
        <v>4546</v>
      </c>
      <c r="M7" s="243"/>
      <c r="N7" s="249"/>
    </row>
    <row r="8" spans="1:17" ht="128.25" outlineLevel="1">
      <c r="B8" s="30" t="str">
        <f t="shared" si="0"/>
        <v>0404</v>
      </c>
      <c r="C8" s="101" t="s">
        <v>39</v>
      </c>
      <c r="D8" s="11" t="s">
        <v>40</v>
      </c>
      <c r="I8" s="11" t="s">
        <v>34</v>
      </c>
      <c r="J8" s="34" t="s">
        <v>41</v>
      </c>
      <c r="K8" s="39" t="s">
        <v>42</v>
      </c>
      <c r="L8" s="11" t="s">
        <v>4546</v>
      </c>
      <c r="M8" s="11">
        <v>1</v>
      </c>
      <c r="N8" s="11">
        <f ca="1">IF(INDIRECT(ADDRESS(ROW(),12))=1,2^(ROW()-ROW($N$4)),0)</f>
        <v>0</v>
      </c>
    </row>
    <row r="9" spans="1:17" outlineLevel="1">
      <c r="B9" s="30" t="str">
        <f t="shared" si="0"/>
        <v>0405</v>
      </c>
      <c r="C9" s="160" t="s">
        <v>43</v>
      </c>
      <c r="D9" s="11" t="s">
        <v>40</v>
      </c>
      <c r="I9" s="11" t="s">
        <v>34</v>
      </c>
      <c r="J9" s="27" t="s">
        <v>44</v>
      </c>
      <c r="K9" s="135" t="s">
        <v>43</v>
      </c>
      <c r="L9" s="11" t="s">
        <v>4546</v>
      </c>
      <c r="M9" s="11">
        <v>1</v>
      </c>
      <c r="N9" s="11">
        <f t="shared" ref="N9:N53" ca="1" si="1">IF(INDIRECT(ADDRESS(ROW(),12))=1,2^(ROW()-ROW($N$4)),0)</f>
        <v>0</v>
      </c>
    </row>
    <row r="10" spans="1:17" outlineLevel="1">
      <c r="B10" s="30" t="str">
        <f t="shared" si="0"/>
        <v>0406</v>
      </c>
      <c r="C10" s="160" t="s">
        <v>45</v>
      </c>
      <c r="D10" s="11" t="s">
        <v>40</v>
      </c>
      <c r="I10" s="11" t="s">
        <v>34</v>
      </c>
      <c r="J10" s="27" t="s">
        <v>46</v>
      </c>
      <c r="K10" s="135" t="s">
        <v>45</v>
      </c>
      <c r="L10" s="11" t="s">
        <v>4546</v>
      </c>
      <c r="M10" s="11">
        <v>1</v>
      </c>
      <c r="N10" s="11">
        <f t="shared" ca="1" si="1"/>
        <v>0</v>
      </c>
    </row>
    <row r="11" spans="1:17" outlineLevel="1">
      <c r="B11" s="30" t="str">
        <f t="shared" si="0"/>
        <v>0407</v>
      </c>
      <c r="C11" s="160" t="s">
        <v>47</v>
      </c>
      <c r="D11" s="11" t="s">
        <v>40</v>
      </c>
      <c r="I11" s="11" t="s">
        <v>34</v>
      </c>
      <c r="J11" s="27" t="s">
        <v>48</v>
      </c>
      <c r="K11" s="135" t="s">
        <v>47</v>
      </c>
      <c r="L11" s="11" t="s">
        <v>4546</v>
      </c>
      <c r="M11" s="11">
        <v>1</v>
      </c>
      <c r="N11" s="11">
        <f t="shared" ca="1" si="1"/>
        <v>0</v>
      </c>
    </row>
    <row r="12" spans="1:17" outlineLevel="1">
      <c r="B12" s="30" t="str">
        <f t="shared" si="0"/>
        <v>0408</v>
      </c>
      <c r="C12" s="160" t="s">
        <v>49</v>
      </c>
      <c r="D12" s="11" t="s">
        <v>40</v>
      </c>
      <c r="I12" s="11" t="s">
        <v>34</v>
      </c>
      <c r="J12" s="27" t="s">
        <v>50</v>
      </c>
      <c r="K12" s="135" t="s">
        <v>49</v>
      </c>
      <c r="L12" s="11" t="s">
        <v>4546</v>
      </c>
      <c r="M12" s="11">
        <v>1</v>
      </c>
      <c r="N12" s="11">
        <f t="shared" ca="1" si="1"/>
        <v>0</v>
      </c>
    </row>
    <row r="13" spans="1:17" outlineLevel="1">
      <c r="B13" s="30" t="str">
        <f t="shared" si="0"/>
        <v>0409</v>
      </c>
      <c r="C13" s="160" t="s">
        <v>51</v>
      </c>
      <c r="D13" s="11" t="s">
        <v>40</v>
      </c>
      <c r="I13" s="11" t="s">
        <v>34</v>
      </c>
      <c r="J13" s="27" t="s">
        <v>52</v>
      </c>
      <c r="K13" s="135" t="s">
        <v>51</v>
      </c>
      <c r="L13" s="11" t="s">
        <v>4546</v>
      </c>
      <c r="M13" s="11">
        <v>1</v>
      </c>
      <c r="N13" s="11">
        <f t="shared" ca="1" si="1"/>
        <v>0</v>
      </c>
    </row>
    <row r="14" spans="1:17" outlineLevel="1">
      <c r="B14" s="30" t="str">
        <f t="shared" si="0"/>
        <v>040A</v>
      </c>
      <c r="C14" s="160" t="s">
        <v>53</v>
      </c>
      <c r="D14" s="11" t="s">
        <v>40</v>
      </c>
      <c r="I14" s="11" t="s">
        <v>34</v>
      </c>
      <c r="J14" s="27" t="s">
        <v>54</v>
      </c>
      <c r="K14" s="135" t="s">
        <v>53</v>
      </c>
      <c r="L14" s="11" t="s">
        <v>4546</v>
      </c>
      <c r="M14" s="11">
        <v>1</v>
      </c>
      <c r="N14" s="11">
        <f t="shared" ca="1" si="1"/>
        <v>0</v>
      </c>
    </row>
    <row r="15" spans="1:17" outlineLevel="1">
      <c r="B15" s="30" t="str">
        <f t="shared" si="0"/>
        <v>040B</v>
      </c>
      <c r="C15" s="160" t="s">
        <v>55</v>
      </c>
      <c r="D15" s="11" t="s">
        <v>40</v>
      </c>
      <c r="I15" s="11" t="s">
        <v>34</v>
      </c>
      <c r="J15" s="27" t="s">
        <v>56</v>
      </c>
      <c r="K15" s="135" t="s">
        <v>55</v>
      </c>
      <c r="L15" s="11" t="s">
        <v>4546</v>
      </c>
      <c r="M15" s="11">
        <v>1</v>
      </c>
      <c r="N15" s="11">
        <f t="shared" ca="1" si="1"/>
        <v>0</v>
      </c>
    </row>
    <row r="16" spans="1:17" outlineLevel="1">
      <c r="B16" s="30" t="str">
        <f t="shared" si="0"/>
        <v>040C</v>
      </c>
      <c r="C16" s="160" t="s">
        <v>57</v>
      </c>
      <c r="D16" s="11" t="s">
        <v>40</v>
      </c>
      <c r="I16" s="11" t="s">
        <v>34</v>
      </c>
      <c r="J16" s="27" t="s">
        <v>58</v>
      </c>
      <c r="K16" s="135" t="s">
        <v>57</v>
      </c>
      <c r="L16" s="11" t="s">
        <v>4546</v>
      </c>
      <c r="M16" s="11">
        <v>1</v>
      </c>
      <c r="N16" s="11">
        <f t="shared" ca="1" si="1"/>
        <v>0</v>
      </c>
    </row>
    <row r="17" spans="2:14" outlineLevel="1">
      <c r="B17" s="30" t="str">
        <f t="shared" si="0"/>
        <v>040D</v>
      </c>
      <c r="C17" s="160" t="s">
        <v>59</v>
      </c>
      <c r="D17" s="11" t="s">
        <v>40</v>
      </c>
      <c r="I17" s="11" t="s">
        <v>34</v>
      </c>
      <c r="J17" s="27" t="s">
        <v>60</v>
      </c>
      <c r="K17" s="135" t="s">
        <v>59</v>
      </c>
      <c r="L17" s="11" t="s">
        <v>4546</v>
      </c>
      <c r="M17" s="11">
        <v>1</v>
      </c>
      <c r="N17" s="11">
        <f t="shared" ca="1" si="1"/>
        <v>0</v>
      </c>
    </row>
    <row r="18" spans="2:14" outlineLevel="1">
      <c r="B18" s="30" t="str">
        <f t="shared" si="0"/>
        <v>040E</v>
      </c>
      <c r="C18" s="160" t="s">
        <v>61</v>
      </c>
      <c r="D18" s="11" t="s">
        <v>40</v>
      </c>
      <c r="I18" s="11" t="s">
        <v>34</v>
      </c>
      <c r="J18" s="27" t="s">
        <v>62</v>
      </c>
      <c r="K18" s="135" t="s">
        <v>61</v>
      </c>
      <c r="L18" s="11" t="s">
        <v>4546</v>
      </c>
      <c r="M18" s="11">
        <v>1</v>
      </c>
      <c r="N18" s="11">
        <f t="shared" ca="1" si="1"/>
        <v>0</v>
      </c>
    </row>
    <row r="19" spans="2:14" outlineLevel="1">
      <c r="B19" s="30" t="str">
        <f t="shared" si="0"/>
        <v>040F</v>
      </c>
      <c r="C19" s="160" t="s">
        <v>63</v>
      </c>
      <c r="D19" s="11" t="s">
        <v>40</v>
      </c>
      <c r="I19" s="11" t="s">
        <v>34</v>
      </c>
      <c r="J19" s="27" t="s">
        <v>64</v>
      </c>
      <c r="K19" s="135" t="s">
        <v>63</v>
      </c>
      <c r="L19" s="11" t="s">
        <v>4546</v>
      </c>
      <c r="M19" s="11">
        <v>1</v>
      </c>
      <c r="N19" s="11">
        <f t="shared" ca="1" si="1"/>
        <v>0</v>
      </c>
    </row>
    <row r="20" spans="2:14" outlineLevel="1">
      <c r="B20" s="30" t="str">
        <f t="shared" si="0"/>
        <v>0410</v>
      </c>
      <c r="C20" s="160" t="s">
        <v>65</v>
      </c>
      <c r="D20" s="11" t="s">
        <v>40</v>
      </c>
      <c r="I20" s="11" t="s">
        <v>34</v>
      </c>
      <c r="J20" s="27" t="s">
        <v>66</v>
      </c>
      <c r="K20" s="135" t="s">
        <v>65</v>
      </c>
      <c r="L20" s="11" t="s">
        <v>4546</v>
      </c>
      <c r="M20" s="11">
        <v>1</v>
      </c>
      <c r="N20" s="11">
        <f t="shared" ca="1" si="1"/>
        <v>0</v>
      </c>
    </row>
    <row r="21" spans="2:14" outlineLevel="1">
      <c r="B21" s="30" t="str">
        <f t="shared" si="0"/>
        <v>0411</v>
      </c>
      <c r="C21" s="160" t="s">
        <v>67</v>
      </c>
      <c r="D21" s="11" t="s">
        <v>40</v>
      </c>
      <c r="I21" s="11" t="s">
        <v>34</v>
      </c>
      <c r="J21" s="27" t="s">
        <v>68</v>
      </c>
      <c r="K21" s="135" t="s">
        <v>67</v>
      </c>
      <c r="L21" s="11" t="s">
        <v>4546</v>
      </c>
      <c r="N21" s="11">
        <f t="shared" ca="1" si="1"/>
        <v>0</v>
      </c>
    </row>
    <row r="22" spans="2:14" outlineLevel="1">
      <c r="B22" s="30" t="str">
        <f t="shared" si="0"/>
        <v>0412</v>
      </c>
      <c r="C22" s="160" t="s">
        <v>69</v>
      </c>
      <c r="D22" s="11" t="s">
        <v>40</v>
      </c>
      <c r="I22" s="11" t="s">
        <v>34</v>
      </c>
      <c r="J22" s="27" t="s">
        <v>70</v>
      </c>
      <c r="K22" s="135" t="s">
        <v>69</v>
      </c>
      <c r="L22" s="11" t="s">
        <v>4546</v>
      </c>
      <c r="N22" s="11">
        <f t="shared" ca="1" si="1"/>
        <v>0</v>
      </c>
    </row>
    <row r="23" spans="2:14" outlineLevel="1">
      <c r="B23" s="30" t="str">
        <f t="shared" si="0"/>
        <v>0413</v>
      </c>
      <c r="C23" s="160" t="s">
        <v>71</v>
      </c>
      <c r="D23" s="11" t="s">
        <v>40</v>
      </c>
      <c r="I23" s="11" t="s">
        <v>34</v>
      </c>
      <c r="J23" s="27" t="s">
        <v>72</v>
      </c>
      <c r="K23" s="135" t="s">
        <v>71</v>
      </c>
      <c r="L23" s="11" t="s">
        <v>4546</v>
      </c>
      <c r="N23" s="11">
        <f t="shared" ca="1" si="1"/>
        <v>0</v>
      </c>
    </row>
    <row r="24" spans="2:14" outlineLevel="1">
      <c r="B24" s="30" t="str">
        <f t="shared" si="0"/>
        <v>0414</v>
      </c>
      <c r="C24" s="160" t="s">
        <v>73</v>
      </c>
      <c r="D24" s="11" t="s">
        <v>40</v>
      </c>
      <c r="I24" s="11" t="s">
        <v>34</v>
      </c>
      <c r="J24" s="27" t="s">
        <v>74</v>
      </c>
      <c r="K24" s="135" t="s">
        <v>73</v>
      </c>
      <c r="L24" s="11" t="s">
        <v>4546</v>
      </c>
      <c r="N24" s="11">
        <f t="shared" ca="1" si="1"/>
        <v>0</v>
      </c>
    </row>
    <row r="25" spans="2:14" outlineLevel="1">
      <c r="B25" s="30" t="str">
        <f t="shared" si="0"/>
        <v>0415</v>
      </c>
      <c r="C25" s="160" t="s">
        <v>75</v>
      </c>
      <c r="D25" s="11" t="s">
        <v>40</v>
      </c>
      <c r="I25" s="11" t="s">
        <v>34</v>
      </c>
      <c r="J25" s="27" t="s">
        <v>76</v>
      </c>
      <c r="K25" s="135" t="s">
        <v>75</v>
      </c>
      <c r="L25" s="11" t="s">
        <v>4546</v>
      </c>
      <c r="N25" s="11">
        <f t="shared" ca="1" si="1"/>
        <v>0</v>
      </c>
    </row>
    <row r="26" spans="2:14" outlineLevel="1">
      <c r="B26" s="30" t="str">
        <f t="shared" si="0"/>
        <v>0416</v>
      </c>
      <c r="C26" s="160" t="s">
        <v>77</v>
      </c>
      <c r="D26" s="11" t="s">
        <v>40</v>
      </c>
      <c r="I26" s="11" t="s">
        <v>34</v>
      </c>
      <c r="J26" s="27" t="s">
        <v>78</v>
      </c>
      <c r="K26" s="135" t="s">
        <v>77</v>
      </c>
      <c r="L26" s="11" t="s">
        <v>4546</v>
      </c>
      <c r="N26" s="11">
        <f t="shared" ca="1" si="1"/>
        <v>0</v>
      </c>
    </row>
    <row r="27" spans="2:14" outlineLevel="1">
      <c r="B27" s="30" t="str">
        <f t="shared" si="0"/>
        <v>0417</v>
      </c>
      <c r="C27" s="101" t="s">
        <v>79</v>
      </c>
      <c r="D27" s="11" t="s">
        <v>40</v>
      </c>
      <c r="E27" s="11">
        <v>1</v>
      </c>
      <c r="F27" s="13" t="s">
        <v>80</v>
      </c>
      <c r="I27" s="11" t="s">
        <v>34</v>
      </c>
      <c r="J27" s="32" t="s">
        <v>81</v>
      </c>
      <c r="K27" s="39" t="s">
        <v>4556</v>
      </c>
      <c r="L27" s="11" t="s">
        <v>4546</v>
      </c>
      <c r="M27" s="11">
        <v>1</v>
      </c>
      <c r="N27" s="11">
        <f t="shared" ca="1" si="1"/>
        <v>0</v>
      </c>
    </row>
    <row r="28" spans="2:14" outlineLevel="1">
      <c r="B28" s="30" t="str">
        <f t="shared" si="0"/>
        <v>0418</v>
      </c>
      <c r="C28" s="160" t="s">
        <v>82</v>
      </c>
      <c r="D28" s="11" t="s">
        <v>83</v>
      </c>
      <c r="E28" s="11">
        <v>1</v>
      </c>
      <c r="F28" s="13" t="s">
        <v>84</v>
      </c>
      <c r="I28" s="11" t="s">
        <v>34</v>
      </c>
      <c r="J28" s="27" t="s">
        <v>85</v>
      </c>
      <c r="K28" s="39" t="s">
        <v>86</v>
      </c>
      <c r="L28" s="11" t="s">
        <v>4546</v>
      </c>
      <c r="M28" s="11">
        <v>1</v>
      </c>
      <c r="N28" s="11">
        <f t="shared" ca="1" si="1"/>
        <v>0</v>
      </c>
    </row>
    <row r="29" spans="2:14" outlineLevel="1">
      <c r="B29" s="30" t="str">
        <f t="shared" si="0"/>
        <v>0419</v>
      </c>
      <c r="C29" s="160" t="s">
        <v>87</v>
      </c>
      <c r="D29" s="11" t="s">
        <v>83</v>
      </c>
      <c r="E29" s="11">
        <v>1</v>
      </c>
      <c r="F29" s="13" t="s">
        <v>84</v>
      </c>
      <c r="I29" s="11" t="s">
        <v>34</v>
      </c>
      <c r="J29" s="27" t="s">
        <v>88</v>
      </c>
      <c r="K29" s="39" t="s">
        <v>89</v>
      </c>
      <c r="L29" s="11" t="s">
        <v>4546</v>
      </c>
      <c r="N29" s="11">
        <f t="shared" ca="1" si="1"/>
        <v>0</v>
      </c>
    </row>
    <row r="30" spans="2:14" outlineLevel="1">
      <c r="B30" s="30" t="str">
        <f t="shared" si="0"/>
        <v>041A</v>
      </c>
      <c r="C30" s="160" t="s">
        <v>90</v>
      </c>
      <c r="D30" s="11" t="s">
        <v>83</v>
      </c>
      <c r="E30" s="11">
        <v>1</v>
      </c>
      <c r="F30" s="13" t="s">
        <v>84</v>
      </c>
      <c r="I30" s="11" t="s">
        <v>34</v>
      </c>
      <c r="J30" s="27" t="s">
        <v>91</v>
      </c>
      <c r="K30" s="39" t="s">
        <v>4549</v>
      </c>
      <c r="L30" s="11" t="s">
        <v>4546</v>
      </c>
      <c r="M30" s="11">
        <v>1</v>
      </c>
      <c r="N30" s="11">
        <f t="shared" ca="1" si="1"/>
        <v>0</v>
      </c>
    </row>
    <row r="31" spans="2:14" outlineLevel="1">
      <c r="B31" s="30" t="str">
        <f t="shared" si="0"/>
        <v>041B</v>
      </c>
      <c r="C31" s="160" t="s">
        <v>92</v>
      </c>
      <c r="D31" s="11" t="s">
        <v>83</v>
      </c>
      <c r="E31" s="11">
        <v>1</v>
      </c>
      <c r="F31" s="13" t="s">
        <v>84</v>
      </c>
      <c r="I31" s="11" t="s">
        <v>34</v>
      </c>
      <c r="J31" s="27" t="s">
        <v>93</v>
      </c>
      <c r="K31" s="39" t="s">
        <v>4550</v>
      </c>
      <c r="L31" s="11" t="s">
        <v>4546</v>
      </c>
      <c r="N31" s="11">
        <f t="shared" ca="1" si="1"/>
        <v>0</v>
      </c>
    </row>
    <row r="32" spans="2:14" outlineLevel="1">
      <c r="B32" s="30" t="str">
        <f t="shared" si="0"/>
        <v>041C</v>
      </c>
      <c r="C32" s="160" t="s">
        <v>94</v>
      </c>
      <c r="D32" s="11" t="s">
        <v>83</v>
      </c>
      <c r="E32" s="11">
        <v>1</v>
      </c>
      <c r="F32" s="13" t="s">
        <v>84</v>
      </c>
      <c r="I32" s="11" t="s">
        <v>34</v>
      </c>
      <c r="J32" s="27" t="s">
        <v>95</v>
      </c>
      <c r="K32" s="39" t="s">
        <v>4551</v>
      </c>
      <c r="L32" s="11" t="s">
        <v>4546</v>
      </c>
      <c r="N32" s="11">
        <f t="shared" ca="1" si="1"/>
        <v>0</v>
      </c>
    </row>
    <row r="33" spans="2:14" outlineLevel="1">
      <c r="B33" s="30" t="str">
        <f t="shared" si="0"/>
        <v>041D</v>
      </c>
      <c r="C33" s="160" t="s">
        <v>96</v>
      </c>
      <c r="D33" s="11" t="s">
        <v>83</v>
      </c>
      <c r="E33" s="11">
        <v>1</v>
      </c>
      <c r="F33" s="13" t="s">
        <v>84</v>
      </c>
      <c r="I33" s="11" t="s">
        <v>34</v>
      </c>
      <c r="J33" s="27" t="s">
        <v>97</v>
      </c>
      <c r="K33" s="39" t="s">
        <v>4552</v>
      </c>
      <c r="L33" s="11" t="s">
        <v>4546</v>
      </c>
      <c r="N33" s="11">
        <f t="shared" ca="1" si="1"/>
        <v>0</v>
      </c>
    </row>
    <row r="34" spans="2:14" outlineLevel="1">
      <c r="B34" s="30" t="str">
        <f t="shared" si="0"/>
        <v>041E</v>
      </c>
      <c r="C34" s="160" t="s">
        <v>98</v>
      </c>
      <c r="D34" s="11" t="s">
        <v>83</v>
      </c>
      <c r="E34" s="11">
        <v>1</v>
      </c>
      <c r="F34" s="13" t="s">
        <v>84</v>
      </c>
      <c r="I34" s="11" t="s">
        <v>34</v>
      </c>
      <c r="J34" s="27" t="s">
        <v>99</v>
      </c>
      <c r="K34" s="39" t="s">
        <v>4553</v>
      </c>
      <c r="L34" s="11" t="s">
        <v>4546</v>
      </c>
      <c r="N34" s="11">
        <f t="shared" ca="1" si="1"/>
        <v>0</v>
      </c>
    </row>
    <row r="35" spans="2:14" outlineLevel="1">
      <c r="B35" s="30" t="str">
        <f t="shared" si="0"/>
        <v>041F</v>
      </c>
      <c r="C35" s="160" t="s">
        <v>100</v>
      </c>
      <c r="D35" s="11" t="s">
        <v>83</v>
      </c>
      <c r="E35" s="11">
        <v>1</v>
      </c>
      <c r="F35" s="13" t="s">
        <v>84</v>
      </c>
      <c r="I35" s="11" t="s">
        <v>34</v>
      </c>
      <c r="J35" s="27" t="s">
        <v>101</v>
      </c>
      <c r="K35" s="39" t="s">
        <v>4554</v>
      </c>
      <c r="L35" s="11" t="s">
        <v>4546</v>
      </c>
      <c r="N35" s="11">
        <f t="shared" ca="1" si="1"/>
        <v>0</v>
      </c>
    </row>
    <row r="36" spans="2:14" outlineLevel="1">
      <c r="B36" s="30" t="str">
        <f t="shared" si="0"/>
        <v>0420</v>
      </c>
      <c r="C36" s="160" t="s">
        <v>102</v>
      </c>
      <c r="D36" s="11" t="s">
        <v>83</v>
      </c>
      <c r="E36" s="11">
        <v>1</v>
      </c>
      <c r="F36" s="13" t="s">
        <v>84</v>
      </c>
      <c r="I36" s="11" t="s">
        <v>34</v>
      </c>
      <c r="J36" s="27" t="s">
        <v>103</v>
      </c>
      <c r="K36" s="39" t="s">
        <v>104</v>
      </c>
      <c r="L36" s="11" t="s">
        <v>4546</v>
      </c>
      <c r="M36" s="11">
        <v>1</v>
      </c>
      <c r="N36" s="11">
        <f t="shared" ca="1" si="1"/>
        <v>0</v>
      </c>
    </row>
    <row r="37" spans="2:14" outlineLevel="1">
      <c r="B37" s="30" t="str">
        <f t="shared" si="0"/>
        <v>0421</v>
      </c>
      <c r="C37" s="160" t="s">
        <v>105</v>
      </c>
      <c r="D37" s="11" t="s">
        <v>83</v>
      </c>
      <c r="E37" s="11">
        <v>1</v>
      </c>
      <c r="F37" s="13" t="s">
        <v>84</v>
      </c>
      <c r="I37" s="11" t="s">
        <v>34</v>
      </c>
      <c r="J37" s="27" t="s">
        <v>106</v>
      </c>
      <c r="K37" s="39" t="s">
        <v>107</v>
      </c>
      <c r="L37" s="11" t="s">
        <v>4546</v>
      </c>
      <c r="N37" s="11">
        <f t="shared" ca="1" si="1"/>
        <v>0</v>
      </c>
    </row>
    <row r="38" spans="2:14" outlineLevel="1">
      <c r="B38" s="30" t="str">
        <f t="shared" si="0"/>
        <v>0422</v>
      </c>
      <c r="C38" s="160" t="s">
        <v>108</v>
      </c>
      <c r="D38" s="11" t="s">
        <v>83</v>
      </c>
      <c r="E38" s="11">
        <v>1</v>
      </c>
      <c r="F38" s="13" t="s">
        <v>84</v>
      </c>
      <c r="I38" s="11" t="s">
        <v>34</v>
      </c>
      <c r="J38" s="27" t="s">
        <v>109</v>
      </c>
      <c r="K38" s="39" t="s">
        <v>110</v>
      </c>
      <c r="L38" s="11" t="s">
        <v>4546</v>
      </c>
      <c r="N38" s="11">
        <f t="shared" ca="1" si="1"/>
        <v>0</v>
      </c>
    </row>
    <row r="39" spans="2:14" outlineLevel="1">
      <c r="B39" s="30" t="str">
        <f t="shared" si="0"/>
        <v>0423</v>
      </c>
      <c r="C39" s="161" t="s">
        <v>111</v>
      </c>
      <c r="D39" s="11" t="s">
        <v>83</v>
      </c>
      <c r="E39" s="11">
        <v>1</v>
      </c>
      <c r="F39" s="13" t="s">
        <v>84</v>
      </c>
      <c r="I39" s="11" t="s">
        <v>34</v>
      </c>
      <c r="J39" s="32" t="s">
        <v>112</v>
      </c>
      <c r="K39" s="39" t="s">
        <v>113</v>
      </c>
      <c r="L39" s="11" t="s">
        <v>4546</v>
      </c>
      <c r="N39" s="11">
        <f t="shared" ca="1" si="1"/>
        <v>0</v>
      </c>
    </row>
    <row r="40" spans="2:14" outlineLevel="1">
      <c r="B40" s="30" t="str">
        <f t="shared" si="0"/>
        <v>0424</v>
      </c>
      <c r="C40" s="161" t="s">
        <v>114</v>
      </c>
      <c r="D40" s="11" t="s">
        <v>83</v>
      </c>
      <c r="E40" s="11">
        <v>1</v>
      </c>
      <c r="F40" s="13" t="s">
        <v>84</v>
      </c>
      <c r="I40" s="11" t="s">
        <v>34</v>
      </c>
      <c r="J40" s="32" t="s">
        <v>115</v>
      </c>
      <c r="K40" s="39" t="s">
        <v>116</v>
      </c>
      <c r="L40" s="11" t="s">
        <v>4546</v>
      </c>
      <c r="N40" s="11">
        <f t="shared" ca="1" si="1"/>
        <v>0</v>
      </c>
    </row>
    <row r="41" spans="2:14" outlineLevel="1">
      <c r="B41" s="30" t="str">
        <f t="shared" si="0"/>
        <v>0425</v>
      </c>
      <c r="C41" s="161" t="s">
        <v>117</v>
      </c>
      <c r="D41" s="11" t="s">
        <v>83</v>
      </c>
      <c r="E41" s="11">
        <v>1</v>
      </c>
      <c r="F41" s="13" t="s">
        <v>84</v>
      </c>
      <c r="I41" s="11" t="s">
        <v>34</v>
      </c>
      <c r="J41" s="32" t="s">
        <v>118</v>
      </c>
      <c r="K41" s="39" t="s">
        <v>119</v>
      </c>
      <c r="L41" s="11" t="s">
        <v>4546</v>
      </c>
      <c r="N41" s="11">
        <f t="shared" ca="1" si="1"/>
        <v>0</v>
      </c>
    </row>
    <row r="42" spans="2:14" outlineLevel="1">
      <c r="B42" s="30" t="str">
        <f t="shared" si="0"/>
        <v>0426</v>
      </c>
      <c r="C42" s="101" t="s">
        <v>120</v>
      </c>
      <c r="D42" s="11" t="s">
        <v>40</v>
      </c>
      <c r="E42" s="11">
        <v>1</v>
      </c>
      <c r="F42" s="125" t="s">
        <v>4585</v>
      </c>
      <c r="I42" s="11" t="s">
        <v>34</v>
      </c>
      <c r="J42" s="32" t="s">
        <v>122</v>
      </c>
      <c r="K42" s="39" t="s">
        <v>5639</v>
      </c>
      <c r="L42" s="11" t="s">
        <v>4546</v>
      </c>
      <c r="M42" s="11">
        <v>1</v>
      </c>
      <c r="N42" s="11">
        <f t="shared" ca="1" si="1"/>
        <v>0</v>
      </c>
    </row>
    <row r="43" spans="2:14" outlineLevel="1">
      <c r="B43" s="30" t="str">
        <f t="shared" si="0"/>
        <v>0427</v>
      </c>
      <c r="C43" s="320" t="s">
        <v>123</v>
      </c>
      <c r="D43" s="280" t="s">
        <v>124</v>
      </c>
      <c r="E43" s="280">
        <v>1</v>
      </c>
      <c r="F43" s="301" t="s">
        <v>4585</v>
      </c>
      <c r="G43" s="270"/>
      <c r="H43" s="270"/>
      <c r="I43" s="280" t="s">
        <v>34</v>
      </c>
      <c r="J43" s="263" t="s">
        <v>125</v>
      </c>
      <c r="K43" s="40" t="s">
        <v>4555</v>
      </c>
      <c r="L43" s="11" t="s">
        <v>4546</v>
      </c>
      <c r="M43" s="11">
        <v>1</v>
      </c>
      <c r="N43" s="11">
        <f t="shared" ca="1" si="1"/>
        <v>0</v>
      </c>
    </row>
    <row r="44" spans="2:14" outlineLevel="1">
      <c r="B44" s="30" t="str">
        <f t="shared" si="0"/>
        <v>0428</v>
      </c>
      <c r="C44" s="320"/>
      <c r="D44" s="280"/>
      <c r="E44" s="280"/>
      <c r="F44" s="280"/>
      <c r="G44" s="271"/>
      <c r="H44" s="271"/>
      <c r="I44" s="280"/>
      <c r="J44" s="264"/>
      <c r="K44" s="41"/>
      <c r="L44" s="11" t="s">
        <v>4546</v>
      </c>
      <c r="M44" s="11">
        <v>1</v>
      </c>
      <c r="N44" s="11">
        <f t="shared" ca="1" si="1"/>
        <v>0</v>
      </c>
    </row>
    <row r="45" spans="2:14" outlineLevel="1">
      <c r="B45" s="30" t="str">
        <f t="shared" si="0"/>
        <v>0429</v>
      </c>
      <c r="C45" s="320" t="s">
        <v>126</v>
      </c>
      <c r="D45" s="280" t="s">
        <v>124</v>
      </c>
      <c r="E45" s="280">
        <v>1</v>
      </c>
      <c r="F45" s="301" t="s">
        <v>4585</v>
      </c>
      <c r="G45" s="270"/>
      <c r="H45" s="270"/>
      <c r="I45" s="280" t="s">
        <v>34</v>
      </c>
      <c r="J45" s="263" t="s">
        <v>127</v>
      </c>
      <c r="K45" s="132"/>
      <c r="L45" s="11" t="s">
        <v>4546</v>
      </c>
      <c r="M45" s="11">
        <v>1</v>
      </c>
      <c r="N45" s="11">
        <f t="shared" ca="1" si="1"/>
        <v>0</v>
      </c>
    </row>
    <row r="46" spans="2:14" outlineLevel="1">
      <c r="B46" s="30" t="str">
        <f t="shared" si="0"/>
        <v>042A</v>
      </c>
      <c r="C46" s="320"/>
      <c r="D46" s="280"/>
      <c r="E46" s="280"/>
      <c r="F46" s="280"/>
      <c r="G46" s="271"/>
      <c r="H46" s="271"/>
      <c r="I46" s="280"/>
      <c r="J46" s="264"/>
      <c r="K46" s="42" t="s">
        <v>128</v>
      </c>
      <c r="L46" s="11" t="s">
        <v>4546</v>
      </c>
      <c r="M46" s="11">
        <v>1</v>
      </c>
      <c r="N46" s="11">
        <f t="shared" ca="1" si="1"/>
        <v>0</v>
      </c>
    </row>
    <row r="47" spans="2:14" outlineLevel="1">
      <c r="B47" s="30" t="str">
        <f t="shared" si="0"/>
        <v>042B</v>
      </c>
      <c r="C47" s="193" t="s">
        <v>131</v>
      </c>
      <c r="D47" s="11" t="s">
        <v>40</v>
      </c>
      <c r="E47" s="11">
        <v>1</v>
      </c>
      <c r="F47" s="11" t="s">
        <v>129</v>
      </c>
      <c r="I47" s="11" t="s">
        <v>34</v>
      </c>
      <c r="J47" s="32" t="s">
        <v>130</v>
      </c>
      <c r="K47" s="39" t="s">
        <v>131</v>
      </c>
      <c r="L47" s="11" t="s">
        <v>4546</v>
      </c>
      <c r="M47" s="11">
        <v>1</v>
      </c>
      <c r="N47" s="11">
        <f t="shared" ca="1" si="1"/>
        <v>0</v>
      </c>
    </row>
    <row r="48" spans="2:14" outlineLevel="1">
      <c r="B48" s="30" t="str">
        <f t="shared" si="0"/>
        <v>042C</v>
      </c>
      <c r="C48" s="160" t="s">
        <v>132</v>
      </c>
      <c r="D48" s="11" t="s">
        <v>40</v>
      </c>
      <c r="I48" s="11" t="s">
        <v>34</v>
      </c>
      <c r="J48" s="27" t="s">
        <v>133</v>
      </c>
      <c r="K48" s="39" t="s">
        <v>134</v>
      </c>
      <c r="L48" s="11" t="s">
        <v>4546</v>
      </c>
      <c r="M48" s="11">
        <v>1</v>
      </c>
      <c r="N48" s="11">
        <f t="shared" ca="1" si="1"/>
        <v>0</v>
      </c>
    </row>
    <row r="49" spans="2:14" outlineLevel="1">
      <c r="B49" s="30" t="str">
        <f t="shared" si="0"/>
        <v>042D</v>
      </c>
      <c r="C49" s="101" t="s">
        <v>135</v>
      </c>
      <c r="D49" s="11" t="s">
        <v>40</v>
      </c>
      <c r="I49" s="11" t="s">
        <v>34</v>
      </c>
      <c r="J49" s="27" t="s">
        <v>136</v>
      </c>
      <c r="K49" s="39" t="s">
        <v>137</v>
      </c>
      <c r="L49" s="11" t="s">
        <v>4546</v>
      </c>
      <c r="M49" s="11">
        <v>1</v>
      </c>
      <c r="N49" s="11">
        <f t="shared" ca="1" si="1"/>
        <v>0</v>
      </c>
    </row>
    <row r="50" spans="2:14" outlineLevel="1">
      <c r="B50" s="30" t="str">
        <f t="shared" si="0"/>
        <v>042E</v>
      </c>
      <c r="C50" s="101" t="s">
        <v>138</v>
      </c>
      <c r="D50" s="11" t="s">
        <v>40</v>
      </c>
      <c r="I50" s="11" t="s">
        <v>34</v>
      </c>
      <c r="J50" s="27" t="s">
        <v>139</v>
      </c>
      <c r="K50" s="39" t="s">
        <v>140</v>
      </c>
      <c r="L50" s="11" t="s">
        <v>4546</v>
      </c>
      <c r="M50" s="11">
        <v>1</v>
      </c>
      <c r="N50" s="11">
        <f t="shared" ca="1" si="1"/>
        <v>0</v>
      </c>
    </row>
    <row r="51" spans="2:14" outlineLevel="1">
      <c r="B51" s="30" t="str">
        <f t="shared" si="0"/>
        <v>042F</v>
      </c>
      <c r="C51" s="101" t="s">
        <v>141</v>
      </c>
      <c r="D51" s="11" t="s">
        <v>40</v>
      </c>
      <c r="I51" s="11" t="s">
        <v>34</v>
      </c>
      <c r="J51" s="27" t="s">
        <v>142</v>
      </c>
      <c r="K51" s="39" t="s">
        <v>143</v>
      </c>
      <c r="L51" s="11" t="s">
        <v>4546</v>
      </c>
      <c r="M51" s="11">
        <v>1</v>
      </c>
      <c r="N51" s="11">
        <f t="shared" ca="1" si="1"/>
        <v>0</v>
      </c>
    </row>
    <row r="52" spans="2:14" outlineLevel="1">
      <c r="B52" s="30" t="str">
        <f t="shared" si="0"/>
        <v>0430</v>
      </c>
      <c r="C52" s="101" t="s">
        <v>144</v>
      </c>
      <c r="D52" s="11" t="s">
        <v>40</v>
      </c>
      <c r="I52" s="11" t="s">
        <v>34</v>
      </c>
      <c r="J52" s="27" t="s">
        <v>145</v>
      </c>
      <c r="K52" s="39" t="s">
        <v>146</v>
      </c>
      <c r="L52" s="11" t="s">
        <v>4546</v>
      </c>
      <c r="M52" s="11">
        <v>1</v>
      </c>
      <c r="N52" s="11">
        <f t="shared" ca="1" si="1"/>
        <v>0</v>
      </c>
    </row>
    <row r="53" spans="2:14" outlineLevel="1">
      <c r="B53" s="30" t="str">
        <f t="shared" si="0"/>
        <v>0431</v>
      </c>
      <c r="C53" s="101" t="s">
        <v>147</v>
      </c>
      <c r="D53" s="11" t="s">
        <v>40</v>
      </c>
      <c r="I53" s="11" t="s">
        <v>34</v>
      </c>
      <c r="J53" s="27" t="s">
        <v>148</v>
      </c>
      <c r="K53" s="39" t="s">
        <v>149</v>
      </c>
      <c r="L53" s="11" t="s">
        <v>4546</v>
      </c>
      <c r="M53" s="11">
        <v>1</v>
      </c>
      <c r="N53" s="11">
        <f t="shared" ca="1" si="1"/>
        <v>0</v>
      </c>
    </row>
    <row r="54" spans="2:14" outlineLevel="1">
      <c r="B54" s="30" t="str">
        <f t="shared" si="0"/>
        <v>0432</v>
      </c>
      <c r="C54" s="100" t="s">
        <v>150</v>
      </c>
      <c r="D54" s="11" t="s">
        <v>40</v>
      </c>
      <c r="I54" s="11" t="s">
        <v>34</v>
      </c>
      <c r="J54" s="34" t="s">
        <v>151</v>
      </c>
      <c r="K54" s="122" t="s">
        <v>4557</v>
      </c>
      <c r="L54" s="11" t="s">
        <v>4546</v>
      </c>
    </row>
    <row r="55" spans="2:14" outlineLevel="1">
      <c r="B55" s="30" t="str">
        <f t="shared" si="0"/>
        <v>0433</v>
      </c>
      <c r="C55" s="100" t="s">
        <v>152</v>
      </c>
      <c r="D55" s="11" t="s">
        <v>40</v>
      </c>
      <c r="I55" s="11" t="s">
        <v>34</v>
      </c>
      <c r="J55" s="34" t="s">
        <v>153</v>
      </c>
      <c r="K55" s="122" t="s">
        <v>4558</v>
      </c>
      <c r="L55" s="11" t="s">
        <v>4546</v>
      </c>
    </row>
    <row r="56" spans="2:14" outlineLevel="1">
      <c r="B56" s="30" t="str">
        <f t="shared" si="0"/>
        <v>0434</v>
      </c>
      <c r="C56" s="100" t="s">
        <v>154</v>
      </c>
      <c r="D56" s="11" t="s">
        <v>40</v>
      </c>
      <c r="I56" s="11" t="s">
        <v>34</v>
      </c>
      <c r="J56" s="34" t="s">
        <v>155</v>
      </c>
      <c r="K56" s="122" t="s">
        <v>4559</v>
      </c>
      <c r="L56" s="11" t="s">
        <v>4546</v>
      </c>
    </row>
    <row r="57" spans="2:14" outlineLevel="1">
      <c r="B57" s="30" t="str">
        <f t="shared" si="0"/>
        <v>0435</v>
      </c>
      <c r="C57" s="100" t="s">
        <v>156</v>
      </c>
      <c r="D57" s="11" t="s">
        <v>40</v>
      </c>
      <c r="I57" s="11" t="s">
        <v>34</v>
      </c>
      <c r="J57" s="34" t="s">
        <v>157</v>
      </c>
      <c r="K57" s="122" t="s">
        <v>4560</v>
      </c>
      <c r="L57" s="11" t="s">
        <v>4546</v>
      </c>
    </row>
    <row r="58" spans="2:14" outlineLevel="1">
      <c r="B58" s="30" t="str">
        <f t="shared" si="0"/>
        <v>0436</v>
      </c>
      <c r="C58" s="100" t="s">
        <v>158</v>
      </c>
      <c r="D58" s="11" t="s">
        <v>40</v>
      </c>
      <c r="I58" s="11" t="s">
        <v>34</v>
      </c>
      <c r="J58" s="34" t="s">
        <v>159</v>
      </c>
      <c r="K58" s="122" t="s">
        <v>4561</v>
      </c>
      <c r="L58" s="11" t="s">
        <v>4546</v>
      </c>
    </row>
    <row r="59" spans="2:14" outlineLevel="1">
      <c r="B59" s="30" t="str">
        <f t="shared" si="0"/>
        <v>0437</v>
      </c>
      <c r="C59" s="100" t="s">
        <v>160</v>
      </c>
      <c r="D59" s="11" t="s">
        <v>40</v>
      </c>
      <c r="I59" s="11" t="s">
        <v>34</v>
      </c>
      <c r="J59" s="34" t="s">
        <v>161</v>
      </c>
      <c r="K59" s="122" t="s">
        <v>4562</v>
      </c>
      <c r="L59" s="11" t="s">
        <v>4546</v>
      </c>
    </row>
    <row r="60" spans="2:14" outlineLevel="1">
      <c r="B60" s="30" t="str">
        <f t="shared" si="0"/>
        <v>0438</v>
      </c>
      <c r="C60" s="100" t="s">
        <v>162</v>
      </c>
      <c r="D60" s="11" t="s">
        <v>40</v>
      </c>
      <c r="I60" s="11" t="s">
        <v>34</v>
      </c>
      <c r="J60" s="34" t="s">
        <v>163</v>
      </c>
      <c r="K60" s="122" t="s">
        <v>4563</v>
      </c>
      <c r="L60" s="11" t="s">
        <v>4546</v>
      </c>
    </row>
    <row r="61" spans="2:14" outlineLevel="1">
      <c r="B61" s="30" t="str">
        <f t="shared" si="0"/>
        <v>0439</v>
      </c>
      <c r="C61" s="100" t="s">
        <v>164</v>
      </c>
      <c r="D61" s="11" t="s">
        <v>40</v>
      </c>
      <c r="I61" s="11" t="s">
        <v>34</v>
      </c>
      <c r="J61" s="34" t="s">
        <v>165</v>
      </c>
      <c r="K61" s="122" t="s">
        <v>4564</v>
      </c>
      <c r="L61" s="11" t="s">
        <v>4546</v>
      </c>
    </row>
    <row r="62" spans="2:14" outlineLevel="1">
      <c r="B62" s="30" t="str">
        <f t="shared" si="0"/>
        <v>043A</v>
      </c>
      <c r="C62" s="100" t="s">
        <v>166</v>
      </c>
      <c r="D62" s="11" t="s">
        <v>40</v>
      </c>
      <c r="I62" s="11" t="s">
        <v>34</v>
      </c>
      <c r="J62" s="34" t="s">
        <v>167</v>
      </c>
      <c r="K62" s="122" t="s">
        <v>4565</v>
      </c>
      <c r="L62" s="11" t="s">
        <v>4546</v>
      </c>
    </row>
    <row r="63" spans="2:14" outlineLevel="1">
      <c r="B63" s="30" t="str">
        <f t="shared" si="0"/>
        <v>043B</v>
      </c>
      <c r="C63" s="101"/>
    </row>
    <row r="64" spans="2:14" outlineLevel="1">
      <c r="B64" s="30" t="str">
        <f t="shared" si="0"/>
        <v>043C</v>
      </c>
      <c r="C64" s="101"/>
    </row>
    <row r="65" spans="2:14" outlineLevel="1">
      <c r="B65" s="30" t="str">
        <f t="shared" si="0"/>
        <v>043D</v>
      </c>
    </row>
    <row r="66" spans="2:14" outlineLevel="1">
      <c r="B66" s="30" t="str">
        <f t="shared" si="0"/>
        <v>043E</v>
      </c>
    </row>
    <row r="67" spans="2:14" outlineLevel="1">
      <c r="B67" s="30" t="str">
        <f t="shared" si="0"/>
        <v>043F</v>
      </c>
      <c r="C67" s="161"/>
    </row>
    <row r="68" spans="2:14" ht="14.1" customHeight="1" outlineLevel="1">
      <c r="B68" s="30" t="str">
        <f t="shared" si="0"/>
        <v>0440</v>
      </c>
      <c r="C68" s="292" t="s">
        <v>168</v>
      </c>
      <c r="D68" s="292" t="s">
        <v>33</v>
      </c>
      <c r="E68" s="292"/>
      <c r="F68" s="292"/>
      <c r="G68" s="292"/>
      <c r="H68" s="292"/>
      <c r="I68" s="292" t="s">
        <v>34</v>
      </c>
      <c r="J68" s="258" t="s">
        <v>35</v>
      </c>
      <c r="K68" s="267" t="s">
        <v>4548</v>
      </c>
      <c r="L68" s="36" t="s">
        <v>4546</v>
      </c>
      <c r="M68" s="241" t="str">
        <f ca="1">DEC2HEX((15+SUM(INDIRECT(ADDRESS(ROW()+32,13)&amp;":"&amp;ADDRESS(ROW()+4+60-1,13))))/2^32,8)</f>
        <v>00000000</v>
      </c>
      <c r="N68" s="247" t="str">
        <f ca="1">DEC2HEX(MOD(15+SUM(INDIRECT(ADDRESS(ROW()+4,13)&amp;":"&amp;ADDRESS(ROW()+4+28-1,13))),2^32),8)</f>
        <v>00000026</v>
      </c>
    </row>
    <row r="69" spans="2:14" outlineLevel="1">
      <c r="B69" s="30" t="str">
        <f t="shared" si="0"/>
        <v>0441</v>
      </c>
      <c r="C69" s="292"/>
      <c r="D69" s="292"/>
      <c r="E69" s="292"/>
      <c r="F69" s="292"/>
      <c r="G69" s="292"/>
      <c r="H69" s="292"/>
      <c r="I69" s="292"/>
      <c r="J69" s="257"/>
      <c r="K69" s="268"/>
      <c r="L69" s="36" t="s">
        <v>4546</v>
      </c>
      <c r="M69" s="242"/>
      <c r="N69" s="248"/>
    </row>
    <row r="70" spans="2:14" outlineLevel="1">
      <c r="B70" s="30" t="str">
        <f t="shared" ref="B70:B131" si="2">DEC2HEX(1024+ROW()-ROW($B$4),4)</f>
        <v>0442</v>
      </c>
      <c r="C70" s="292"/>
      <c r="D70" s="292"/>
      <c r="E70" s="292"/>
      <c r="F70" s="292"/>
      <c r="G70" s="292"/>
      <c r="H70" s="292"/>
      <c r="I70" s="292"/>
      <c r="J70" s="257"/>
      <c r="K70" s="268"/>
      <c r="L70" s="36" t="s">
        <v>4546</v>
      </c>
      <c r="M70" s="242"/>
      <c r="N70" s="248"/>
    </row>
    <row r="71" spans="2:14" ht="31.15" customHeight="1" outlineLevel="1">
      <c r="B71" s="30" t="str">
        <f t="shared" si="2"/>
        <v>0443</v>
      </c>
      <c r="C71" s="292"/>
      <c r="D71" s="292"/>
      <c r="E71" s="292"/>
      <c r="F71" s="292"/>
      <c r="G71" s="292"/>
      <c r="H71" s="292"/>
      <c r="I71" s="292"/>
      <c r="J71" s="257"/>
      <c r="K71" s="269"/>
      <c r="L71" s="36" t="s">
        <v>4546</v>
      </c>
      <c r="M71" s="243"/>
      <c r="N71" s="249"/>
    </row>
    <row r="72" spans="2:14" outlineLevel="1">
      <c r="B72" s="30" t="str">
        <f t="shared" si="2"/>
        <v>0444</v>
      </c>
      <c r="C72" s="162" t="s">
        <v>169</v>
      </c>
      <c r="D72" s="11" t="s">
        <v>40</v>
      </c>
      <c r="J72" s="32" t="s">
        <v>170</v>
      </c>
      <c r="K72" s="39" t="s">
        <v>171</v>
      </c>
      <c r="M72" s="11">
        <v>0</v>
      </c>
      <c r="N72" s="11">
        <f ca="1">IF(INDIRECT(ADDRESS(ROW(),12))=1,2^(ROW()-ROW($N$68)),0)</f>
        <v>0</v>
      </c>
    </row>
    <row r="73" spans="2:14" ht="71.25" outlineLevel="1">
      <c r="B73" s="30" t="str">
        <f t="shared" si="2"/>
        <v>0445</v>
      </c>
      <c r="C73" s="162" t="s">
        <v>172</v>
      </c>
      <c r="D73" s="11" t="s">
        <v>173</v>
      </c>
      <c r="I73" s="11" t="s">
        <v>34</v>
      </c>
      <c r="J73" s="27" t="s">
        <v>174</v>
      </c>
      <c r="K73" s="39" t="s">
        <v>175</v>
      </c>
      <c r="L73" s="11" t="s">
        <v>4546</v>
      </c>
      <c r="M73" s="11">
        <v>1</v>
      </c>
      <c r="N73" s="11">
        <f ca="1">IF(INDIRECT(ADDRESS(ROW(),12))=1,2^(ROW()-ROW($N$68)),0)</f>
        <v>0</v>
      </c>
    </row>
    <row r="74" spans="2:14" ht="71.25" outlineLevel="1">
      <c r="B74" s="30" t="str">
        <f t="shared" si="2"/>
        <v>0446</v>
      </c>
      <c r="C74" s="162" t="s">
        <v>176</v>
      </c>
      <c r="D74" s="11" t="s">
        <v>173</v>
      </c>
      <c r="I74" s="11" t="s">
        <v>34</v>
      </c>
      <c r="J74" s="27" t="s">
        <v>177</v>
      </c>
      <c r="K74" s="39" t="s">
        <v>4566</v>
      </c>
      <c r="L74" s="11" t="s">
        <v>4546</v>
      </c>
      <c r="M74" s="11">
        <v>1</v>
      </c>
      <c r="N74" s="11">
        <f t="shared" ref="N74:N131" ca="1" si="3">IF(INDIRECT(ADDRESS(ROW(),12))=1,2^(ROW()-ROW($N$68)),0)</f>
        <v>0</v>
      </c>
    </row>
    <row r="75" spans="2:14" ht="71.25" outlineLevel="1">
      <c r="B75" s="30" t="str">
        <f t="shared" si="2"/>
        <v>0447</v>
      </c>
      <c r="C75" s="162" t="s">
        <v>178</v>
      </c>
      <c r="D75" s="11" t="s">
        <v>173</v>
      </c>
      <c r="I75" s="11" t="s">
        <v>34</v>
      </c>
      <c r="J75" s="27" t="s">
        <v>179</v>
      </c>
      <c r="K75" s="39" t="s">
        <v>180</v>
      </c>
      <c r="L75" s="11" t="s">
        <v>4546</v>
      </c>
      <c r="M75" s="11">
        <v>1</v>
      </c>
      <c r="N75" s="11">
        <f t="shared" ca="1" si="3"/>
        <v>0</v>
      </c>
    </row>
    <row r="76" spans="2:14" ht="71.25" outlineLevel="1">
      <c r="B76" s="30" t="str">
        <f t="shared" si="2"/>
        <v>0448</v>
      </c>
      <c r="C76" s="162" t="s">
        <v>181</v>
      </c>
      <c r="D76" s="11" t="s">
        <v>173</v>
      </c>
      <c r="I76" s="11" t="s">
        <v>34</v>
      </c>
      <c r="J76" s="27" t="s">
        <v>182</v>
      </c>
      <c r="K76" s="39" t="s">
        <v>183</v>
      </c>
      <c r="L76" s="11" t="s">
        <v>4546</v>
      </c>
      <c r="M76" s="11">
        <v>1</v>
      </c>
      <c r="N76" s="11">
        <f t="shared" ca="1" si="3"/>
        <v>0</v>
      </c>
    </row>
    <row r="77" spans="2:14" ht="71.25" outlineLevel="1">
      <c r="B77" s="30" t="str">
        <f t="shared" si="2"/>
        <v>0449</v>
      </c>
      <c r="C77" s="162" t="s">
        <v>184</v>
      </c>
      <c r="D77" s="11" t="s">
        <v>173</v>
      </c>
      <c r="I77" s="11" t="s">
        <v>34</v>
      </c>
      <c r="J77" s="27" t="s">
        <v>185</v>
      </c>
      <c r="K77" s="39" t="s">
        <v>186</v>
      </c>
      <c r="L77" s="11" t="s">
        <v>4546</v>
      </c>
      <c r="M77" s="11">
        <v>1</v>
      </c>
      <c r="N77" s="11">
        <f t="shared" ca="1" si="3"/>
        <v>0</v>
      </c>
    </row>
    <row r="78" spans="2:14" ht="71.25" outlineLevel="1">
      <c r="B78" s="30" t="str">
        <f t="shared" si="2"/>
        <v>044A</v>
      </c>
      <c r="C78" s="162" t="s">
        <v>187</v>
      </c>
      <c r="D78" s="11" t="s">
        <v>173</v>
      </c>
      <c r="I78" s="11" t="s">
        <v>34</v>
      </c>
      <c r="J78" s="27" t="s">
        <v>188</v>
      </c>
      <c r="K78" s="39" t="s">
        <v>189</v>
      </c>
      <c r="L78" s="11" t="s">
        <v>4546</v>
      </c>
      <c r="M78" s="11">
        <v>1</v>
      </c>
      <c r="N78" s="11">
        <f t="shared" ca="1" si="3"/>
        <v>0</v>
      </c>
    </row>
    <row r="79" spans="2:14" ht="71.25" outlineLevel="1">
      <c r="B79" s="30" t="str">
        <f t="shared" si="2"/>
        <v>044B</v>
      </c>
      <c r="C79" s="162" t="s">
        <v>190</v>
      </c>
      <c r="D79" s="11" t="s">
        <v>173</v>
      </c>
      <c r="I79" s="11" t="s">
        <v>34</v>
      </c>
      <c r="J79" s="27" t="s">
        <v>191</v>
      </c>
      <c r="K79" s="39" t="s">
        <v>192</v>
      </c>
      <c r="L79" s="11" t="s">
        <v>4546</v>
      </c>
      <c r="M79" s="11">
        <v>1</v>
      </c>
      <c r="N79" s="11">
        <f t="shared" ca="1" si="3"/>
        <v>0</v>
      </c>
    </row>
    <row r="80" spans="2:14" outlineLevel="1">
      <c r="B80" s="30" t="str">
        <f t="shared" si="2"/>
        <v>044C</v>
      </c>
      <c r="C80" s="162" t="s">
        <v>193</v>
      </c>
      <c r="I80" s="11" t="s">
        <v>34</v>
      </c>
      <c r="J80" s="32" t="s">
        <v>170</v>
      </c>
      <c r="K80" s="39" t="s">
        <v>171</v>
      </c>
    </row>
    <row r="81" spans="2:14" ht="71.25" outlineLevel="1">
      <c r="B81" s="30" t="str">
        <f t="shared" si="2"/>
        <v>044D</v>
      </c>
      <c r="C81" s="162" t="s">
        <v>194</v>
      </c>
      <c r="D81" s="11" t="s">
        <v>173</v>
      </c>
      <c r="I81" s="11" t="s">
        <v>34</v>
      </c>
      <c r="J81" s="27" t="s">
        <v>195</v>
      </c>
      <c r="K81" s="39" t="s">
        <v>196</v>
      </c>
      <c r="L81" s="11" t="s">
        <v>4546</v>
      </c>
      <c r="M81" s="11">
        <v>1</v>
      </c>
      <c r="N81" s="11">
        <f t="shared" ca="1" si="3"/>
        <v>0</v>
      </c>
    </row>
    <row r="82" spans="2:14" ht="71.25" outlineLevel="1">
      <c r="B82" s="30" t="str">
        <f t="shared" si="2"/>
        <v>044E</v>
      </c>
      <c r="C82" s="162" t="s">
        <v>197</v>
      </c>
      <c r="D82" s="11" t="s">
        <v>173</v>
      </c>
      <c r="I82" s="11" t="s">
        <v>34</v>
      </c>
      <c r="J82" s="27" t="s">
        <v>198</v>
      </c>
      <c r="K82" s="39" t="s">
        <v>199</v>
      </c>
      <c r="L82" s="11" t="s">
        <v>4546</v>
      </c>
      <c r="M82" s="11">
        <v>1</v>
      </c>
      <c r="N82" s="11">
        <f t="shared" ca="1" si="3"/>
        <v>0</v>
      </c>
    </row>
    <row r="83" spans="2:14" ht="71.25" outlineLevel="1">
      <c r="B83" s="30" t="str">
        <f t="shared" si="2"/>
        <v>044F</v>
      </c>
      <c r="C83" s="162" t="s">
        <v>200</v>
      </c>
      <c r="D83" s="11" t="s">
        <v>173</v>
      </c>
      <c r="I83" s="11" t="s">
        <v>34</v>
      </c>
      <c r="J83" s="27" t="s">
        <v>201</v>
      </c>
      <c r="K83" s="39" t="s">
        <v>5640</v>
      </c>
      <c r="L83" s="11" t="s">
        <v>4546</v>
      </c>
      <c r="M83" s="11">
        <v>1</v>
      </c>
      <c r="N83" s="11">
        <f t="shared" ca="1" si="3"/>
        <v>0</v>
      </c>
    </row>
    <row r="84" spans="2:14" ht="121.5" outlineLevel="1">
      <c r="B84" s="30" t="str">
        <f t="shared" si="2"/>
        <v>0450</v>
      </c>
      <c r="C84" s="162" t="s">
        <v>202</v>
      </c>
      <c r="D84" s="11" t="s">
        <v>173</v>
      </c>
      <c r="I84" s="11" t="s">
        <v>34</v>
      </c>
      <c r="J84" s="32" t="s">
        <v>203</v>
      </c>
      <c r="K84" s="39" t="s">
        <v>5641</v>
      </c>
      <c r="L84" s="11" t="s">
        <v>4546</v>
      </c>
      <c r="M84" s="11">
        <v>1</v>
      </c>
      <c r="N84" s="11">
        <f t="shared" ca="1" si="3"/>
        <v>0</v>
      </c>
    </row>
    <row r="85" spans="2:14" ht="156.75" outlineLevel="1">
      <c r="B85" s="30" t="str">
        <f t="shared" si="2"/>
        <v>0451</v>
      </c>
      <c r="C85" s="162" t="s">
        <v>204</v>
      </c>
      <c r="D85" s="11" t="s">
        <v>173</v>
      </c>
      <c r="I85" s="11" t="s">
        <v>34</v>
      </c>
      <c r="J85" s="27" t="s">
        <v>205</v>
      </c>
      <c r="K85" s="39" t="s">
        <v>5642</v>
      </c>
      <c r="L85" s="11" t="s">
        <v>4546</v>
      </c>
      <c r="M85" s="11">
        <v>1</v>
      </c>
      <c r="N85" s="11">
        <f t="shared" ca="1" si="3"/>
        <v>0</v>
      </c>
    </row>
    <row r="86" spans="2:14" ht="81" outlineLevel="1">
      <c r="B86" s="30" t="str">
        <f t="shared" si="2"/>
        <v>0452</v>
      </c>
      <c r="C86" s="162" t="s">
        <v>206</v>
      </c>
      <c r="D86" s="11" t="s">
        <v>173</v>
      </c>
      <c r="I86" s="11" t="s">
        <v>34</v>
      </c>
      <c r="J86" s="32" t="s">
        <v>207</v>
      </c>
      <c r="K86" s="39" t="s">
        <v>5643</v>
      </c>
      <c r="L86" s="11" t="s">
        <v>4546</v>
      </c>
      <c r="M86" s="11">
        <v>1</v>
      </c>
      <c r="N86" s="11">
        <f t="shared" ca="1" si="3"/>
        <v>0</v>
      </c>
    </row>
    <row r="87" spans="2:14" ht="124.5" outlineLevel="1">
      <c r="B87" s="30" t="str">
        <f t="shared" si="2"/>
        <v>0453</v>
      </c>
      <c r="C87" s="162" t="s">
        <v>208</v>
      </c>
      <c r="D87" s="11" t="s">
        <v>173</v>
      </c>
      <c r="I87" s="11" t="s">
        <v>34</v>
      </c>
      <c r="J87" s="27" t="s">
        <v>209</v>
      </c>
      <c r="K87" s="39" t="s">
        <v>5644</v>
      </c>
      <c r="L87" s="11" t="s">
        <v>4546</v>
      </c>
      <c r="M87" s="11">
        <v>1</v>
      </c>
      <c r="N87" s="11">
        <f t="shared" ca="1" si="3"/>
        <v>0</v>
      </c>
    </row>
    <row r="88" spans="2:14" ht="121.5" outlineLevel="1">
      <c r="B88" s="30" t="str">
        <f t="shared" si="2"/>
        <v>0454</v>
      </c>
      <c r="C88" s="162" t="s">
        <v>210</v>
      </c>
      <c r="D88" s="11" t="s">
        <v>173</v>
      </c>
      <c r="I88" s="11" t="s">
        <v>34</v>
      </c>
      <c r="J88" s="32" t="s">
        <v>211</v>
      </c>
      <c r="K88" s="39" t="s">
        <v>5645</v>
      </c>
      <c r="L88" s="11" t="s">
        <v>4546</v>
      </c>
      <c r="M88" s="11">
        <v>1</v>
      </c>
      <c r="N88" s="11">
        <f t="shared" ca="1" si="3"/>
        <v>0</v>
      </c>
    </row>
    <row r="89" spans="2:14" ht="156.75" outlineLevel="1">
      <c r="B89" s="30" t="str">
        <f t="shared" si="2"/>
        <v>0455</v>
      </c>
      <c r="C89" s="162" t="s">
        <v>212</v>
      </c>
      <c r="D89" s="11" t="s">
        <v>173</v>
      </c>
      <c r="I89" s="11" t="s">
        <v>34</v>
      </c>
      <c r="J89" s="27" t="s">
        <v>213</v>
      </c>
      <c r="K89" s="39" t="s">
        <v>5646</v>
      </c>
      <c r="L89" s="11" t="s">
        <v>4546</v>
      </c>
      <c r="M89" s="11">
        <v>1</v>
      </c>
      <c r="N89" s="11">
        <f t="shared" ca="1" si="3"/>
        <v>0</v>
      </c>
    </row>
    <row r="90" spans="2:14" ht="81" outlineLevel="1">
      <c r="B90" s="30" t="str">
        <f t="shared" si="2"/>
        <v>0456</v>
      </c>
      <c r="C90" s="162" t="s">
        <v>214</v>
      </c>
      <c r="D90" s="11" t="s">
        <v>173</v>
      </c>
      <c r="I90" s="11" t="s">
        <v>34</v>
      </c>
      <c r="J90" s="32" t="s">
        <v>215</v>
      </c>
      <c r="K90" s="39" t="s">
        <v>5647</v>
      </c>
      <c r="L90" s="11" t="s">
        <v>4546</v>
      </c>
      <c r="M90" s="11">
        <v>1</v>
      </c>
      <c r="N90" s="11">
        <f t="shared" ca="1" si="3"/>
        <v>0</v>
      </c>
    </row>
    <row r="91" spans="2:14" ht="124.5" outlineLevel="1">
      <c r="B91" s="30" t="str">
        <f t="shared" si="2"/>
        <v>0457</v>
      </c>
      <c r="C91" s="162" t="s">
        <v>216</v>
      </c>
      <c r="D91" s="11" t="s">
        <v>173</v>
      </c>
      <c r="I91" s="11" t="s">
        <v>34</v>
      </c>
      <c r="J91" s="27" t="s">
        <v>217</v>
      </c>
      <c r="K91" s="39" t="s">
        <v>5648</v>
      </c>
      <c r="L91" s="11" t="s">
        <v>4546</v>
      </c>
      <c r="M91" s="11">
        <v>1</v>
      </c>
      <c r="N91" s="11">
        <f t="shared" ca="1" si="3"/>
        <v>0</v>
      </c>
    </row>
    <row r="92" spans="2:14" ht="121.5" outlineLevel="1">
      <c r="B92" s="30" t="str">
        <f t="shared" si="2"/>
        <v>0458</v>
      </c>
      <c r="C92" s="162" t="s">
        <v>218</v>
      </c>
      <c r="D92" s="11" t="s">
        <v>173</v>
      </c>
      <c r="I92" s="11" t="s">
        <v>34</v>
      </c>
      <c r="J92" s="32" t="s">
        <v>219</v>
      </c>
      <c r="K92" s="39" t="s">
        <v>5649</v>
      </c>
      <c r="L92" s="11" t="s">
        <v>4546</v>
      </c>
      <c r="M92" s="11">
        <v>1</v>
      </c>
      <c r="N92" s="11">
        <f t="shared" ca="1" si="3"/>
        <v>0</v>
      </c>
    </row>
    <row r="93" spans="2:14" ht="156.75" outlineLevel="1">
      <c r="B93" s="30" t="str">
        <f t="shared" si="2"/>
        <v>0459</v>
      </c>
      <c r="C93" s="162" t="s">
        <v>220</v>
      </c>
      <c r="D93" s="11" t="s">
        <v>173</v>
      </c>
      <c r="I93" s="11" t="s">
        <v>34</v>
      </c>
      <c r="J93" s="27" t="s">
        <v>221</v>
      </c>
      <c r="K93" s="39" t="s">
        <v>5650</v>
      </c>
      <c r="L93" s="11" t="s">
        <v>4546</v>
      </c>
      <c r="M93" s="11">
        <v>1</v>
      </c>
      <c r="N93" s="11">
        <f t="shared" ca="1" si="3"/>
        <v>0</v>
      </c>
    </row>
    <row r="94" spans="2:14" ht="81" outlineLevel="1">
      <c r="B94" s="30" t="str">
        <f t="shared" si="2"/>
        <v>045A</v>
      </c>
      <c r="C94" s="162" t="s">
        <v>222</v>
      </c>
      <c r="D94" s="11" t="s">
        <v>173</v>
      </c>
      <c r="I94" s="11" t="s">
        <v>34</v>
      </c>
      <c r="J94" s="32" t="s">
        <v>223</v>
      </c>
      <c r="K94" s="39" t="s">
        <v>5651</v>
      </c>
      <c r="L94" s="11" t="s">
        <v>4546</v>
      </c>
      <c r="M94" s="11">
        <v>1</v>
      </c>
      <c r="N94" s="11">
        <f t="shared" ca="1" si="3"/>
        <v>0</v>
      </c>
    </row>
    <row r="95" spans="2:14" ht="28.5" outlineLevel="1">
      <c r="B95" s="30" t="str">
        <f t="shared" si="2"/>
        <v>045B</v>
      </c>
      <c r="C95" s="163" t="s">
        <v>224</v>
      </c>
      <c r="D95" s="11" t="s">
        <v>40</v>
      </c>
      <c r="I95" s="11" t="s">
        <v>34</v>
      </c>
      <c r="J95" s="32" t="s">
        <v>225</v>
      </c>
      <c r="K95" s="39" t="s">
        <v>226</v>
      </c>
      <c r="L95" s="11" t="s">
        <v>4546</v>
      </c>
      <c r="M95" s="11">
        <v>1</v>
      </c>
      <c r="N95" s="11">
        <f t="shared" ca="1" si="3"/>
        <v>0</v>
      </c>
    </row>
    <row r="96" spans="2:14" ht="28.5" outlineLevel="1">
      <c r="B96" s="30" t="str">
        <f t="shared" si="2"/>
        <v>045C</v>
      </c>
      <c r="C96" s="163" t="s">
        <v>227</v>
      </c>
      <c r="D96" s="11" t="s">
        <v>40</v>
      </c>
      <c r="I96" s="11" t="s">
        <v>34</v>
      </c>
      <c r="J96" s="32" t="s">
        <v>228</v>
      </c>
      <c r="K96" s="39" t="s">
        <v>229</v>
      </c>
      <c r="L96" s="11" t="s">
        <v>4546</v>
      </c>
      <c r="M96" s="11">
        <v>1</v>
      </c>
      <c r="N96" s="11">
        <f t="shared" ca="1" si="3"/>
        <v>0</v>
      </c>
    </row>
    <row r="97" spans="2:14" ht="15" outlineLevel="1">
      <c r="B97" s="30" t="str">
        <f t="shared" si="2"/>
        <v>045D</v>
      </c>
      <c r="C97" s="163" t="s">
        <v>230</v>
      </c>
      <c r="N97" s="11">
        <f t="shared" ca="1" si="3"/>
        <v>0</v>
      </c>
    </row>
    <row r="98" spans="2:14" ht="15" outlineLevel="1">
      <c r="B98" s="30" t="str">
        <f t="shared" si="2"/>
        <v>045E</v>
      </c>
      <c r="C98" s="163" t="s">
        <v>231</v>
      </c>
      <c r="N98" s="11">
        <f t="shared" ca="1" si="3"/>
        <v>0</v>
      </c>
    </row>
    <row r="99" spans="2:14" ht="15" outlineLevel="1">
      <c r="B99" s="30" t="str">
        <f t="shared" si="2"/>
        <v>045F</v>
      </c>
      <c r="C99" s="163" t="s">
        <v>232</v>
      </c>
      <c r="N99" s="11">
        <f t="shared" ca="1" si="3"/>
        <v>0</v>
      </c>
    </row>
    <row r="100" spans="2:14" outlineLevel="1">
      <c r="B100" s="30" t="str">
        <f t="shared" si="2"/>
        <v>0460</v>
      </c>
      <c r="N100" s="11">
        <f t="shared" ca="1" si="3"/>
        <v>0</v>
      </c>
    </row>
    <row r="101" spans="2:14" outlineLevel="1">
      <c r="B101" s="30" t="str">
        <f t="shared" si="2"/>
        <v>0461</v>
      </c>
      <c r="N101" s="11">
        <f t="shared" ca="1" si="3"/>
        <v>0</v>
      </c>
    </row>
    <row r="102" spans="2:14" outlineLevel="1">
      <c r="B102" s="30" t="str">
        <f t="shared" si="2"/>
        <v>0462</v>
      </c>
      <c r="N102" s="11">
        <f t="shared" ca="1" si="3"/>
        <v>0</v>
      </c>
    </row>
    <row r="103" spans="2:14" outlineLevel="1">
      <c r="B103" s="30" t="str">
        <f t="shared" si="2"/>
        <v>0463</v>
      </c>
      <c r="N103" s="11">
        <f t="shared" ca="1" si="3"/>
        <v>0</v>
      </c>
    </row>
    <row r="104" spans="2:14" outlineLevel="1">
      <c r="B104" s="30" t="str">
        <f t="shared" si="2"/>
        <v>0464</v>
      </c>
      <c r="N104" s="11">
        <f t="shared" ca="1" si="3"/>
        <v>0</v>
      </c>
    </row>
    <row r="105" spans="2:14" outlineLevel="1">
      <c r="B105" s="30" t="str">
        <f t="shared" si="2"/>
        <v>0465</v>
      </c>
      <c r="N105" s="11">
        <f t="shared" ca="1" si="3"/>
        <v>0</v>
      </c>
    </row>
    <row r="106" spans="2:14" outlineLevel="1">
      <c r="B106" s="30" t="str">
        <f t="shared" si="2"/>
        <v>0466</v>
      </c>
      <c r="N106" s="11">
        <f t="shared" ca="1" si="3"/>
        <v>0</v>
      </c>
    </row>
    <row r="107" spans="2:14" outlineLevel="1">
      <c r="B107" s="30" t="str">
        <f t="shared" si="2"/>
        <v>0467</v>
      </c>
      <c r="N107" s="11">
        <f t="shared" ca="1" si="3"/>
        <v>0</v>
      </c>
    </row>
    <row r="108" spans="2:14" outlineLevel="1">
      <c r="B108" s="30" t="str">
        <f t="shared" si="2"/>
        <v>0468</v>
      </c>
      <c r="N108" s="11">
        <f t="shared" ca="1" si="3"/>
        <v>0</v>
      </c>
    </row>
    <row r="109" spans="2:14" outlineLevel="1">
      <c r="B109" s="30" t="str">
        <f t="shared" si="2"/>
        <v>0469</v>
      </c>
      <c r="N109" s="11">
        <f t="shared" ca="1" si="3"/>
        <v>0</v>
      </c>
    </row>
    <row r="110" spans="2:14" outlineLevel="1">
      <c r="B110" s="30" t="str">
        <f t="shared" si="2"/>
        <v>046A</v>
      </c>
      <c r="N110" s="11">
        <f t="shared" ca="1" si="3"/>
        <v>0</v>
      </c>
    </row>
    <row r="111" spans="2:14" outlineLevel="1">
      <c r="B111" s="30" t="str">
        <f t="shared" si="2"/>
        <v>046B</v>
      </c>
      <c r="N111" s="11">
        <f t="shared" ca="1" si="3"/>
        <v>0</v>
      </c>
    </row>
    <row r="112" spans="2:14" outlineLevel="1">
      <c r="B112" s="30" t="str">
        <f t="shared" si="2"/>
        <v>046C</v>
      </c>
      <c r="N112" s="11">
        <f t="shared" ca="1" si="3"/>
        <v>0</v>
      </c>
    </row>
    <row r="113" spans="2:14" outlineLevel="1">
      <c r="B113" s="30" t="str">
        <f t="shared" si="2"/>
        <v>046D</v>
      </c>
      <c r="N113" s="11">
        <f t="shared" ca="1" si="3"/>
        <v>0</v>
      </c>
    </row>
    <row r="114" spans="2:14" outlineLevel="1">
      <c r="B114" s="30" t="str">
        <f t="shared" si="2"/>
        <v>046E</v>
      </c>
      <c r="N114" s="11">
        <f t="shared" ca="1" si="3"/>
        <v>0</v>
      </c>
    </row>
    <row r="115" spans="2:14" outlineLevel="1">
      <c r="B115" s="30" t="str">
        <f t="shared" si="2"/>
        <v>046F</v>
      </c>
      <c r="N115" s="11">
        <f t="shared" ca="1" si="3"/>
        <v>0</v>
      </c>
    </row>
    <row r="116" spans="2:14" outlineLevel="1">
      <c r="B116" s="30" t="str">
        <f t="shared" si="2"/>
        <v>0470</v>
      </c>
      <c r="N116" s="11">
        <f t="shared" ca="1" si="3"/>
        <v>0</v>
      </c>
    </row>
    <row r="117" spans="2:14" outlineLevel="1">
      <c r="B117" s="30" t="str">
        <f t="shared" si="2"/>
        <v>0471</v>
      </c>
      <c r="N117" s="11">
        <f t="shared" ca="1" si="3"/>
        <v>0</v>
      </c>
    </row>
    <row r="118" spans="2:14" outlineLevel="1">
      <c r="B118" s="30" t="str">
        <f t="shared" si="2"/>
        <v>0472</v>
      </c>
      <c r="N118" s="11">
        <f t="shared" ca="1" si="3"/>
        <v>0</v>
      </c>
    </row>
    <row r="119" spans="2:14" outlineLevel="1">
      <c r="B119" s="30" t="str">
        <f t="shared" si="2"/>
        <v>0473</v>
      </c>
      <c r="N119" s="11">
        <f t="shared" ca="1" si="3"/>
        <v>0</v>
      </c>
    </row>
    <row r="120" spans="2:14" outlineLevel="1">
      <c r="B120" s="30" t="str">
        <f t="shared" si="2"/>
        <v>0474</v>
      </c>
      <c r="N120" s="11">
        <f t="shared" ca="1" si="3"/>
        <v>0</v>
      </c>
    </row>
    <row r="121" spans="2:14" outlineLevel="1">
      <c r="B121" s="30" t="str">
        <f t="shared" si="2"/>
        <v>0475</v>
      </c>
      <c r="N121" s="11">
        <f t="shared" ca="1" si="3"/>
        <v>0</v>
      </c>
    </row>
    <row r="122" spans="2:14" outlineLevel="1">
      <c r="B122" s="30" t="str">
        <f t="shared" si="2"/>
        <v>0476</v>
      </c>
      <c r="N122" s="11">
        <f t="shared" ca="1" si="3"/>
        <v>0</v>
      </c>
    </row>
    <row r="123" spans="2:14" outlineLevel="1">
      <c r="B123" s="30" t="str">
        <f t="shared" si="2"/>
        <v>0477</v>
      </c>
      <c r="N123" s="11">
        <f t="shared" ca="1" si="3"/>
        <v>0</v>
      </c>
    </row>
    <row r="124" spans="2:14" outlineLevel="1">
      <c r="B124" s="30" t="str">
        <f t="shared" si="2"/>
        <v>0478</v>
      </c>
      <c r="N124" s="11">
        <f t="shared" ca="1" si="3"/>
        <v>0</v>
      </c>
    </row>
    <row r="125" spans="2:14" outlineLevel="1">
      <c r="B125" s="30" t="str">
        <f t="shared" si="2"/>
        <v>0479</v>
      </c>
      <c r="N125" s="11">
        <f t="shared" ca="1" si="3"/>
        <v>0</v>
      </c>
    </row>
    <row r="126" spans="2:14" outlineLevel="1">
      <c r="B126" s="30" t="str">
        <f t="shared" si="2"/>
        <v>047A</v>
      </c>
      <c r="N126" s="11">
        <f t="shared" ca="1" si="3"/>
        <v>0</v>
      </c>
    </row>
    <row r="127" spans="2:14" outlineLevel="1">
      <c r="B127" s="30" t="str">
        <f t="shared" si="2"/>
        <v>047B</v>
      </c>
      <c r="N127" s="11">
        <f t="shared" ca="1" si="3"/>
        <v>0</v>
      </c>
    </row>
    <row r="128" spans="2:14" outlineLevel="1">
      <c r="B128" s="30" t="str">
        <f t="shared" si="2"/>
        <v>047C</v>
      </c>
      <c r="N128" s="11">
        <f t="shared" ca="1" si="3"/>
        <v>0</v>
      </c>
    </row>
    <row r="129" spans="1:14" outlineLevel="1">
      <c r="B129" s="30" t="str">
        <f t="shared" si="2"/>
        <v>047D</v>
      </c>
      <c r="N129" s="11">
        <f t="shared" ca="1" si="3"/>
        <v>0</v>
      </c>
    </row>
    <row r="130" spans="1:14" outlineLevel="1">
      <c r="B130" s="30" t="str">
        <f t="shared" si="2"/>
        <v>047E</v>
      </c>
      <c r="N130" s="11">
        <f t="shared" ca="1" si="3"/>
        <v>0</v>
      </c>
    </row>
    <row r="131" spans="1:14" outlineLevel="1">
      <c r="B131" s="30" t="str">
        <f t="shared" si="2"/>
        <v>047F</v>
      </c>
      <c r="N131" s="11">
        <f t="shared" ca="1" si="3"/>
        <v>0</v>
      </c>
    </row>
    <row r="133" spans="1:14">
      <c r="A133" s="304" t="s">
        <v>4567</v>
      </c>
      <c r="B133" s="304"/>
      <c r="C133" s="304"/>
      <c r="D133" s="304"/>
      <c r="E133" s="304"/>
      <c r="F133" s="304"/>
      <c r="G133" s="304"/>
      <c r="H133" s="304"/>
      <c r="I133" s="304"/>
      <c r="J133" s="304"/>
      <c r="K133" s="304"/>
      <c r="L133" s="304"/>
      <c r="M133" s="304"/>
      <c r="N133" s="304"/>
    </row>
    <row r="134" spans="1:14" s="25" customFormat="1" ht="14.25" customHeight="1" outlineLevel="1">
      <c r="B134" s="30" t="str">
        <f>DEC2HEX(1152+ROW()-ROW($B$134),4)</f>
        <v>0480</v>
      </c>
      <c r="C134" s="310" t="s">
        <v>233</v>
      </c>
      <c r="D134" s="281" t="s">
        <v>33</v>
      </c>
      <c r="E134" s="281"/>
      <c r="F134" s="281"/>
      <c r="G134" s="281"/>
      <c r="H134" s="281"/>
      <c r="I134" s="281" t="s">
        <v>34</v>
      </c>
      <c r="J134" s="258" t="s">
        <v>35</v>
      </c>
      <c r="K134" s="244" t="s">
        <v>4643</v>
      </c>
      <c r="L134" s="47" t="s">
        <v>4546</v>
      </c>
      <c r="M134" s="241" t="str">
        <f ca="1">DEC2HEX((15+SUM(INDIRECT(ADDRESS(ROW()+32,13)&amp;":"&amp;ADDRESS(ROW()+4+60-1,13))))/2^32,8)</f>
        <v>00000000</v>
      </c>
      <c r="N134" s="247" t="str">
        <f ca="1">DEC2HEX(MOD(15+SUM(INDIRECT(ADDRESS(ROW()+4,13)&amp;":"&amp;ADDRESS(ROW()+4+28-1,13))),2^32),8)</f>
        <v>00000018</v>
      </c>
    </row>
    <row r="135" spans="1:14" s="25" customFormat="1" outlineLevel="1">
      <c r="B135" s="30" t="str">
        <f t="shared" ref="B135:B197" si="4">DEC2HEX(1152+ROW()-ROW($B$134),4)</f>
        <v>0481</v>
      </c>
      <c r="C135" s="310"/>
      <c r="D135" s="281"/>
      <c r="E135" s="281"/>
      <c r="F135" s="281"/>
      <c r="G135" s="281"/>
      <c r="H135" s="281"/>
      <c r="I135" s="281"/>
      <c r="J135" s="257"/>
      <c r="K135" s="245"/>
      <c r="L135" s="47" t="s">
        <v>4546</v>
      </c>
      <c r="M135" s="242"/>
      <c r="N135" s="248"/>
    </row>
    <row r="136" spans="1:14" s="25" customFormat="1" outlineLevel="1">
      <c r="B136" s="30" t="str">
        <f t="shared" si="4"/>
        <v>0482</v>
      </c>
      <c r="C136" s="310"/>
      <c r="D136" s="281"/>
      <c r="E136" s="281"/>
      <c r="F136" s="281"/>
      <c r="G136" s="281"/>
      <c r="H136" s="281"/>
      <c r="I136" s="281"/>
      <c r="J136" s="257"/>
      <c r="K136" s="245"/>
      <c r="L136" s="47" t="s">
        <v>4546</v>
      </c>
      <c r="M136" s="242"/>
      <c r="N136" s="248"/>
    </row>
    <row r="137" spans="1:14" s="25" customFormat="1" outlineLevel="1">
      <c r="B137" s="30" t="str">
        <f t="shared" si="4"/>
        <v>0483</v>
      </c>
      <c r="C137" s="310"/>
      <c r="D137" s="281"/>
      <c r="E137" s="281"/>
      <c r="F137" s="281"/>
      <c r="G137" s="281"/>
      <c r="H137" s="281"/>
      <c r="I137" s="281"/>
      <c r="J137" s="257"/>
      <c r="K137" s="246"/>
      <c r="L137" s="47" t="s">
        <v>4546</v>
      </c>
      <c r="M137" s="243"/>
      <c r="N137" s="249"/>
    </row>
    <row r="138" spans="1:14" s="25" customFormat="1" outlineLevel="1">
      <c r="B138" s="30" t="str">
        <f t="shared" si="4"/>
        <v>0484</v>
      </c>
      <c r="C138" s="101" t="s">
        <v>234</v>
      </c>
      <c r="D138" s="11" t="s">
        <v>40</v>
      </c>
      <c r="E138" s="11">
        <v>0.01</v>
      </c>
      <c r="F138" s="11" t="s">
        <v>235</v>
      </c>
      <c r="G138" s="11"/>
      <c r="H138" s="11"/>
      <c r="I138" s="11" t="s">
        <v>34</v>
      </c>
      <c r="J138" s="32" t="s">
        <v>236</v>
      </c>
      <c r="K138" s="39" t="s">
        <v>4644</v>
      </c>
      <c r="L138" s="25" t="s">
        <v>4546</v>
      </c>
      <c r="M138" s="25">
        <v>1</v>
      </c>
      <c r="N138" s="11">
        <f ca="1">IF(INDIRECT(ADDRESS(ROW(),12))=1,2^(ROW()-ROW($N$134)),0)</f>
        <v>0</v>
      </c>
    </row>
    <row r="139" spans="1:14" s="25" customFormat="1" ht="28.5" outlineLevel="1">
      <c r="B139" s="30" t="str">
        <f t="shared" si="4"/>
        <v>0485</v>
      </c>
      <c r="C139" s="101" t="s">
        <v>237</v>
      </c>
      <c r="D139" s="11" t="s">
        <v>83</v>
      </c>
      <c r="E139" s="11">
        <v>0.01</v>
      </c>
      <c r="F139" s="11" t="s">
        <v>238</v>
      </c>
      <c r="G139" s="11"/>
      <c r="H139" s="11"/>
      <c r="I139" s="11" t="s">
        <v>34</v>
      </c>
      <c r="J139" s="32" t="s">
        <v>239</v>
      </c>
      <c r="K139" s="39" t="s">
        <v>4645</v>
      </c>
      <c r="L139" s="25" t="s">
        <v>4546</v>
      </c>
      <c r="M139" s="25">
        <v>1</v>
      </c>
      <c r="N139" s="11">
        <f t="shared" ref="N139:N191" ca="1" si="5">IF(INDIRECT(ADDRESS(ROW(),12))=1,2^(ROW()-ROW($N$134)),0)</f>
        <v>0</v>
      </c>
    </row>
    <row r="140" spans="1:14" s="25" customFormat="1" ht="28.5" outlineLevel="1">
      <c r="B140" s="30" t="str">
        <f t="shared" si="4"/>
        <v>0486</v>
      </c>
      <c r="C140" s="101" t="s">
        <v>240</v>
      </c>
      <c r="D140" s="11" t="s">
        <v>83</v>
      </c>
      <c r="E140" s="11">
        <v>0.01</v>
      </c>
      <c r="F140" s="11" t="s">
        <v>238</v>
      </c>
      <c r="G140" s="11"/>
      <c r="H140" s="11"/>
      <c r="I140" s="11" t="s">
        <v>34</v>
      </c>
      <c r="J140" s="32" t="s">
        <v>241</v>
      </c>
      <c r="K140" s="39" t="s">
        <v>5652</v>
      </c>
      <c r="L140" s="25" t="s">
        <v>4546</v>
      </c>
      <c r="N140" s="11">
        <f t="shared" ca="1" si="5"/>
        <v>0</v>
      </c>
    </row>
    <row r="141" spans="1:14" s="25" customFormat="1" ht="28.5" outlineLevel="1">
      <c r="B141" s="30" t="str">
        <f t="shared" si="4"/>
        <v>0487</v>
      </c>
      <c r="C141" s="162" t="s">
        <v>242</v>
      </c>
      <c r="D141" s="11" t="s">
        <v>83</v>
      </c>
      <c r="E141" s="11">
        <v>0.01</v>
      </c>
      <c r="F141" s="11" t="s">
        <v>238</v>
      </c>
      <c r="G141" s="11"/>
      <c r="H141" s="11"/>
      <c r="I141" s="11" t="s">
        <v>34</v>
      </c>
      <c r="J141" s="33" t="s">
        <v>243</v>
      </c>
      <c r="K141" s="146" t="s">
        <v>4646</v>
      </c>
      <c r="L141" s="25" t="s">
        <v>4546</v>
      </c>
      <c r="N141" s="11">
        <f t="shared" ca="1" si="5"/>
        <v>0</v>
      </c>
    </row>
    <row r="142" spans="1:14" s="25" customFormat="1" ht="28.5" outlineLevel="1">
      <c r="B142" s="30" t="str">
        <f t="shared" si="4"/>
        <v>0488</v>
      </c>
      <c r="C142" s="162" t="s">
        <v>244</v>
      </c>
      <c r="D142" s="11" t="s">
        <v>83</v>
      </c>
      <c r="E142" s="11">
        <v>0.01</v>
      </c>
      <c r="F142" s="11" t="s">
        <v>238</v>
      </c>
      <c r="G142" s="11"/>
      <c r="H142" s="11"/>
      <c r="I142" s="11" t="s">
        <v>34</v>
      </c>
      <c r="J142" s="27" t="s">
        <v>245</v>
      </c>
      <c r="K142" s="39" t="s">
        <v>4647</v>
      </c>
      <c r="L142" s="25" t="s">
        <v>4546</v>
      </c>
      <c r="M142" s="25">
        <v>1</v>
      </c>
      <c r="N142" s="11">
        <f t="shared" ca="1" si="5"/>
        <v>0</v>
      </c>
    </row>
    <row r="143" spans="1:14" s="25" customFormat="1" ht="41.25" outlineLevel="1">
      <c r="B143" s="30" t="str">
        <f t="shared" si="4"/>
        <v>0489</v>
      </c>
      <c r="C143" s="162" t="s">
        <v>246</v>
      </c>
      <c r="D143" s="11" t="s">
        <v>83</v>
      </c>
      <c r="E143" s="11">
        <v>0.01</v>
      </c>
      <c r="F143" s="11" t="s">
        <v>238</v>
      </c>
      <c r="G143" s="11"/>
      <c r="H143" s="11"/>
      <c r="I143" s="11" t="s">
        <v>34</v>
      </c>
      <c r="J143" s="48" t="s">
        <v>247</v>
      </c>
      <c r="K143" s="39" t="s">
        <v>5653</v>
      </c>
      <c r="L143" s="25" t="s">
        <v>4546</v>
      </c>
      <c r="N143" s="11">
        <f t="shared" ca="1" si="5"/>
        <v>0</v>
      </c>
    </row>
    <row r="144" spans="1:14" s="25" customFormat="1" ht="28.5" outlineLevel="1">
      <c r="B144" s="30" t="str">
        <f t="shared" si="4"/>
        <v>048A</v>
      </c>
      <c r="C144" s="162" t="s">
        <v>248</v>
      </c>
      <c r="D144" s="11" t="s">
        <v>83</v>
      </c>
      <c r="E144" s="11">
        <v>0.01</v>
      </c>
      <c r="F144" s="11" t="s">
        <v>238</v>
      </c>
      <c r="G144" s="11"/>
      <c r="H144" s="11"/>
      <c r="I144" s="11" t="s">
        <v>34</v>
      </c>
      <c r="J144" s="48" t="s">
        <v>249</v>
      </c>
      <c r="K144" s="146" t="s">
        <v>5700</v>
      </c>
      <c r="L144" s="25" t="s">
        <v>4546</v>
      </c>
      <c r="N144" s="11">
        <f t="shared" ca="1" si="5"/>
        <v>0</v>
      </c>
    </row>
    <row r="145" spans="2:14" s="25" customFormat="1" outlineLevel="1">
      <c r="B145" s="30" t="str">
        <f t="shared" si="4"/>
        <v>048B</v>
      </c>
      <c r="C145" s="164" t="s">
        <v>250</v>
      </c>
      <c r="D145" s="11"/>
      <c r="E145" s="11"/>
      <c r="F145" s="11"/>
      <c r="G145" s="11"/>
      <c r="H145" s="11"/>
      <c r="I145" s="11" t="s">
        <v>34</v>
      </c>
      <c r="J145" s="48" t="s">
        <v>251</v>
      </c>
      <c r="K145" s="146" t="s">
        <v>4648</v>
      </c>
      <c r="L145" s="25" t="s">
        <v>4546</v>
      </c>
      <c r="N145" s="11">
        <f t="shared" ca="1" si="5"/>
        <v>0</v>
      </c>
    </row>
    <row r="146" spans="2:14" s="25" customFormat="1" outlineLevel="1">
      <c r="B146" s="30" t="str">
        <f t="shared" si="4"/>
        <v>048C</v>
      </c>
      <c r="C146" s="164" t="s">
        <v>252</v>
      </c>
      <c r="I146" s="11" t="s">
        <v>34</v>
      </c>
      <c r="J146" s="48" t="s">
        <v>253</v>
      </c>
      <c r="K146" s="146" t="s">
        <v>4649</v>
      </c>
      <c r="L146" s="25" t="s">
        <v>4546</v>
      </c>
      <c r="N146" s="11">
        <f t="shared" ca="1" si="5"/>
        <v>0</v>
      </c>
    </row>
    <row r="147" spans="2:14" outlineLevel="1">
      <c r="B147" s="30" t="str">
        <f t="shared" si="4"/>
        <v>048D</v>
      </c>
      <c r="C147" s="162" t="s">
        <v>254</v>
      </c>
      <c r="D147" s="11" t="s">
        <v>40</v>
      </c>
      <c r="E147" s="11">
        <v>0.1</v>
      </c>
      <c r="F147" s="11" t="s">
        <v>255</v>
      </c>
      <c r="I147" s="11" t="s">
        <v>34</v>
      </c>
      <c r="J147" s="122" t="s">
        <v>5654</v>
      </c>
      <c r="K147" s="39" t="s">
        <v>4650</v>
      </c>
      <c r="L147" s="25" t="s">
        <v>4546</v>
      </c>
      <c r="M147" s="11">
        <v>1</v>
      </c>
      <c r="N147" s="11">
        <f t="shared" ca="1" si="5"/>
        <v>0</v>
      </c>
    </row>
    <row r="148" spans="2:14" outlineLevel="1">
      <c r="B148" s="30" t="str">
        <f t="shared" si="4"/>
        <v>048E</v>
      </c>
      <c r="C148" s="164" t="s">
        <v>256</v>
      </c>
      <c r="D148" s="11" t="s">
        <v>40</v>
      </c>
      <c r="E148" s="11">
        <v>0.01</v>
      </c>
      <c r="F148" s="11" t="s">
        <v>257</v>
      </c>
      <c r="I148" s="11" t="s">
        <v>34</v>
      </c>
      <c r="J148" s="27" t="s">
        <v>258</v>
      </c>
      <c r="K148" s="39" t="s">
        <v>5655</v>
      </c>
      <c r="L148" s="25" t="s">
        <v>4546</v>
      </c>
      <c r="M148" s="11">
        <v>1</v>
      </c>
      <c r="N148" s="11">
        <f t="shared" ca="1" si="5"/>
        <v>0</v>
      </c>
    </row>
    <row r="149" spans="2:14" ht="41.25" outlineLevel="1">
      <c r="B149" s="30" t="str">
        <f t="shared" si="4"/>
        <v>048F</v>
      </c>
      <c r="C149" s="164" t="s">
        <v>259</v>
      </c>
      <c r="D149" s="11" t="s">
        <v>83</v>
      </c>
      <c r="E149" s="11">
        <v>0.01</v>
      </c>
      <c r="F149" s="11" t="s">
        <v>238</v>
      </c>
      <c r="I149" s="11" t="s">
        <v>34</v>
      </c>
      <c r="J149" s="48" t="s">
        <v>260</v>
      </c>
      <c r="K149" s="39" t="s">
        <v>4651</v>
      </c>
      <c r="L149" s="25" t="s">
        <v>4546</v>
      </c>
      <c r="N149" s="11">
        <f t="shared" ca="1" si="5"/>
        <v>0</v>
      </c>
    </row>
    <row r="150" spans="2:14" ht="41.25" outlineLevel="1">
      <c r="B150" s="30" t="str">
        <f t="shared" si="4"/>
        <v>0490</v>
      </c>
      <c r="C150" s="164" t="s">
        <v>261</v>
      </c>
      <c r="D150" s="11" t="s">
        <v>83</v>
      </c>
      <c r="E150" s="11">
        <v>0.01</v>
      </c>
      <c r="F150" s="11" t="s">
        <v>238</v>
      </c>
      <c r="I150" s="11" t="s">
        <v>34</v>
      </c>
      <c r="J150" s="48" t="s">
        <v>262</v>
      </c>
      <c r="K150" s="39" t="s">
        <v>5656</v>
      </c>
      <c r="L150" s="25" t="s">
        <v>4546</v>
      </c>
      <c r="N150" s="11">
        <f t="shared" ca="1" si="5"/>
        <v>0</v>
      </c>
    </row>
    <row r="151" spans="2:14" ht="28.5" outlineLevel="1">
      <c r="B151" s="30" t="str">
        <f t="shared" si="4"/>
        <v>0491</v>
      </c>
      <c r="C151" s="164" t="s">
        <v>263</v>
      </c>
      <c r="D151" s="11" t="s">
        <v>83</v>
      </c>
      <c r="E151" s="45">
        <v>1E-3</v>
      </c>
      <c r="F151" s="11" t="s">
        <v>264</v>
      </c>
      <c r="I151" s="11" t="s">
        <v>34</v>
      </c>
      <c r="J151" s="27" t="s">
        <v>265</v>
      </c>
      <c r="K151" s="146" t="s">
        <v>4652</v>
      </c>
      <c r="L151" s="25" t="s">
        <v>4546</v>
      </c>
      <c r="N151" s="11">
        <f t="shared" ca="1" si="5"/>
        <v>0</v>
      </c>
    </row>
    <row r="152" spans="2:14" outlineLevel="1">
      <c r="B152" s="30" t="str">
        <f t="shared" si="4"/>
        <v>0492</v>
      </c>
      <c r="C152" s="164" t="s">
        <v>266</v>
      </c>
      <c r="D152" s="11" t="s">
        <v>40</v>
      </c>
      <c r="E152" s="11">
        <v>0.01</v>
      </c>
      <c r="F152" s="11" t="s">
        <v>257</v>
      </c>
      <c r="I152" s="11" t="s">
        <v>34</v>
      </c>
      <c r="J152" s="27" t="s">
        <v>267</v>
      </c>
      <c r="K152" s="39" t="s">
        <v>4653</v>
      </c>
      <c r="L152" s="25" t="s">
        <v>4546</v>
      </c>
      <c r="M152" s="11">
        <v>1</v>
      </c>
      <c r="N152" s="11">
        <f t="shared" ca="1" si="5"/>
        <v>0</v>
      </c>
    </row>
    <row r="153" spans="2:14" outlineLevel="1">
      <c r="B153" s="30" t="str">
        <f t="shared" si="4"/>
        <v>0493</v>
      </c>
      <c r="C153" s="164" t="s">
        <v>268</v>
      </c>
      <c r="D153" s="11" t="s">
        <v>83</v>
      </c>
      <c r="E153" s="11">
        <v>0.01</v>
      </c>
      <c r="F153" s="11" t="s">
        <v>238</v>
      </c>
      <c r="I153" s="11" t="s">
        <v>34</v>
      </c>
      <c r="J153" s="48" t="s">
        <v>269</v>
      </c>
      <c r="K153" s="39" t="s">
        <v>4654</v>
      </c>
      <c r="L153" s="25" t="s">
        <v>4546</v>
      </c>
      <c r="N153" s="11">
        <f t="shared" ca="1" si="5"/>
        <v>0</v>
      </c>
    </row>
    <row r="154" spans="2:14" ht="41.25" outlineLevel="1">
      <c r="B154" s="30" t="str">
        <f t="shared" si="4"/>
        <v>0494</v>
      </c>
      <c r="C154" s="164" t="s">
        <v>270</v>
      </c>
      <c r="D154" s="11" t="s">
        <v>83</v>
      </c>
      <c r="E154" s="11">
        <v>0.01</v>
      </c>
      <c r="F154" s="11" t="s">
        <v>238</v>
      </c>
      <c r="I154" s="11" t="s">
        <v>34</v>
      </c>
      <c r="J154" s="48" t="s">
        <v>271</v>
      </c>
      <c r="K154" s="146" t="s">
        <v>4655</v>
      </c>
      <c r="L154" s="25" t="s">
        <v>4546</v>
      </c>
      <c r="N154" s="11">
        <f t="shared" ca="1" si="5"/>
        <v>0</v>
      </c>
    </row>
    <row r="155" spans="2:14" ht="41.25" outlineLevel="1">
      <c r="B155" s="30" t="str">
        <f t="shared" si="4"/>
        <v>0495</v>
      </c>
      <c r="C155" s="164" t="s">
        <v>272</v>
      </c>
      <c r="D155" s="11" t="s">
        <v>83</v>
      </c>
      <c r="E155" s="45">
        <v>1E-3</v>
      </c>
      <c r="F155" s="11" t="s">
        <v>264</v>
      </c>
      <c r="I155" s="11" t="s">
        <v>34</v>
      </c>
      <c r="J155" s="27" t="s">
        <v>273</v>
      </c>
      <c r="K155" s="39" t="s">
        <v>5657</v>
      </c>
      <c r="L155" s="25" t="s">
        <v>4546</v>
      </c>
      <c r="N155" s="11">
        <f t="shared" ca="1" si="5"/>
        <v>0</v>
      </c>
    </row>
    <row r="156" spans="2:14" outlineLevel="1">
      <c r="B156" s="30" t="str">
        <f t="shared" si="4"/>
        <v>0496</v>
      </c>
      <c r="C156" s="164" t="s">
        <v>274</v>
      </c>
      <c r="I156" s="11" t="s">
        <v>34</v>
      </c>
      <c r="J156" s="48" t="s">
        <v>275</v>
      </c>
      <c r="K156" s="146" t="s">
        <v>4656</v>
      </c>
      <c r="L156" s="25" t="s">
        <v>4546</v>
      </c>
      <c r="N156" s="11">
        <f t="shared" ca="1" si="5"/>
        <v>0</v>
      </c>
    </row>
    <row r="157" spans="2:14" outlineLevel="1">
      <c r="B157" s="30" t="str">
        <f t="shared" si="4"/>
        <v>0497</v>
      </c>
      <c r="C157" s="164" t="s">
        <v>276</v>
      </c>
      <c r="I157" s="11" t="s">
        <v>34</v>
      </c>
      <c r="J157" s="48" t="s">
        <v>277</v>
      </c>
      <c r="K157" s="146" t="s">
        <v>4657</v>
      </c>
      <c r="L157" s="25" t="s">
        <v>4546</v>
      </c>
      <c r="N157" s="11">
        <f t="shared" ca="1" si="5"/>
        <v>0</v>
      </c>
    </row>
    <row r="158" spans="2:14" outlineLevel="1">
      <c r="B158" s="30" t="str">
        <f t="shared" si="4"/>
        <v>0498</v>
      </c>
      <c r="C158" s="101" t="s">
        <v>278</v>
      </c>
      <c r="D158" s="11" t="s">
        <v>40</v>
      </c>
      <c r="E158" s="11">
        <v>0.1</v>
      </c>
      <c r="F158" s="11" t="s">
        <v>255</v>
      </c>
      <c r="I158" s="11" t="s">
        <v>34</v>
      </c>
      <c r="J158" s="32" t="s">
        <v>279</v>
      </c>
      <c r="K158" s="39" t="s">
        <v>4658</v>
      </c>
      <c r="L158" s="25" t="s">
        <v>4546</v>
      </c>
      <c r="M158" s="11">
        <v>1</v>
      </c>
      <c r="N158" s="11">
        <f t="shared" ca="1" si="5"/>
        <v>0</v>
      </c>
    </row>
    <row r="159" spans="2:14" outlineLevel="1">
      <c r="B159" s="30" t="str">
        <f t="shared" si="4"/>
        <v>0499</v>
      </c>
      <c r="C159" s="164" t="s">
        <v>280</v>
      </c>
      <c r="D159" s="11" t="s">
        <v>40</v>
      </c>
      <c r="E159" s="11">
        <v>0.01</v>
      </c>
      <c r="F159" s="11" t="s">
        <v>257</v>
      </c>
      <c r="I159" s="11" t="s">
        <v>34</v>
      </c>
      <c r="J159" s="32" t="s">
        <v>281</v>
      </c>
      <c r="K159" s="39" t="s">
        <v>5658</v>
      </c>
      <c r="L159" s="25" t="s">
        <v>4546</v>
      </c>
      <c r="M159" s="11">
        <v>1</v>
      </c>
      <c r="N159" s="11">
        <f t="shared" ca="1" si="5"/>
        <v>0</v>
      </c>
    </row>
    <row r="160" spans="2:14" ht="41.25" outlineLevel="1">
      <c r="B160" s="30" t="str">
        <f t="shared" si="4"/>
        <v>049A</v>
      </c>
      <c r="C160" s="164" t="s">
        <v>282</v>
      </c>
      <c r="D160" s="11" t="s">
        <v>83</v>
      </c>
      <c r="E160" s="11">
        <v>0.01</v>
      </c>
      <c r="F160" s="11" t="s">
        <v>238</v>
      </c>
      <c r="I160" s="11" t="s">
        <v>34</v>
      </c>
      <c r="J160" s="48" t="s">
        <v>283</v>
      </c>
      <c r="K160" s="39" t="s">
        <v>4659</v>
      </c>
      <c r="L160" s="25" t="s">
        <v>4546</v>
      </c>
      <c r="N160" s="11">
        <f t="shared" ca="1" si="5"/>
        <v>0</v>
      </c>
    </row>
    <row r="161" spans="2:14" ht="41.25" outlineLevel="1">
      <c r="B161" s="30" t="str">
        <f t="shared" si="4"/>
        <v>049B</v>
      </c>
      <c r="C161" s="164" t="s">
        <v>284</v>
      </c>
      <c r="D161" s="11" t="s">
        <v>83</v>
      </c>
      <c r="E161" s="11">
        <v>0.01</v>
      </c>
      <c r="F161" s="11" t="s">
        <v>238</v>
      </c>
      <c r="I161" s="11" t="s">
        <v>34</v>
      </c>
      <c r="J161" s="48" t="s">
        <v>285</v>
      </c>
      <c r="K161" s="39" t="s">
        <v>5659</v>
      </c>
      <c r="L161" s="25" t="s">
        <v>4546</v>
      </c>
      <c r="N161" s="11">
        <f t="shared" ca="1" si="5"/>
        <v>0</v>
      </c>
    </row>
    <row r="162" spans="2:14" ht="28.5" outlineLevel="1">
      <c r="B162" s="30" t="str">
        <f t="shared" si="4"/>
        <v>049C</v>
      </c>
      <c r="C162" s="164" t="s">
        <v>286</v>
      </c>
      <c r="D162" s="11" t="s">
        <v>83</v>
      </c>
      <c r="E162" s="45">
        <v>1E-3</v>
      </c>
      <c r="F162" s="11" t="s">
        <v>264</v>
      </c>
      <c r="I162" s="11" t="s">
        <v>34</v>
      </c>
      <c r="J162" s="27" t="s">
        <v>287</v>
      </c>
      <c r="K162" s="146" t="s">
        <v>4660</v>
      </c>
      <c r="L162" s="25" t="s">
        <v>4546</v>
      </c>
      <c r="N162" s="11">
        <f t="shared" ca="1" si="5"/>
        <v>0</v>
      </c>
    </row>
    <row r="163" spans="2:14" outlineLevel="1">
      <c r="B163" s="30" t="str">
        <f t="shared" si="4"/>
        <v>049D</v>
      </c>
      <c r="C163" s="164" t="s">
        <v>288</v>
      </c>
      <c r="D163" s="11" t="s">
        <v>40</v>
      </c>
      <c r="E163" s="11">
        <v>0.01</v>
      </c>
      <c r="F163" s="11" t="s">
        <v>257</v>
      </c>
      <c r="I163" s="11" t="s">
        <v>34</v>
      </c>
      <c r="J163" s="32" t="s">
        <v>289</v>
      </c>
      <c r="K163" s="39" t="s">
        <v>4661</v>
      </c>
      <c r="L163" s="25" t="s">
        <v>4546</v>
      </c>
      <c r="M163" s="11">
        <v>1</v>
      </c>
      <c r="N163" s="11">
        <f t="shared" ca="1" si="5"/>
        <v>0</v>
      </c>
    </row>
    <row r="164" spans="2:14" ht="27.75" outlineLevel="1">
      <c r="B164" s="30" t="str">
        <f t="shared" si="4"/>
        <v>049E</v>
      </c>
      <c r="C164" s="164" t="s">
        <v>290</v>
      </c>
      <c r="D164" s="11" t="s">
        <v>83</v>
      </c>
      <c r="E164" s="11">
        <v>0.01</v>
      </c>
      <c r="F164" s="11" t="s">
        <v>238</v>
      </c>
      <c r="I164" s="11" t="s">
        <v>34</v>
      </c>
      <c r="J164" s="48" t="s">
        <v>291</v>
      </c>
      <c r="K164" s="39" t="s">
        <v>4662</v>
      </c>
      <c r="L164" s="25" t="s">
        <v>4546</v>
      </c>
      <c r="N164" s="11">
        <f t="shared" ca="1" si="5"/>
        <v>0</v>
      </c>
    </row>
    <row r="165" spans="2:14" ht="41.25" outlineLevel="1">
      <c r="B165" s="30" t="str">
        <f t="shared" si="4"/>
        <v>049F</v>
      </c>
      <c r="C165" s="164" t="s">
        <v>292</v>
      </c>
      <c r="D165" s="11" t="s">
        <v>83</v>
      </c>
      <c r="E165" s="11">
        <v>0.01</v>
      </c>
      <c r="F165" s="11" t="s">
        <v>238</v>
      </c>
      <c r="I165" s="11" t="s">
        <v>34</v>
      </c>
      <c r="J165" s="48" t="s">
        <v>293</v>
      </c>
      <c r="K165" s="146" t="s">
        <v>4663</v>
      </c>
      <c r="L165" s="25" t="s">
        <v>4546</v>
      </c>
      <c r="N165" s="11">
        <f t="shared" ca="1" si="5"/>
        <v>0</v>
      </c>
    </row>
    <row r="166" spans="2:14" ht="41.25" outlineLevel="1">
      <c r="B166" s="30" t="str">
        <f t="shared" si="4"/>
        <v>04A0</v>
      </c>
      <c r="C166" s="164" t="s">
        <v>294</v>
      </c>
      <c r="D166" s="11" t="s">
        <v>83</v>
      </c>
      <c r="E166" s="45">
        <v>1E-3</v>
      </c>
      <c r="F166" s="11" t="s">
        <v>264</v>
      </c>
      <c r="I166" s="11" t="s">
        <v>34</v>
      </c>
      <c r="J166" s="27" t="s">
        <v>295</v>
      </c>
      <c r="K166" s="39" t="s">
        <v>5660</v>
      </c>
      <c r="L166" s="25" t="s">
        <v>4546</v>
      </c>
      <c r="N166" s="11">
        <f t="shared" ca="1" si="5"/>
        <v>0</v>
      </c>
    </row>
    <row r="167" spans="2:14" outlineLevel="1">
      <c r="B167" s="30" t="str">
        <f t="shared" si="4"/>
        <v>04A1</v>
      </c>
      <c r="C167" s="164" t="s">
        <v>296</v>
      </c>
      <c r="E167" s="45"/>
      <c r="I167" s="11" t="s">
        <v>34</v>
      </c>
      <c r="J167" s="48" t="s">
        <v>297</v>
      </c>
      <c r="K167" s="146" t="s">
        <v>4664</v>
      </c>
      <c r="L167" s="25" t="s">
        <v>4546</v>
      </c>
      <c r="N167" s="11">
        <f t="shared" ca="1" si="5"/>
        <v>0</v>
      </c>
    </row>
    <row r="168" spans="2:14" outlineLevel="1">
      <c r="B168" s="30" t="str">
        <f t="shared" si="4"/>
        <v>04A2</v>
      </c>
      <c r="C168" s="164" t="s">
        <v>298</v>
      </c>
      <c r="I168" s="11" t="s">
        <v>34</v>
      </c>
      <c r="J168" s="48" t="s">
        <v>299</v>
      </c>
      <c r="K168" s="146" t="s">
        <v>4665</v>
      </c>
      <c r="L168" s="25" t="s">
        <v>4546</v>
      </c>
      <c r="N168" s="11">
        <f t="shared" ca="1" si="5"/>
        <v>0</v>
      </c>
    </row>
    <row r="169" spans="2:14" outlineLevel="1">
      <c r="B169" s="30" t="str">
        <f t="shared" si="4"/>
        <v>04A3</v>
      </c>
      <c r="C169" s="162" t="s">
        <v>300</v>
      </c>
      <c r="D169" s="11" t="s">
        <v>40</v>
      </c>
      <c r="E169" s="11">
        <v>0.1</v>
      </c>
      <c r="F169" s="11" t="s">
        <v>255</v>
      </c>
      <c r="I169" s="11" t="s">
        <v>34</v>
      </c>
      <c r="J169" s="32" t="s">
        <v>301</v>
      </c>
      <c r="K169" s="39" t="s">
        <v>4666</v>
      </c>
      <c r="L169" s="25" t="s">
        <v>4546</v>
      </c>
      <c r="M169" s="11">
        <v>1</v>
      </c>
      <c r="N169" s="11">
        <f t="shared" ca="1" si="5"/>
        <v>0</v>
      </c>
    </row>
    <row r="170" spans="2:14" outlineLevel="1">
      <c r="B170" s="30" t="str">
        <f t="shared" si="4"/>
        <v>04A4</v>
      </c>
      <c r="C170" s="164" t="s">
        <v>302</v>
      </c>
      <c r="D170" s="11" t="s">
        <v>40</v>
      </c>
      <c r="E170" s="11">
        <v>0.01</v>
      </c>
      <c r="F170" s="11" t="s">
        <v>257</v>
      </c>
      <c r="I170" s="11" t="s">
        <v>34</v>
      </c>
      <c r="J170" s="32" t="s">
        <v>303</v>
      </c>
      <c r="K170" s="39" t="s">
        <v>5661</v>
      </c>
      <c r="L170" s="25" t="s">
        <v>4546</v>
      </c>
      <c r="M170" s="11">
        <v>1</v>
      </c>
      <c r="N170" s="11">
        <f t="shared" ca="1" si="5"/>
        <v>0</v>
      </c>
    </row>
    <row r="171" spans="2:14" ht="41.25" outlineLevel="1">
      <c r="B171" s="30" t="str">
        <f t="shared" si="4"/>
        <v>04A5</v>
      </c>
      <c r="C171" s="164" t="s">
        <v>304</v>
      </c>
      <c r="D171" s="11" t="s">
        <v>83</v>
      </c>
      <c r="E171" s="11">
        <v>0.01</v>
      </c>
      <c r="F171" s="11" t="s">
        <v>238</v>
      </c>
      <c r="I171" s="11" t="s">
        <v>34</v>
      </c>
      <c r="J171" s="48" t="s">
        <v>305</v>
      </c>
      <c r="K171" s="39" t="s">
        <v>4667</v>
      </c>
      <c r="L171" s="25" t="s">
        <v>4546</v>
      </c>
      <c r="N171" s="11">
        <f t="shared" ca="1" si="5"/>
        <v>0</v>
      </c>
    </row>
    <row r="172" spans="2:14" ht="41.25" outlineLevel="1">
      <c r="B172" s="30" t="str">
        <f t="shared" si="4"/>
        <v>04A6</v>
      </c>
      <c r="C172" s="164" t="s">
        <v>306</v>
      </c>
      <c r="D172" s="11" t="s">
        <v>83</v>
      </c>
      <c r="E172" s="11">
        <v>0.01</v>
      </c>
      <c r="F172" s="11" t="s">
        <v>238</v>
      </c>
      <c r="I172" s="11" t="s">
        <v>34</v>
      </c>
      <c r="J172" s="48" t="s">
        <v>307</v>
      </c>
      <c r="K172" s="39" t="s">
        <v>5662</v>
      </c>
      <c r="L172" s="25" t="s">
        <v>4546</v>
      </c>
      <c r="N172" s="11">
        <f t="shared" ca="1" si="5"/>
        <v>0</v>
      </c>
    </row>
    <row r="173" spans="2:14" ht="28.5" outlineLevel="1">
      <c r="B173" s="30" t="str">
        <f t="shared" si="4"/>
        <v>04A7</v>
      </c>
      <c r="C173" s="164" t="s">
        <v>308</v>
      </c>
      <c r="D173" s="11" t="s">
        <v>83</v>
      </c>
      <c r="E173" s="45">
        <v>1E-3</v>
      </c>
      <c r="F173" s="11" t="s">
        <v>264</v>
      </c>
      <c r="I173" s="11" t="s">
        <v>34</v>
      </c>
      <c r="J173" s="27" t="s">
        <v>309</v>
      </c>
      <c r="K173" s="146" t="s">
        <v>4668</v>
      </c>
      <c r="L173" s="25" t="s">
        <v>4546</v>
      </c>
      <c r="N173" s="11">
        <f t="shared" ca="1" si="5"/>
        <v>0</v>
      </c>
    </row>
    <row r="174" spans="2:14" outlineLevel="1">
      <c r="B174" s="30" t="str">
        <f t="shared" si="4"/>
        <v>04A8</v>
      </c>
      <c r="C174" s="164" t="s">
        <v>310</v>
      </c>
      <c r="D174" s="11" t="s">
        <v>40</v>
      </c>
      <c r="E174" s="11">
        <v>0.01</v>
      </c>
      <c r="F174" s="11" t="s">
        <v>257</v>
      </c>
      <c r="I174" s="11" t="s">
        <v>34</v>
      </c>
      <c r="J174" s="32" t="s">
        <v>311</v>
      </c>
      <c r="K174" s="39" t="s">
        <v>4669</v>
      </c>
      <c r="L174" s="25" t="s">
        <v>4546</v>
      </c>
      <c r="M174" s="11">
        <v>1</v>
      </c>
      <c r="N174" s="11">
        <f t="shared" ca="1" si="5"/>
        <v>0</v>
      </c>
    </row>
    <row r="175" spans="2:14" ht="27.75" outlineLevel="1">
      <c r="B175" s="30" t="str">
        <f t="shared" si="4"/>
        <v>04A9</v>
      </c>
      <c r="C175" s="164" t="s">
        <v>312</v>
      </c>
      <c r="D175" s="11" t="s">
        <v>83</v>
      </c>
      <c r="E175" s="11">
        <v>0.01</v>
      </c>
      <c r="F175" s="11" t="s">
        <v>238</v>
      </c>
      <c r="I175" s="11" t="s">
        <v>34</v>
      </c>
      <c r="J175" s="48" t="s">
        <v>313</v>
      </c>
      <c r="K175" s="39" t="s">
        <v>4670</v>
      </c>
      <c r="L175" s="25" t="s">
        <v>4546</v>
      </c>
      <c r="N175" s="11">
        <f t="shared" ca="1" si="5"/>
        <v>0</v>
      </c>
    </row>
    <row r="176" spans="2:14" ht="41.25" outlineLevel="1">
      <c r="B176" s="30" t="str">
        <f t="shared" si="4"/>
        <v>04AA</v>
      </c>
      <c r="C176" s="164" t="s">
        <v>314</v>
      </c>
      <c r="D176" s="11" t="s">
        <v>83</v>
      </c>
      <c r="E176" s="11">
        <v>0.01</v>
      </c>
      <c r="F176" s="11" t="s">
        <v>238</v>
      </c>
      <c r="I176" s="11" t="s">
        <v>34</v>
      </c>
      <c r="J176" s="48" t="s">
        <v>315</v>
      </c>
      <c r="K176" s="146" t="s">
        <v>4671</v>
      </c>
      <c r="L176" s="25" t="s">
        <v>4546</v>
      </c>
      <c r="N176" s="11">
        <f t="shared" ca="1" si="5"/>
        <v>0</v>
      </c>
    </row>
    <row r="177" spans="1:14" ht="41.25" outlineLevel="1">
      <c r="B177" s="30" t="str">
        <f t="shared" si="4"/>
        <v>04AB</v>
      </c>
      <c r="C177" s="164" t="s">
        <v>316</v>
      </c>
      <c r="D177" s="11" t="s">
        <v>83</v>
      </c>
      <c r="E177" s="45">
        <v>1E-3</v>
      </c>
      <c r="F177" s="11" t="s">
        <v>264</v>
      </c>
      <c r="I177" s="11" t="s">
        <v>34</v>
      </c>
      <c r="J177" s="27" t="s">
        <v>317</v>
      </c>
      <c r="K177" s="39" t="s">
        <v>5663</v>
      </c>
      <c r="L177" s="25" t="s">
        <v>4546</v>
      </c>
      <c r="N177" s="11">
        <f t="shared" ca="1" si="5"/>
        <v>0</v>
      </c>
    </row>
    <row r="178" spans="1:14" outlineLevel="1">
      <c r="B178" s="30" t="str">
        <f t="shared" si="4"/>
        <v>04AC</v>
      </c>
      <c r="C178" s="164" t="s">
        <v>318</v>
      </c>
      <c r="E178" s="45"/>
      <c r="I178" s="11" t="s">
        <v>34</v>
      </c>
      <c r="J178" s="48" t="s">
        <v>319</v>
      </c>
      <c r="K178" s="146" t="s">
        <v>4672</v>
      </c>
      <c r="L178" s="25" t="s">
        <v>4546</v>
      </c>
      <c r="N178" s="11">
        <f t="shared" ca="1" si="5"/>
        <v>0</v>
      </c>
    </row>
    <row r="179" spans="1:14" outlineLevel="1">
      <c r="B179" s="30" t="str">
        <f t="shared" si="4"/>
        <v>04AD</v>
      </c>
      <c r="C179" s="164" t="s">
        <v>320</v>
      </c>
      <c r="I179" s="11" t="s">
        <v>34</v>
      </c>
      <c r="J179" s="48" t="s">
        <v>321</v>
      </c>
      <c r="K179" s="146" t="s">
        <v>4673</v>
      </c>
      <c r="L179" s="25" t="s">
        <v>4546</v>
      </c>
      <c r="N179" s="11">
        <f t="shared" ca="1" si="5"/>
        <v>0</v>
      </c>
    </row>
    <row r="180" spans="1:14" outlineLevel="1">
      <c r="B180" s="30" t="str">
        <f t="shared" si="4"/>
        <v>04AE</v>
      </c>
      <c r="C180" s="100" t="s">
        <v>322</v>
      </c>
      <c r="D180" s="11" t="s">
        <v>40</v>
      </c>
      <c r="E180" s="11">
        <v>0.01</v>
      </c>
      <c r="F180" s="46" t="s">
        <v>238</v>
      </c>
      <c r="I180" s="11" t="s">
        <v>34</v>
      </c>
      <c r="J180" s="32" t="s">
        <v>323</v>
      </c>
      <c r="K180" s="39" t="s">
        <v>4674</v>
      </c>
      <c r="M180" s="11">
        <v>1</v>
      </c>
      <c r="N180" s="11">
        <f t="shared" ca="1" si="5"/>
        <v>0</v>
      </c>
    </row>
    <row r="181" spans="1:14" outlineLevel="1">
      <c r="B181" s="30" t="str">
        <f t="shared" si="4"/>
        <v>04AF</v>
      </c>
      <c r="C181" s="100" t="s">
        <v>324</v>
      </c>
      <c r="D181" s="11" t="s">
        <v>40</v>
      </c>
      <c r="E181" s="11">
        <v>0.01</v>
      </c>
      <c r="F181" s="46" t="s">
        <v>238</v>
      </c>
      <c r="I181" s="46" t="s">
        <v>34</v>
      </c>
      <c r="J181" s="32" t="s">
        <v>325</v>
      </c>
      <c r="K181" s="39" t="s">
        <v>4675</v>
      </c>
      <c r="M181" s="11">
        <v>1</v>
      </c>
      <c r="N181" s="11">
        <f t="shared" ca="1" si="5"/>
        <v>0</v>
      </c>
    </row>
    <row r="182" spans="1:14" outlineLevel="1">
      <c r="B182" s="30" t="str">
        <f t="shared" si="4"/>
        <v>04B0</v>
      </c>
      <c r="C182" s="165" t="s">
        <v>326</v>
      </c>
      <c r="D182" s="25" t="s">
        <v>40</v>
      </c>
      <c r="E182" s="25">
        <v>0.1</v>
      </c>
      <c r="F182" s="25" t="s">
        <v>255</v>
      </c>
      <c r="G182" s="25"/>
      <c r="H182" s="25"/>
      <c r="I182" s="25" t="s">
        <v>34</v>
      </c>
      <c r="J182" s="49" t="s">
        <v>327</v>
      </c>
      <c r="K182" s="139" t="s">
        <v>4676</v>
      </c>
      <c r="L182" s="25" t="s">
        <v>4546</v>
      </c>
      <c r="M182" s="25"/>
      <c r="N182" s="11">
        <f t="shared" ca="1" si="5"/>
        <v>0</v>
      </c>
    </row>
    <row r="183" spans="1:14" outlineLevel="1">
      <c r="B183" s="30" t="str">
        <f t="shared" si="4"/>
        <v>04B1</v>
      </c>
      <c r="C183" s="166" t="s">
        <v>328</v>
      </c>
      <c r="D183" s="25" t="s">
        <v>40</v>
      </c>
      <c r="E183" s="25">
        <v>0.01</v>
      </c>
      <c r="F183" s="25" t="s">
        <v>257</v>
      </c>
      <c r="G183" s="25"/>
      <c r="H183" s="25"/>
      <c r="I183" s="25" t="s">
        <v>34</v>
      </c>
      <c r="J183" s="49" t="s">
        <v>329</v>
      </c>
      <c r="K183" s="139" t="s">
        <v>4677</v>
      </c>
      <c r="L183" s="25" t="s">
        <v>4546</v>
      </c>
      <c r="M183" s="25"/>
      <c r="N183" s="11">
        <f t="shared" ca="1" si="5"/>
        <v>0</v>
      </c>
    </row>
    <row r="184" spans="1:14" outlineLevel="1">
      <c r="B184" s="30" t="str">
        <f t="shared" si="4"/>
        <v>04B2</v>
      </c>
      <c r="C184" s="166" t="s">
        <v>330</v>
      </c>
      <c r="D184" s="25" t="s">
        <v>83</v>
      </c>
      <c r="E184" s="25">
        <v>0.01</v>
      </c>
      <c r="F184" s="25" t="s">
        <v>238</v>
      </c>
      <c r="G184" s="25"/>
      <c r="H184" s="25"/>
      <c r="I184" s="25" t="s">
        <v>34</v>
      </c>
      <c r="J184" s="50" t="s">
        <v>331</v>
      </c>
      <c r="K184" s="137" t="s">
        <v>4678</v>
      </c>
      <c r="L184" s="25" t="s">
        <v>4546</v>
      </c>
      <c r="M184" s="25"/>
      <c r="N184" s="11">
        <f t="shared" ca="1" si="5"/>
        <v>0</v>
      </c>
    </row>
    <row r="185" spans="1:14" ht="28.5" outlineLevel="1">
      <c r="A185" s="11" t="s">
        <v>332</v>
      </c>
      <c r="B185" s="30" t="str">
        <f t="shared" si="4"/>
        <v>04B3</v>
      </c>
      <c r="C185" s="166" t="s">
        <v>333</v>
      </c>
      <c r="D185" s="25" t="s">
        <v>40</v>
      </c>
      <c r="E185" s="25">
        <v>0.01</v>
      </c>
      <c r="F185" s="25" t="s">
        <v>257</v>
      </c>
      <c r="G185" s="25"/>
      <c r="H185" s="25"/>
      <c r="I185" s="25" t="s">
        <v>34</v>
      </c>
      <c r="J185" s="49" t="s">
        <v>334</v>
      </c>
      <c r="K185" s="139" t="s">
        <v>5664</v>
      </c>
      <c r="L185" s="25" t="s">
        <v>4546</v>
      </c>
      <c r="M185" s="25"/>
      <c r="N185" s="11">
        <f t="shared" ca="1" si="5"/>
        <v>0</v>
      </c>
    </row>
    <row r="186" spans="1:14" outlineLevel="1">
      <c r="B186" s="30" t="str">
        <f t="shared" si="4"/>
        <v>04B4</v>
      </c>
      <c r="C186" s="166" t="s">
        <v>335</v>
      </c>
      <c r="D186" s="25" t="s">
        <v>83</v>
      </c>
      <c r="E186" s="25">
        <v>0.01</v>
      </c>
      <c r="F186" s="25" t="s">
        <v>238</v>
      </c>
      <c r="G186" s="25"/>
      <c r="H186" s="25"/>
      <c r="I186" s="25" t="s">
        <v>34</v>
      </c>
      <c r="J186" s="50" t="s">
        <v>336</v>
      </c>
      <c r="K186" s="137" t="s">
        <v>4679</v>
      </c>
      <c r="L186" s="25" t="s">
        <v>4546</v>
      </c>
      <c r="M186" s="25"/>
      <c r="N186" s="11">
        <f t="shared" ca="1" si="5"/>
        <v>0</v>
      </c>
    </row>
    <row r="187" spans="1:14" outlineLevel="1">
      <c r="B187" s="30" t="str">
        <f t="shared" si="4"/>
        <v>04B5</v>
      </c>
      <c r="C187" s="165" t="s">
        <v>337</v>
      </c>
      <c r="D187" s="25" t="s">
        <v>40</v>
      </c>
      <c r="E187" s="25">
        <v>0.1</v>
      </c>
      <c r="F187" s="25" t="s">
        <v>255</v>
      </c>
      <c r="G187" s="25"/>
      <c r="H187" s="25"/>
      <c r="I187" s="25" t="s">
        <v>34</v>
      </c>
      <c r="J187" s="49" t="s">
        <v>338</v>
      </c>
      <c r="K187" s="139" t="s">
        <v>4680</v>
      </c>
      <c r="L187" s="25" t="s">
        <v>4546</v>
      </c>
      <c r="M187" s="25"/>
      <c r="N187" s="11">
        <f t="shared" ca="1" si="5"/>
        <v>0</v>
      </c>
    </row>
    <row r="188" spans="1:14" outlineLevel="1">
      <c r="B188" s="30" t="str">
        <f t="shared" si="4"/>
        <v>04B6</v>
      </c>
      <c r="C188" s="166" t="s">
        <v>339</v>
      </c>
      <c r="D188" s="25" t="s">
        <v>40</v>
      </c>
      <c r="E188" s="25">
        <v>0.01</v>
      </c>
      <c r="F188" s="25" t="s">
        <v>257</v>
      </c>
      <c r="G188" s="25"/>
      <c r="H188" s="25"/>
      <c r="I188" s="25" t="s">
        <v>34</v>
      </c>
      <c r="J188" s="49" t="s">
        <v>340</v>
      </c>
      <c r="K188" s="139" t="s">
        <v>4681</v>
      </c>
      <c r="L188" s="25" t="s">
        <v>4546</v>
      </c>
      <c r="M188" s="25"/>
      <c r="N188" s="11">
        <f t="shared" ca="1" si="5"/>
        <v>0</v>
      </c>
    </row>
    <row r="189" spans="1:14" outlineLevel="1">
      <c r="B189" s="30" t="str">
        <f t="shared" si="4"/>
        <v>04B7</v>
      </c>
      <c r="C189" s="166" t="s">
        <v>341</v>
      </c>
      <c r="D189" s="25" t="s">
        <v>83</v>
      </c>
      <c r="E189" s="25">
        <v>0.01</v>
      </c>
      <c r="F189" s="25" t="s">
        <v>238</v>
      </c>
      <c r="G189" s="25"/>
      <c r="H189" s="25"/>
      <c r="I189" s="25" t="s">
        <v>34</v>
      </c>
      <c r="J189" s="50" t="s">
        <v>342</v>
      </c>
      <c r="K189" s="137" t="s">
        <v>4682</v>
      </c>
      <c r="L189" s="25" t="s">
        <v>4546</v>
      </c>
      <c r="M189" s="25"/>
      <c r="N189" s="11">
        <f t="shared" ca="1" si="5"/>
        <v>0</v>
      </c>
    </row>
    <row r="190" spans="1:14" ht="28.5" outlineLevel="1">
      <c r="B190" s="30" t="str">
        <f t="shared" si="4"/>
        <v>04B8</v>
      </c>
      <c r="C190" s="166" t="s">
        <v>343</v>
      </c>
      <c r="D190" s="25" t="s">
        <v>40</v>
      </c>
      <c r="E190" s="25">
        <v>0.01</v>
      </c>
      <c r="F190" s="25" t="s">
        <v>257</v>
      </c>
      <c r="G190" s="25"/>
      <c r="H190" s="25"/>
      <c r="I190" s="25" t="s">
        <v>34</v>
      </c>
      <c r="J190" s="49" t="s">
        <v>344</v>
      </c>
      <c r="K190" s="139" t="s">
        <v>5665</v>
      </c>
      <c r="L190" s="25" t="s">
        <v>4546</v>
      </c>
      <c r="M190" s="25"/>
      <c r="N190" s="11">
        <f t="shared" ca="1" si="5"/>
        <v>0</v>
      </c>
    </row>
    <row r="191" spans="1:14" outlineLevel="1">
      <c r="B191" s="30" t="str">
        <f t="shared" si="4"/>
        <v>04B9</v>
      </c>
      <c r="C191" s="166" t="s">
        <v>345</v>
      </c>
      <c r="D191" s="25" t="s">
        <v>83</v>
      </c>
      <c r="E191" s="25">
        <v>0.01</v>
      </c>
      <c r="F191" s="25" t="s">
        <v>238</v>
      </c>
      <c r="G191" s="25"/>
      <c r="H191" s="25"/>
      <c r="I191" s="25" t="s">
        <v>34</v>
      </c>
      <c r="J191" s="50" t="s">
        <v>342</v>
      </c>
      <c r="K191" s="137" t="s">
        <v>4683</v>
      </c>
      <c r="L191" s="25" t="s">
        <v>4546</v>
      </c>
      <c r="M191" s="25"/>
      <c r="N191" s="11">
        <f t="shared" ca="1" si="5"/>
        <v>0</v>
      </c>
    </row>
    <row r="192" spans="1:14" outlineLevel="1">
      <c r="B192" s="30" t="str">
        <f t="shared" si="4"/>
        <v>04BA</v>
      </c>
    </row>
    <row r="193" spans="1:14" outlineLevel="1">
      <c r="B193" s="30" t="str">
        <f t="shared" si="4"/>
        <v>04BB</v>
      </c>
    </row>
    <row r="194" spans="1:14" outlineLevel="1">
      <c r="B194" s="30" t="str">
        <f t="shared" si="4"/>
        <v>04BC</v>
      </c>
    </row>
    <row r="195" spans="1:14" outlineLevel="1">
      <c r="B195" s="30" t="str">
        <f t="shared" si="4"/>
        <v>04BD</v>
      </c>
    </row>
    <row r="196" spans="1:14" outlineLevel="1">
      <c r="B196" s="30" t="str">
        <f t="shared" si="4"/>
        <v>04BE</v>
      </c>
    </row>
    <row r="197" spans="1:14" outlineLevel="1">
      <c r="B197" s="30" t="str">
        <f t="shared" si="4"/>
        <v>04BF</v>
      </c>
    </row>
    <row r="198" spans="1:14" outlineLevel="1">
      <c r="B198" s="30"/>
    </row>
    <row r="199" spans="1:14" outlineLevel="1">
      <c r="B199" s="30"/>
    </row>
    <row r="200" spans="1:14" outlineLevel="1">
      <c r="B200" s="30"/>
    </row>
    <row r="201" spans="1:14" outlineLevel="1"/>
    <row r="202" spans="1:14" outlineLevel="1"/>
    <row r="203" spans="1:14" outlineLevel="1"/>
    <row r="205" spans="1:14">
      <c r="A205" s="304" t="s">
        <v>4568</v>
      </c>
      <c r="B205" s="304"/>
      <c r="C205" s="304"/>
      <c r="D205" s="304"/>
      <c r="E205" s="304"/>
      <c r="F205" s="304"/>
      <c r="G205" s="304"/>
      <c r="H205" s="304"/>
      <c r="I205" s="304"/>
      <c r="J205" s="304"/>
      <c r="K205" s="304"/>
      <c r="L205" s="304"/>
      <c r="M205" s="304"/>
      <c r="N205" s="304"/>
    </row>
    <row r="206" spans="1:14" s="25" customFormat="1" ht="14.25" customHeight="1" outlineLevel="1">
      <c r="B206" s="30" t="str">
        <f>DEC2HEX(1280+ROW()-ROW($B$206),4)</f>
        <v>0500</v>
      </c>
      <c r="C206" s="321" t="s">
        <v>346</v>
      </c>
      <c r="D206" s="281" t="s">
        <v>33</v>
      </c>
      <c r="E206" s="281"/>
      <c r="F206" s="281"/>
      <c r="G206" s="281"/>
      <c r="H206" s="281"/>
      <c r="I206" s="281" t="s">
        <v>34</v>
      </c>
      <c r="J206" s="258" t="s">
        <v>35</v>
      </c>
      <c r="K206" s="244" t="s">
        <v>4643</v>
      </c>
      <c r="L206" s="47" t="s">
        <v>4546</v>
      </c>
      <c r="M206" s="241" t="str">
        <f ca="1">DEC2HEX((15+SUM(INDIRECT(ADDRESS(ROW()+32,13)&amp;":"&amp;ADDRESS(ROW()+4+60-1,13))))/2^32,8)</f>
        <v>00000000</v>
      </c>
      <c r="N206" s="247" t="str">
        <f ca="1">DEC2HEX(MOD(15+SUM(INDIRECT(ADDRESS(ROW()+4,13)&amp;":"&amp;ADDRESS(ROW()+4+28-1,13))),2^32),8)</f>
        <v>00000019</v>
      </c>
    </row>
    <row r="207" spans="1:14" s="25" customFormat="1" outlineLevel="1">
      <c r="B207" s="30" t="str">
        <f>DEC2HEX(1280+ROW()-ROW($B$206),4)</f>
        <v>0501</v>
      </c>
      <c r="C207" s="310"/>
      <c r="D207" s="281"/>
      <c r="E207" s="281"/>
      <c r="F207" s="281"/>
      <c r="G207" s="281"/>
      <c r="H207" s="281"/>
      <c r="I207" s="281"/>
      <c r="J207" s="257"/>
      <c r="K207" s="245"/>
      <c r="L207" s="47" t="s">
        <v>4546</v>
      </c>
      <c r="M207" s="242"/>
      <c r="N207" s="248"/>
    </row>
    <row r="208" spans="1:14" s="25" customFormat="1" outlineLevel="1">
      <c r="B208" s="30" t="str">
        <f t="shared" ref="B208:B269" si="6">DEC2HEX(1280+ROW()-ROW($B$206),4)</f>
        <v>0502</v>
      </c>
      <c r="C208" s="310"/>
      <c r="D208" s="281"/>
      <c r="E208" s="281"/>
      <c r="F208" s="281"/>
      <c r="G208" s="281"/>
      <c r="H208" s="281"/>
      <c r="I208" s="281"/>
      <c r="J208" s="257"/>
      <c r="K208" s="245"/>
      <c r="L208" s="47" t="s">
        <v>4546</v>
      </c>
      <c r="M208" s="242"/>
      <c r="N208" s="248"/>
    </row>
    <row r="209" spans="2:14" s="25" customFormat="1" outlineLevel="1">
      <c r="B209" s="30" t="str">
        <f t="shared" si="6"/>
        <v>0503</v>
      </c>
      <c r="C209" s="310"/>
      <c r="D209" s="281"/>
      <c r="E209" s="281"/>
      <c r="F209" s="281"/>
      <c r="G209" s="281"/>
      <c r="H209" s="281"/>
      <c r="I209" s="281"/>
      <c r="J209" s="257"/>
      <c r="K209" s="246"/>
      <c r="L209" s="47" t="s">
        <v>4546</v>
      </c>
      <c r="M209" s="243"/>
      <c r="N209" s="249"/>
    </row>
    <row r="210" spans="2:14" s="25" customFormat="1" ht="28.5" outlineLevel="1">
      <c r="B210" s="30" t="str">
        <f t="shared" si="6"/>
        <v>0504</v>
      </c>
      <c r="C210" s="165" t="s">
        <v>347</v>
      </c>
      <c r="D210" s="25" t="s">
        <v>83</v>
      </c>
      <c r="E210" s="11">
        <v>0.01</v>
      </c>
      <c r="F210" s="11" t="s">
        <v>238</v>
      </c>
      <c r="I210" s="25" t="s">
        <v>34</v>
      </c>
      <c r="J210" s="51" t="s">
        <v>348</v>
      </c>
      <c r="K210" s="146" t="s">
        <v>4684</v>
      </c>
      <c r="L210" s="25" t="s">
        <v>4546</v>
      </c>
      <c r="N210" s="11">
        <f ca="1">IF(INDIRECT(ADDRESS(ROW(),12))=1,2^(ROW()-ROW($N$206)),0)</f>
        <v>0</v>
      </c>
    </row>
    <row r="211" spans="2:14" s="25" customFormat="1" outlineLevel="1">
      <c r="B211" s="30" t="str">
        <f t="shared" si="6"/>
        <v>0505</v>
      </c>
      <c r="C211" s="165" t="s">
        <v>349</v>
      </c>
      <c r="D211" s="25" t="s">
        <v>83</v>
      </c>
      <c r="E211" s="11">
        <v>0.01</v>
      </c>
      <c r="F211" s="11" t="s">
        <v>238</v>
      </c>
      <c r="I211" s="25" t="s">
        <v>34</v>
      </c>
      <c r="J211" s="51" t="s">
        <v>350</v>
      </c>
      <c r="K211" s="146" t="s">
        <v>5666</v>
      </c>
      <c r="L211" s="25" t="s">
        <v>4546</v>
      </c>
      <c r="N211" s="11">
        <f t="shared" ref="N211:N245" ca="1" si="7">IF(INDIRECT(ADDRESS(ROW(),12))=1,2^(ROW()-ROW($N$206)),0)</f>
        <v>0</v>
      </c>
    </row>
    <row r="212" spans="2:14" s="25" customFormat="1" ht="28.5" outlineLevel="1">
      <c r="B212" s="30" t="str">
        <f t="shared" si="6"/>
        <v>0506</v>
      </c>
      <c r="C212" s="165" t="s">
        <v>351</v>
      </c>
      <c r="D212" s="25" t="s">
        <v>83</v>
      </c>
      <c r="E212" s="11">
        <v>0.01</v>
      </c>
      <c r="F212" s="11" t="s">
        <v>238</v>
      </c>
      <c r="I212" s="25" t="s">
        <v>34</v>
      </c>
      <c r="J212" s="51" t="s">
        <v>352</v>
      </c>
      <c r="K212" s="146" t="s">
        <v>4685</v>
      </c>
      <c r="L212" s="25" t="s">
        <v>4546</v>
      </c>
      <c r="N212" s="11">
        <f t="shared" ca="1" si="7"/>
        <v>0</v>
      </c>
    </row>
    <row r="213" spans="2:14" s="25" customFormat="1" outlineLevel="1">
      <c r="B213" s="30" t="str">
        <f t="shared" si="6"/>
        <v>0507</v>
      </c>
      <c r="C213" s="167" t="s">
        <v>353</v>
      </c>
      <c r="D213" s="25" t="s">
        <v>40</v>
      </c>
      <c r="E213" s="25">
        <v>0.01</v>
      </c>
      <c r="F213" s="25" t="s">
        <v>235</v>
      </c>
      <c r="I213" s="25" t="s">
        <v>34</v>
      </c>
      <c r="J213" s="35" t="s">
        <v>354</v>
      </c>
      <c r="K213" s="39" t="s">
        <v>5667</v>
      </c>
      <c r="L213" s="25" t="s">
        <v>4546</v>
      </c>
      <c r="M213" s="25">
        <v>1</v>
      </c>
      <c r="N213" s="11">
        <f t="shared" ca="1" si="7"/>
        <v>0</v>
      </c>
    </row>
    <row r="214" spans="2:14" s="25" customFormat="1" outlineLevel="1">
      <c r="B214" s="30" t="str">
        <f t="shared" si="6"/>
        <v>0508</v>
      </c>
      <c r="C214" s="165" t="s">
        <v>355</v>
      </c>
      <c r="I214" s="25" t="s">
        <v>34</v>
      </c>
      <c r="J214" s="51" t="s">
        <v>356</v>
      </c>
      <c r="K214" s="146" t="s">
        <v>4686</v>
      </c>
      <c r="L214" s="25" t="s">
        <v>4546</v>
      </c>
      <c r="N214" s="11">
        <f t="shared" ca="1" si="7"/>
        <v>0</v>
      </c>
    </row>
    <row r="215" spans="2:14" s="25" customFormat="1" outlineLevel="1">
      <c r="B215" s="30" t="str">
        <f t="shared" si="6"/>
        <v>0509</v>
      </c>
      <c r="C215" s="165" t="s">
        <v>357</v>
      </c>
      <c r="I215" s="25" t="s">
        <v>34</v>
      </c>
      <c r="J215" s="51" t="s">
        <v>358</v>
      </c>
      <c r="K215" s="146" t="s">
        <v>4687</v>
      </c>
      <c r="L215" s="25" t="s">
        <v>4546</v>
      </c>
      <c r="N215" s="11">
        <f t="shared" ca="1" si="7"/>
        <v>0</v>
      </c>
    </row>
    <row r="216" spans="2:14" outlineLevel="1">
      <c r="B216" s="30" t="str">
        <f t="shared" si="6"/>
        <v>050A</v>
      </c>
      <c r="C216" s="160" t="s">
        <v>359</v>
      </c>
      <c r="D216" s="11" t="s">
        <v>40</v>
      </c>
      <c r="E216" s="11">
        <v>0.1</v>
      </c>
      <c r="F216" s="11" t="s">
        <v>255</v>
      </c>
      <c r="I216" s="11" t="s">
        <v>34</v>
      </c>
      <c r="J216" s="27" t="s">
        <v>360</v>
      </c>
      <c r="K216" s="39" t="s">
        <v>4688</v>
      </c>
      <c r="L216" s="25" t="s">
        <v>4546</v>
      </c>
      <c r="M216" s="11">
        <v>1</v>
      </c>
      <c r="N216" s="11">
        <f t="shared" ca="1" si="7"/>
        <v>0</v>
      </c>
    </row>
    <row r="217" spans="2:14" outlineLevel="1">
      <c r="B217" s="30" t="str">
        <f t="shared" si="6"/>
        <v>050B</v>
      </c>
      <c r="C217" s="160" t="s">
        <v>361</v>
      </c>
      <c r="D217" s="11" t="s">
        <v>83</v>
      </c>
      <c r="E217" s="11">
        <v>0.01</v>
      </c>
      <c r="F217" s="11" t="s">
        <v>257</v>
      </c>
      <c r="I217" s="11" t="s">
        <v>34</v>
      </c>
      <c r="J217" s="27" t="s">
        <v>362</v>
      </c>
      <c r="K217" s="39" t="s">
        <v>4689</v>
      </c>
      <c r="L217" s="25" t="s">
        <v>4546</v>
      </c>
      <c r="M217" s="11">
        <v>1</v>
      </c>
      <c r="N217" s="11">
        <f t="shared" ca="1" si="7"/>
        <v>0</v>
      </c>
    </row>
    <row r="218" spans="2:14" ht="41.25" outlineLevel="1">
      <c r="B218" s="30" t="str">
        <f t="shared" si="6"/>
        <v>050C</v>
      </c>
      <c r="C218" s="160" t="s">
        <v>363</v>
      </c>
      <c r="D218" s="11" t="s">
        <v>83</v>
      </c>
      <c r="E218" s="11">
        <v>0.01</v>
      </c>
      <c r="F218" s="11" t="s">
        <v>238</v>
      </c>
      <c r="I218" s="11" t="s">
        <v>34</v>
      </c>
      <c r="J218" s="27" t="s">
        <v>364</v>
      </c>
      <c r="K218" s="39" t="s">
        <v>5669</v>
      </c>
      <c r="L218" s="25" t="s">
        <v>4546</v>
      </c>
      <c r="M218" s="11">
        <v>1</v>
      </c>
      <c r="N218" s="11">
        <f t="shared" ca="1" si="7"/>
        <v>0</v>
      </c>
    </row>
    <row r="219" spans="2:14" ht="41.25" outlineLevel="1">
      <c r="B219" s="30" t="str">
        <f t="shared" si="6"/>
        <v>050D</v>
      </c>
      <c r="C219" s="164" t="s">
        <v>365</v>
      </c>
      <c r="D219" s="25" t="s">
        <v>83</v>
      </c>
      <c r="E219" s="11">
        <v>0.01</v>
      </c>
      <c r="F219" s="11" t="s">
        <v>238</v>
      </c>
      <c r="G219" s="25"/>
      <c r="H219" s="25"/>
      <c r="I219" s="25" t="s">
        <v>34</v>
      </c>
      <c r="J219" s="48" t="s">
        <v>366</v>
      </c>
      <c r="K219" s="146" t="s">
        <v>5668</v>
      </c>
      <c r="L219" s="25" t="s">
        <v>4546</v>
      </c>
      <c r="N219" s="11">
        <f t="shared" ca="1" si="7"/>
        <v>0</v>
      </c>
    </row>
    <row r="220" spans="2:14" ht="41.25" outlineLevel="1">
      <c r="B220" s="30" t="str">
        <f t="shared" si="6"/>
        <v>050E</v>
      </c>
      <c r="C220" s="164" t="s">
        <v>367</v>
      </c>
      <c r="D220" s="11" t="s">
        <v>83</v>
      </c>
      <c r="E220" s="11">
        <v>0.01</v>
      </c>
      <c r="F220" s="11" t="s">
        <v>368</v>
      </c>
      <c r="I220" s="11" t="s">
        <v>34</v>
      </c>
      <c r="J220" s="27" t="s">
        <v>369</v>
      </c>
      <c r="K220" s="39" t="s">
        <v>4690</v>
      </c>
      <c r="L220" s="25" t="s">
        <v>4546</v>
      </c>
      <c r="N220" s="11">
        <f t="shared" ca="1" si="7"/>
        <v>0</v>
      </c>
    </row>
    <row r="221" spans="2:14" outlineLevel="1">
      <c r="B221" s="30" t="str">
        <f t="shared" si="6"/>
        <v>050F</v>
      </c>
      <c r="C221" s="164" t="s">
        <v>370</v>
      </c>
      <c r="D221" s="11" t="s">
        <v>40</v>
      </c>
      <c r="E221" s="11">
        <v>0.01</v>
      </c>
      <c r="F221" s="11" t="s">
        <v>264</v>
      </c>
      <c r="I221" s="11" t="s">
        <v>34</v>
      </c>
      <c r="J221" s="48" t="s">
        <v>371</v>
      </c>
      <c r="K221" s="146" t="s">
        <v>4691</v>
      </c>
      <c r="L221" s="25" t="s">
        <v>4546</v>
      </c>
      <c r="N221" s="11">
        <f t="shared" ca="1" si="7"/>
        <v>0</v>
      </c>
    </row>
    <row r="222" spans="2:14" outlineLevel="1">
      <c r="B222" s="30" t="str">
        <f t="shared" si="6"/>
        <v>0510</v>
      </c>
      <c r="C222" s="164" t="s">
        <v>372</v>
      </c>
      <c r="I222" s="11" t="s">
        <v>34</v>
      </c>
      <c r="J222" s="48" t="s">
        <v>275</v>
      </c>
      <c r="K222" s="146" t="s">
        <v>4656</v>
      </c>
      <c r="L222" s="25" t="s">
        <v>4546</v>
      </c>
      <c r="N222" s="11">
        <f t="shared" ca="1" si="7"/>
        <v>0</v>
      </c>
    </row>
    <row r="223" spans="2:14" outlineLevel="1">
      <c r="B223" s="30" t="str">
        <f t="shared" si="6"/>
        <v>0511</v>
      </c>
      <c r="C223" s="164" t="s">
        <v>373</v>
      </c>
      <c r="I223" s="11" t="s">
        <v>34</v>
      </c>
      <c r="J223" s="48" t="s">
        <v>277</v>
      </c>
      <c r="K223" s="146" t="s">
        <v>4692</v>
      </c>
      <c r="L223" s="25" t="s">
        <v>4546</v>
      </c>
      <c r="N223" s="11">
        <f t="shared" ca="1" si="7"/>
        <v>0</v>
      </c>
    </row>
    <row r="224" spans="2:14" outlineLevel="1">
      <c r="B224" s="30" t="str">
        <f t="shared" si="6"/>
        <v>0512</v>
      </c>
      <c r="C224" s="160" t="s">
        <v>374</v>
      </c>
      <c r="D224" s="11" t="s">
        <v>40</v>
      </c>
      <c r="E224" s="11">
        <v>0.1</v>
      </c>
      <c r="F224" s="11" t="s">
        <v>255</v>
      </c>
      <c r="I224" s="11" t="s">
        <v>34</v>
      </c>
      <c r="J224" s="27" t="s">
        <v>375</v>
      </c>
      <c r="K224" s="39" t="s">
        <v>4693</v>
      </c>
      <c r="L224" s="25" t="s">
        <v>4546</v>
      </c>
      <c r="M224" s="11">
        <v>1</v>
      </c>
      <c r="N224" s="11">
        <f t="shared" ca="1" si="7"/>
        <v>0</v>
      </c>
    </row>
    <row r="225" spans="2:14" outlineLevel="1">
      <c r="B225" s="30" t="str">
        <f t="shared" si="6"/>
        <v>0513</v>
      </c>
      <c r="C225" s="160" t="s">
        <v>376</v>
      </c>
      <c r="D225" s="11" t="s">
        <v>83</v>
      </c>
      <c r="E225" s="11">
        <v>0.01</v>
      </c>
      <c r="F225" s="11" t="s">
        <v>257</v>
      </c>
      <c r="I225" s="11" t="s">
        <v>34</v>
      </c>
      <c r="J225" s="27" t="s">
        <v>377</v>
      </c>
      <c r="K225" s="39" t="s">
        <v>4694</v>
      </c>
      <c r="L225" s="25" t="s">
        <v>4546</v>
      </c>
      <c r="M225" s="11">
        <v>1</v>
      </c>
      <c r="N225" s="11">
        <f t="shared" ca="1" si="7"/>
        <v>0</v>
      </c>
    </row>
    <row r="226" spans="2:14" ht="41.25" outlineLevel="1">
      <c r="B226" s="30" t="str">
        <f t="shared" si="6"/>
        <v>0514</v>
      </c>
      <c r="C226" s="160" t="s">
        <v>378</v>
      </c>
      <c r="D226" s="11" t="s">
        <v>83</v>
      </c>
      <c r="E226" s="11">
        <v>0.01</v>
      </c>
      <c r="F226" s="11" t="s">
        <v>238</v>
      </c>
      <c r="I226" s="11" t="s">
        <v>34</v>
      </c>
      <c r="J226" s="27" t="s">
        <v>379</v>
      </c>
      <c r="K226" s="39" t="s">
        <v>5670</v>
      </c>
      <c r="L226" s="25" t="s">
        <v>4546</v>
      </c>
      <c r="M226" s="11">
        <v>1</v>
      </c>
      <c r="N226" s="11">
        <f t="shared" ca="1" si="7"/>
        <v>0</v>
      </c>
    </row>
    <row r="227" spans="2:14" ht="41.25" outlineLevel="1">
      <c r="B227" s="30" t="str">
        <f t="shared" si="6"/>
        <v>0515</v>
      </c>
      <c r="C227" s="164" t="s">
        <v>380</v>
      </c>
      <c r="D227" s="25" t="s">
        <v>83</v>
      </c>
      <c r="E227" s="11">
        <v>0.01</v>
      </c>
      <c r="F227" s="11" t="s">
        <v>238</v>
      </c>
      <c r="G227" s="25"/>
      <c r="H227" s="25"/>
      <c r="I227" s="25" t="s">
        <v>34</v>
      </c>
      <c r="J227" s="48" t="s">
        <v>381</v>
      </c>
      <c r="K227" s="146" t="s">
        <v>4695</v>
      </c>
      <c r="L227" s="25" t="s">
        <v>4546</v>
      </c>
      <c r="N227" s="11">
        <f t="shared" ca="1" si="7"/>
        <v>0</v>
      </c>
    </row>
    <row r="228" spans="2:14" ht="41.25" outlineLevel="1">
      <c r="B228" s="30" t="str">
        <f t="shared" si="6"/>
        <v>0516</v>
      </c>
      <c r="C228" s="164" t="s">
        <v>382</v>
      </c>
      <c r="D228" s="11" t="s">
        <v>83</v>
      </c>
      <c r="E228" s="11">
        <v>0.01</v>
      </c>
      <c r="F228" s="11" t="s">
        <v>368</v>
      </c>
      <c r="I228" s="11" t="s">
        <v>34</v>
      </c>
      <c r="J228" s="27" t="s">
        <v>383</v>
      </c>
      <c r="K228" s="39" t="s">
        <v>4696</v>
      </c>
      <c r="L228" s="25" t="s">
        <v>4546</v>
      </c>
      <c r="N228" s="11">
        <f t="shared" ca="1" si="7"/>
        <v>0</v>
      </c>
    </row>
    <row r="229" spans="2:14" outlineLevel="1">
      <c r="B229" s="30" t="str">
        <f t="shared" si="6"/>
        <v>0517</v>
      </c>
      <c r="C229" s="164" t="s">
        <v>384</v>
      </c>
      <c r="D229" s="11" t="s">
        <v>40</v>
      </c>
      <c r="E229" s="11">
        <v>0.01</v>
      </c>
      <c r="F229" s="11" t="s">
        <v>264</v>
      </c>
      <c r="I229" s="11" t="s">
        <v>34</v>
      </c>
      <c r="J229" s="48" t="s">
        <v>385</v>
      </c>
      <c r="K229" s="146" t="s">
        <v>4697</v>
      </c>
      <c r="L229" s="25" t="s">
        <v>4546</v>
      </c>
      <c r="N229" s="11">
        <f t="shared" ca="1" si="7"/>
        <v>0</v>
      </c>
    </row>
    <row r="230" spans="2:14" outlineLevel="1">
      <c r="B230" s="30" t="str">
        <f t="shared" si="6"/>
        <v>0518</v>
      </c>
      <c r="C230" s="164" t="s">
        <v>386</v>
      </c>
      <c r="I230" s="11" t="s">
        <v>34</v>
      </c>
      <c r="J230" s="48" t="s">
        <v>297</v>
      </c>
      <c r="K230" s="146" t="s">
        <v>4664</v>
      </c>
      <c r="L230" s="25" t="s">
        <v>4546</v>
      </c>
      <c r="N230" s="11">
        <f t="shared" ca="1" si="7"/>
        <v>0</v>
      </c>
    </row>
    <row r="231" spans="2:14" outlineLevel="1">
      <c r="B231" s="30" t="str">
        <f t="shared" si="6"/>
        <v>0519</v>
      </c>
      <c r="C231" s="164" t="s">
        <v>387</v>
      </c>
      <c r="I231" s="11" t="s">
        <v>34</v>
      </c>
      <c r="J231" s="48" t="s">
        <v>299</v>
      </c>
      <c r="K231" s="146" t="s">
        <v>4698</v>
      </c>
      <c r="L231" s="25" t="s">
        <v>4546</v>
      </c>
      <c r="N231" s="11">
        <f t="shared" ca="1" si="7"/>
        <v>0</v>
      </c>
    </row>
    <row r="232" spans="2:14" outlineLevel="1">
      <c r="B232" s="30" t="str">
        <f t="shared" si="6"/>
        <v>051A</v>
      </c>
      <c r="C232" s="160" t="s">
        <v>388</v>
      </c>
      <c r="D232" s="11" t="s">
        <v>40</v>
      </c>
      <c r="E232" s="11">
        <v>0.1</v>
      </c>
      <c r="F232" s="11" t="s">
        <v>255</v>
      </c>
      <c r="I232" s="11" t="s">
        <v>34</v>
      </c>
      <c r="J232" s="27" t="s">
        <v>389</v>
      </c>
      <c r="K232" s="39" t="s">
        <v>4699</v>
      </c>
      <c r="L232" s="25" t="s">
        <v>4546</v>
      </c>
      <c r="M232" s="11">
        <v>1</v>
      </c>
      <c r="N232" s="11">
        <f t="shared" ca="1" si="7"/>
        <v>0</v>
      </c>
    </row>
    <row r="233" spans="2:14" outlineLevel="1">
      <c r="B233" s="30" t="str">
        <f t="shared" si="6"/>
        <v>051B</v>
      </c>
      <c r="C233" s="160" t="s">
        <v>390</v>
      </c>
      <c r="D233" s="11" t="s">
        <v>83</v>
      </c>
      <c r="E233" s="11">
        <v>0.01</v>
      </c>
      <c r="F233" s="11" t="s">
        <v>257</v>
      </c>
      <c r="I233" s="11" t="s">
        <v>34</v>
      </c>
      <c r="J233" s="27" t="s">
        <v>391</v>
      </c>
      <c r="K233" s="39" t="s">
        <v>4700</v>
      </c>
      <c r="L233" s="25" t="s">
        <v>4546</v>
      </c>
      <c r="M233" s="11">
        <v>1</v>
      </c>
      <c r="N233" s="11">
        <f t="shared" ca="1" si="7"/>
        <v>0</v>
      </c>
    </row>
    <row r="234" spans="2:14" ht="41.25" outlineLevel="1">
      <c r="B234" s="30" t="str">
        <f t="shared" si="6"/>
        <v>051C</v>
      </c>
      <c r="C234" s="160" t="s">
        <v>392</v>
      </c>
      <c r="D234" s="11" t="s">
        <v>83</v>
      </c>
      <c r="E234" s="11">
        <v>0.01</v>
      </c>
      <c r="F234" s="11" t="s">
        <v>238</v>
      </c>
      <c r="I234" s="11" t="s">
        <v>34</v>
      </c>
      <c r="J234" s="27" t="s">
        <v>393</v>
      </c>
      <c r="K234" s="39" t="s">
        <v>5671</v>
      </c>
      <c r="L234" s="25" t="s">
        <v>4546</v>
      </c>
      <c r="M234" s="11">
        <v>1</v>
      </c>
      <c r="N234" s="11">
        <f t="shared" ca="1" si="7"/>
        <v>0</v>
      </c>
    </row>
    <row r="235" spans="2:14" ht="41.25" outlineLevel="1">
      <c r="B235" s="30" t="str">
        <f t="shared" si="6"/>
        <v>051D</v>
      </c>
      <c r="C235" s="164" t="s">
        <v>394</v>
      </c>
      <c r="D235" s="25" t="s">
        <v>83</v>
      </c>
      <c r="E235" s="11">
        <v>0.01</v>
      </c>
      <c r="F235" s="11" t="s">
        <v>238</v>
      </c>
      <c r="G235" s="25"/>
      <c r="H235" s="25"/>
      <c r="I235" s="25" t="s">
        <v>34</v>
      </c>
      <c r="J235" s="48" t="s">
        <v>395</v>
      </c>
      <c r="K235" s="146" t="s">
        <v>4701</v>
      </c>
      <c r="L235" s="25" t="s">
        <v>4546</v>
      </c>
      <c r="N235" s="11">
        <f t="shared" ca="1" si="7"/>
        <v>0</v>
      </c>
    </row>
    <row r="236" spans="2:14" ht="41.25" outlineLevel="1">
      <c r="B236" s="30" t="str">
        <f t="shared" si="6"/>
        <v>051E</v>
      </c>
      <c r="C236" s="164" t="s">
        <v>396</v>
      </c>
      <c r="D236" s="11" t="s">
        <v>83</v>
      </c>
      <c r="E236" s="11">
        <v>0.01</v>
      </c>
      <c r="F236" s="11" t="s">
        <v>368</v>
      </c>
      <c r="I236" s="11" t="s">
        <v>34</v>
      </c>
      <c r="J236" s="27" t="s">
        <v>397</v>
      </c>
      <c r="K236" s="39" t="s">
        <v>4702</v>
      </c>
      <c r="L236" s="25" t="s">
        <v>4546</v>
      </c>
      <c r="N236" s="11">
        <f t="shared" ca="1" si="7"/>
        <v>0</v>
      </c>
    </row>
    <row r="237" spans="2:14" outlineLevel="1">
      <c r="B237" s="30" t="str">
        <f t="shared" si="6"/>
        <v>051F</v>
      </c>
      <c r="C237" s="164" t="s">
        <v>398</v>
      </c>
      <c r="D237" s="11" t="s">
        <v>40</v>
      </c>
      <c r="E237" s="11">
        <v>0.01</v>
      </c>
      <c r="F237" s="11" t="s">
        <v>264</v>
      </c>
      <c r="I237" s="11" t="s">
        <v>34</v>
      </c>
      <c r="J237" s="48" t="s">
        <v>399</v>
      </c>
      <c r="K237" s="146" t="s">
        <v>4703</v>
      </c>
      <c r="L237" s="25" t="s">
        <v>4546</v>
      </c>
      <c r="N237" s="11">
        <f t="shared" ca="1" si="7"/>
        <v>0</v>
      </c>
    </row>
    <row r="238" spans="2:14" outlineLevel="1">
      <c r="B238" s="30" t="str">
        <f t="shared" si="6"/>
        <v>0520</v>
      </c>
      <c r="C238" s="164" t="s">
        <v>400</v>
      </c>
      <c r="I238" s="11" t="s">
        <v>34</v>
      </c>
      <c r="J238" s="48" t="s">
        <v>319</v>
      </c>
      <c r="K238" s="146" t="s">
        <v>4672</v>
      </c>
      <c r="L238" s="25" t="s">
        <v>4546</v>
      </c>
      <c r="N238" s="11">
        <f t="shared" ca="1" si="7"/>
        <v>0</v>
      </c>
    </row>
    <row r="239" spans="2:14" outlineLevel="1">
      <c r="B239" s="30" t="str">
        <f t="shared" si="6"/>
        <v>0521</v>
      </c>
      <c r="C239" s="164" t="s">
        <v>401</v>
      </c>
      <c r="I239" s="11" t="s">
        <v>34</v>
      </c>
      <c r="J239" s="48" t="s">
        <v>321</v>
      </c>
      <c r="K239" s="146" t="s">
        <v>4704</v>
      </c>
      <c r="L239" s="25" t="s">
        <v>4546</v>
      </c>
      <c r="N239" s="11">
        <f t="shared" ca="1" si="7"/>
        <v>0</v>
      </c>
    </row>
    <row r="240" spans="2:14" ht="28.5" outlineLevel="1">
      <c r="B240" s="30" t="str">
        <f t="shared" si="6"/>
        <v>0522</v>
      </c>
      <c r="C240" s="168" t="s">
        <v>402</v>
      </c>
      <c r="D240" s="25" t="s">
        <v>40</v>
      </c>
      <c r="E240" s="25">
        <v>0.1</v>
      </c>
      <c r="F240" s="25" t="s">
        <v>255</v>
      </c>
      <c r="G240" s="25"/>
      <c r="H240" s="25"/>
      <c r="I240" s="25" t="s">
        <v>34</v>
      </c>
      <c r="J240" s="49" t="s">
        <v>403</v>
      </c>
      <c r="K240" s="139" t="s">
        <v>4705</v>
      </c>
      <c r="L240" s="25" t="s">
        <v>4546</v>
      </c>
      <c r="M240" s="25"/>
      <c r="N240" s="25">
        <f t="shared" ca="1" si="7"/>
        <v>0</v>
      </c>
    </row>
    <row r="241" spans="2:14" outlineLevel="1">
      <c r="B241" s="30" t="str">
        <f t="shared" si="6"/>
        <v>0523</v>
      </c>
      <c r="C241" s="168" t="s">
        <v>404</v>
      </c>
      <c r="D241" s="25" t="s">
        <v>83</v>
      </c>
      <c r="E241" s="25">
        <v>0.01</v>
      </c>
      <c r="F241" s="25" t="s">
        <v>257</v>
      </c>
      <c r="G241" s="25"/>
      <c r="H241" s="25"/>
      <c r="I241" s="25" t="s">
        <v>34</v>
      </c>
      <c r="J241" s="49" t="s">
        <v>405</v>
      </c>
      <c r="K241" s="139" t="s">
        <v>4706</v>
      </c>
      <c r="L241" s="25" t="s">
        <v>4546</v>
      </c>
      <c r="M241" s="25"/>
      <c r="N241" s="25">
        <f t="shared" ca="1" si="7"/>
        <v>0</v>
      </c>
    </row>
    <row r="242" spans="2:14" outlineLevel="1">
      <c r="B242" s="30" t="str">
        <f t="shared" si="6"/>
        <v>0524</v>
      </c>
      <c r="C242" s="168" t="s">
        <v>406</v>
      </c>
      <c r="D242" s="25" t="s">
        <v>83</v>
      </c>
      <c r="E242" s="25">
        <v>0.01</v>
      </c>
      <c r="F242" s="25" t="s">
        <v>238</v>
      </c>
      <c r="G242" s="25"/>
      <c r="H242" s="25"/>
      <c r="I242" s="25" t="s">
        <v>34</v>
      </c>
      <c r="J242" s="52" t="s">
        <v>407</v>
      </c>
      <c r="K242" s="139" t="s">
        <v>4707</v>
      </c>
      <c r="L242" s="25" t="s">
        <v>4546</v>
      </c>
      <c r="M242" s="25"/>
      <c r="N242" s="25">
        <f t="shared" ca="1" si="7"/>
        <v>0</v>
      </c>
    </row>
    <row r="243" spans="2:14" ht="28.5" outlineLevel="1">
      <c r="B243" s="30" t="str">
        <f t="shared" si="6"/>
        <v>0525</v>
      </c>
      <c r="C243" s="168" t="s">
        <v>408</v>
      </c>
      <c r="D243" s="25" t="s">
        <v>40</v>
      </c>
      <c r="E243" s="25">
        <v>0.1</v>
      </c>
      <c r="F243" s="25" t="s">
        <v>255</v>
      </c>
      <c r="G243" s="25"/>
      <c r="H243" s="25"/>
      <c r="I243" s="25" t="s">
        <v>34</v>
      </c>
      <c r="J243" s="49" t="s">
        <v>409</v>
      </c>
      <c r="K243" s="139" t="s">
        <v>4708</v>
      </c>
      <c r="L243" s="25" t="s">
        <v>4546</v>
      </c>
      <c r="M243" s="25"/>
      <c r="N243" s="25">
        <f t="shared" ca="1" si="7"/>
        <v>0</v>
      </c>
    </row>
    <row r="244" spans="2:14" outlineLevel="1">
      <c r="B244" s="30" t="str">
        <f t="shared" si="6"/>
        <v>0526</v>
      </c>
      <c r="C244" s="168" t="s">
        <v>410</v>
      </c>
      <c r="D244" s="25" t="s">
        <v>83</v>
      </c>
      <c r="E244" s="25">
        <v>0.01</v>
      </c>
      <c r="F244" s="25" t="s">
        <v>257</v>
      </c>
      <c r="G244" s="25"/>
      <c r="H244" s="25"/>
      <c r="I244" s="25" t="s">
        <v>34</v>
      </c>
      <c r="J244" s="49" t="s">
        <v>411</v>
      </c>
      <c r="K244" s="139" t="s">
        <v>4709</v>
      </c>
      <c r="L244" s="25" t="s">
        <v>4546</v>
      </c>
      <c r="M244" s="25"/>
      <c r="N244" s="25">
        <f t="shared" ca="1" si="7"/>
        <v>0</v>
      </c>
    </row>
    <row r="245" spans="2:14" outlineLevel="1">
      <c r="B245" s="30" t="str">
        <f t="shared" si="6"/>
        <v>0527</v>
      </c>
      <c r="C245" s="168" t="s">
        <v>412</v>
      </c>
      <c r="D245" s="25" t="s">
        <v>83</v>
      </c>
      <c r="E245" s="25">
        <v>0.01</v>
      </c>
      <c r="F245" s="25" t="s">
        <v>238</v>
      </c>
      <c r="G245" s="25"/>
      <c r="H245" s="25"/>
      <c r="I245" s="25" t="s">
        <v>34</v>
      </c>
      <c r="J245" s="52" t="s">
        <v>413</v>
      </c>
      <c r="K245" s="139" t="s">
        <v>4710</v>
      </c>
      <c r="L245" s="25" t="s">
        <v>4546</v>
      </c>
      <c r="M245" s="25"/>
      <c r="N245" s="25">
        <f t="shared" ca="1" si="7"/>
        <v>0</v>
      </c>
    </row>
    <row r="246" spans="2:14" outlineLevel="1">
      <c r="B246" s="30" t="str">
        <f t="shared" si="6"/>
        <v>0528</v>
      </c>
      <c r="C246" s="164"/>
      <c r="J246" s="48"/>
      <c r="K246" s="48"/>
    </row>
    <row r="247" spans="2:14" outlineLevel="1">
      <c r="B247" s="30" t="str">
        <f t="shared" si="6"/>
        <v>0529</v>
      </c>
      <c r="C247" s="164"/>
      <c r="J247" s="48"/>
      <c r="K247" s="48"/>
    </row>
    <row r="248" spans="2:14" outlineLevel="1">
      <c r="B248" s="30" t="str">
        <f t="shared" si="6"/>
        <v>052A</v>
      </c>
      <c r="C248" s="164"/>
      <c r="J248" s="48"/>
      <c r="K248" s="48"/>
    </row>
    <row r="249" spans="2:14" outlineLevel="1">
      <c r="B249" s="30" t="str">
        <f t="shared" si="6"/>
        <v>052B</v>
      </c>
      <c r="C249" s="164"/>
      <c r="J249" s="48"/>
      <c r="K249" s="48"/>
    </row>
    <row r="250" spans="2:14" outlineLevel="1">
      <c r="B250" s="30" t="str">
        <f t="shared" si="6"/>
        <v>052C</v>
      </c>
      <c r="C250" s="164"/>
      <c r="J250" s="48"/>
      <c r="K250" s="48"/>
    </row>
    <row r="251" spans="2:14" outlineLevel="1">
      <c r="B251" s="30" t="str">
        <f t="shared" si="6"/>
        <v>052D</v>
      </c>
      <c r="C251" s="164"/>
      <c r="J251" s="48"/>
      <c r="K251" s="48"/>
    </row>
    <row r="252" spans="2:14" outlineLevel="1">
      <c r="B252" s="30" t="str">
        <f t="shared" si="6"/>
        <v>052E</v>
      </c>
      <c r="C252" s="164"/>
      <c r="J252" s="48"/>
      <c r="K252" s="48"/>
    </row>
    <row r="253" spans="2:14" outlineLevel="1">
      <c r="B253" s="30" t="str">
        <f t="shared" si="6"/>
        <v>052F</v>
      </c>
      <c r="C253" s="164"/>
      <c r="J253" s="48"/>
      <c r="K253" s="48"/>
    </row>
    <row r="254" spans="2:14" outlineLevel="1">
      <c r="B254" s="30" t="str">
        <f t="shared" si="6"/>
        <v>0530</v>
      </c>
      <c r="C254" s="164"/>
      <c r="J254" s="48"/>
      <c r="K254" s="48"/>
    </row>
    <row r="255" spans="2:14" outlineLevel="1">
      <c r="B255" s="30" t="str">
        <f t="shared" si="6"/>
        <v>0531</v>
      </c>
      <c r="C255" s="164"/>
      <c r="J255" s="48"/>
      <c r="K255" s="48"/>
    </row>
    <row r="256" spans="2:14" outlineLevel="1">
      <c r="B256" s="30" t="str">
        <f t="shared" si="6"/>
        <v>0532</v>
      </c>
      <c r="C256" s="164"/>
      <c r="J256" s="48"/>
      <c r="K256" s="48"/>
    </row>
    <row r="257" spans="1:14" outlineLevel="1">
      <c r="B257" s="30" t="str">
        <f t="shared" si="6"/>
        <v>0533</v>
      </c>
      <c r="C257" s="164"/>
      <c r="J257" s="48"/>
      <c r="K257" s="48"/>
    </row>
    <row r="258" spans="1:14" outlineLevel="1">
      <c r="B258" s="30" t="str">
        <f t="shared" si="6"/>
        <v>0534</v>
      </c>
      <c r="C258" s="164"/>
      <c r="J258" s="48"/>
      <c r="K258" s="48"/>
    </row>
    <row r="259" spans="1:14" outlineLevel="1">
      <c r="B259" s="30" t="str">
        <f t="shared" si="6"/>
        <v>0535</v>
      </c>
      <c r="C259" s="164"/>
      <c r="J259" s="48"/>
      <c r="K259" s="48"/>
    </row>
    <row r="260" spans="1:14" outlineLevel="1">
      <c r="B260" s="30" t="str">
        <f t="shared" si="6"/>
        <v>0536</v>
      </c>
      <c r="C260" s="164"/>
      <c r="J260" s="48"/>
      <c r="K260" s="48"/>
    </row>
    <row r="261" spans="1:14" outlineLevel="1">
      <c r="B261" s="30" t="str">
        <f t="shared" si="6"/>
        <v>0537</v>
      </c>
      <c r="C261" s="164"/>
      <c r="J261" s="48"/>
      <c r="K261" s="48"/>
    </row>
    <row r="262" spans="1:14" outlineLevel="1">
      <c r="B262" s="30" t="str">
        <f t="shared" si="6"/>
        <v>0538</v>
      </c>
      <c r="C262" s="164"/>
      <c r="J262" s="48"/>
      <c r="K262" s="48"/>
    </row>
    <row r="263" spans="1:14" outlineLevel="1">
      <c r="B263" s="30" t="str">
        <f t="shared" si="6"/>
        <v>0539</v>
      </c>
      <c r="C263" s="164"/>
      <c r="J263" s="48"/>
      <c r="K263" s="48"/>
    </row>
    <row r="264" spans="1:14" outlineLevel="1">
      <c r="B264" s="30" t="str">
        <f t="shared" si="6"/>
        <v>053A</v>
      </c>
      <c r="C264" s="164"/>
      <c r="J264" s="48"/>
      <c r="K264" s="48"/>
    </row>
    <row r="265" spans="1:14" outlineLevel="1">
      <c r="B265" s="30" t="str">
        <f t="shared" si="6"/>
        <v>053B</v>
      </c>
      <c r="C265" s="164"/>
      <c r="J265" s="48"/>
      <c r="K265" s="48"/>
    </row>
    <row r="266" spans="1:14" outlineLevel="1">
      <c r="B266" s="30" t="str">
        <f t="shared" si="6"/>
        <v>053C</v>
      </c>
      <c r="C266" s="164"/>
      <c r="J266" s="48"/>
      <c r="K266" s="48"/>
    </row>
    <row r="267" spans="1:14" outlineLevel="1">
      <c r="B267" s="30" t="str">
        <f t="shared" si="6"/>
        <v>053D</v>
      </c>
      <c r="C267" s="164"/>
      <c r="J267" s="48"/>
      <c r="K267" s="48"/>
    </row>
    <row r="268" spans="1:14" outlineLevel="1">
      <c r="B268" s="30" t="str">
        <f t="shared" si="6"/>
        <v>053E</v>
      </c>
      <c r="C268" s="164"/>
      <c r="J268" s="48"/>
      <c r="K268" s="48"/>
    </row>
    <row r="269" spans="1:14" outlineLevel="1">
      <c r="B269" s="30" t="str">
        <f t="shared" si="6"/>
        <v>053F</v>
      </c>
      <c r="C269" s="164"/>
      <c r="J269" s="48"/>
      <c r="K269" s="48"/>
    </row>
    <row r="270" spans="1:14" outlineLevel="1"/>
    <row r="272" spans="1:14">
      <c r="A272" s="337" t="s">
        <v>4569</v>
      </c>
      <c r="B272" s="332"/>
      <c r="C272" s="332"/>
      <c r="D272" s="332"/>
      <c r="E272" s="332"/>
      <c r="F272" s="332"/>
      <c r="G272" s="332"/>
      <c r="H272" s="332"/>
      <c r="I272" s="332"/>
      <c r="J272" s="332"/>
      <c r="K272" s="332"/>
      <c r="L272" s="332"/>
      <c r="M272" s="332"/>
      <c r="N272" s="332"/>
    </row>
    <row r="273" spans="2:14" s="25" customFormat="1" ht="14.25" customHeight="1" outlineLevel="1">
      <c r="B273" s="53" t="str">
        <f>DEC2HEX(1408+ROW()-ROW($B$273),4)</f>
        <v>0580</v>
      </c>
      <c r="C273" s="310" t="s">
        <v>414</v>
      </c>
      <c r="D273" s="281" t="s">
        <v>33</v>
      </c>
      <c r="E273" s="281"/>
      <c r="F273" s="281"/>
      <c r="G273" s="281"/>
      <c r="H273" s="281"/>
      <c r="I273" s="281" t="s">
        <v>34</v>
      </c>
      <c r="J273" s="258" t="s">
        <v>35</v>
      </c>
      <c r="K273" s="244" t="s">
        <v>4643</v>
      </c>
      <c r="L273" s="47" t="s">
        <v>4546</v>
      </c>
      <c r="M273" s="241" t="str">
        <f ca="1">DEC2HEX((15+SUM(INDIRECT(ADDRESS(ROW()+32,13)&amp;":"&amp;ADDRESS(ROW()+4+60-1,13))))/2^32,8)</f>
        <v>00000000</v>
      </c>
      <c r="N273" s="247" t="str">
        <f ca="1">DEC2HEX(MOD(15+SUM(INDIRECT(ADDRESS(ROW()+4,13)&amp;":"&amp;ADDRESS(ROW()+4+28-1,13))),2^32),8)</f>
        <v>00000015</v>
      </c>
    </row>
    <row r="274" spans="2:14" s="25" customFormat="1" outlineLevel="1">
      <c r="B274" s="53" t="str">
        <f t="shared" ref="B274:B337" si="8">DEC2HEX(1408+ROW()-ROW($B$273),4)</f>
        <v>0581</v>
      </c>
      <c r="C274" s="310"/>
      <c r="D274" s="281"/>
      <c r="E274" s="281"/>
      <c r="F274" s="281"/>
      <c r="G274" s="281"/>
      <c r="H274" s="281"/>
      <c r="I274" s="281"/>
      <c r="J274" s="257"/>
      <c r="K274" s="245"/>
      <c r="L274" s="47" t="s">
        <v>4546</v>
      </c>
      <c r="M274" s="242"/>
      <c r="N274" s="248"/>
    </row>
    <row r="275" spans="2:14" s="25" customFormat="1" outlineLevel="1">
      <c r="B275" s="53" t="str">
        <f t="shared" si="8"/>
        <v>0582</v>
      </c>
      <c r="C275" s="310"/>
      <c r="D275" s="281"/>
      <c r="E275" s="281"/>
      <c r="F275" s="281"/>
      <c r="G275" s="281"/>
      <c r="H275" s="281"/>
      <c r="I275" s="281"/>
      <c r="J275" s="257"/>
      <c r="K275" s="245"/>
      <c r="L275" s="47" t="s">
        <v>4546</v>
      </c>
      <c r="M275" s="242"/>
      <c r="N275" s="248"/>
    </row>
    <row r="276" spans="2:14" s="25" customFormat="1" outlineLevel="1">
      <c r="B276" s="53" t="str">
        <f t="shared" si="8"/>
        <v>0583</v>
      </c>
      <c r="C276" s="310"/>
      <c r="D276" s="281"/>
      <c r="E276" s="281"/>
      <c r="F276" s="281"/>
      <c r="G276" s="281"/>
      <c r="H276" s="281"/>
      <c r="I276" s="281"/>
      <c r="J276" s="257"/>
      <c r="K276" s="246"/>
      <c r="L276" s="47" t="s">
        <v>4546</v>
      </c>
      <c r="M276" s="243"/>
      <c r="N276" s="249"/>
    </row>
    <row r="277" spans="2:14" outlineLevel="1">
      <c r="B277" s="53" t="str">
        <f t="shared" si="8"/>
        <v>0584</v>
      </c>
      <c r="C277" s="101" t="s">
        <v>415</v>
      </c>
      <c r="D277" s="11" t="s">
        <v>40</v>
      </c>
      <c r="E277" s="11">
        <v>0.1</v>
      </c>
      <c r="F277" s="11" t="s">
        <v>255</v>
      </c>
      <c r="I277" s="11" t="s">
        <v>34</v>
      </c>
      <c r="J277" s="27" t="s">
        <v>416</v>
      </c>
      <c r="K277" s="39" t="s">
        <v>4711</v>
      </c>
      <c r="L277" s="11" t="s">
        <v>4546</v>
      </c>
      <c r="M277" s="11">
        <v>1</v>
      </c>
      <c r="N277" s="11">
        <f ca="1">IF(INDIRECT(ADDRESS(ROW(),12))=1,2^(ROW()-ROW($N$273)),0)</f>
        <v>0</v>
      </c>
    </row>
    <row r="278" spans="2:14" outlineLevel="1">
      <c r="B278" s="53" t="str">
        <f t="shared" si="8"/>
        <v>0585</v>
      </c>
      <c r="C278" s="101" t="s">
        <v>417</v>
      </c>
      <c r="D278" s="11" t="s">
        <v>40</v>
      </c>
      <c r="E278" s="11">
        <v>0.01</v>
      </c>
      <c r="F278" s="11" t="s">
        <v>257</v>
      </c>
      <c r="I278" s="11" t="s">
        <v>34</v>
      </c>
      <c r="J278" s="27" t="s">
        <v>418</v>
      </c>
      <c r="K278" s="39" t="s">
        <v>4712</v>
      </c>
      <c r="L278" s="11" t="s">
        <v>4546</v>
      </c>
      <c r="M278" s="11">
        <v>1</v>
      </c>
      <c r="N278" s="11">
        <f t="shared" ref="N278:N324" ca="1" si="9">IF(INDIRECT(ADDRESS(ROW(),12))=1,2^(ROW()-ROW($N$273)),0)</f>
        <v>0</v>
      </c>
    </row>
    <row r="279" spans="2:14" outlineLevel="1">
      <c r="B279" s="53" t="str">
        <f t="shared" si="8"/>
        <v>0586</v>
      </c>
      <c r="C279" s="101" t="s">
        <v>419</v>
      </c>
      <c r="D279" s="11" t="s">
        <v>40</v>
      </c>
      <c r="E279" s="11">
        <v>0.01</v>
      </c>
      <c r="F279" s="11" t="s">
        <v>238</v>
      </c>
      <c r="I279" s="11" t="s">
        <v>34</v>
      </c>
      <c r="J279" s="27" t="s">
        <v>420</v>
      </c>
      <c r="K279" s="39" t="s">
        <v>4713</v>
      </c>
      <c r="L279" s="11" t="s">
        <v>4546</v>
      </c>
      <c r="M279" s="11">
        <v>1</v>
      </c>
      <c r="N279" s="11">
        <f t="shared" ca="1" si="9"/>
        <v>0</v>
      </c>
    </row>
    <row r="280" spans="2:14" outlineLevel="1">
      <c r="B280" s="53" t="str">
        <f t="shared" si="8"/>
        <v>0587</v>
      </c>
      <c r="C280" s="101" t="s">
        <v>421</v>
      </c>
      <c r="D280" s="11" t="s">
        <v>40</v>
      </c>
      <c r="E280" s="11">
        <v>0.1</v>
      </c>
      <c r="F280" s="11" t="s">
        <v>255</v>
      </c>
      <c r="I280" s="11" t="s">
        <v>34</v>
      </c>
      <c r="J280" s="27" t="s">
        <v>422</v>
      </c>
      <c r="K280" s="39" t="s">
        <v>4714</v>
      </c>
      <c r="L280" s="11" t="s">
        <v>4546</v>
      </c>
      <c r="M280" s="11">
        <v>1</v>
      </c>
      <c r="N280" s="11">
        <f t="shared" ca="1" si="9"/>
        <v>0</v>
      </c>
    </row>
    <row r="281" spans="2:14" outlineLevel="1">
      <c r="B281" s="53" t="str">
        <f t="shared" si="8"/>
        <v>0588</v>
      </c>
      <c r="C281" s="101" t="s">
        <v>423</v>
      </c>
      <c r="D281" s="11" t="s">
        <v>40</v>
      </c>
      <c r="E281" s="11">
        <v>0.01</v>
      </c>
      <c r="F281" s="11" t="s">
        <v>257</v>
      </c>
      <c r="I281" s="11" t="s">
        <v>34</v>
      </c>
      <c r="J281" s="27" t="s">
        <v>424</v>
      </c>
      <c r="K281" s="39" t="s">
        <v>4715</v>
      </c>
      <c r="L281" s="11" t="s">
        <v>4546</v>
      </c>
      <c r="M281" s="11">
        <v>1</v>
      </c>
      <c r="N281" s="11">
        <f t="shared" ca="1" si="9"/>
        <v>0</v>
      </c>
    </row>
    <row r="282" spans="2:14" outlineLevel="1">
      <c r="B282" s="53" t="str">
        <f t="shared" si="8"/>
        <v>0589</v>
      </c>
      <c r="C282" s="101" t="s">
        <v>425</v>
      </c>
      <c r="D282" s="11" t="s">
        <v>40</v>
      </c>
      <c r="E282" s="11">
        <v>0.01</v>
      </c>
      <c r="F282" s="11" t="s">
        <v>238</v>
      </c>
      <c r="I282" s="11" t="s">
        <v>34</v>
      </c>
      <c r="J282" s="27" t="s">
        <v>426</v>
      </c>
      <c r="K282" s="39" t="s">
        <v>4716</v>
      </c>
      <c r="L282" s="11" t="s">
        <v>4546</v>
      </c>
      <c r="M282" s="11">
        <v>1</v>
      </c>
      <c r="N282" s="11">
        <f t="shared" ca="1" si="9"/>
        <v>0</v>
      </c>
    </row>
    <row r="283" spans="2:14" outlineLevel="1">
      <c r="B283" s="53" t="str">
        <f t="shared" si="8"/>
        <v>058A</v>
      </c>
      <c r="C283" s="101" t="s">
        <v>427</v>
      </c>
      <c r="D283" s="11" t="s">
        <v>40</v>
      </c>
      <c r="E283" s="11">
        <v>0.1</v>
      </c>
      <c r="F283" s="11" t="s">
        <v>255</v>
      </c>
      <c r="I283" s="11" t="s">
        <v>34</v>
      </c>
      <c r="J283" s="27" t="s">
        <v>428</v>
      </c>
      <c r="K283" s="39" t="s">
        <v>4717</v>
      </c>
      <c r="L283" s="11" t="s">
        <v>4546</v>
      </c>
      <c r="N283" s="11">
        <f t="shared" ca="1" si="9"/>
        <v>0</v>
      </c>
    </row>
    <row r="284" spans="2:14" outlineLevel="1">
      <c r="B284" s="53" t="str">
        <f t="shared" si="8"/>
        <v>058B</v>
      </c>
      <c r="C284" s="101" t="s">
        <v>429</v>
      </c>
      <c r="D284" s="11" t="s">
        <v>40</v>
      </c>
      <c r="E284" s="11">
        <v>0.01</v>
      </c>
      <c r="F284" s="11" t="s">
        <v>257</v>
      </c>
      <c r="I284" s="11" t="s">
        <v>34</v>
      </c>
      <c r="J284" s="27" t="s">
        <v>430</v>
      </c>
      <c r="K284" s="39" t="s">
        <v>4718</v>
      </c>
      <c r="L284" s="11" t="s">
        <v>4546</v>
      </c>
      <c r="N284" s="11">
        <f t="shared" ca="1" si="9"/>
        <v>0</v>
      </c>
    </row>
    <row r="285" spans="2:14" outlineLevel="1">
      <c r="B285" s="53" t="str">
        <f t="shared" si="8"/>
        <v>058C</v>
      </c>
      <c r="C285" s="101" t="s">
        <v>431</v>
      </c>
      <c r="D285" s="11" t="s">
        <v>40</v>
      </c>
      <c r="E285" s="11">
        <v>0.01</v>
      </c>
      <c r="F285" s="11" t="s">
        <v>238</v>
      </c>
      <c r="I285" s="11" t="s">
        <v>34</v>
      </c>
      <c r="J285" s="27" t="s">
        <v>432</v>
      </c>
      <c r="K285" s="39" t="s">
        <v>4719</v>
      </c>
      <c r="L285" s="11" t="s">
        <v>4546</v>
      </c>
      <c r="N285" s="11">
        <f t="shared" ca="1" si="9"/>
        <v>0</v>
      </c>
    </row>
    <row r="286" spans="2:14" outlineLevel="1">
      <c r="B286" s="53" t="str">
        <f t="shared" si="8"/>
        <v>058D</v>
      </c>
      <c r="C286" s="101" t="s">
        <v>433</v>
      </c>
      <c r="D286" s="11" t="s">
        <v>40</v>
      </c>
      <c r="E286" s="11">
        <v>0.1</v>
      </c>
      <c r="F286" s="11" t="s">
        <v>255</v>
      </c>
      <c r="I286" s="11" t="s">
        <v>34</v>
      </c>
      <c r="J286" s="27" t="s">
        <v>434</v>
      </c>
      <c r="K286" s="39" t="s">
        <v>4720</v>
      </c>
      <c r="L286" s="11" t="s">
        <v>4546</v>
      </c>
      <c r="N286" s="11">
        <f t="shared" ca="1" si="9"/>
        <v>0</v>
      </c>
    </row>
    <row r="287" spans="2:14" outlineLevel="1">
      <c r="B287" s="53" t="str">
        <f t="shared" si="8"/>
        <v>058E</v>
      </c>
      <c r="C287" s="101" t="s">
        <v>435</v>
      </c>
      <c r="D287" s="11" t="s">
        <v>40</v>
      </c>
      <c r="E287" s="11">
        <v>0.01</v>
      </c>
      <c r="F287" s="11" t="s">
        <v>257</v>
      </c>
      <c r="I287" s="11" t="s">
        <v>34</v>
      </c>
      <c r="J287" s="27" t="s">
        <v>436</v>
      </c>
      <c r="K287" s="39" t="s">
        <v>4721</v>
      </c>
      <c r="L287" s="11" t="s">
        <v>4546</v>
      </c>
      <c r="N287" s="11">
        <f t="shared" ca="1" si="9"/>
        <v>0</v>
      </c>
    </row>
    <row r="288" spans="2:14" outlineLevel="1">
      <c r="B288" s="53" t="str">
        <f t="shared" si="8"/>
        <v>058F</v>
      </c>
      <c r="C288" s="101" t="s">
        <v>437</v>
      </c>
      <c r="D288" s="11" t="s">
        <v>40</v>
      </c>
      <c r="E288" s="11">
        <v>0.01</v>
      </c>
      <c r="F288" s="11" t="s">
        <v>238</v>
      </c>
      <c r="I288" s="11" t="s">
        <v>34</v>
      </c>
      <c r="J288" s="27" t="s">
        <v>438</v>
      </c>
      <c r="K288" s="39" t="s">
        <v>4722</v>
      </c>
      <c r="L288" s="11" t="s">
        <v>4546</v>
      </c>
      <c r="N288" s="11">
        <f t="shared" ca="1" si="9"/>
        <v>0</v>
      </c>
    </row>
    <row r="289" spans="2:14" outlineLevel="1">
      <c r="B289" s="53" t="str">
        <f t="shared" si="8"/>
        <v>0590</v>
      </c>
      <c r="C289" s="101" t="s">
        <v>439</v>
      </c>
      <c r="D289" s="11" t="s">
        <v>40</v>
      </c>
      <c r="E289" s="11">
        <v>0.1</v>
      </c>
      <c r="F289" s="11" t="s">
        <v>255</v>
      </c>
      <c r="I289" s="11" t="s">
        <v>34</v>
      </c>
      <c r="J289" s="27" t="s">
        <v>440</v>
      </c>
      <c r="K289" s="39" t="s">
        <v>4723</v>
      </c>
      <c r="L289" s="11" t="s">
        <v>4546</v>
      </c>
      <c r="N289" s="11">
        <f t="shared" ca="1" si="9"/>
        <v>0</v>
      </c>
    </row>
    <row r="290" spans="2:14" outlineLevel="1">
      <c r="B290" s="53" t="str">
        <f t="shared" si="8"/>
        <v>0591</v>
      </c>
      <c r="C290" s="101" t="s">
        <v>441</v>
      </c>
      <c r="D290" s="11" t="s">
        <v>40</v>
      </c>
      <c r="E290" s="11">
        <v>0.01</v>
      </c>
      <c r="F290" s="11" t="s">
        <v>257</v>
      </c>
      <c r="I290" s="11" t="s">
        <v>34</v>
      </c>
      <c r="J290" s="27" t="s">
        <v>442</v>
      </c>
      <c r="K290" s="39" t="s">
        <v>4724</v>
      </c>
      <c r="L290" s="11" t="s">
        <v>4546</v>
      </c>
      <c r="N290" s="11">
        <f t="shared" ca="1" si="9"/>
        <v>0</v>
      </c>
    </row>
    <row r="291" spans="2:14" outlineLevel="1">
      <c r="B291" s="53" t="str">
        <f t="shared" si="8"/>
        <v>0592</v>
      </c>
      <c r="C291" s="101" t="s">
        <v>443</v>
      </c>
      <c r="D291" s="11" t="s">
        <v>40</v>
      </c>
      <c r="E291" s="11">
        <v>0.01</v>
      </c>
      <c r="F291" s="11" t="s">
        <v>238</v>
      </c>
      <c r="I291" s="11" t="s">
        <v>34</v>
      </c>
      <c r="J291" s="27" t="s">
        <v>444</v>
      </c>
      <c r="K291" s="39" t="s">
        <v>4725</v>
      </c>
      <c r="L291" s="11" t="s">
        <v>4546</v>
      </c>
      <c r="N291" s="11">
        <f t="shared" ca="1" si="9"/>
        <v>0</v>
      </c>
    </row>
    <row r="292" spans="2:14" outlineLevel="1">
      <c r="B292" s="53" t="str">
        <f t="shared" si="8"/>
        <v>0593</v>
      </c>
      <c r="C292" s="101" t="s">
        <v>445</v>
      </c>
      <c r="D292" s="11" t="s">
        <v>40</v>
      </c>
      <c r="E292" s="11">
        <v>0.1</v>
      </c>
      <c r="F292" s="11" t="s">
        <v>255</v>
      </c>
      <c r="I292" s="11" t="s">
        <v>34</v>
      </c>
      <c r="J292" s="27" t="s">
        <v>446</v>
      </c>
      <c r="K292" s="39" t="s">
        <v>4726</v>
      </c>
      <c r="L292" s="11" t="s">
        <v>4546</v>
      </c>
      <c r="N292" s="11">
        <f t="shared" ca="1" si="9"/>
        <v>0</v>
      </c>
    </row>
    <row r="293" spans="2:14" outlineLevel="1">
      <c r="B293" s="53" t="str">
        <f t="shared" si="8"/>
        <v>0594</v>
      </c>
      <c r="C293" s="101" t="s">
        <v>447</v>
      </c>
      <c r="D293" s="11" t="s">
        <v>40</v>
      </c>
      <c r="E293" s="11">
        <v>0.01</v>
      </c>
      <c r="F293" s="11" t="s">
        <v>257</v>
      </c>
      <c r="I293" s="11" t="s">
        <v>34</v>
      </c>
      <c r="J293" s="27" t="s">
        <v>448</v>
      </c>
      <c r="K293" s="39" t="s">
        <v>4727</v>
      </c>
      <c r="L293" s="11" t="s">
        <v>4546</v>
      </c>
      <c r="N293" s="11">
        <f t="shared" ca="1" si="9"/>
        <v>0</v>
      </c>
    </row>
    <row r="294" spans="2:14" outlineLevel="1">
      <c r="B294" s="53" t="str">
        <f t="shared" si="8"/>
        <v>0595</v>
      </c>
      <c r="C294" s="101" t="s">
        <v>449</v>
      </c>
      <c r="D294" s="11" t="s">
        <v>40</v>
      </c>
      <c r="E294" s="11">
        <v>0.01</v>
      </c>
      <c r="F294" s="11" t="s">
        <v>238</v>
      </c>
      <c r="I294" s="11" t="s">
        <v>34</v>
      </c>
      <c r="J294" s="27" t="s">
        <v>450</v>
      </c>
      <c r="K294" s="39" t="s">
        <v>4728</v>
      </c>
      <c r="L294" s="11" t="s">
        <v>4546</v>
      </c>
      <c r="N294" s="11">
        <f t="shared" ca="1" si="9"/>
        <v>0</v>
      </c>
    </row>
    <row r="295" spans="2:14" outlineLevel="1">
      <c r="B295" s="53" t="str">
        <f t="shared" si="8"/>
        <v>0596</v>
      </c>
      <c r="C295" s="101" t="s">
        <v>451</v>
      </c>
      <c r="D295" s="11" t="s">
        <v>40</v>
      </c>
      <c r="E295" s="11">
        <v>0.1</v>
      </c>
      <c r="F295" s="11" t="s">
        <v>255</v>
      </c>
      <c r="I295" s="11" t="s">
        <v>34</v>
      </c>
      <c r="J295" s="27" t="s">
        <v>452</v>
      </c>
      <c r="K295" s="39" t="s">
        <v>4729</v>
      </c>
      <c r="L295" s="11" t="s">
        <v>4546</v>
      </c>
      <c r="N295" s="11">
        <f t="shared" ca="1" si="9"/>
        <v>0</v>
      </c>
    </row>
    <row r="296" spans="2:14" outlineLevel="1">
      <c r="B296" s="53" t="str">
        <f t="shared" si="8"/>
        <v>0597</v>
      </c>
      <c r="C296" s="101" t="s">
        <v>453</v>
      </c>
      <c r="D296" s="11" t="s">
        <v>40</v>
      </c>
      <c r="E296" s="11">
        <v>0.01</v>
      </c>
      <c r="F296" s="11" t="s">
        <v>257</v>
      </c>
      <c r="I296" s="11" t="s">
        <v>34</v>
      </c>
      <c r="J296" s="27" t="s">
        <v>454</v>
      </c>
      <c r="K296" s="39" t="s">
        <v>4730</v>
      </c>
      <c r="L296" s="11" t="s">
        <v>4546</v>
      </c>
      <c r="N296" s="11">
        <f t="shared" ca="1" si="9"/>
        <v>0</v>
      </c>
    </row>
    <row r="297" spans="2:14" outlineLevel="1">
      <c r="B297" s="53" t="str">
        <f t="shared" si="8"/>
        <v>0598</v>
      </c>
      <c r="C297" s="101" t="s">
        <v>455</v>
      </c>
      <c r="D297" s="11" t="s">
        <v>40</v>
      </c>
      <c r="E297" s="11">
        <v>0.01</v>
      </c>
      <c r="F297" s="11" t="s">
        <v>238</v>
      </c>
      <c r="I297" s="11" t="s">
        <v>34</v>
      </c>
      <c r="J297" s="27" t="s">
        <v>456</v>
      </c>
      <c r="K297" s="39" t="s">
        <v>4731</v>
      </c>
      <c r="L297" s="11" t="s">
        <v>4546</v>
      </c>
      <c r="N297" s="11">
        <f t="shared" ca="1" si="9"/>
        <v>0</v>
      </c>
    </row>
    <row r="298" spans="2:14" outlineLevel="1">
      <c r="B298" s="53" t="str">
        <f t="shared" si="8"/>
        <v>0599</v>
      </c>
      <c r="C298" s="101" t="s">
        <v>457</v>
      </c>
      <c r="D298" s="11" t="s">
        <v>40</v>
      </c>
      <c r="E298" s="11">
        <v>0.1</v>
      </c>
      <c r="F298" s="11" t="s">
        <v>255</v>
      </c>
      <c r="I298" s="11" t="s">
        <v>34</v>
      </c>
      <c r="J298" s="27" t="s">
        <v>458</v>
      </c>
      <c r="K298" s="39" t="s">
        <v>4732</v>
      </c>
      <c r="L298" s="11" t="s">
        <v>4546</v>
      </c>
      <c r="N298" s="11">
        <f t="shared" ca="1" si="9"/>
        <v>0</v>
      </c>
    </row>
    <row r="299" spans="2:14" outlineLevel="1">
      <c r="B299" s="53" t="str">
        <f t="shared" si="8"/>
        <v>059A</v>
      </c>
      <c r="C299" s="101" t="s">
        <v>459</v>
      </c>
      <c r="D299" s="11" t="s">
        <v>40</v>
      </c>
      <c r="E299" s="11">
        <v>0.01</v>
      </c>
      <c r="F299" s="11" t="s">
        <v>257</v>
      </c>
      <c r="I299" s="11" t="s">
        <v>34</v>
      </c>
      <c r="J299" s="27" t="s">
        <v>460</v>
      </c>
      <c r="K299" s="39" t="s">
        <v>4733</v>
      </c>
      <c r="L299" s="11" t="s">
        <v>4546</v>
      </c>
      <c r="N299" s="11">
        <f t="shared" ca="1" si="9"/>
        <v>0</v>
      </c>
    </row>
    <row r="300" spans="2:14" outlineLevel="1">
      <c r="B300" s="53" t="str">
        <f t="shared" si="8"/>
        <v>059B</v>
      </c>
      <c r="C300" s="101" t="s">
        <v>461</v>
      </c>
      <c r="D300" s="11" t="s">
        <v>40</v>
      </c>
      <c r="E300" s="11">
        <v>0.01</v>
      </c>
      <c r="F300" s="11" t="s">
        <v>238</v>
      </c>
      <c r="I300" s="11" t="s">
        <v>34</v>
      </c>
      <c r="J300" s="27" t="s">
        <v>462</v>
      </c>
      <c r="K300" s="39" t="s">
        <v>4734</v>
      </c>
      <c r="L300" s="11" t="s">
        <v>4546</v>
      </c>
      <c r="N300" s="11">
        <f t="shared" ca="1" si="9"/>
        <v>0</v>
      </c>
    </row>
    <row r="301" spans="2:14" outlineLevel="1">
      <c r="B301" s="53" t="str">
        <f t="shared" si="8"/>
        <v>059C</v>
      </c>
      <c r="C301" s="101" t="s">
        <v>463</v>
      </c>
      <c r="D301" s="11" t="s">
        <v>40</v>
      </c>
      <c r="E301" s="11">
        <v>0.1</v>
      </c>
      <c r="F301" s="11" t="s">
        <v>255</v>
      </c>
      <c r="I301" s="11" t="s">
        <v>34</v>
      </c>
      <c r="J301" s="27" t="s">
        <v>464</v>
      </c>
      <c r="K301" s="39" t="s">
        <v>4735</v>
      </c>
      <c r="L301" s="11" t="s">
        <v>4546</v>
      </c>
      <c r="N301" s="11">
        <f t="shared" ca="1" si="9"/>
        <v>0</v>
      </c>
    </row>
    <row r="302" spans="2:14" outlineLevel="1">
      <c r="B302" s="53" t="str">
        <f t="shared" si="8"/>
        <v>059D</v>
      </c>
      <c r="C302" s="101" t="s">
        <v>465</v>
      </c>
      <c r="D302" s="11" t="s">
        <v>40</v>
      </c>
      <c r="E302" s="11">
        <v>0.01</v>
      </c>
      <c r="F302" s="11" t="s">
        <v>257</v>
      </c>
      <c r="I302" s="11" t="s">
        <v>34</v>
      </c>
      <c r="J302" s="27" t="s">
        <v>466</v>
      </c>
      <c r="K302" s="39" t="s">
        <v>4736</v>
      </c>
      <c r="L302" s="11" t="s">
        <v>4546</v>
      </c>
      <c r="N302" s="11">
        <f t="shared" ca="1" si="9"/>
        <v>0</v>
      </c>
    </row>
    <row r="303" spans="2:14" outlineLevel="1">
      <c r="B303" s="53" t="str">
        <f t="shared" si="8"/>
        <v>059E</v>
      </c>
      <c r="C303" s="101" t="s">
        <v>467</v>
      </c>
      <c r="D303" s="11" t="s">
        <v>40</v>
      </c>
      <c r="E303" s="11">
        <v>0.01</v>
      </c>
      <c r="F303" s="11" t="s">
        <v>238</v>
      </c>
      <c r="I303" s="11" t="s">
        <v>34</v>
      </c>
      <c r="J303" s="27" t="s">
        <v>468</v>
      </c>
      <c r="K303" s="39" t="s">
        <v>4737</v>
      </c>
      <c r="L303" s="11" t="s">
        <v>4546</v>
      </c>
      <c r="N303" s="11">
        <f t="shared" ca="1" si="9"/>
        <v>0</v>
      </c>
    </row>
    <row r="304" spans="2:14" outlineLevel="1">
      <c r="B304" s="53" t="str">
        <f t="shared" si="8"/>
        <v>059F</v>
      </c>
      <c r="C304" s="101" t="s">
        <v>469</v>
      </c>
      <c r="D304" s="11" t="s">
        <v>40</v>
      </c>
      <c r="E304" s="11">
        <v>0.1</v>
      </c>
      <c r="F304" s="11" t="s">
        <v>255</v>
      </c>
      <c r="I304" s="11" t="s">
        <v>34</v>
      </c>
      <c r="J304" s="27" t="s">
        <v>470</v>
      </c>
      <c r="K304" s="39" t="s">
        <v>4738</v>
      </c>
      <c r="L304" s="11" t="s">
        <v>4546</v>
      </c>
      <c r="N304" s="11">
        <f t="shared" ca="1" si="9"/>
        <v>0</v>
      </c>
    </row>
    <row r="305" spans="2:14" outlineLevel="1">
      <c r="B305" s="53" t="str">
        <f t="shared" si="8"/>
        <v>05A0</v>
      </c>
      <c r="C305" s="101" t="s">
        <v>471</v>
      </c>
      <c r="D305" s="11" t="s">
        <v>40</v>
      </c>
      <c r="E305" s="11">
        <v>0.01</v>
      </c>
      <c r="F305" s="11" t="s">
        <v>257</v>
      </c>
      <c r="I305" s="11" t="s">
        <v>34</v>
      </c>
      <c r="J305" s="27" t="s">
        <v>472</v>
      </c>
      <c r="K305" s="39" t="s">
        <v>4739</v>
      </c>
      <c r="L305" s="11" t="s">
        <v>4546</v>
      </c>
      <c r="N305" s="11">
        <f t="shared" ca="1" si="9"/>
        <v>0</v>
      </c>
    </row>
    <row r="306" spans="2:14" outlineLevel="1">
      <c r="B306" s="53" t="str">
        <f t="shared" si="8"/>
        <v>05A1</v>
      </c>
      <c r="C306" s="101" t="s">
        <v>473</v>
      </c>
      <c r="D306" s="11" t="s">
        <v>40</v>
      </c>
      <c r="E306" s="11">
        <v>0.01</v>
      </c>
      <c r="F306" s="11" t="s">
        <v>238</v>
      </c>
      <c r="I306" s="11" t="s">
        <v>34</v>
      </c>
      <c r="J306" s="27" t="s">
        <v>474</v>
      </c>
      <c r="K306" s="39" t="s">
        <v>4740</v>
      </c>
      <c r="L306" s="11" t="s">
        <v>4546</v>
      </c>
      <c r="N306" s="11">
        <f t="shared" ca="1" si="9"/>
        <v>0</v>
      </c>
    </row>
    <row r="307" spans="2:14" outlineLevel="1">
      <c r="B307" s="53" t="str">
        <f t="shared" si="8"/>
        <v>05A2</v>
      </c>
      <c r="C307" s="101" t="s">
        <v>475</v>
      </c>
      <c r="D307" s="11" t="s">
        <v>40</v>
      </c>
      <c r="E307" s="11">
        <v>0.1</v>
      </c>
      <c r="F307" s="11" t="s">
        <v>255</v>
      </c>
      <c r="I307" s="11" t="s">
        <v>34</v>
      </c>
      <c r="J307" s="27" t="s">
        <v>476</v>
      </c>
      <c r="K307" s="39" t="s">
        <v>4741</v>
      </c>
      <c r="L307" s="11" t="s">
        <v>4546</v>
      </c>
      <c r="N307" s="11">
        <f t="shared" ca="1" si="9"/>
        <v>0</v>
      </c>
    </row>
    <row r="308" spans="2:14" outlineLevel="1">
      <c r="B308" s="53" t="str">
        <f t="shared" si="8"/>
        <v>05A3</v>
      </c>
      <c r="C308" s="101" t="s">
        <v>477</v>
      </c>
      <c r="D308" s="11" t="s">
        <v>40</v>
      </c>
      <c r="E308" s="11">
        <v>0.01</v>
      </c>
      <c r="F308" s="11" t="s">
        <v>257</v>
      </c>
      <c r="I308" s="11" t="s">
        <v>34</v>
      </c>
      <c r="J308" s="27" t="s">
        <v>478</v>
      </c>
      <c r="K308" s="39" t="s">
        <v>4742</v>
      </c>
      <c r="L308" s="11" t="s">
        <v>4546</v>
      </c>
      <c r="N308" s="11">
        <f t="shared" ca="1" si="9"/>
        <v>0</v>
      </c>
    </row>
    <row r="309" spans="2:14" outlineLevel="1">
      <c r="B309" s="53" t="str">
        <f t="shared" si="8"/>
        <v>05A4</v>
      </c>
      <c r="C309" s="101" t="s">
        <v>479</v>
      </c>
      <c r="D309" s="11" t="s">
        <v>40</v>
      </c>
      <c r="E309" s="11">
        <v>0.01</v>
      </c>
      <c r="F309" s="11" t="s">
        <v>238</v>
      </c>
      <c r="I309" s="11" t="s">
        <v>34</v>
      </c>
      <c r="J309" s="27" t="s">
        <v>480</v>
      </c>
      <c r="K309" s="39" t="s">
        <v>4743</v>
      </c>
      <c r="L309" s="11" t="s">
        <v>4546</v>
      </c>
      <c r="N309" s="11">
        <f t="shared" ca="1" si="9"/>
        <v>0</v>
      </c>
    </row>
    <row r="310" spans="2:14" outlineLevel="1">
      <c r="B310" s="53" t="str">
        <f t="shared" si="8"/>
        <v>05A5</v>
      </c>
      <c r="C310" s="101" t="s">
        <v>481</v>
      </c>
      <c r="D310" s="11" t="s">
        <v>40</v>
      </c>
      <c r="E310" s="11">
        <v>0.1</v>
      </c>
      <c r="F310" s="11" t="s">
        <v>255</v>
      </c>
      <c r="I310" s="11" t="s">
        <v>34</v>
      </c>
      <c r="J310" s="27" t="s">
        <v>482</v>
      </c>
      <c r="K310" s="39" t="s">
        <v>4744</v>
      </c>
      <c r="L310" s="11" t="s">
        <v>4546</v>
      </c>
      <c r="N310" s="11">
        <f t="shared" ca="1" si="9"/>
        <v>0</v>
      </c>
    </row>
    <row r="311" spans="2:14" outlineLevel="1">
      <c r="B311" s="53" t="str">
        <f t="shared" si="8"/>
        <v>05A6</v>
      </c>
      <c r="C311" s="101" t="s">
        <v>483</v>
      </c>
      <c r="D311" s="11" t="s">
        <v>40</v>
      </c>
      <c r="E311" s="11">
        <v>0.01</v>
      </c>
      <c r="F311" s="11" t="s">
        <v>257</v>
      </c>
      <c r="I311" s="11" t="s">
        <v>34</v>
      </c>
      <c r="J311" s="27" t="s">
        <v>484</v>
      </c>
      <c r="K311" s="39" t="s">
        <v>4745</v>
      </c>
      <c r="L311" s="11" t="s">
        <v>4546</v>
      </c>
      <c r="N311" s="11">
        <f t="shared" ca="1" si="9"/>
        <v>0</v>
      </c>
    </row>
    <row r="312" spans="2:14" outlineLevel="1">
      <c r="B312" s="53" t="str">
        <f t="shared" si="8"/>
        <v>05A7</v>
      </c>
      <c r="C312" s="101" t="s">
        <v>485</v>
      </c>
      <c r="D312" s="11" t="s">
        <v>40</v>
      </c>
      <c r="E312" s="11">
        <v>0.01</v>
      </c>
      <c r="F312" s="11" t="s">
        <v>238</v>
      </c>
      <c r="I312" s="11" t="s">
        <v>34</v>
      </c>
      <c r="J312" s="27" t="s">
        <v>486</v>
      </c>
      <c r="K312" s="39" t="s">
        <v>4746</v>
      </c>
      <c r="L312" s="11" t="s">
        <v>4546</v>
      </c>
      <c r="N312" s="11">
        <f t="shared" ca="1" si="9"/>
        <v>0</v>
      </c>
    </row>
    <row r="313" spans="2:14" outlineLevel="1">
      <c r="B313" s="53" t="str">
        <f t="shared" si="8"/>
        <v>05A8</v>
      </c>
      <c r="C313" s="101" t="s">
        <v>487</v>
      </c>
      <c r="D313" s="11" t="s">
        <v>40</v>
      </c>
      <c r="E313" s="11">
        <v>0.1</v>
      </c>
      <c r="F313" s="11" t="s">
        <v>255</v>
      </c>
      <c r="I313" s="11" t="s">
        <v>34</v>
      </c>
      <c r="J313" s="27" t="s">
        <v>488</v>
      </c>
      <c r="K313" s="39" t="s">
        <v>4747</v>
      </c>
      <c r="L313" s="11" t="s">
        <v>4546</v>
      </c>
      <c r="N313" s="11">
        <f t="shared" ca="1" si="9"/>
        <v>0</v>
      </c>
    </row>
    <row r="314" spans="2:14" outlineLevel="1">
      <c r="B314" s="53" t="str">
        <f t="shared" si="8"/>
        <v>05A9</v>
      </c>
      <c r="C314" s="101" t="s">
        <v>489</v>
      </c>
      <c r="D314" s="11" t="s">
        <v>40</v>
      </c>
      <c r="E314" s="11">
        <v>0.01</v>
      </c>
      <c r="F314" s="11" t="s">
        <v>257</v>
      </c>
      <c r="I314" s="11" t="s">
        <v>34</v>
      </c>
      <c r="J314" s="27" t="s">
        <v>490</v>
      </c>
      <c r="K314" s="39" t="s">
        <v>4748</v>
      </c>
      <c r="L314" s="11" t="s">
        <v>4546</v>
      </c>
      <c r="N314" s="11">
        <f t="shared" ca="1" si="9"/>
        <v>0</v>
      </c>
    </row>
    <row r="315" spans="2:14" outlineLevel="1">
      <c r="B315" s="53" t="str">
        <f t="shared" si="8"/>
        <v>05AA</v>
      </c>
      <c r="C315" s="101" t="s">
        <v>491</v>
      </c>
      <c r="D315" s="11" t="s">
        <v>40</v>
      </c>
      <c r="E315" s="11">
        <v>0.01</v>
      </c>
      <c r="F315" s="11" t="s">
        <v>238</v>
      </c>
      <c r="I315" s="11" t="s">
        <v>34</v>
      </c>
      <c r="J315" s="27" t="s">
        <v>492</v>
      </c>
      <c r="K315" s="39" t="s">
        <v>4749</v>
      </c>
      <c r="L315" s="11" t="s">
        <v>4546</v>
      </c>
      <c r="N315" s="11">
        <f t="shared" ca="1" si="9"/>
        <v>0</v>
      </c>
    </row>
    <row r="316" spans="2:14" outlineLevel="1">
      <c r="B316" s="53" t="str">
        <f t="shared" si="8"/>
        <v>05AB</v>
      </c>
      <c r="C316" s="101" t="s">
        <v>493</v>
      </c>
      <c r="D316" s="11" t="s">
        <v>40</v>
      </c>
      <c r="E316" s="11">
        <v>0.1</v>
      </c>
      <c r="F316" s="11" t="s">
        <v>255</v>
      </c>
      <c r="I316" s="11" t="s">
        <v>34</v>
      </c>
      <c r="J316" s="27" t="s">
        <v>494</v>
      </c>
      <c r="K316" s="39" t="s">
        <v>4750</v>
      </c>
      <c r="L316" s="11" t="s">
        <v>4546</v>
      </c>
      <c r="N316" s="11">
        <f t="shared" ca="1" si="9"/>
        <v>0</v>
      </c>
    </row>
    <row r="317" spans="2:14" outlineLevel="1">
      <c r="B317" s="53" t="str">
        <f t="shared" si="8"/>
        <v>05AC</v>
      </c>
      <c r="C317" s="101" t="s">
        <v>495</v>
      </c>
      <c r="D317" s="11" t="s">
        <v>40</v>
      </c>
      <c r="E317" s="11">
        <v>0.01</v>
      </c>
      <c r="F317" s="11" t="s">
        <v>257</v>
      </c>
      <c r="I317" s="11" t="s">
        <v>34</v>
      </c>
      <c r="J317" s="27" t="s">
        <v>496</v>
      </c>
      <c r="K317" s="39" t="s">
        <v>4751</v>
      </c>
      <c r="L317" s="11" t="s">
        <v>4546</v>
      </c>
      <c r="N317" s="11">
        <f t="shared" ca="1" si="9"/>
        <v>0</v>
      </c>
    </row>
    <row r="318" spans="2:14" outlineLevel="1">
      <c r="B318" s="53" t="str">
        <f t="shared" si="8"/>
        <v>05AD</v>
      </c>
      <c r="C318" s="101" t="s">
        <v>497</v>
      </c>
      <c r="D318" s="11" t="s">
        <v>40</v>
      </c>
      <c r="E318" s="11">
        <v>0.01</v>
      </c>
      <c r="F318" s="11" t="s">
        <v>238</v>
      </c>
      <c r="I318" s="11" t="s">
        <v>34</v>
      </c>
      <c r="J318" s="27" t="s">
        <v>498</v>
      </c>
      <c r="K318" s="39" t="s">
        <v>4752</v>
      </c>
      <c r="L318" s="11" t="s">
        <v>4546</v>
      </c>
      <c r="N318" s="11">
        <f t="shared" ca="1" si="9"/>
        <v>0</v>
      </c>
    </row>
    <row r="319" spans="2:14" outlineLevel="1">
      <c r="B319" s="53" t="str">
        <f t="shared" si="8"/>
        <v>05AE</v>
      </c>
      <c r="C319" s="101" t="s">
        <v>499</v>
      </c>
      <c r="D319" s="11" t="s">
        <v>40</v>
      </c>
      <c r="E319" s="11">
        <v>0.1</v>
      </c>
      <c r="F319" s="11" t="s">
        <v>255</v>
      </c>
      <c r="I319" s="11" t="s">
        <v>34</v>
      </c>
      <c r="J319" s="27" t="s">
        <v>500</v>
      </c>
      <c r="K319" s="39" t="s">
        <v>4753</v>
      </c>
      <c r="L319" s="11" t="s">
        <v>4546</v>
      </c>
      <c r="N319" s="11">
        <f t="shared" ca="1" si="9"/>
        <v>0</v>
      </c>
    </row>
    <row r="320" spans="2:14" outlineLevel="1">
      <c r="B320" s="53" t="str">
        <f t="shared" si="8"/>
        <v>05AF</v>
      </c>
      <c r="C320" s="101" t="s">
        <v>501</v>
      </c>
      <c r="D320" s="11" t="s">
        <v>40</v>
      </c>
      <c r="E320" s="11">
        <v>0.01</v>
      </c>
      <c r="F320" s="11" t="s">
        <v>257</v>
      </c>
      <c r="I320" s="11" t="s">
        <v>34</v>
      </c>
      <c r="J320" s="27" t="s">
        <v>502</v>
      </c>
      <c r="K320" s="39" t="s">
        <v>4754</v>
      </c>
      <c r="L320" s="11" t="s">
        <v>4546</v>
      </c>
      <c r="N320" s="11">
        <f t="shared" ca="1" si="9"/>
        <v>0</v>
      </c>
    </row>
    <row r="321" spans="2:14" outlineLevel="1">
      <c r="B321" s="53" t="str">
        <f t="shared" si="8"/>
        <v>05B0</v>
      </c>
      <c r="C321" s="101" t="s">
        <v>503</v>
      </c>
      <c r="D321" s="11" t="s">
        <v>40</v>
      </c>
      <c r="E321" s="11">
        <v>0.01</v>
      </c>
      <c r="F321" s="11" t="s">
        <v>238</v>
      </c>
      <c r="I321" s="11" t="s">
        <v>34</v>
      </c>
      <c r="J321" s="27" t="s">
        <v>504</v>
      </c>
      <c r="K321" s="39" t="s">
        <v>4755</v>
      </c>
      <c r="L321" s="11" t="s">
        <v>4546</v>
      </c>
      <c r="N321" s="11">
        <f t="shared" ca="1" si="9"/>
        <v>0</v>
      </c>
    </row>
    <row r="322" spans="2:14" outlineLevel="1">
      <c r="B322" s="53" t="str">
        <f t="shared" si="8"/>
        <v>05B1</v>
      </c>
      <c r="C322" s="101" t="s">
        <v>505</v>
      </c>
      <c r="D322" s="11" t="s">
        <v>40</v>
      </c>
      <c r="E322" s="11">
        <v>0.1</v>
      </c>
      <c r="F322" s="11" t="s">
        <v>255</v>
      </c>
      <c r="I322" s="11" t="s">
        <v>34</v>
      </c>
      <c r="J322" s="27" t="s">
        <v>506</v>
      </c>
      <c r="K322" s="39" t="s">
        <v>4756</v>
      </c>
      <c r="L322" s="11" t="s">
        <v>4546</v>
      </c>
      <c r="N322" s="11">
        <f t="shared" ca="1" si="9"/>
        <v>0</v>
      </c>
    </row>
    <row r="323" spans="2:14" outlineLevel="1">
      <c r="B323" s="53" t="str">
        <f t="shared" si="8"/>
        <v>05B2</v>
      </c>
      <c r="C323" s="101" t="s">
        <v>507</v>
      </c>
      <c r="D323" s="11" t="s">
        <v>40</v>
      </c>
      <c r="E323" s="11">
        <v>0.01</v>
      </c>
      <c r="F323" s="11" t="s">
        <v>257</v>
      </c>
      <c r="I323" s="11" t="s">
        <v>34</v>
      </c>
      <c r="J323" s="27" t="s">
        <v>508</v>
      </c>
      <c r="K323" s="39" t="s">
        <v>4757</v>
      </c>
      <c r="L323" s="11" t="s">
        <v>4546</v>
      </c>
      <c r="N323" s="11">
        <f t="shared" ca="1" si="9"/>
        <v>0</v>
      </c>
    </row>
    <row r="324" spans="2:14" outlineLevel="1">
      <c r="B324" s="53" t="str">
        <f t="shared" si="8"/>
        <v>05B3</v>
      </c>
      <c r="C324" s="101" t="s">
        <v>509</v>
      </c>
      <c r="D324" s="11" t="s">
        <v>40</v>
      </c>
      <c r="E324" s="11">
        <v>0.01</v>
      </c>
      <c r="F324" s="11" t="s">
        <v>238</v>
      </c>
      <c r="I324" s="11" t="s">
        <v>34</v>
      </c>
      <c r="J324" s="27" t="s">
        <v>510</v>
      </c>
      <c r="K324" s="39" t="s">
        <v>4758</v>
      </c>
      <c r="L324" s="11" t="s">
        <v>4546</v>
      </c>
      <c r="N324" s="11">
        <f t="shared" ca="1" si="9"/>
        <v>0</v>
      </c>
    </row>
    <row r="325" spans="2:14" outlineLevel="1">
      <c r="B325" s="53" t="str">
        <f t="shared" si="8"/>
        <v>05B4</v>
      </c>
    </row>
    <row r="326" spans="2:14" outlineLevel="1">
      <c r="B326" s="53" t="str">
        <f t="shared" si="8"/>
        <v>05B5</v>
      </c>
    </row>
    <row r="327" spans="2:14" outlineLevel="1">
      <c r="B327" s="53" t="str">
        <f t="shared" si="8"/>
        <v>05B6</v>
      </c>
    </row>
    <row r="328" spans="2:14" outlineLevel="1">
      <c r="B328" s="53" t="str">
        <f t="shared" si="8"/>
        <v>05B7</v>
      </c>
    </row>
    <row r="329" spans="2:14" outlineLevel="1">
      <c r="B329" s="53" t="str">
        <f t="shared" si="8"/>
        <v>05B8</v>
      </c>
    </row>
    <row r="330" spans="2:14" outlineLevel="1">
      <c r="B330" s="53" t="str">
        <f t="shared" si="8"/>
        <v>05B9</v>
      </c>
    </row>
    <row r="331" spans="2:14" outlineLevel="1">
      <c r="B331" s="53" t="str">
        <f t="shared" si="8"/>
        <v>05BA</v>
      </c>
    </row>
    <row r="332" spans="2:14" outlineLevel="1">
      <c r="B332" s="53" t="str">
        <f t="shared" si="8"/>
        <v>05BB</v>
      </c>
    </row>
    <row r="333" spans="2:14" outlineLevel="1">
      <c r="B333" s="53" t="str">
        <f t="shared" si="8"/>
        <v>05BC</v>
      </c>
    </row>
    <row r="334" spans="2:14" outlineLevel="1">
      <c r="B334" s="53" t="str">
        <f t="shared" si="8"/>
        <v>05BD</v>
      </c>
    </row>
    <row r="335" spans="2:14" outlineLevel="1">
      <c r="B335" s="53" t="str">
        <f t="shared" si="8"/>
        <v>05BE</v>
      </c>
    </row>
    <row r="336" spans="2:14" outlineLevel="1">
      <c r="B336" s="53" t="str">
        <f t="shared" si="8"/>
        <v>05BF</v>
      </c>
    </row>
    <row r="337" spans="2:14" outlineLevel="1">
      <c r="B337" s="53" t="str">
        <f t="shared" si="8"/>
        <v>05C0</v>
      </c>
      <c r="C337" s="310" t="s">
        <v>511</v>
      </c>
      <c r="D337" s="281" t="s">
        <v>33</v>
      </c>
      <c r="E337" s="281"/>
      <c r="F337" s="281"/>
      <c r="G337" s="281"/>
      <c r="H337" s="281"/>
      <c r="I337" s="281" t="s">
        <v>34</v>
      </c>
      <c r="J337" s="258" t="s">
        <v>35</v>
      </c>
      <c r="K337" s="244" t="s">
        <v>4643</v>
      </c>
      <c r="L337" s="47" t="s">
        <v>4546</v>
      </c>
      <c r="M337" s="241" t="str">
        <f ca="1">DEC2HEX((15+SUM(INDIRECT(ADDRESS(ROW()+32,13)&amp;":"&amp;ADDRESS(ROW()+4+60-1,13))))/2^32,8)</f>
        <v>00000000</v>
      </c>
      <c r="N337" s="247" t="str">
        <f ca="1">DEC2HEX(MOD(15+SUM(INDIRECT(ADDRESS(ROW()+4,13)&amp;":"&amp;ADDRESS(ROW()+4+28-1,13))),2^32),8)</f>
        <v>0000000F</v>
      </c>
    </row>
    <row r="338" spans="2:14" outlineLevel="1">
      <c r="B338" s="53" t="str">
        <f t="shared" ref="B338:B388" si="10">DEC2HEX(1408+ROW()-ROW($B$273),4)</f>
        <v>05C1</v>
      </c>
      <c r="C338" s="310"/>
      <c r="D338" s="281"/>
      <c r="E338" s="281"/>
      <c r="F338" s="281"/>
      <c r="G338" s="281"/>
      <c r="H338" s="281"/>
      <c r="I338" s="281"/>
      <c r="J338" s="257"/>
      <c r="K338" s="245"/>
      <c r="L338" s="47" t="s">
        <v>4546</v>
      </c>
      <c r="M338" s="242"/>
      <c r="N338" s="248"/>
    </row>
    <row r="339" spans="2:14" outlineLevel="1">
      <c r="B339" s="53" t="str">
        <f t="shared" si="10"/>
        <v>05C2</v>
      </c>
      <c r="C339" s="310"/>
      <c r="D339" s="281"/>
      <c r="E339" s="281"/>
      <c r="F339" s="281"/>
      <c r="G339" s="281"/>
      <c r="H339" s="281"/>
      <c r="I339" s="281"/>
      <c r="J339" s="257"/>
      <c r="K339" s="245"/>
      <c r="L339" s="47" t="s">
        <v>4546</v>
      </c>
      <c r="M339" s="242"/>
      <c r="N339" s="248"/>
    </row>
    <row r="340" spans="2:14" outlineLevel="1">
      <c r="B340" s="53" t="str">
        <f t="shared" si="10"/>
        <v>05C3</v>
      </c>
      <c r="C340" s="310"/>
      <c r="D340" s="281"/>
      <c r="E340" s="281"/>
      <c r="F340" s="281"/>
      <c r="G340" s="281"/>
      <c r="H340" s="281"/>
      <c r="I340" s="281"/>
      <c r="J340" s="257"/>
      <c r="K340" s="246"/>
      <c r="L340" s="47" t="s">
        <v>4546</v>
      </c>
      <c r="M340" s="243"/>
      <c r="N340" s="249"/>
    </row>
    <row r="341" spans="2:14" outlineLevel="1">
      <c r="B341" s="53" t="str">
        <f t="shared" si="10"/>
        <v>05C4</v>
      </c>
      <c r="C341" s="101"/>
      <c r="K341" s="39"/>
      <c r="N341" s="11">
        <f ca="1">IF(INDIRECT(ADDRESS(ROW(),12))=1,2^(ROW()-ROW($N$337)),0)</f>
        <v>0</v>
      </c>
    </row>
    <row r="342" spans="2:14" outlineLevel="1">
      <c r="B342" s="53" t="str">
        <f t="shared" si="10"/>
        <v>05C5</v>
      </c>
      <c r="C342" s="101"/>
      <c r="K342" s="39"/>
      <c r="N342" s="11">
        <f t="shared" ref="N342:N388" ca="1" si="11">IF(INDIRECT(ADDRESS(ROW(),12))=1,2^(ROW()-ROW($N$337)),0)</f>
        <v>0</v>
      </c>
    </row>
    <row r="343" spans="2:14" outlineLevel="1">
      <c r="B343" s="53" t="str">
        <f t="shared" si="10"/>
        <v>05C6</v>
      </c>
      <c r="C343" s="101"/>
      <c r="K343" s="39"/>
      <c r="N343" s="11">
        <f t="shared" ca="1" si="11"/>
        <v>0</v>
      </c>
    </row>
    <row r="344" spans="2:14" outlineLevel="1">
      <c r="B344" s="53" t="str">
        <f t="shared" si="10"/>
        <v>05C7</v>
      </c>
      <c r="C344" s="101"/>
      <c r="K344" s="39"/>
      <c r="N344" s="11">
        <f t="shared" ca="1" si="11"/>
        <v>0</v>
      </c>
    </row>
    <row r="345" spans="2:14" outlineLevel="1">
      <c r="B345" s="53" t="str">
        <f t="shared" si="10"/>
        <v>05C8</v>
      </c>
      <c r="C345" s="101"/>
      <c r="K345" s="39"/>
      <c r="N345" s="11">
        <f t="shared" ca="1" si="11"/>
        <v>0</v>
      </c>
    </row>
    <row r="346" spans="2:14" outlineLevel="1">
      <c r="B346" s="53" t="str">
        <f t="shared" si="10"/>
        <v>05C9</v>
      </c>
      <c r="C346" s="101"/>
      <c r="K346" s="39"/>
      <c r="N346" s="11">
        <f t="shared" ca="1" si="11"/>
        <v>0</v>
      </c>
    </row>
    <row r="347" spans="2:14" outlineLevel="1">
      <c r="B347" s="53" t="str">
        <f t="shared" si="10"/>
        <v>05CA</v>
      </c>
      <c r="C347" s="101"/>
      <c r="K347" s="39"/>
      <c r="N347" s="11">
        <f t="shared" ca="1" si="11"/>
        <v>0</v>
      </c>
    </row>
    <row r="348" spans="2:14" outlineLevel="1">
      <c r="B348" s="53" t="str">
        <f t="shared" si="10"/>
        <v>05CB</v>
      </c>
      <c r="C348" s="101"/>
      <c r="K348" s="39"/>
      <c r="N348" s="11">
        <f t="shared" ca="1" si="11"/>
        <v>0</v>
      </c>
    </row>
    <row r="349" spans="2:14" outlineLevel="1">
      <c r="B349" s="53" t="str">
        <f t="shared" si="10"/>
        <v>05CC</v>
      </c>
      <c r="C349" s="101"/>
      <c r="K349" s="39"/>
      <c r="N349" s="11">
        <f t="shared" ca="1" si="11"/>
        <v>0</v>
      </c>
    </row>
    <row r="350" spans="2:14" outlineLevel="1">
      <c r="B350" s="53" t="str">
        <f t="shared" si="10"/>
        <v>05CD</v>
      </c>
      <c r="C350" s="101"/>
      <c r="K350" s="39"/>
      <c r="N350" s="11">
        <f t="shared" ca="1" si="11"/>
        <v>0</v>
      </c>
    </row>
    <row r="351" spans="2:14" outlineLevel="1">
      <c r="B351" s="53" t="str">
        <f t="shared" si="10"/>
        <v>05CE</v>
      </c>
      <c r="C351" s="101"/>
      <c r="K351" s="39"/>
      <c r="N351" s="11">
        <f t="shared" ca="1" si="11"/>
        <v>0</v>
      </c>
    </row>
    <row r="352" spans="2:14" outlineLevel="1">
      <c r="B352" s="53" t="str">
        <f t="shared" si="10"/>
        <v>05CF</v>
      </c>
      <c r="C352" s="101"/>
      <c r="K352" s="39"/>
      <c r="N352" s="11">
        <f t="shared" ca="1" si="11"/>
        <v>0</v>
      </c>
    </row>
    <row r="353" spans="2:14" outlineLevel="1">
      <c r="B353" s="53" t="str">
        <f t="shared" si="10"/>
        <v>05D0</v>
      </c>
      <c r="C353" s="101"/>
      <c r="K353" s="39"/>
      <c r="N353" s="11">
        <f t="shared" ca="1" si="11"/>
        <v>0</v>
      </c>
    </row>
    <row r="354" spans="2:14" outlineLevel="1">
      <c r="B354" s="53" t="str">
        <f t="shared" si="10"/>
        <v>05D1</v>
      </c>
      <c r="C354" s="101"/>
      <c r="K354" s="39"/>
      <c r="N354" s="11">
        <f t="shared" ca="1" si="11"/>
        <v>0</v>
      </c>
    </row>
    <row r="355" spans="2:14" outlineLevel="1">
      <c r="B355" s="53" t="str">
        <f t="shared" si="10"/>
        <v>05D2</v>
      </c>
      <c r="C355" s="101"/>
      <c r="K355" s="39"/>
      <c r="N355" s="11">
        <f t="shared" ca="1" si="11"/>
        <v>0</v>
      </c>
    </row>
    <row r="356" spans="2:14" outlineLevel="1">
      <c r="B356" s="53" t="str">
        <f t="shared" si="10"/>
        <v>05D3</v>
      </c>
      <c r="C356" s="101"/>
      <c r="K356" s="39"/>
      <c r="N356" s="11">
        <f t="shared" ca="1" si="11"/>
        <v>0</v>
      </c>
    </row>
    <row r="357" spans="2:14" outlineLevel="1">
      <c r="B357" s="53" t="str">
        <f t="shared" si="10"/>
        <v>05D4</v>
      </c>
      <c r="C357" s="101"/>
      <c r="K357" s="39"/>
      <c r="N357" s="11">
        <f t="shared" ca="1" si="11"/>
        <v>0</v>
      </c>
    </row>
    <row r="358" spans="2:14" outlineLevel="1">
      <c r="B358" s="53" t="str">
        <f t="shared" si="10"/>
        <v>05D5</v>
      </c>
      <c r="C358" s="101"/>
      <c r="K358" s="39"/>
      <c r="N358" s="11">
        <f t="shared" ca="1" si="11"/>
        <v>0</v>
      </c>
    </row>
    <row r="359" spans="2:14" outlineLevel="1">
      <c r="B359" s="53" t="str">
        <f t="shared" si="10"/>
        <v>05D6</v>
      </c>
      <c r="C359" s="101"/>
      <c r="K359" s="39"/>
      <c r="N359" s="11">
        <f t="shared" ca="1" si="11"/>
        <v>0</v>
      </c>
    </row>
    <row r="360" spans="2:14" outlineLevel="1">
      <c r="B360" s="53" t="str">
        <f t="shared" si="10"/>
        <v>05D7</v>
      </c>
      <c r="C360" s="101"/>
      <c r="K360" s="39"/>
      <c r="N360" s="11">
        <f t="shared" ca="1" si="11"/>
        <v>0</v>
      </c>
    </row>
    <row r="361" spans="2:14" outlineLevel="1">
      <c r="B361" s="53" t="str">
        <f t="shared" si="10"/>
        <v>05D8</v>
      </c>
      <c r="C361" s="101"/>
      <c r="K361" s="39"/>
      <c r="N361" s="11">
        <f t="shared" ca="1" si="11"/>
        <v>0</v>
      </c>
    </row>
    <row r="362" spans="2:14" outlineLevel="1">
      <c r="B362" s="53" t="str">
        <f t="shared" si="10"/>
        <v>05D9</v>
      </c>
      <c r="C362" s="101"/>
      <c r="K362" s="39"/>
      <c r="N362" s="11">
        <f t="shared" ca="1" si="11"/>
        <v>0</v>
      </c>
    </row>
    <row r="363" spans="2:14" outlineLevel="1">
      <c r="B363" s="53" t="str">
        <f t="shared" si="10"/>
        <v>05DA</v>
      </c>
      <c r="C363" s="101"/>
      <c r="K363" s="39"/>
      <c r="N363" s="11">
        <f t="shared" ca="1" si="11"/>
        <v>0</v>
      </c>
    </row>
    <row r="364" spans="2:14" outlineLevel="1">
      <c r="B364" s="53" t="str">
        <f t="shared" si="10"/>
        <v>05DB</v>
      </c>
      <c r="C364" s="101"/>
      <c r="K364" s="39"/>
      <c r="N364" s="11">
        <f t="shared" ca="1" si="11"/>
        <v>0</v>
      </c>
    </row>
    <row r="365" spans="2:14" outlineLevel="1">
      <c r="B365" s="53" t="str">
        <f t="shared" si="10"/>
        <v>05DC</v>
      </c>
      <c r="C365" s="101"/>
      <c r="K365" s="39"/>
      <c r="N365" s="11">
        <f t="shared" ca="1" si="11"/>
        <v>0</v>
      </c>
    </row>
    <row r="366" spans="2:14" outlineLevel="1">
      <c r="B366" s="53" t="str">
        <f t="shared" si="10"/>
        <v>05DD</v>
      </c>
      <c r="C366" s="101"/>
      <c r="K366" s="39"/>
      <c r="N366" s="11">
        <f t="shared" ca="1" si="11"/>
        <v>0</v>
      </c>
    </row>
    <row r="367" spans="2:14" outlineLevel="1">
      <c r="B367" s="53" t="str">
        <f t="shared" si="10"/>
        <v>05DE</v>
      </c>
      <c r="C367" s="101"/>
      <c r="K367" s="39"/>
      <c r="N367" s="11">
        <f t="shared" ca="1" si="11"/>
        <v>0</v>
      </c>
    </row>
    <row r="368" spans="2:14" outlineLevel="1">
      <c r="B368" s="53" t="str">
        <f t="shared" si="10"/>
        <v>05DF</v>
      </c>
      <c r="C368" s="101"/>
      <c r="K368" s="39"/>
      <c r="N368" s="11">
        <f t="shared" ca="1" si="11"/>
        <v>0</v>
      </c>
    </row>
    <row r="369" spans="2:14" outlineLevel="1">
      <c r="B369" s="53" t="str">
        <f t="shared" si="10"/>
        <v>05E0</v>
      </c>
      <c r="C369" s="101"/>
      <c r="K369" s="39"/>
      <c r="N369" s="11">
        <f t="shared" ca="1" si="11"/>
        <v>0</v>
      </c>
    </row>
    <row r="370" spans="2:14" outlineLevel="1">
      <c r="B370" s="53" t="str">
        <f t="shared" si="10"/>
        <v>05E1</v>
      </c>
      <c r="C370" s="101"/>
      <c r="K370" s="39"/>
      <c r="N370" s="11">
        <f t="shared" ca="1" si="11"/>
        <v>0</v>
      </c>
    </row>
    <row r="371" spans="2:14" outlineLevel="1">
      <c r="B371" s="53" t="str">
        <f t="shared" si="10"/>
        <v>05E2</v>
      </c>
      <c r="C371" s="101"/>
      <c r="K371" s="39"/>
      <c r="N371" s="11">
        <f t="shared" ca="1" si="11"/>
        <v>0</v>
      </c>
    </row>
    <row r="372" spans="2:14" outlineLevel="1">
      <c r="B372" s="53" t="str">
        <f t="shared" si="10"/>
        <v>05E3</v>
      </c>
      <c r="C372" s="101"/>
      <c r="K372" s="39"/>
      <c r="N372" s="11">
        <f t="shared" ca="1" si="11"/>
        <v>0</v>
      </c>
    </row>
    <row r="373" spans="2:14" outlineLevel="1">
      <c r="B373" s="53" t="str">
        <f t="shared" si="10"/>
        <v>05E4</v>
      </c>
      <c r="C373" s="101"/>
      <c r="K373" s="39"/>
      <c r="N373" s="11">
        <f t="shared" ca="1" si="11"/>
        <v>0</v>
      </c>
    </row>
    <row r="374" spans="2:14" outlineLevel="1">
      <c r="B374" s="53" t="str">
        <f t="shared" si="10"/>
        <v>05E5</v>
      </c>
      <c r="C374" s="101"/>
      <c r="K374" s="39"/>
      <c r="N374" s="11">
        <f t="shared" ca="1" si="11"/>
        <v>0</v>
      </c>
    </row>
    <row r="375" spans="2:14" outlineLevel="1">
      <c r="B375" s="53" t="str">
        <f t="shared" si="10"/>
        <v>05E6</v>
      </c>
      <c r="C375" s="101"/>
      <c r="K375" s="39"/>
      <c r="N375" s="11">
        <f t="shared" ca="1" si="11"/>
        <v>0</v>
      </c>
    </row>
    <row r="376" spans="2:14" outlineLevel="1">
      <c r="B376" s="53" t="str">
        <f t="shared" si="10"/>
        <v>05E7</v>
      </c>
      <c r="C376" s="101"/>
      <c r="K376" s="39"/>
      <c r="N376" s="11">
        <f t="shared" ca="1" si="11"/>
        <v>0</v>
      </c>
    </row>
    <row r="377" spans="2:14" outlineLevel="1">
      <c r="B377" s="53" t="str">
        <f t="shared" si="10"/>
        <v>05E8</v>
      </c>
      <c r="C377" s="101"/>
      <c r="K377" s="39"/>
      <c r="N377" s="11">
        <f t="shared" ca="1" si="11"/>
        <v>0</v>
      </c>
    </row>
    <row r="378" spans="2:14" outlineLevel="1">
      <c r="B378" s="53" t="str">
        <f t="shared" si="10"/>
        <v>05E9</v>
      </c>
      <c r="C378" s="101"/>
      <c r="K378" s="39"/>
      <c r="N378" s="11">
        <f t="shared" ca="1" si="11"/>
        <v>0</v>
      </c>
    </row>
    <row r="379" spans="2:14" outlineLevel="1">
      <c r="B379" s="53" t="str">
        <f t="shared" si="10"/>
        <v>05EA</v>
      </c>
      <c r="C379" s="101"/>
      <c r="K379" s="39"/>
      <c r="N379" s="11">
        <f t="shared" ca="1" si="11"/>
        <v>0</v>
      </c>
    </row>
    <row r="380" spans="2:14" outlineLevel="1">
      <c r="B380" s="53" t="str">
        <f t="shared" si="10"/>
        <v>05EB</v>
      </c>
      <c r="C380" s="101"/>
      <c r="K380" s="39"/>
      <c r="N380" s="11">
        <f t="shared" ca="1" si="11"/>
        <v>0</v>
      </c>
    </row>
    <row r="381" spans="2:14" outlineLevel="1">
      <c r="B381" s="53" t="str">
        <f t="shared" si="10"/>
        <v>05EC</v>
      </c>
      <c r="C381" s="101"/>
      <c r="K381" s="39"/>
      <c r="N381" s="11">
        <f t="shared" ca="1" si="11"/>
        <v>0</v>
      </c>
    </row>
    <row r="382" spans="2:14" outlineLevel="1">
      <c r="B382" s="53" t="str">
        <f t="shared" si="10"/>
        <v>05ED</v>
      </c>
      <c r="C382" s="101"/>
      <c r="K382" s="39"/>
      <c r="N382" s="11">
        <f t="shared" ca="1" si="11"/>
        <v>0</v>
      </c>
    </row>
    <row r="383" spans="2:14" outlineLevel="1">
      <c r="B383" s="53" t="str">
        <f t="shared" si="10"/>
        <v>05EE</v>
      </c>
      <c r="C383" s="101"/>
      <c r="K383" s="39"/>
      <c r="N383" s="11">
        <f t="shared" ca="1" si="11"/>
        <v>0</v>
      </c>
    </row>
    <row r="384" spans="2:14" outlineLevel="1">
      <c r="B384" s="53" t="str">
        <f t="shared" si="10"/>
        <v>05EF</v>
      </c>
      <c r="C384" s="101"/>
      <c r="K384" s="39"/>
      <c r="N384" s="11">
        <f t="shared" ca="1" si="11"/>
        <v>0</v>
      </c>
    </row>
    <row r="385" spans="1:14" outlineLevel="1">
      <c r="B385" s="53" t="str">
        <f t="shared" si="10"/>
        <v>05F0</v>
      </c>
      <c r="C385" s="101"/>
      <c r="K385" s="39"/>
      <c r="N385" s="11">
        <f t="shared" ca="1" si="11"/>
        <v>0</v>
      </c>
    </row>
    <row r="386" spans="1:14" outlineLevel="1">
      <c r="B386" s="53" t="str">
        <f t="shared" si="10"/>
        <v>05F1</v>
      </c>
      <c r="C386" s="101"/>
      <c r="K386" s="39"/>
      <c r="N386" s="11">
        <f t="shared" ca="1" si="11"/>
        <v>0</v>
      </c>
    </row>
    <row r="387" spans="1:14" outlineLevel="1">
      <c r="B387" s="53" t="str">
        <f t="shared" si="10"/>
        <v>05F2</v>
      </c>
      <c r="C387" s="101"/>
      <c r="K387" s="39"/>
      <c r="N387" s="11">
        <f t="shared" ca="1" si="11"/>
        <v>0</v>
      </c>
    </row>
    <row r="388" spans="1:14" outlineLevel="1">
      <c r="B388" s="53" t="str">
        <f t="shared" si="10"/>
        <v>05F3</v>
      </c>
      <c r="C388" s="101"/>
      <c r="K388" s="39"/>
      <c r="N388" s="11">
        <f t="shared" ca="1" si="11"/>
        <v>0</v>
      </c>
    </row>
    <row r="389" spans="1:14" outlineLevel="1">
      <c r="C389" s="169"/>
    </row>
    <row r="390" spans="1:14" outlineLevel="1"/>
    <row r="392" spans="1:14">
      <c r="A392" s="304" t="s">
        <v>4570</v>
      </c>
      <c r="B392" s="304"/>
      <c r="C392" s="304"/>
      <c r="D392" s="304"/>
      <c r="E392" s="304"/>
      <c r="F392" s="304"/>
      <c r="G392" s="304"/>
      <c r="H392" s="304"/>
      <c r="I392" s="304"/>
      <c r="J392" s="304"/>
      <c r="K392" s="304"/>
      <c r="L392" s="304"/>
      <c r="M392" s="304"/>
      <c r="N392" s="304"/>
    </row>
    <row r="393" spans="1:14" s="25" customFormat="1" ht="14.25" customHeight="1" outlineLevel="1">
      <c r="B393" s="53" t="str">
        <f>DEC2HEX(1536+ROW()-ROW($B$393),4)</f>
        <v>0600</v>
      </c>
      <c r="C393" s="310" t="s">
        <v>512</v>
      </c>
      <c r="D393" s="281" t="s">
        <v>33</v>
      </c>
      <c r="E393" s="281"/>
      <c r="F393" s="281"/>
      <c r="G393" s="281"/>
      <c r="H393" s="281"/>
      <c r="I393" s="281" t="s">
        <v>34</v>
      </c>
      <c r="J393" s="258" t="s">
        <v>35</v>
      </c>
      <c r="K393" s="244" t="s">
        <v>4643</v>
      </c>
      <c r="L393" s="47" t="s">
        <v>4546</v>
      </c>
      <c r="M393" s="241" t="str">
        <f ca="1">DEC2HEX((15+SUM(INDIRECT(ADDRESS(ROW()+32,13)&amp;":"&amp;ADDRESS(ROW()+4+60-1,13))))/2^32,8)</f>
        <v>00000000</v>
      </c>
      <c r="N393" s="247" t="str">
        <f ca="1">DEC2HEX(MOD(15+SUM(INDIRECT(ADDRESS(ROW()+4,13)&amp;":"&amp;ADDRESS(ROW()+4+28-1,13))),2^32),8)</f>
        <v>0000001D</v>
      </c>
    </row>
    <row r="394" spans="1:14" s="25" customFormat="1" ht="14.25" customHeight="1" outlineLevel="1">
      <c r="B394" s="53" t="str">
        <f t="shared" ref="B394:B458" si="12">DEC2HEX(1536+ROW()-ROW($B$393),4)</f>
        <v>0601</v>
      </c>
      <c r="C394" s="310"/>
      <c r="D394" s="281"/>
      <c r="E394" s="281"/>
      <c r="F394" s="281"/>
      <c r="G394" s="281"/>
      <c r="H394" s="281"/>
      <c r="I394" s="281"/>
      <c r="J394" s="257"/>
      <c r="K394" s="245"/>
      <c r="L394" s="47" t="s">
        <v>4546</v>
      </c>
      <c r="M394" s="242"/>
      <c r="N394" s="248"/>
    </row>
    <row r="395" spans="1:14" s="25" customFormat="1" ht="14.25" customHeight="1" outlineLevel="1">
      <c r="B395" s="53" t="str">
        <f t="shared" si="12"/>
        <v>0602</v>
      </c>
      <c r="C395" s="310"/>
      <c r="D395" s="281"/>
      <c r="E395" s="281"/>
      <c r="F395" s="281"/>
      <c r="G395" s="281"/>
      <c r="H395" s="281"/>
      <c r="I395" s="281"/>
      <c r="J395" s="257"/>
      <c r="K395" s="245"/>
      <c r="L395" s="47" t="s">
        <v>4546</v>
      </c>
      <c r="M395" s="242"/>
      <c r="N395" s="248"/>
    </row>
    <row r="396" spans="1:14" s="25" customFormat="1" ht="14.25" customHeight="1" outlineLevel="1">
      <c r="B396" s="53" t="str">
        <f t="shared" si="12"/>
        <v>0603</v>
      </c>
      <c r="C396" s="310"/>
      <c r="D396" s="281"/>
      <c r="E396" s="281"/>
      <c r="F396" s="281"/>
      <c r="G396" s="281"/>
      <c r="H396" s="281"/>
      <c r="I396" s="281"/>
      <c r="J396" s="257"/>
      <c r="K396" s="246"/>
      <c r="L396" s="47" t="s">
        <v>4546</v>
      </c>
      <c r="M396" s="243"/>
      <c r="N396" s="249"/>
    </row>
    <row r="397" spans="1:14" outlineLevel="1">
      <c r="B397" s="53" t="str">
        <f t="shared" si="12"/>
        <v>0604</v>
      </c>
      <c r="C397" s="101" t="s">
        <v>513</v>
      </c>
      <c r="D397" s="11" t="s">
        <v>40</v>
      </c>
      <c r="E397" s="11">
        <v>0.1</v>
      </c>
      <c r="F397" s="11" t="s">
        <v>255</v>
      </c>
      <c r="I397" s="11" t="s">
        <v>34</v>
      </c>
      <c r="J397" s="27" t="s">
        <v>514</v>
      </c>
      <c r="K397" s="39" t="s">
        <v>4759</v>
      </c>
      <c r="L397" s="11" t="s">
        <v>4546</v>
      </c>
      <c r="M397" s="11">
        <v>1</v>
      </c>
      <c r="N397" s="11">
        <f ca="1">IF(INDIRECT(ADDRESS(ROW(),12))=1,2^(ROW()-ROW($N$393)),0)</f>
        <v>0</v>
      </c>
    </row>
    <row r="398" spans="1:14" ht="41.25" outlineLevel="1">
      <c r="B398" s="53" t="str">
        <f t="shared" si="12"/>
        <v>0605</v>
      </c>
      <c r="C398" s="101" t="s">
        <v>515</v>
      </c>
      <c r="D398" s="11" t="s">
        <v>83</v>
      </c>
      <c r="E398" s="11">
        <v>0.01</v>
      </c>
      <c r="F398" s="11" t="s">
        <v>257</v>
      </c>
      <c r="I398" s="11" t="s">
        <v>34</v>
      </c>
      <c r="J398" s="27" t="s">
        <v>516</v>
      </c>
      <c r="K398" s="39" t="s">
        <v>5672</v>
      </c>
      <c r="L398" s="11" t="s">
        <v>4546</v>
      </c>
      <c r="M398" s="11">
        <v>1</v>
      </c>
      <c r="N398" s="11">
        <f t="shared" ref="N398:N452" ca="1" si="13">IF(INDIRECT(ADDRESS(ROW(),12))=1,2^(ROW()-ROW($N$393)),0)</f>
        <v>0</v>
      </c>
    </row>
    <row r="399" spans="1:14" ht="41.25" outlineLevel="1">
      <c r="B399" s="53" t="str">
        <f t="shared" si="12"/>
        <v>0606</v>
      </c>
      <c r="C399" s="101" t="s">
        <v>517</v>
      </c>
      <c r="D399" s="11" t="s">
        <v>83</v>
      </c>
      <c r="E399" s="11">
        <v>0.01</v>
      </c>
      <c r="F399" s="11" t="s">
        <v>238</v>
      </c>
      <c r="I399" s="11" t="s">
        <v>34</v>
      </c>
      <c r="J399" s="27" t="s">
        <v>518</v>
      </c>
      <c r="K399" s="39" t="s">
        <v>5674</v>
      </c>
      <c r="L399" s="11" t="s">
        <v>4546</v>
      </c>
      <c r="M399" s="11">
        <v>1</v>
      </c>
      <c r="N399" s="11">
        <f t="shared" ca="1" si="13"/>
        <v>0</v>
      </c>
    </row>
    <row r="400" spans="1:14" ht="28.5" outlineLevel="1">
      <c r="B400" s="53" t="str">
        <f t="shared" si="12"/>
        <v>0607</v>
      </c>
      <c r="C400" s="101" t="s">
        <v>519</v>
      </c>
      <c r="D400" s="11" t="s">
        <v>83</v>
      </c>
      <c r="E400" s="11">
        <v>1</v>
      </c>
      <c r="F400" s="54" t="s">
        <v>84</v>
      </c>
      <c r="I400" s="11" t="s">
        <v>34</v>
      </c>
      <c r="J400" s="27" t="s">
        <v>520</v>
      </c>
      <c r="K400" s="39" t="s">
        <v>5673</v>
      </c>
      <c r="L400" s="11" t="s">
        <v>4546</v>
      </c>
      <c r="M400" s="11">
        <v>1</v>
      </c>
      <c r="N400" s="11">
        <f t="shared" ca="1" si="13"/>
        <v>0</v>
      </c>
    </row>
    <row r="401" spans="2:14" outlineLevel="1">
      <c r="B401" s="53" t="str">
        <f t="shared" si="12"/>
        <v>0608</v>
      </c>
      <c r="C401" s="101" t="s">
        <v>521</v>
      </c>
      <c r="D401" s="11" t="s">
        <v>40</v>
      </c>
      <c r="E401" s="11">
        <v>1</v>
      </c>
      <c r="F401" s="11" t="s">
        <v>522</v>
      </c>
      <c r="I401" s="11" t="s">
        <v>34</v>
      </c>
      <c r="J401" s="27" t="s">
        <v>523</v>
      </c>
      <c r="K401" s="39" t="s">
        <v>4760</v>
      </c>
      <c r="L401" s="11" t="s">
        <v>4546</v>
      </c>
      <c r="M401" s="11">
        <v>1</v>
      </c>
      <c r="N401" s="11">
        <f t="shared" ca="1" si="13"/>
        <v>0</v>
      </c>
    </row>
    <row r="402" spans="2:14" outlineLevel="1">
      <c r="B402" s="53" t="str">
        <f t="shared" si="12"/>
        <v>0609</v>
      </c>
      <c r="C402" s="101" t="s">
        <v>524</v>
      </c>
      <c r="D402" s="11" t="s">
        <v>40</v>
      </c>
      <c r="E402" s="11">
        <v>1</v>
      </c>
      <c r="F402" s="11" t="s">
        <v>522</v>
      </c>
      <c r="I402" s="11" t="s">
        <v>34</v>
      </c>
      <c r="J402" s="27" t="s">
        <v>525</v>
      </c>
      <c r="K402" s="39" t="s">
        <v>4761</v>
      </c>
      <c r="L402" s="11" t="s">
        <v>4546</v>
      </c>
      <c r="M402" s="11">
        <v>1</v>
      </c>
      <c r="N402" s="11">
        <f t="shared" ca="1" si="13"/>
        <v>0</v>
      </c>
    </row>
    <row r="403" spans="2:14" outlineLevel="1">
      <c r="B403" s="53" t="str">
        <f t="shared" si="12"/>
        <v>060A</v>
      </c>
      <c r="C403" s="101" t="s">
        <v>526</v>
      </c>
      <c r="D403" s="11" t="s">
        <v>40</v>
      </c>
      <c r="E403" s="11">
        <v>1</v>
      </c>
      <c r="F403" s="11" t="s">
        <v>527</v>
      </c>
      <c r="I403" s="11" t="s">
        <v>34</v>
      </c>
      <c r="J403" s="27" t="s">
        <v>528</v>
      </c>
      <c r="K403" s="39" t="s">
        <v>4762</v>
      </c>
      <c r="L403" s="11" t="s">
        <v>4546</v>
      </c>
      <c r="M403" s="11">
        <v>1</v>
      </c>
      <c r="N403" s="11">
        <f t="shared" ca="1" si="13"/>
        <v>0</v>
      </c>
    </row>
    <row r="404" spans="2:14" outlineLevel="1">
      <c r="B404" s="53" t="str">
        <f t="shared" si="12"/>
        <v>060B</v>
      </c>
      <c r="C404" s="101" t="s">
        <v>529</v>
      </c>
      <c r="D404" s="11" t="s">
        <v>40</v>
      </c>
      <c r="E404" s="11">
        <v>0.1</v>
      </c>
      <c r="F404" s="11" t="s">
        <v>255</v>
      </c>
      <c r="I404" s="11" t="s">
        <v>34</v>
      </c>
      <c r="J404" s="27" t="s">
        <v>530</v>
      </c>
      <c r="K404" s="39" t="s">
        <v>4763</v>
      </c>
      <c r="L404" s="11" t="s">
        <v>4546</v>
      </c>
      <c r="M404" s="11">
        <v>1</v>
      </c>
      <c r="N404" s="11">
        <f t="shared" ca="1" si="13"/>
        <v>0</v>
      </c>
    </row>
    <row r="405" spans="2:14" ht="41.25" outlineLevel="1">
      <c r="B405" s="53" t="str">
        <f t="shared" si="12"/>
        <v>060C</v>
      </c>
      <c r="C405" s="101" t="s">
        <v>531</v>
      </c>
      <c r="D405" s="11" t="s">
        <v>83</v>
      </c>
      <c r="E405" s="11">
        <v>0.01</v>
      </c>
      <c r="F405" s="11" t="s">
        <v>257</v>
      </c>
      <c r="I405" s="11" t="s">
        <v>34</v>
      </c>
      <c r="J405" s="27" t="s">
        <v>532</v>
      </c>
      <c r="K405" s="39" t="s">
        <v>5676</v>
      </c>
      <c r="L405" s="11" t="s">
        <v>4546</v>
      </c>
      <c r="M405" s="11">
        <v>1</v>
      </c>
      <c r="N405" s="11">
        <f t="shared" ca="1" si="13"/>
        <v>0</v>
      </c>
    </row>
    <row r="406" spans="2:14" ht="41.25" outlineLevel="1">
      <c r="B406" s="53" t="str">
        <f t="shared" si="12"/>
        <v>060D</v>
      </c>
      <c r="C406" s="101" t="s">
        <v>533</v>
      </c>
      <c r="D406" s="11" t="s">
        <v>83</v>
      </c>
      <c r="E406" s="11">
        <v>0.01</v>
      </c>
      <c r="F406" s="11" t="s">
        <v>238</v>
      </c>
      <c r="I406" s="11" t="s">
        <v>34</v>
      </c>
      <c r="J406" s="27" t="s">
        <v>534</v>
      </c>
      <c r="K406" s="39" t="s">
        <v>5675</v>
      </c>
      <c r="L406" s="11" t="s">
        <v>4546</v>
      </c>
      <c r="M406" s="11">
        <v>1</v>
      </c>
      <c r="N406" s="11">
        <f t="shared" ca="1" si="13"/>
        <v>0</v>
      </c>
    </row>
    <row r="407" spans="2:14" ht="28.5" outlineLevel="1">
      <c r="B407" s="53" t="str">
        <f t="shared" si="12"/>
        <v>060E</v>
      </c>
      <c r="C407" s="101" t="s">
        <v>535</v>
      </c>
      <c r="D407" s="11" t="s">
        <v>83</v>
      </c>
      <c r="E407" s="11">
        <v>1</v>
      </c>
      <c r="F407" s="54" t="s">
        <v>84</v>
      </c>
      <c r="I407" s="11" t="s">
        <v>34</v>
      </c>
      <c r="J407" s="27" t="s">
        <v>536</v>
      </c>
      <c r="K407" s="39" t="s">
        <v>5701</v>
      </c>
      <c r="L407" s="11" t="s">
        <v>4546</v>
      </c>
      <c r="M407" s="11">
        <v>1</v>
      </c>
      <c r="N407" s="11">
        <f t="shared" ca="1" si="13"/>
        <v>0</v>
      </c>
    </row>
    <row r="408" spans="2:14" outlineLevel="1">
      <c r="B408" s="53" t="str">
        <f t="shared" si="12"/>
        <v>060F</v>
      </c>
      <c r="C408" s="101" t="s">
        <v>537</v>
      </c>
      <c r="D408" s="11" t="s">
        <v>40</v>
      </c>
      <c r="E408" s="11">
        <v>1</v>
      </c>
      <c r="F408" s="11" t="s">
        <v>522</v>
      </c>
      <c r="I408" s="11" t="s">
        <v>34</v>
      </c>
      <c r="J408" s="27" t="s">
        <v>538</v>
      </c>
      <c r="K408" s="39" t="s">
        <v>4764</v>
      </c>
      <c r="L408" s="11" t="s">
        <v>4546</v>
      </c>
      <c r="M408" s="11">
        <v>1</v>
      </c>
      <c r="N408" s="11">
        <f t="shared" ca="1" si="13"/>
        <v>0</v>
      </c>
    </row>
    <row r="409" spans="2:14" outlineLevel="1">
      <c r="B409" s="53" t="str">
        <f t="shared" si="12"/>
        <v>0610</v>
      </c>
      <c r="C409" s="101" t="s">
        <v>539</v>
      </c>
      <c r="D409" s="11" t="s">
        <v>40</v>
      </c>
      <c r="E409" s="11">
        <v>1</v>
      </c>
      <c r="F409" s="11" t="s">
        <v>522</v>
      </c>
      <c r="I409" s="11" t="s">
        <v>34</v>
      </c>
      <c r="J409" s="27" t="s">
        <v>540</v>
      </c>
      <c r="K409" s="39" t="s">
        <v>4765</v>
      </c>
      <c r="L409" s="11" t="s">
        <v>4546</v>
      </c>
      <c r="M409" s="11">
        <v>1</v>
      </c>
      <c r="N409" s="11">
        <f t="shared" ca="1" si="13"/>
        <v>0</v>
      </c>
    </row>
    <row r="410" spans="2:14" outlineLevel="1">
      <c r="B410" s="53" t="str">
        <f t="shared" si="12"/>
        <v>0611</v>
      </c>
      <c r="C410" s="101" t="s">
        <v>541</v>
      </c>
      <c r="D410" s="11" t="s">
        <v>40</v>
      </c>
      <c r="E410" s="11">
        <v>1</v>
      </c>
      <c r="F410" s="11" t="s">
        <v>527</v>
      </c>
      <c r="I410" s="11" t="s">
        <v>34</v>
      </c>
      <c r="J410" s="27" t="s">
        <v>542</v>
      </c>
      <c r="K410" s="39" t="s">
        <v>4766</v>
      </c>
      <c r="L410" s="11" t="s">
        <v>4546</v>
      </c>
      <c r="M410" s="11">
        <v>1</v>
      </c>
      <c r="N410" s="11">
        <f t="shared" ca="1" si="13"/>
        <v>0</v>
      </c>
    </row>
    <row r="411" spans="2:14" outlineLevel="1">
      <c r="B411" s="53" t="str">
        <f t="shared" si="12"/>
        <v>0612</v>
      </c>
      <c r="C411" s="101" t="s">
        <v>543</v>
      </c>
      <c r="D411" s="11" t="s">
        <v>40</v>
      </c>
      <c r="E411" s="11">
        <v>0.1</v>
      </c>
      <c r="F411" s="11" t="s">
        <v>255</v>
      </c>
      <c r="I411" s="11" t="s">
        <v>34</v>
      </c>
      <c r="J411" s="27" t="s">
        <v>544</v>
      </c>
      <c r="K411" s="39" t="s">
        <v>4767</v>
      </c>
      <c r="L411" s="11" t="s">
        <v>4546</v>
      </c>
      <c r="N411" s="11">
        <f t="shared" ca="1" si="13"/>
        <v>0</v>
      </c>
    </row>
    <row r="412" spans="2:14" ht="42.75" outlineLevel="1">
      <c r="B412" s="53" t="str">
        <f t="shared" si="12"/>
        <v>0613</v>
      </c>
      <c r="C412" s="101" t="s">
        <v>545</v>
      </c>
      <c r="D412" s="11" t="s">
        <v>83</v>
      </c>
      <c r="E412" s="11">
        <v>0.01</v>
      </c>
      <c r="F412" s="11" t="s">
        <v>257</v>
      </c>
      <c r="I412" s="11" t="s">
        <v>34</v>
      </c>
      <c r="J412" s="27" t="s">
        <v>546</v>
      </c>
      <c r="K412" s="39" t="s">
        <v>5677</v>
      </c>
      <c r="L412" s="11" t="s">
        <v>4546</v>
      </c>
      <c r="N412" s="11">
        <f t="shared" ca="1" si="13"/>
        <v>0</v>
      </c>
    </row>
    <row r="413" spans="2:14" ht="41.25" outlineLevel="1">
      <c r="B413" s="53" t="str">
        <f t="shared" si="12"/>
        <v>0614</v>
      </c>
      <c r="C413" s="101" t="s">
        <v>547</v>
      </c>
      <c r="D413" s="11" t="s">
        <v>83</v>
      </c>
      <c r="E413" s="11">
        <v>0.01</v>
      </c>
      <c r="F413" s="11" t="s">
        <v>238</v>
      </c>
      <c r="I413" s="11" t="s">
        <v>34</v>
      </c>
      <c r="J413" s="27" t="s">
        <v>548</v>
      </c>
      <c r="K413" s="39" t="s">
        <v>5678</v>
      </c>
      <c r="L413" s="11" t="s">
        <v>4546</v>
      </c>
      <c r="N413" s="11">
        <f t="shared" ca="1" si="13"/>
        <v>0</v>
      </c>
    </row>
    <row r="414" spans="2:14" ht="28.5" outlineLevel="1">
      <c r="B414" s="53" t="str">
        <f t="shared" si="12"/>
        <v>0615</v>
      </c>
      <c r="C414" s="101" t="s">
        <v>549</v>
      </c>
      <c r="D414" s="11" t="s">
        <v>83</v>
      </c>
      <c r="E414" s="11">
        <v>1</v>
      </c>
      <c r="F414" s="54" t="s">
        <v>84</v>
      </c>
      <c r="I414" s="11" t="s">
        <v>34</v>
      </c>
      <c r="J414" s="27" t="s">
        <v>550</v>
      </c>
      <c r="K414" s="39" t="s">
        <v>5699</v>
      </c>
      <c r="L414" s="11" t="s">
        <v>4546</v>
      </c>
      <c r="N414" s="11">
        <f t="shared" ca="1" si="13"/>
        <v>0</v>
      </c>
    </row>
    <row r="415" spans="2:14" outlineLevel="1">
      <c r="B415" s="53" t="str">
        <f t="shared" si="12"/>
        <v>0616</v>
      </c>
      <c r="C415" s="101" t="s">
        <v>551</v>
      </c>
      <c r="D415" s="11" t="s">
        <v>40</v>
      </c>
      <c r="E415" s="11">
        <v>1</v>
      </c>
      <c r="F415" s="11" t="s">
        <v>522</v>
      </c>
      <c r="I415" s="11" t="s">
        <v>34</v>
      </c>
      <c r="J415" s="27" t="s">
        <v>552</v>
      </c>
      <c r="K415" s="39" t="s">
        <v>4768</v>
      </c>
      <c r="L415" s="11" t="s">
        <v>4546</v>
      </c>
      <c r="N415" s="11">
        <f t="shared" ca="1" si="13"/>
        <v>0</v>
      </c>
    </row>
    <row r="416" spans="2:14" outlineLevel="1">
      <c r="B416" s="53" t="str">
        <f t="shared" si="12"/>
        <v>0617</v>
      </c>
      <c r="C416" s="101" t="s">
        <v>553</v>
      </c>
      <c r="D416" s="11" t="s">
        <v>40</v>
      </c>
      <c r="E416" s="11">
        <v>1</v>
      </c>
      <c r="F416" s="11" t="s">
        <v>522</v>
      </c>
      <c r="I416" s="11" t="s">
        <v>34</v>
      </c>
      <c r="J416" s="27" t="s">
        <v>554</v>
      </c>
      <c r="K416" s="39" t="s">
        <v>4769</v>
      </c>
      <c r="L416" s="11" t="s">
        <v>4546</v>
      </c>
      <c r="N416" s="11">
        <f t="shared" ca="1" si="13"/>
        <v>0</v>
      </c>
    </row>
    <row r="417" spans="2:14" outlineLevel="1">
      <c r="B417" s="53" t="str">
        <f t="shared" si="12"/>
        <v>0618</v>
      </c>
      <c r="C417" s="101" t="s">
        <v>555</v>
      </c>
      <c r="D417" s="11" t="s">
        <v>40</v>
      </c>
      <c r="E417" s="11">
        <v>1</v>
      </c>
      <c r="F417" s="11" t="s">
        <v>527</v>
      </c>
      <c r="I417" s="11" t="s">
        <v>34</v>
      </c>
      <c r="J417" s="27" t="s">
        <v>556</v>
      </c>
      <c r="K417" s="39" t="s">
        <v>4770</v>
      </c>
      <c r="L417" s="11" t="s">
        <v>4546</v>
      </c>
      <c r="N417" s="11">
        <f t="shared" ca="1" si="13"/>
        <v>0</v>
      </c>
    </row>
    <row r="418" spans="2:14" outlineLevel="1">
      <c r="B418" s="53" t="str">
        <f t="shared" si="12"/>
        <v>0619</v>
      </c>
      <c r="C418" s="101" t="s">
        <v>557</v>
      </c>
      <c r="D418" s="11" t="s">
        <v>40</v>
      </c>
      <c r="E418" s="11">
        <v>0.1</v>
      </c>
      <c r="F418" s="11" t="s">
        <v>255</v>
      </c>
      <c r="I418" s="11" t="s">
        <v>34</v>
      </c>
      <c r="J418" s="27" t="s">
        <v>558</v>
      </c>
      <c r="K418" s="39" t="s">
        <v>4771</v>
      </c>
      <c r="L418" s="11" t="s">
        <v>4546</v>
      </c>
      <c r="N418" s="11">
        <f t="shared" ca="1" si="13"/>
        <v>0</v>
      </c>
    </row>
    <row r="419" spans="2:14" ht="42.75" outlineLevel="1">
      <c r="B419" s="53" t="str">
        <f t="shared" si="12"/>
        <v>061A</v>
      </c>
      <c r="C419" s="101" t="s">
        <v>559</v>
      </c>
      <c r="D419" s="11" t="s">
        <v>83</v>
      </c>
      <c r="E419" s="11">
        <v>0.01</v>
      </c>
      <c r="F419" s="11" t="s">
        <v>257</v>
      </c>
      <c r="I419" s="11" t="s">
        <v>34</v>
      </c>
      <c r="J419" s="27" t="s">
        <v>560</v>
      </c>
      <c r="K419" s="39" t="s">
        <v>5679</v>
      </c>
      <c r="L419" s="11" t="s">
        <v>4546</v>
      </c>
      <c r="N419" s="11">
        <f t="shared" ca="1" si="13"/>
        <v>0</v>
      </c>
    </row>
    <row r="420" spans="2:14" ht="41.25" outlineLevel="1">
      <c r="B420" s="53" t="str">
        <f t="shared" si="12"/>
        <v>061B</v>
      </c>
      <c r="C420" s="101" t="s">
        <v>561</v>
      </c>
      <c r="D420" s="11" t="s">
        <v>83</v>
      </c>
      <c r="E420" s="11">
        <v>0.01</v>
      </c>
      <c r="F420" s="11" t="s">
        <v>238</v>
      </c>
      <c r="I420" s="11" t="s">
        <v>34</v>
      </c>
      <c r="J420" s="27" t="s">
        <v>562</v>
      </c>
      <c r="K420" s="39" t="s">
        <v>5680</v>
      </c>
      <c r="L420" s="11" t="s">
        <v>4546</v>
      </c>
      <c r="N420" s="11">
        <f t="shared" ca="1" si="13"/>
        <v>0</v>
      </c>
    </row>
    <row r="421" spans="2:14" ht="28.5" outlineLevel="1">
      <c r="B421" s="53" t="str">
        <f t="shared" si="12"/>
        <v>061C</v>
      </c>
      <c r="C421" s="101" t="s">
        <v>563</v>
      </c>
      <c r="D421" s="11" t="s">
        <v>83</v>
      </c>
      <c r="E421" s="11">
        <v>1</v>
      </c>
      <c r="F421" s="54" t="s">
        <v>84</v>
      </c>
      <c r="I421" s="11" t="s">
        <v>34</v>
      </c>
      <c r="J421" s="27" t="s">
        <v>564</v>
      </c>
      <c r="K421" s="39" t="s">
        <v>5702</v>
      </c>
      <c r="L421" s="11" t="s">
        <v>4546</v>
      </c>
      <c r="N421" s="11">
        <f t="shared" ca="1" si="13"/>
        <v>0</v>
      </c>
    </row>
    <row r="422" spans="2:14" outlineLevel="1">
      <c r="B422" s="53" t="str">
        <f t="shared" si="12"/>
        <v>061D</v>
      </c>
      <c r="C422" s="101" t="s">
        <v>565</v>
      </c>
      <c r="D422" s="11" t="s">
        <v>40</v>
      </c>
      <c r="E422" s="11">
        <v>1</v>
      </c>
      <c r="F422" s="11" t="s">
        <v>522</v>
      </c>
      <c r="I422" s="11" t="s">
        <v>34</v>
      </c>
      <c r="J422" s="27" t="s">
        <v>566</v>
      </c>
      <c r="K422" s="39" t="s">
        <v>4772</v>
      </c>
      <c r="L422" s="11" t="s">
        <v>4546</v>
      </c>
      <c r="N422" s="11">
        <f t="shared" ca="1" si="13"/>
        <v>0</v>
      </c>
    </row>
    <row r="423" spans="2:14" outlineLevel="1">
      <c r="B423" s="53" t="str">
        <f t="shared" si="12"/>
        <v>061E</v>
      </c>
      <c r="C423" s="101" t="s">
        <v>567</v>
      </c>
      <c r="D423" s="11" t="s">
        <v>40</v>
      </c>
      <c r="E423" s="11">
        <v>1</v>
      </c>
      <c r="F423" s="11" t="s">
        <v>522</v>
      </c>
      <c r="I423" s="11" t="s">
        <v>34</v>
      </c>
      <c r="J423" s="27" t="s">
        <v>568</v>
      </c>
      <c r="K423" s="39" t="s">
        <v>4773</v>
      </c>
      <c r="L423" s="11" t="s">
        <v>4546</v>
      </c>
      <c r="N423" s="11">
        <f t="shared" ca="1" si="13"/>
        <v>0</v>
      </c>
    </row>
    <row r="424" spans="2:14" outlineLevel="1">
      <c r="B424" s="53" t="str">
        <f t="shared" si="12"/>
        <v>061F</v>
      </c>
      <c r="C424" s="101" t="s">
        <v>569</v>
      </c>
      <c r="D424" s="11" t="s">
        <v>40</v>
      </c>
      <c r="E424" s="11">
        <v>1</v>
      </c>
      <c r="F424" s="11" t="s">
        <v>527</v>
      </c>
      <c r="I424" s="11" t="s">
        <v>34</v>
      </c>
      <c r="J424" s="27" t="s">
        <v>570</v>
      </c>
      <c r="K424" s="39" t="s">
        <v>4774</v>
      </c>
      <c r="L424" s="11" t="s">
        <v>4546</v>
      </c>
      <c r="N424" s="11">
        <f t="shared" ca="1" si="13"/>
        <v>0</v>
      </c>
    </row>
    <row r="425" spans="2:14" outlineLevel="1">
      <c r="B425" s="53" t="str">
        <f t="shared" si="12"/>
        <v>0620</v>
      </c>
      <c r="C425" s="101" t="s">
        <v>571</v>
      </c>
      <c r="D425" s="11" t="s">
        <v>40</v>
      </c>
      <c r="E425" s="11">
        <v>0.1</v>
      </c>
      <c r="F425" s="11" t="s">
        <v>255</v>
      </c>
      <c r="I425" s="11" t="s">
        <v>34</v>
      </c>
      <c r="J425" s="27" t="s">
        <v>572</v>
      </c>
      <c r="K425" s="39" t="s">
        <v>4775</v>
      </c>
      <c r="L425" s="11" t="s">
        <v>4546</v>
      </c>
      <c r="N425" s="11">
        <f t="shared" ca="1" si="13"/>
        <v>0</v>
      </c>
    </row>
    <row r="426" spans="2:14" ht="42.75" outlineLevel="1">
      <c r="B426" s="53" t="str">
        <f t="shared" si="12"/>
        <v>0621</v>
      </c>
      <c r="C426" s="101" t="s">
        <v>573</v>
      </c>
      <c r="D426" s="11" t="s">
        <v>83</v>
      </c>
      <c r="E426" s="11">
        <v>0.01</v>
      </c>
      <c r="F426" s="11" t="s">
        <v>257</v>
      </c>
      <c r="I426" s="11" t="s">
        <v>34</v>
      </c>
      <c r="J426" s="27" t="s">
        <v>574</v>
      </c>
      <c r="K426" s="39" t="s">
        <v>5681</v>
      </c>
      <c r="L426" s="11" t="s">
        <v>4546</v>
      </c>
      <c r="N426" s="11">
        <f t="shared" ca="1" si="13"/>
        <v>0</v>
      </c>
    </row>
    <row r="427" spans="2:14" ht="41.25" outlineLevel="1">
      <c r="B427" s="53" t="str">
        <f t="shared" si="12"/>
        <v>0622</v>
      </c>
      <c r="C427" s="101" t="s">
        <v>575</v>
      </c>
      <c r="D427" s="11" t="s">
        <v>83</v>
      </c>
      <c r="E427" s="11">
        <v>0.01</v>
      </c>
      <c r="F427" s="11" t="s">
        <v>238</v>
      </c>
      <c r="I427" s="11" t="s">
        <v>34</v>
      </c>
      <c r="J427" s="27" t="s">
        <v>576</v>
      </c>
      <c r="K427" s="39" t="s">
        <v>5682</v>
      </c>
      <c r="L427" s="11" t="s">
        <v>4546</v>
      </c>
      <c r="N427" s="11">
        <f t="shared" ca="1" si="13"/>
        <v>0</v>
      </c>
    </row>
    <row r="428" spans="2:14" ht="28.5" outlineLevel="1">
      <c r="B428" s="53" t="str">
        <f t="shared" si="12"/>
        <v>0623</v>
      </c>
      <c r="C428" s="101" t="s">
        <v>577</v>
      </c>
      <c r="D428" s="11" t="s">
        <v>83</v>
      </c>
      <c r="E428" s="11">
        <v>1</v>
      </c>
      <c r="F428" s="54" t="s">
        <v>84</v>
      </c>
      <c r="I428" s="11" t="s">
        <v>34</v>
      </c>
      <c r="J428" s="27" t="s">
        <v>578</v>
      </c>
      <c r="K428" s="39" t="s">
        <v>5703</v>
      </c>
      <c r="L428" s="11" t="s">
        <v>4546</v>
      </c>
      <c r="N428" s="11">
        <f t="shared" ca="1" si="13"/>
        <v>0</v>
      </c>
    </row>
    <row r="429" spans="2:14" outlineLevel="1">
      <c r="B429" s="53" t="str">
        <f t="shared" si="12"/>
        <v>0624</v>
      </c>
      <c r="C429" s="101" t="s">
        <v>579</v>
      </c>
      <c r="D429" s="11" t="s">
        <v>40</v>
      </c>
      <c r="E429" s="11">
        <v>1</v>
      </c>
      <c r="F429" s="11" t="s">
        <v>522</v>
      </c>
      <c r="I429" s="11" t="s">
        <v>34</v>
      </c>
      <c r="J429" s="27" t="s">
        <v>580</v>
      </c>
      <c r="K429" s="39" t="s">
        <v>4776</v>
      </c>
      <c r="L429" s="11" t="s">
        <v>4546</v>
      </c>
      <c r="N429" s="11">
        <f t="shared" ca="1" si="13"/>
        <v>0</v>
      </c>
    </row>
    <row r="430" spans="2:14" outlineLevel="1">
      <c r="B430" s="53" t="str">
        <f t="shared" si="12"/>
        <v>0625</v>
      </c>
      <c r="C430" s="101" t="s">
        <v>581</v>
      </c>
      <c r="D430" s="11" t="s">
        <v>40</v>
      </c>
      <c r="E430" s="11">
        <v>1</v>
      </c>
      <c r="F430" s="11" t="s">
        <v>522</v>
      </c>
      <c r="I430" s="11" t="s">
        <v>34</v>
      </c>
      <c r="J430" s="27" t="s">
        <v>582</v>
      </c>
      <c r="K430" s="39" t="s">
        <v>4777</v>
      </c>
      <c r="L430" s="11" t="s">
        <v>4546</v>
      </c>
      <c r="N430" s="11">
        <f t="shared" ca="1" si="13"/>
        <v>0</v>
      </c>
    </row>
    <row r="431" spans="2:14" outlineLevel="1">
      <c r="B431" s="53" t="str">
        <f t="shared" si="12"/>
        <v>0626</v>
      </c>
      <c r="C431" s="101" t="s">
        <v>583</v>
      </c>
      <c r="D431" s="11" t="s">
        <v>40</v>
      </c>
      <c r="E431" s="11">
        <v>1</v>
      </c>
      <c r="F431" s="11" t="s">
        <v>527</v>
      </c>
      <c r="I431" s="11" t="s">
        <v>34</v>
      </c>
      <c r="J431" s="27" t="s">
        <v>584</v>
      </c>
      <c r="K431" s="39" t="s">
        <v>4778</v>
      </c>
      <c r="L431" s="11" t="s">
        <v>4546</v>
      </c>
      <c r="N431" s="11">
        <f t="shared" ca="1" si="13"/>
        <v>0</v>
      </c>
    </row>
    <row r="432" spans="2:14" outlineLevel="1">
      <c r="B432" s="53" t="str">
        <f t="shared" si="12"/>
        <v>0627</v>
      </c>
      <c r="C432" s="101" t="s">
        <v>585</v>
      </c>
      <c r="D432" s="11" t="s">
        <v>40</v>
      </c>
      <c r="E432" s="11">
        <v>0.1</v>
      </c>
      <c r="F432" s="11" t="s">
        <v>255</v>
      </c>
      <c r="I432" s="11" t="s">
        <v>34</v>
      </c>
      <c r="J432" s="27" t="s">
        <v>586</v>
      </c>
      <c r="K432" s="39" t="s">
        <v>4779</v>
      </c>
      <c r="L432" s="11" t="s">
        <v>4546</v>
      </c>
      <c r="N432" s="11">
        <f t="shared" ca="1" si="13"/>
        <v>0</v>
      </c>
    </row>
    <row r="433" spans="2:14" ht="42.75" outlineLevel="1">
      <c r="B433" s="53" t="str">
        <f t="shared" si="12"/>
        <v>0628</v>
      </c>
      <c r="C433" s="101" t="s">
        <v>587</v>
      </c>
      <c r="D433" s="11" t="s">
        <v>83</v>
      </c>
      <c r="E433" s="11">
        <v>0.01</v>
      </c>
      <c r="F433" s="11" t="s">
        <v>257</v>
      </c>
      <c r="I433" s="11" t="s">
        <v>34</v>
      </c>
      <c r="J433" s="27" t="s">
        <v>588</v>
      </c>
      <c r="K433" s="39" t="s">
        <v>5683</v>
      </c>
      <c r="L433" s="11" t="s">
        <v>4546</v>
      </c>
      <c r="N433" s="11">
        <f t="shared" ca="1" si="13"/>
        <v>0</v>
      </c>
    </row>
    <row r="434" spans="2:14" ht="41.25" outlineLevel="1">
      <c r="B434" s="53" t="str">
        <f t="shared" si="12"/>
        <v>0629</v>
      </c>
      <c r="C434" s="101" t="s">
        <v>589</v>
      </c>
      <c r="D434" s="11" t="s">
        <v>83</v>
      </c>
      <c r="E434" s="11">
        <v>0.01</v>
      </c>
      <c r="F434" s="11" t="s">
        <v>238</v>
      </c>
      <c r="I434" s="11" t="s">
        <v>34</v>
      </c>
      <c r="J434" s="27" t="s">
        <v>590</v>
      </c>
      <c r="K434" s="39" t="s">
        <v>5684</v>
      </c>
      <c r="L434" s="11" t="s">
        <v>4546</v>
      </c>
      <c r="N434" s="11">
        <f t="shared" ca="1" si="13"/>
        <v>0</v>
      </c>
    </row>
    <row r="435" spans="2:14" ht="28.5" outlineLevel="1">
      <c r="B435" s="53" t="str">
        <f t="shared" si="12"/>
        <v>062A</v>
      </c>
      <c r="C435" s="101" t="s">
        <v>591</v>
      </c>
      <c r="D435" s="11" t="s">
        <v>83</v>
      </c>
      <c r="E435" s="11">
        <v>1</v>
      </c>
      <c r="F435" s="54" t="s">
        <v>84</v>
      </c>
      <c r="I435" s="11" t="s">
        <v>34</v>
      </c>
      <c r="J435" s="27" t="s">
        <v>592</v>
      </c>
      <c r="K435" s="39" t="s">
        <v>5704</v>
      </c>
      <c r="L435" s="11" t="s">
        <v>4546</v>
      </c>
      <c r="N435" s="11">
        <f t="shared" ca="1" si="13"/>
        <v>0</v>
      </c>
    </row>
    <row r="436" spans="2:14" outlineLevel="1">
      <c r="B436" s="53" t="str">
        <f t="shared" si="12"/>
        <v>062B</v>
      </c>
      <c r="C436" s="101" t="s">
        <v>593</v>
      </c>
      <c r="D436" s="11" t="s">
        <v>40</v>
      </c>
      <c r="E436" s="11">
        <v>1</v>
      </c>
      <c r="F436" s="11" t="s">
        <v>522</v>
      </c>
      <c r="I436" s="11" t="s">
        <v>34</v>
      </c>
      <c r="J436" s="27" t="s">
        <v>594</v>
      </c>
      <c r="K436" s="39" t="s">
        <v>4780</v>
      </c>
      <c r="L436" s="11" t="s">
        <v>4546</v>
      </c>
      <c r="N436" s="11">
        <f t="shared" ca="1" si="13"/>
        <v>0</v>
      </c>
    </row>
    <row r="437" spans="2:14" outlineLevel="1">
      <c r="B437" s="53" t="str">
        <f t="shared" si="12"/>
        <v>062C</v>
      </c>
      <c r="C437" s="101" t="s">
        <v>595</v>
      </c>
      <c r="D437" s="11" t="s">
        <v>40</v>
      </c>
      <c r="E437" s="11">
        <v>1</v>
      </c>
      <c r="F437" s="11" t="s">
        <v>522</v>
      </c>
      <c r="I437" s="11" t="s">
        <v>34</v>
      </c>
      <c r="J437" s="27" t="s">
        <v>596</v>
      </c>
      <c r="K437" s="39" t="s">
        <v>4781</v>
      </c>
      <c r="L437" s="11" t="s">
        <v>4546</v>
      </c>
      <c r="N437" s="11">
        <f t="shared" ca="1" si="13"/>
        <v>0</v>
      </c>
    </row>
    <row r="438" spans="2:14" outlineLevel="1">
      <c r="B438" s="53" t="str">
        <f t="shared" si="12"/>
        <v>062D</v>
      </c>
      <c r="C438" s="101" t="s">
        <v>597</v>
      </c>
      <c r="D438" s="11" t="s">
        <v>40</v>
      </c>
      <c r="E438" s="11">
        <v>1</v>
      </c>
      <c r="F438" s="11" t="s">
        <v>527</v>
      </c>
      <c r="I438" s="11" t="s">
        <v>34</v>
      </c>
      <c r="J438" s="27" t="s">
        <v>598</v>
      </c>
      <c r="K438" s="39" t="s">
        <v>4782</v>
      </c>
      <c r="L438" s="11" t="s">
        <v>4546</v>
      </c>
      <c r="N438" s="11">
        <f t="shared" ca="1" si="13"/>
        <v>0</v>
      </c>
    </row>
    <row r="439" spans="2:14" outlineLevel="1">
      <c r="B439" s="53" t="str">
        <f t="shared" si="12"/>
        <v>062E</v>
      </c>
      <c r="C439" s="101" t="s">
        <v>599</v>
      </c>
      <c r="D439" s="11" t="s">
        <v>40</v>
      </c>
      <c r="E439" s="11">
        <v>0.1</v>
      </c>
      <c r="F439" s="11" t="s">
        <v>255</v>
      </c>
      <c r="I439" s="11" t="s">
        <v>34</v>
      </c>
      <c r="J439" s="27" t="s">
        <v>600</v>
      </c>
      <c r="K439" s="39" t="s">
        <v>4783</v>
      </c>
      <c r="L439" s="11" t="s">
        <v>4546</v>
      </c>
      <c r="N439" s="11">
        <f t="shared" ca="1" si="13"/>
        <v>0</v>
      </c>
    </row>
    <row r="440" spans="2:14" ht="42.75" outlineLevel="1">
      <c r="B440" s="53" t="str">
        <f t="shared" si="12"/>
        <v>062F</v>
      </c>
      <c r="C440" s="101" t="s">
        <v>601</v>
      </c>
      <c r="D440" s="11" t="s">
        <v>83</v>
      </c>
      <c r="E440" s="11">
        <v>0.01</v>
      </c>
      <c r="F440" s="11" t="s">
        <v>257</v>
      </c>
      <c r="I440" s="11" t="s">
        <v>34</v>
      </c>
      <c r="J440" s="27" t="s">
        <v>602</v>
      </c>
      <c r="K440" s="39" t="s">
        <v>5685</v>
      </c>
      <c r="L440" s="11" t="s">
        <v>4546</v>
      </c>
      <c r="N440" s="11">
        <f t="shared" ca="1" si="13"/>
        <v>0</v>
      </c>
    </row>
    <row r="441" spans="2:14" ht="41.25" outlineLevel="1">
      <c r="B441" s="53" t="str">
        <f t="shared" si="12"/>
        <v>0630</v>
      </c>
      <c r="C441" s="101" t="s">
        <v>603</v>
      </c>
      <c r="D441" s="11" t="s">
        <v>83</v>
      </c>
      <c r="E441" s="11">
        <v>0.01</v>
      </c>
      <c r="F441" s="11" t="s">
        <v>238</v>
      </c>
      <c r="I441" s="11" t="s">
        <v>34</v>
      </c>
      <c r="J441" s="27" t="s">
        <v>604</v>
      </c>
      <c r="K441" s="39" t="s">
        <v>5686</v>
      </c>
      <c r="L441" s="11" t="s">
        <v>4546</v>
      </c>
      <c r="N441" s="11">
        <f t="shared" ca="1" si="13"/>
        <v>0</v>
      </c>
    </row>
    <row r="442" spans="2:14" ht="28.5" outlineLevel="1">
      <c r="B442" s="53" t="str">
        <f t="shared" si="12"/>
        <v>0631</v>
      </c>
      <c r="C442" s="101" t="s">
        <v>605</v>
      </c>
      <c r="D442" s="11" t="s">
        <v>83</v>
      </c>
      <c r="E442" s="11">
        <v>1</v>
      </c>
      <c r="F442" s="54" t="s">
        <v>84</v>
      </c>
      <c r="I442" s="11" t="s">
        <v>34</v>
      </c>
      <c r="J442" s="27" t="s">
        <v>606</v>
      </c>
      <c r="K442" s="39" t="s">
        <v>5705</v>
      </c>
      <c r="L442" s="11" t="s">
        <v>4546</v>
      </c>
      <c r="N442" s="11">
        <f t="shared" ca="1" si="13"/>
        <v>0</v>
      </c>
    </row>
    <row r="443" spans="2:14" outlineLevel="1">
      <c r="B443" s="53" t="str">
        <f t="shared" si="12"/>
        <v>0632</v>
      </c>
      <c r="C443" s="101" t="s">
        <v>607</v>
      </c>
      <c r="D443" s="11" t="s">
        <v>40</v>
      </c>
      <c r="E443" s="11">
        <v>1</v>
      </c>
      <c r="F443" s="11" t="s">
        <v>522</v>
      </c>
      <c r="I443" s="11" t="s">
        <v>34</v>
      </c>
      <c r="J443" s="27" t="s">
        <v>608</v>
      </c>
      <c r="K443" s="39" t="s">
        <v>4784</v>
      </c>
      <c r="L443" s="11" t="s">
        <v>4546</v>
      </c>
      <c r="N443" s="11">
        <f t="shared" ca="1" si="13"/>
        <v>0</v>
      </c>
    </row>
    <row r="444" spans="2:14" outlineLevel="1">
      <c r="B444" s="53" t="str">
        <f t="shared" si="12"/>
        <v>0633</v>
      </c>
      <c r="C444" s="101" t="s">
        <v>609</v>
      </c>
      <c r="D444" s="11" t="s">
        <v>40</v>
      </c>
      <c r="E444" s="11">
        <v>1</v>
      </c>
      <c r="F444" s="11" t="s">
        <v>522</v>
      </c>
      <c r="I444" s="11" t="s">
        <v>34</v>
      </c>
      <c r="J444" s="27" t="s">
        <v>610</v>
      </c>
      <c r="K444" s="39" t="s">
        <v>4785</v>
      </c>
      <c r="L444" s="11" t="s">
        <v>4546</v>
      </c>
      <c r="N444" s="11">
        <f t="shared" ca="1" si="13"/>
        <v>0</v>
      </c>
    </row>
    <row r="445" spans="2:14" outlineLevel="1">
      <c r="B445" s="53" t="str">
        <f t="shared" si="12"/>
        <v>0634</v>
      </c>
      <c r="C445" s="101" t="s">
        <v>611</v>
      </c>
      <c r="D445" s="11" t="s">
        <v>40</v>
      </c>
      <c r="E445" s="11">
        <v>1</v>
      </c>
      <c r="F445" s="11" t="s">
        <v>527</v>
      </c>
      <c r="I445" s="11" t="s">
        <v>34</v>
      </c>
      <c r="J445" s="27" t="s">
        <v>612</v>
      </c>
      <c r="K445" s="39" t="s">
        <v>4786</v>
      </c>
      <c r="L445" s="11" t="s">
        <v>4546</v>
      </c>
      <c r="N445" s="11">
        <f t="shared" ca="1" si="13"/>
        <v>0</v>
      </c>
    </row>
    <row r="446" spans="2:14" outlineLevel="1">
      <c r="B446" s="53" t="str">
        <f t="shared" si="12"/>
        <v>0635</v>
      </c>
      <c r="C446" s="101" t="s">
        <v>613</v>
      </c>
      <c r="D446" s="11" t="s">
        <v>40</v>
      </c>
      <c r="E446" s="11">
        <v>0.1</v>
      </c>
      <c r="F446" s="11" t="s">
        <v>255</v>
      </c>
      <c r="I446" s="11" t="s">
        <v>34</v>
      </c>
      <c r="J446" s="27" t="s">
        <v>614</v>
      </c>
      <c r="K446" s="39" t="s">
        <v>4787</v>
      </c>
      <c r="L446" s="11" t="s">
        <v>4546</v>
      </c>
      <c r="N446" s="11">
        <f t="shared" ca="1" si="13"/>
        <v>0</v>
      </c>
    </row>
    <row r="447" spans="2:14" ht="42.75" outlineLevel="1">
      <c r="B447" s="53" t="str">
        <f t="shared" si="12"/>
        <v>0636</v>
      </c>
      <c r="C447" s="101" t="s">
        <v>615</v>
      </c>
      <c r="D447" s="11" t="s">
        <v>83</v>
      </c>
      <c r="E447" s="11">
        <v>0.01</v>
      </c>
      <c r="F447" s="11" t="s">
        <v>257</v>
      </c>
      <c r="I447" s="11" t="s">
        <v>34</v>
      </c>
      <c r="J447" s="27" t="s">
        <v>616</v>
      </c>
      <c r="K447" s="39" t="s">
        <v>5687</v>
      </c>
      <c r="L447" s="11" t="s">
        <v>4546</v>
      </c>
      <c r="N447" s="11">
        <f t="shared" ca="1" si="13"/>
        <v>0</v>
      </c>
    </row>
    <row r="448" spans="2:14" ht="41.25" outlineLevel="1">
      <c r="B448" s="53" t="str">
        <f t="shared" si="12"/>
        <v>0637</v>
      </c>
      <c r="C448" s="101" t="s">
        <v>617</v>
      </c>
      <c r="D448" s="11" t="s">
        <v>83</v>
      </c>
      <c r="E448" s="11">
        <v>0.01</v>
      </c>
      <c r="F448" s="11" t="s">
        <v>238</v>
      </c>
      <c r="I448" s="11" t="s">
        <v>34</v>
      </c>
      <c r="J448" s="27" t="s">
        <v>618</v>
      </c>
      <c r="K448" s="39" t="s">
        <v>5688</v>
      </c>
      <c r="L448" s="11" t="s">
        <v>4546</v>
      </c>
      <c r="N448" s="11">
        <f t="shared" ca="1" si="13"/>
        <v>0</v>
      </c>
    </row>
    <row r="449" spans="2:14" ht="28.5" outlineLevel="1">
      <c r="B449" s="53" t="str">
        <f t="shared" si="12"/>
        <v>0638</v>
      </c>
      <c r="C449" s="101" t="s">
        <v>619</v>
      </c>
      <c r="D449" s="11" t="s">
        <v>83</v>
      </c>
      <c r="E449" s="11">
        <v>1</v>
      </c>
      <c r="F449" s="54" t="s">
        <v>84</v>
      </c>
      <c r="I449" s="11" t="s">
        <v>34</v>
      </c>
      <c r="J449" s="27" t="s">
        <v>620</v>
      </c>
      <c r="K449" s="39" t="s">
        <v>5706</v>
      </c>
      <c r="L449" s="11" t="s">
        <v>4546</v>
      </c>
      <c r="N449" s="11">
        <f t="shared" ca="1" si="13"/>
        <v>0</v>
      </c>
    </row>
    <row r="450" spans="2:14" outlineLevel="1">
      <c r="B450" s="53" t="str">
        <f t="shared" si="12"/>
        <v>0639</v>
      </c>
      <c r="C450" s="101" t="s">
        <v>621</v>
      </c>
      <c r="D450" s="11" t="s">
        <v>40</v>
      </c>
      <c r="E450" s="11">
        <v>1</v>
      </c>
      <c r="F450" s="11" t="s">
        <v>522</v>
      </c>
      <c r="I450" s="11" t="s">
        <v>34</v>
      </c>
      <c r="J450" s="27" t="s">
        <v>622</v>
      </c>
      <c r="K450" s="39" t="s">
        <v>4788</v>
      </c>
      <c r="L450" s="11" t="s">
        <v>4546</v>
      </c>
      <c r="N450" s="11">
        <f t="shared" ca="1" si="13"/>
        <v>0</v>
      </c>
    </row>
    <row r="451" spans="2:14" outlineLevel="1">
      <c r="B451" s="53" t="str">
        <f t="shared" si="12"/>
        <v>063A</v>
      </c>
      <c r="C451" s="101" t="s">
        <v>623</v>
      </c>
      <c r="D451" s="11" t="s">
        <v>40</v>
      </c>
      <c r="E451" s="11">
        <v>1</v>
      </c>
      <c r="F451" s="11" t="s">
        <v>522</v>
      </c>
      <c r="I451" s="11" t="s">
        <v>34</v>
      </c>
      <c r="J451" s="27" t="s">
        <v>624</v>
      </c>
      <c r="K451" s="39" t="s">
        <v>4789</v>
      </c>
      <c r="L451" s="11" t="s">
        <v>4546</v>
      </c>
      <c r="N451" s="11">
        <f t="shared" ca="1" si="13"/>
        <v>0</v>
      </c>
    </row>
    <row r="452" spans="2:14" outlineLevel="1">
      <c r="B452" s="53" t="str">
        <f t="shared" si="12"/>
        <v>063B</v>
      </c>
      <c r="C452" s="101" t="s">
        <v>625</v>
      </c>
      <c r="D452" s="11" t="s">
        <v>40</v>
      </c>
      <c r="E452" s="11">
        <v>1</v>
      </c>
      <c r="F452" s="11" t="s">
        <v>527</v>
      </c>
      <c r="I452" s="11" t="s">
        <v>34</v>
      </c>
      <c r="J452" s="27" t="s">
        <v>626</v>
      </c>
      <c r="K452" s="39" t="s">
        <v>4790</v>
      </c>
      <c r="L452" s="11" t="s">
        <v>4546</v>
      </c>
      <c r="N452" s="11">
        <f t="shared" ca="1" si="13"/>
        <v>0</v>
      </c>
    </row>
    <row r="453" spans="2:14" outlineLevel="1">
      <c r="B453" s="53" t="str">
        <f t="shared" si="12"/>
        <v>063C</v>
      </c>
    </row>
    <row r="454" spans="2:14" outlineLevel="1">
      <c r="B454" s="53" t="str">
        <f t="shared" si="12"/>
        <v>063D</v>
      </c>
    </row>
    <row r="455" spans="2:14" outlineLevel="1">
      <c r="B455" s="53" t="str">
        <f t="shared" si="12"/>
        <v>063E</v>
      </c>
    </row>
    <row r="456" spans="2:14" outlineLevel="1">
      <c r="B456" s="53" t="str">
        <f t="shared" si="12"/>
        <v>063F</v>
      </c>
    </row>
    <row r="457" spans="2:14" outlineLevel="1">
      <c r="B457" s="53" t="str">
        <f t="shared" si="12"/>
        <v>0640</v>
      </c>
      <c r="C457" s="310" t="s">
        <v>627</v>
      </c>
      <c r="D457" s="281" t="s">
        <v>33</v>
      </c>
      <c r="E457" s="281"/>
      <c r="F457" s="281"/>
      <c r="G457" s="281"/>
      <c r="H457" s="281"/>
      <c r="I457" s="281" t="s">
        <v>34</v>
      </c>
      <c r="J457" s="258" t="s">
        <v>35</v>
      </c>
      <c r="K457" s="244" t="s">
        <v>4643</v>
      </c>
      <c r="L457" s="47" t="s">
        <v>4546</v>
      </c>
      <c r="M457" s="241" t="str">
        <f ca="1">DEC2HEX((15+SUM(INDIRECT(ADDRESS(ROW()+32,13)&amp;":"&amp;ADDRESS(ROW()+4+60-1,13))))/2^32,8)</f>
        <v>00000000</v>
      </c>
      <c r="N457" s="247" t="str">
        <f ca="1">DEC2HEX(MOD(15+SUM(INDIRECT(ADDRESS(ROW()+4,13)&amp;":"&amp;ADDRESS(ROW()+4+28-1,13))),2^32),8)</f>
        <v>0000000F</v>
      </c>
    </row>
    <row r="458" spans="2:14" outlineLevel="1">
      <c r="B458" s="53" t="str">
        <f t="shared" si="12"/>
        <v>0641</v>
      </c>
      <c r="C458" s="310"/>
      <c r="D458" s="281"/>
      <c r="E458" s="281"/>
      <c r="F458" s="281"/>
      <c r="G458" s="281"/>
      <c r="H458" s="281"/>
      <c r="I458" s="281"/>
      <c r="J458" s="257"/>
      <c r="K458" s="245"/>
      <c r="L458" s="47" t="s">
        <v>4546</v>
      </c>
      <c r="M458" s="242"/>
      <c r="N458" s="248"/>
    </row>
    <row r="459" spans="2:14" outlineLevel="1">
      <c r="B459" s="53" t="str">
        <f t="shared" ref="B459:B488" si="14">DEC2HEX(1536+ROW()-ROW($B$393),4)</f>
        <v>0642</v>
      </c>
      <c r="C459" s="310"/>
      <c r="D459" s="281"/>
      <c r="E459" s="281"/>
      <c r="F459" s="281"/>
      <c r="G459" s="281"/>
      <c r="H459" s="281"/>
      <c r="I459" s="281"/>
      <c r="J459" s="257"/>
      <c r="K459" s="245"/>
      <c r="L459" s="47" t="s">
        <v>4546</v>
      </c>
      <c r="M459" s="242"/>
      <c r="N459" s="248"/>
    </row>
    <row r="460" spans="2:14" outlineLevel="1">
      <c r="B460" s="53" t="str">
        <f t="shared" si="14"/>
        <v>0643</v>
      </c>
      <c r="C460" s="310"/>
      <c r="D460" s="281"/>
      <c r="E460" s="281"/>
      <c r="F460" s="281"/>
      <c r="G460" s="281"/>
      <c r="H460" s="281"/>
      <c r="I460" s="281"/>
      <c r="J460" s="257"/>
      <c r="K460" s="246"/>
      <c r="L460" s="47" t="s">
        <v>4546</v>
      </c>
      <c r="M460" s="243"/>
      <c r="N460" s="249"/>
    </row>
    <row r="461" spans="2:14" outlineLevel="1">
      <c r="B461" s="53" t="str">
        <f t="shared" si="14"/>
        <v>0644</v>
      </c>
      <c r="C461" s="101" t="s">
        <v>628</v>
      </c>
      <c r="D461" s="11" t="s">
        <v>40</v>
      </c>
      <c r="E461" s="11">
        <v>0.1</v>
      </c>
      <c r="F461" s="11" t="s">
        <v>255</v>
      </c>
      <c r="I461" s="11" t="s">
        <v>34</v>
      </c>
      <c r="J461" s="32" t="s">
        <v>629</v>
      </c>
      <c r="K461" s="39" t="s">
        <v>4791</v>
      </c>
      <c r="L461" s="11" t="s">
        <v>4546</v>
      </c>
      <c r="N461" s="11">
        <f ca="1">IF(INDIRECT(ADDRESS(ROW(),12))=1,2^(ROW()-ROW($N$457)),0)</f>
        <v>0</v>
      </c>
    </row>
    <row r="462" spans="2:14" ht="42.75" outlineLevel="1">
      <c r="B462" s="53" t="str">
        <f t="shared" si="14"/>
        <v>0645</v>
      </c>
      <c r="C462" s="101" t="s">
        <v>630</v>
      </c>
      <c r="D462" s="11" t="s">
        <v>83</v>
      </c>
      <c r="E462" s="11">
        <v>0.01</v>
      </c>
      <c r="F462" s="11" t="s">
        <v>257</v>
      </c>
      <c r="I462" s="11" t="s">
        <v>34</v>
      </c>
      <c r="J462" s="32" t="s">
        <v>631</v>
      </c>
      <c r="K462" s="39" t="s">
        <v>5689</v>
      </c>
      <c r="L462" s="11" t="s">
        <v>4546</v>
      </c>
      <c r="N462" s="11">
        <f t="shared" ref="N462:N488" ca="1" si="15">IF(INDIRECT(ADDRESS(ROW(),12))=1,2^(ROW()-ROW($N$457)),0)</f>
        <v>0</v>
      </c>
    </row>
    <row r="463" spans="2:14" ht="40.5" outlineLevel="1">
      <c r="B463" s="53" t="str">
        <f t="shared" si="14"/>
        <v>0646</v>
      </c>
      <c r="C463" s="101" t="s">
        <v>632</v>
      </c>
      <c r="D463" s="11" t="s">
        <v>83</v>
      </c>
      <c r="E463" s="11">
        <v>0.01</v>
      </c>
      <c r="F463" s="11" t="s">
        <v>238</v>
      </c>
      <c r="I463" s="11" t="s">
        <v>34</v>
      </c>
      <c r="J463" s="32" t="s">
        <v>633</v>
      </c>
      <c r="K463" s="39" t="s">
        <v>5690</v>
      </c>
      <c r="L463" s="11" t="s">
        <v>4546</v>
      </c>
      <c r="N463" s="11">
        <f t="shared" ca="1" si="15"/>
        <v>0</v>
      </c>
    </row>
    <row r="464" spans="2:14" ht="28.5" outlineLevel="1">
      <c r="B464" s="53" t="str">
        <f t="shared" si="14"/>
        <v>0647</v>
      </c>
      <c r="C464" s="101" t="s">
        <v>634</v>
      </c>
      <c r="D464" s="11" t="s">
        <v>83</v>
      </c>
      <c r="E464" s="11">
        <v>1</v>
      </c>
      <c r="F464" s="54" t="s">
        <v>84</v>
      </c>
      <c r="I464" s="11" t="s">
        <v>34</v>
      </c>
      <c r="J464" s="32" t="s">
        <v>635</v>
      </c>
      <c r="K464" s="39" t="s">
        <v>5707</v>
      </c>
      <c r="L464" s="11" t="s">
        <v>4546</v>
      </c>
      <c r="N464" s="11">
        <f t="shared" ca="1" si="15"/>
        <v>0</v>
      </c>
    </row>
    <row r="465" spans="2:14" outlineLevel="1">
      <c r="B465" s="53" t="str">
        <f t="shared" si="14"/>
        <v>0648</v>
      </c>
      <c r="C465" s="101" t="s">
        <v>636</v>
      </c>
      <c r="D465" s="11" t="s">
        <v>40</v>
      </c>
      <c r="E465" s="11">
        <v>1</v>
      </c>
      <c r="F465" s="11" t="s">
        <v>522</v>
      </c>
      <c r="I465" s="11" t="s">
        <v>34</v>
      </c>
      <c r="J465" s="27" t="s">
        <v>637</v>
      </c>
      <c r="K465" s="39" t="s">
        <v>4792</v>
      </c>
      <c r="L465" s="11" t="s">
        <v>4546</v>
      </c>
      <c r="N465" s="11">
        <f t="shared" ca="1" si="15"/>
        <v>0</v>
      </c>
    </row>
    <row r="466" spans="2:14" outlineLevel="1">
      <c r="B466" s="53" t="str">
        <f t="shared" si="14"/>
        <v>0649</v>
      </c>
      <c r="C466" s="101" t="s">
        <v>638</v>
      </c>
      <c r="D466" s="11" t="s">
        <v>40</v>
      </c>
      <c r="E466" s="11">
        <v>1</v>
      </c>
      <c r="F466" s="11" t="s">
        <v>522</v>
      </c>
      <c r="I466" s="11" t="s">
        <v>34</v>
      </c>
      <c r="J466" s="27" t="s">
        <v>639</v>
      </c>
      <c r="K466" s="39" t="s">
        <v>4793</v>
      </c>
      <c r="L466" s="11" t="s">
        <v>4546</v>
      </c>
      <c r="N466" s="11">
        <f t="shared" ca="1" si="15"/>
        <v>0</v>
      </c>
    </row>
    <row r="467" spans="2:14" outlineLevel="1">
      <c r="B467" s="53" t="str">
        <f t="shared" si="14"/>
        <v>064A</v>
      </c>
      <c r="C467" s="101" t="s">
        <v>640</v>
      </c>
      <c r="D467" s="11" t="s">
        <v>40</v>
      </c>
      <c r="E467" s="11">
        <v>1</v>
      </c>
      <c r="F467" s="11" t="s">
        <v>527</v>
      </c>
      <c r="I467" s="11" t="s">
        <v>34</v>
      </c>
      <c r="J467" s="32" t="s">
        <v>641</v>
      </c>
      <c r="K467" s="39" t="s">
        <v>4794</v>
      </c>
      <c r="L467" s="11" t="s">
        <v>4546</v>
      </c>
      <c r="N467" s="11">
        <f t="shared" ca="1" si="15"/>
        <v>0</v>
      </c>
    </row>
    <row r="468" spans="2:14" outlineLevel="1">
      <c r="B468" s="53" t="str">
        <f t="shared" si="14"/>
        <v>064B</v>
      </c>
      <c r="C468" s="101" t="s">
        <v>642</v>
      </c>
      <c r="D468" s="11" t="s">
        <v>40</v>
      </c>
      <c r="E468" s="11">
        <v>0.1</v>
      </c>
      <c r="F468" s="11" t="s">
        <v>255</v>
      </c>
      <c r="I468" s="11" t="s">
        <v>34</v>
      </c>
      <c r="J468" s="32" t="s">
        <v>643</v>
      </c>
      <c r="K468" s="39" t="s">
        <v>4795</v>
      </c>
      <c r="L468" s="11" t="s">
        <v>4546</v>
      </c>
      <c r="N468" s="11">
        <f t="shared" ca="1" si="15"/>
        <v>0</v>
      </c>
    </row>
    <row r="469" spans="2:14" ht="42.75" outlineLevel="1">
      <c r="B469" s="53" t="str">
        <f t="shared" si="14"/>
        <v>064C</v>
      </c>
      <c r="C469" s="101" t="s">
        <v>644</v>
      </c>
      <c r="D469" s="11" t="s">
        <v>83</v>
      </c>
      <c r="E469" s="11">
        <v>0.01</v>
      </c>
      <c r="F469" s="11" t="s">
        <v>257</v>
      </c>
      <c r="I469" s="11" t="s">
        <v>34</v>
      </c>
      <c r="J469" s="32" t="s">
        <v>645</v>
      </c>
      <c r="K469" s="39" t="s">
        <v>5691</v>
      </c>
      <c r="L469" s="11" t="s">
        <v>4546</v>
      </c>
      <c r="N469" s="11">
        <f t="shared" ca="1" si="15"/>
        <v>0</v>
      </c>
    </row>
    <row r="470" spans="2:14" ht="42.75" outlineLevel="1">
      <c r="B470" s="53" t="str">
        <f t="shared" si="14"/>
        <v>064D</v>
      </c>
      <c r="C470" s="101" t="s">
        <v>646</v>
      </c>
      <c r="D470" s="11" t="s">
        <v>83</v>
      </c>
      <c r="E470" s="11">
        <v>0.01</v>
      </c>
      <c r="F470" s="11" t="s">
        <v>238</v>
      </c>
      <c r="I470" s="11" t="s">
        <v>34</v>
      </c>
      <c r="J470" s="32" t="s">
        <v>647</v>
      </c>
      <c r="K470" s="39" t="s">
        <v>5692</v>
      </c>
      <c r="L470" s="11" t="s">
        <v>4546</v>
      </c>
      <c r="N470" s="11">
        <f t="shared" ca="1" si="15"/>
        <v>0</v>
      </c>
    </row>
    <row r="471" spans="2:14" ht="28.5" outlineLevel="1">
      <c r="B471" s="53" t="str">
        <f t="shared" si="14"/>
        <v>064E</v>
      </c>
      <c r="C471" s="101" t="s">
        <v>648</v>
      </c>
      <c r="D471" s="11" t="s">
        <v>83</v>
      </c>
      <c r="E471" s="11">
        <v>1</v>
      </c>
      <c r="F471" s="54" t="s">
        <v>84</v>
      </c>
      <c r="I471" s="11" t="s">
        <v>34</v>
      </c>
      <c r="J471" s="32" t="s">
        <v>649</v>
      </c>
      <c r="K471" s="39" t="s">
        <v>5708</v>
      </c>
      <c r="L471" s="11" t="s">
        <v>4546</v>
      </c>
      <c r="N471" s="11">
        <f t="shared" ca="1" si="15"/>
        <v>0</v>
      </c>
    </row>
    <row r="472" spans="2:14" outlineLevel="1">
      <c r="B472" s="53" t="str">
        <f t="shared" si="14"/>
        <v>064F</v>
      </c>
      <c r="C472" s="101" t="s">
        <v>650</v>
      </c>
      <c r="D472" s="11" t="s">
        <v>40</v>
      </c>
      <c r="E472" s="11">
        <v>1</v>
      </c>
      <c r="F472" s="11" t="s">
        <v>522</v>
      </c>
      <c r="I472" s="11" t="s">
        <v>34</v>
      </c>
      <c r="J472" s="27" t="s">
        <v>651</v>
      </c>
      <c r="K472" s="39" t="s">
        <v>4796</v>
      </c>
      <c r="L472" s="11" t="s">
        <v>4546</v>
      </c>
      <c r="N472" s="11">
        <f t="shared" ca="1" si="15"/>
        <v>0</v>
      </c>
    </row>
    <row r="473" spans="2:14" outlineLevel="1">
      <c r="B473" s="53" t="str">
        <f t="shared" si="14"/>
        <v>0650</v>
      </c>
      <c r="C473" s="101" t="s">
        <v>652</v>
      </c>
      <c r="D473" s="11" t="s">
        <v>40</v>
      </c>
      <c r="E473" s="11">
        <v>1</v>
      </c>
      <c r="F473" s="11" t="s">
        <v>522</v>
      </c>
      <c r="I473" s="11" t="s">
        <v>34</v>
      </c>
      <c r="J473" s="27" t="s">
        <v>653</v>
      </c>
      <c r="K473" s="39" t="s">
        <v>4797</v>
      </c>
      <c r="L473" s="11" t="s">
        <v>4546</v>
      </c>
      <c r="N473" s="11">
        <f t="shared" ca="1" si="15"/>
        <v>0</v>
      </c>
    </row>
    <row r="474" spans="2:14" outlineLevel="1">
      <c r="B474" s="53" t="str">
        <f t="shared" si="14"/>
        <v>0651</v>
      </c>
      <c r="C474" s="101" t="s">
        <v>654</v>
      </c>
      <c r="D474" s="11" t="s">
        <v>40</v>
      </c>
      <c r="E474" s="11">
        <v>1</v>
      </c>
      <c r="F474" s="11" t="s">
        <v>527</v>
      </c>
      <c r="I474" s="11" t="s">
        <v>34</v>
      </c>
      <c r="J474" s="32" t="s">
        <v>655</v>
      </c>
      <c r="K474" s="39" t="s">
        <v>4798</v>
      </c>
      <c r="L474" s="11" t="s">
        <v>4546</v>
      </c>
      <c r="N474" s="11">
        <f t="shared" ca="1" si="15"/>
        <v>0</v>
      </c>
    </row>
    <row r="475" spans="2:14" outlineLevel="1">
      <c r="B475" s="53" t="str">
        <f t="shared" si="14"/>
        <v>0652</v>
      </c>
      <c r="C475" s="101" t="s">
        <v>656</v>
      </c>
      <c r="D475" s="11" t="s">
        <v>40</v>
      </c>
      <c r="E475" s="11">
        <v>0.1</v>
      </c>
      <c r="F475" s="11" t="s">
        <v>255</v>
      </c>
      <c r="I475" s="11" t="s">
        <v>34</v>
      </c>
      <c r="J475" s="32" t="s">
        <v>657</v>
      </c>
      <c r="K475" s="39" t="s">
        <v>4799</v>
      </c>
      <c r="L475" s="11" t="s">
        <v>4546</v>
      </c>
      <c r="N475" s="11">
        <f t="shared" ca="1" si="15"/>
        <v>0</v>
      </c>
    </row>
    <row r="476" spans="2:14" ht="42.75" outlineLevel="1">
      <c r="B476" s="53" t="str">
        <f t="shared" si="14"/>
        <v>0653</v>
      </c>
      <c r="C476" s="101" t="s">
        <v>658</v>
      </c>
      <c r="D476" s="11" t="s">
        <v>83</v>
      </c>
      <c r="E476" s="11">
        <v>0.01</v>
      </c>
      <c r="F476" s="11" t="s">
        <v>257</v>
      </c>
      <c r="I476" s="11" t="s">
        <v>34</v>
      </c>
      <c r="J476" s="32" t="s">
        <v>659</v>
      </c>
      <c r="K476" s="39" t="s">
        <v>5693</v>
      </c>
      <c r="L476" s="11" t="s">
        <v>4546</v>
      </c>
      <c r="N476" s="11">
        <f t="shared" ca="1" si="15"/>
        <v>0</v>
      </c>
    </row>
    <row r="477" spans="2:14" ht="42.75" outlineLevel="1">
      <c r="B477" s="53" t="str">
        <f t="shared" si="14"/>
        <v>0654</v>
      </c>
      <c r="C477" s="101" t="s">
        <v>660</v>
      </c>
      <c r="D477" s="11" t="s">
        <v>83</v>
      </c>
      <c r="E477" s="11">
        <v>0.01</v>
      </c>
      <c r="F477" s="11" t="s">
        <v>238</v>
      </c>
      <c r="I477" s="11" t="s">
        <v>34</v>
      </c>
      <c r="J477" s="32" t="s">
        <v>661</v>
      </c>
      <c r="K477" s="39" t="s">
        <v>5694</v>
      </c>
      <c r="L477" s="11" t="s">
        <v>4546</v>
      </c>
      <c r="N477" s="11">
        <f t="shared" ca="1" si="15"/>
        <v>0</v>
      </c>
    </row>
    <row r="478" spans="2:14" ht="28.5" outlineLevel="1">
      <c r="B478" s="53" t="str">
        <f t="shared" si="14"/>
        <v>0655</v>
      </c>
      <c r="C478" s="101" t="s">
        <v>662</v>
      </c>
      <c r="D478" s="11" t="s">
        <v>83</v>
      </c>
      <c r="E478" s="11">
        <v>1</v>
      </c>
      <c r="F478" s="54" t="s">
        <v>84</v>
      </c>
      <c r="I478" s="11" t="s">
        <v>34</v>
      </c>
      <c r="J478" s="32" t="s">
        <v>663</v>
      </c>
      <c r="K478" s="39" t="s">
        <v>5709</v>
      </c>
      <c r="L478" s="11" t="s">
        <v>4546</v>
      </c>
      <c r="N478" s="11">
        <f t="shared" ca="1" si="15"/>
        <v>0</v>
      </c>
    </row>
    <row r="479" spans="2:14" outlineLevel="1">
      <c r="B479" s="53" t="str">
        <f t="shared" si="14"/>
        <v>0656</v>
      </c>
      <c r="C479" s="101" t="s">
        <v>664</v>
      </c>
      <c r="D479" s="11" t="s">
        <v>40</v>
      </c>
      <c r="E479" s="11">
        <v>1</v>
      </c>
      <c r="F479" s="11" t="s">
        <v>522</v>
      </c>
      <c r="I479" s="11" t="s">
        <v>34</v>
      </c>
      <c r="J479" s="27" t="s">
        <v>665</v>
      </c>
      <c r="K479" s="39" t="s">
        <v>4800</v>
      </c>
      <c r="L479" s="11" t="s">
        <v>4546</v>
      </c>
      <c r="N479" s="11">
        <f t="shared" ca="1" si="15"/>
        <v>0</v>
      </c>
    </row>
    <row r="480" spans="2:14" outlineLevel="1">
      <c r="B480" s="53" t="str">
        <f t="shared" si="14"/>
        <v>0657</v>
      </c>
      <c r="C480" s="101" t="s">
        <v>666</v>
      </c>
      <c r="D480" s="11" t="s">
        <v>40</v>
      </c>
      <c r="E480" s="11">
        <v>1</v>
      </c>
      <c r="F480" s="11" t="s">
        <v>522</v>
      </c>
      <c r="I480" s="11" t="s">
        <v>34</v>
      </c>
      <c r="J480" s="27" t="s">
        <v>667</v>
      </c>
      <c r="K480" s="39" t="s">
        <v>4801</v>
      </c>
      <c r="L480" s="11" t="s">
        <v>4546</v>
      </c>
      <c r="N480" s="11">
        <f t="shared" ca="1" si="15"/>
        <v>0</v>
      </c>
    </row>
    <row r="481" spans="1:14" outlineLevel="1">
      <c r="B481" s="53" t="str">
        <f t="shared" si="14"/>
        <v>0658</v>
      </c>
      <c r="C481" s="101" t="s">
        <v>668</v>
      </c>
      <c r="D481" s="11" t="s">
        <v>40</v>
      </c>
      <c r="E481" s="11">
        <v>1</v>
      </c>
      <c r="F481" s="11" t="s">
        <v>527</v>
      </c>
      <c r="I481" s="11" t="s">
        <v>34</v>
      </c>
      <c r="J481" s="32" t="s">
        <v>669</v>
      </c>
      <c r="K481" s="39" t="s">
        <v>4802</v>
      </c>
      <c r="L481" s="11" t="s">
        <v>4546</v>
      </c>
      <c r="N481" s="11">
        <f t="shared" ca="1" si="15"/>
        <v>0</v>
      </c>
    </row>
    <row r="482" spans="1:14" outlineLevel="1">
      <c r="B482" s="53" t="str">
        <f t="shared" si="14"/>
        <v>0659</v>
      </c>
      <c r="C482" s="101" t="s">
        <v>670</v>
      </c>
      <c r="D482" s="11" t="s">
        <v>40</v>
      </c>
      <c r="E482" s="11">
        <v>0.1</v>
      </c>
      <c r="F482" s="11" t="s">
        <v>255</v>
      </c>
      <c r="I482" s="11" t="s">
        <v>34</v>
      </c>
      <c r="J482" s="32" t="s">
        <v>671</v>
      </c>
      <c r="K482" s="39" t="s">
        <v>4803</v>
      </c>
      <c r="L482" s="11" t="s">
        <v>4546</v>
      </c>
      <c r="N482" s="11">
        <f t="shared" ca="1" si="15"/>
        <v>0</v>
      </c>
    </row>
    <row r="483" spans="1:14" ht="42.75" outlineLevel="1">
      <c r="B483" s="53" t="str">
        <f t="shared" si="14"/>
        <v>065A</v>
      </c>
      <c r="C483" s="101" t="s">
        <v>672</v>
      </c>
      <c r="D483" s="11" t="s">
        <v>83</v>
      </c>
      <c r="E483" s="11">
        <v>0.01</v>
      </c>
      <c r="F483" s="11" t="s">
        <v>257</v>
      </c>
      <c r="I483" s="11" t="s">
        <v>34</v>
      </c>
      <c r="J483" s="32" t="s">
        <v>673</v>
      </c>
      <c r="K483" s="39" t="s">
        <v>5695</v>
      </c>
      <c r="L483" s="11" t="s">
        <v>4546</v>
      </c>
      <c r="N483" s="11">
        <f t="shared" ca="1" si="15"/>
        <v>0</v>
      </c>
    </row>
    <row r="484" spans="1:14" ht="42.75" outlineLevel="1">
      <c r="B484" s="53" t="str">
        <f t="shared" si="14"/>
        <v>065B</v>
      </c>
      <c r="C484" s="101" t="s">
        <v>674</v>
      </c>
      <c r="D484" s="11" t="s">
        <v>83</v>
      </c>
      <c r="E484" s="11">
        <v>0.01</v>
      </c>
      <c r="F484" s="11" t="s">
        <v>238</v>
      </c>
      <c r="I484" s="11" t="s">
        <v>34</v>
      </c>
      <c r="J484" s="32" t="s">
        <v>675</v>
      </c>
      <c r="K484" s="39" t="s">
        <v>5696</v>
      </c>
      <c r="L484" s="11" t="s">
        <v>4546</v>
      </c>
      <c r="N484" s="11">
        <f t="shared" ca="1" si="15"/>
        <v>0</v>
      </c>
    </row>
    <row r="485" spans="1:14" ht="28.5" outlineLevel="1">
      <c r="B485" s="53" t="str">
        <f t="shared" si="14"/>
        <v>065C</v>
      </c>
      <c r="C485" s="101" t="s">
        <v>676</v>
      </c>
      <c r="D485" s="11" t="s">
        <v>83</v>
      </c>
      <c r="E485" s="11">
        <v>1</v>
      </c>
      <c r="F485" s="54" t="s">
        <v>84</v>
      </c>
      <c r="I485" s="11" t="s">
        <v>34</v>
      </c>
      <c r="J485" s="32" t="s">
        <v>677</v>
      </c>
      <c r="K485" s="39" t="s">
        <v>5710</v>
      </c>
      <c r="L485" s="11" t="s">
        <v>4546</v>
      </c>
      <c r="N485" s="11">
        <f t="shared" ca="1" si="15"/>
        <v>0</v>
      </c>
    </row>
    <row r="486" spans="1:14" outlineLevel="1">
      <c r="B486" s="53" t="str">
        <f t="shared" si="14"/>
        <v>065D</v>
      </c>
      <c r="C486" s="101" t="s">
        <v>678</v>
      </c>
      <c r="D486" s="11" t="s">
        <v>40</v>
      </c>
      <c r="E486" s="11">
        <v>1</v>
      </c>
      <c r="F486" s="11" t="s">
        <v>522</v>
      </c>
      <c r="I486" s="11" t="s">
        <v>34</v>
      </c>
      <c r="J486" s="27" t="s">
        <v>679</v>
      </c>
      <c r="K486" s="39" t="s">
        <v>4804</v>
      </c>
      <c r="L486" s="11" t="s">
        <v>4546</v>
      </c>
      <c r="N486" s="11">
        <f t="shared" ca="1" si="15"/>
        <v>0</v>
      </c>
    </row>
    <row r="487" spans="1:14" outlineLevel="1">
      <c r="B487" s="53" t="str">
        <f t="shared" si="14"/>
        <v>065E</v>
      </c>
      <c r="C487" s="101" t="s">
        <v>680</v>
      </c>
      <c r="D487" s="11" t="s">
        <v>40</v>
      </c>
      <c r="E487" s="11">
        <v>1</v>
      </c>
      <c r="F487" s="11" t="s">
        <v>522</v>
      </c>
      <c r="I487" s="11" t="s">
        <v>34</v>
      </c>
      <c r="J487" s="27" t="s">
        <v>681</v>
      </c>
      <c r="K487" s="39" t="s">
        <v>4805</v>
      </c>
      <c r="L487" s="11" t="s">
        <v>4546</v>
      </c>
      <c r="N487" s="11">
        <f t="shared" ca="1" si="15"/>
        <v>0</v>
      </c>
    </row>
    <row r="488" spans="1:14" outlineLevel="1">
      <c r="B488" s="53" t="str">
        <f t="shared" si="14"/>
        <v>065F</v>
      </c>
      <c r="C488" s="101" t="s">
        <v>682</v>
      </c>
      <c r="D488" s="11" t="s">
        <v>40</v>
      </c>
      <c r="E488" s="11">
        <v>1</v>
      </c>
      <c r="F488" s="11" t="s">
        <v>527</v>
      </c>
      <c r="I488" s="11" t="s">
        <v>34</v>
      </c>
      <c r="J488" s="32" t="s">
        <v>683</v>
      </c>
      <c r="K488" s="39" t="s">
        <v>4806</v>
      </c>
      <c r="L488" s="11" t="s">
        <v>4546</v>
      </c>
      <c r="N488" s="11">
        <f t="shared" ca="1" si="15"/>
        <v>0</v>
      </c>
    </row>
    <row r="489" spans="1:14" outlineLevel="1"/>
    <row r="490" spans="1:14" outlineLevel="1"/>
    <row r="492" spans="1:14">
      <c r="A492" s="304" t="s">
        <v>4571</v>
      </c>
      <c r="B492" s="304"/>
      <c r="C492" s="304"/>
      <c r="D492" s="304"/>
      <c r="E492" s="304"/>
      <c r="F492" s="304"/>
      <c r="G492" s="304"/>
      <c r="H492" s="304"/>
      <c r="I492" s="304"/>
      <c r="J492" s="304"/>
      <c r="K492" s="304"/>
      <c r="L492" s="304"/>
      <c r="M492" s="304"/>
      <c r="N492" s="304"/>
    </row>
    <row r="493" spans="1:14" s="25" customFormat="1" ht="14.25" customHeight="1" outlineLevel="1">
      <c r="B493" s="30" t="str">
        <f>DEC2HEX(1664+ROW()-ROW($B$493),4)</f>
        <v>0680</v>
      </c>
      <c r="C493" s="310" t="s">
        <v>684</v>
      </c>
      <c r="D493" s="281" t="s">
        <v>33</v>
      </c>
      <c r="E493" s="281"/>
      <c r="F493" s="281"/>
      <c r="G493" s="281"/>
      <c r="H493" s="281"/>
      <c r="I493" s="281" t="s">
        <v>34</v>
      </c>
      <c r="J493" s="258" t="s">
        <v>35</v>
      </c>
      <c r="K493" s="244" t="s">
        <v>4643</v>
      </c>
      <c r="L493" s="47" t="s">
        <v>4546</v>
      </c>
      <c r="M493" s="241" t="str">
        <f ca="1">DEC2HEX((15+SUM(INDIRECT(ADDRESS(ROW()+32,13)&amp;":"&amp;ADDRESS(ROW()+4+60-1,13))))/2^32,8)</f>
        <v>00000000</v>
      </c>
      <c r="N493" s="247" t="str">
        <f ca="1">DEC2HEX(MOD(15+SUM(INDIRECT(ADDRESS(ROW()+4,13)&amp;":"&amp;ADDRESS(ROW()+4+28-1,13))),2^32),8)</f>
        <v>00000027</v>
      </c>
    </row>
    <row r="494" spans="1:14" s="25" customFormat="1" outlineLevel="1">
      <c r="B494" s="30" t="str">
        <f t="shared" ref="B494:B556" si="16">DEC2HEX(1664+ROW()-ROW($B$493),4)</f>
        <v>0681</v>
      </c>
      <c r="C494" s="310"/>
      <c r="D494" s="281"/>
      <c r="E494" s="281"/>
      <c r="F494" s="281"/>
      <c r="G494" s="281"/>
      <c r="H494" s="281"/>
      <c r="I494" s="281"/>
      <c r="J494" s="257"/>
      <c r="K494" s="245"/>
      <c r="L494" s="47" t="s">
        <v>4546</v>
      </c>
      <c r="M494" s="242"/>
      <c r="N494" s="248"/>
    </row>
    <row r="495" spans="1:14" s="25" customFormat="1" outlineLevel="1">
      <c r="B495" s="30" t="str">
        <f t="shared" si="16"/>
        <v>0682</v>
      </c>
      <c r="C495" s="310"/>
      <c r="D495" s="281"/>
      <c r="E495" s="281"/>
      <c r="F495" s="281"/>
      <c r="G495" s="281"/>
      <c r="H495" s="281"/>
      <c r="I495" s="281"/>
      <c r="J495" s="257"/>
      <c r="K495" s="245"/>
      <c r="L495" s="47" t="s">
        <v>4546</v>
      </c>
      <c r="M495" s="242"/>
      <c r="N495" s="248"/>
    </row>
    <row r="496" spans="1:14" s="25" customFormat="1" outlineLevel="1">
      <c r="B496" s="30" t="str">
        <f t="shared" si="16"/>
        <v>0683</v>
      </c>
      <c r="C496" s="310"/>
      <c r="D496" s="281"/>
      <c r="E496" s="281"/>
      <c r="F496" s="281"/>
      <c r="G496" s="281"/>
      <c r="H496" s="281"/>
      <c r="I496" s="281"/>
      <c r="J496" s="257"/>
      <c r="K496" s="246"/>
      <c r="L496" s="47" t="s">
        <v>4546</v>
      </c>
      <c r="M496" s="243"/>
      <c r="N496" s="249"/>
    </row>
    <row r="497" spans="2:14" s="25" customFormat="1" outlineLevel="1">
      <c r="B497" s="30" t="str">
        <f t="shared" si="16"/>
        <v>0684</v>
      </c>
      <c r="C497" s="327" t="s">
        <v>685</v>
      </c>
      <c r="D497" s="270" t="s">
        <v>124</v>
      </c>
      <c r="E497" s="270">
        <v>0.01</v>
      </c>
      <c r="F497" s="270" t="s">
        <v>686</v>
      </c>
      <c r="I497" s="270" t="s">
        <v>34</v>
      </c>
      <c r="J497" s="283" t="s">
        <v>687</v>
      </c>
      <c r="K497" s="147" t="s">
        <v>4807</v>
      </c>
      <c r="L497" s="47" t="s">
        <v>4546</v>
      </c>
      <c r="M497" s="11">
        <v>1</v>
      </c>
      <c r="N497" s="11">
        <f ca="1">IF(INDIRECT(ADDRESS(ROW(),12))=1,2^(ROW()-ROW($N$493)),0)</f>
        <v>0</v>
      </c>
    </row>
    <row r="498" spans="2:14" outlineLevel="1">
      <c r="B498" s="30" t="str">
        <f t="shared" si="16"/>
        <v>0685</v>
      </c>
      <c r="C498" s="328"/>
      <c r="D498" s="271"/>
      <c r="E498" s="271"/>
      <c r="F498" s="271"/>
      <c r="I498" s="271"/>
      <c r="J498" s="260"/>
      <c r="K498" s="148"/>
      <c r="L498" s="47" t="s">
        <v>4546</v>
      </c>
      <c r="M498" s="11">
        <v>1</v>
      </c>
      <c r="N498" s="11">
        <f t="shared" ref="N498:N520" ca="1" si="17">IF(INDIRECT(ADDRESS(ROW(),12))=1,2^(ROW()-ROW($N$493)),0)</f>
        <v>0</v>
      </c>
    </row>
    <row r="499" spans="2:14" outlineLevel="1">
      <c r="B499" s="30" t="str">
        <f t="shared" si="16"/>
        <v>0686</v>
      </c>
      <c r="C499" s="320" t="s">
        <v>688</v>
      </c>
      <c r="D499" s="280" t="s">
        <v>124</v>
      </c>
      <c r="E499" s="302">
        <v>0.1</v>
      </c>
      <c r="F499" s="280" t="s">
        <v>686</v>
      </c>
      <c r="G499" s="280"/>
      <c r="H499" s="280"/>
      <c r="I499" s="280" t="s">
        <v>34</v>
      </c>
      <c r="J499" s="263" t="s">
        <v>689</v>
      </c>
      <c r="K499" s="147" t="s">
        <v>4808</v>
      </c>
      <c r="L499" s="47" t="s">
        <v>4546</v>
      </c>
      <c r="M499" s="11">
        <v>1</v>
      </c>
      <c r="N499" s="11">
        <f t="shared" ca="1" si="17"/>
        <v>0</v>
      </c>
    </row>
    <row r="500" spans="2:14" outlineLevel="1">
      <c r="B500" s="30" t="str">
        <f t="shared" si="16"/>
        <v>0687</v>
      </c>
      <c r="C500" s="320"/>
      <c r="D500" s="280"/>
      <c r="E500" s="302"/>
      <c r="F500" s="280"/>
      <c r="G500" s="280"/>
      <c r="H500" s="280"/>
      <c r="I500" s="280"/>
      <c r="J500" s="264"/>
      <c r="K500" s="148"/>
      <c r="L500" s="47" t="s">
        <v>4546</v>
      </c>
      <c r="M500" s="11">
        <v>1</v>
      </c>
      <c r="N500" s="11">
        <f t="shared" ca="1" si="17"/>
        <v>0</v>
      </c>
    </row>
    <row r="501" spans="2:14" outlineLevel="1">
      <c r="B501" s="30" t="str">
        <f t="shared" si="16"/>
        <v>0688</v>
      </c>
      <c r="C501" s="327" t="s">
        <v>690</v>
      </c>
      <c r="D501" s="270" t="s">
        <v>124</v>
      </c>
      <c r="E501" s="270">
        <v>0.01</v>
      </c>
      <c r="F501" s="270" t="s">
        <v>686</v>
      </c>
      <c r="I501" s="270" t="s">
        <v>34</v>
      </c>
      <c r="J501" s="263" t="s">
        <v>691</v>
      </c>
      <c r="K501" s="147" t="s">
        <v>5711</v>
      </c>
      <c r="L501" s="47" t="s">
        <v>4546</v>
      </c>
      <c r="M501" s="11">
        <v>1</v>
      </c>
      <c r="N501" s="11">
        <f t="shared" ca="1" si="17"/>
        <v>0</v>
      </c>
    </row>
    <row r="502" spans="2:14" outlineLevel="1">
      <c r="B502" s="30" t="str">
        <f t="shared" si="16"/>
        <v>0689</v>
      </c>
      <c r="C502" s="328"/>
      <c r="D502" s="271"/>
      <c r="E502" s="271"/>
      <c r="F502" s="271"/>
      <c r="I502" s="271"/>
      <c r="J502" s="264"/>
      <c r="K502" s="148"/>
      <c r="L502" s="47" t="s">
        <v>4546</v>
      </c>
      <c r="M502" s="11">
        <v>1</v>
      </c>
      <c r="N502" s="11">
        <f t="shared" ca="1" si="17"/>
        <v>0</v>
      </c>
    </row>
    <row r="503" spans="2:14" outlineLevel="1">
      <c r="B503" s="30" t="str">
        <f t="shared" si="16"/>
        <v>068A</v>
      </c>
      <c r="C503" s="320" t="s">
        <v>692</v>
      </c>
      <c r="D503" s="280" t="s">
        <v>124</v>
      </c>
      <c r="E503" s="302">
        <v>0.1</v>
      </c>
      <c r="F503" s="280" t="s">
        <v>686</v>
      </c>
      <c r="I503" s="280" t="s">
        <v>34</v>
      </c>
      <c r="J503" s="263" t="s">
        <v>693</v>
      </c>
      <c r="K503" s="147" t="s">
        <v>5712</v>
      </c>
      <c r="L503" s="47" t="s">
        <v>4546</v>
      </c>
      <c r="M503" s="11">
        <v>1</v>
      </c>
      <c r="N503" s="11">
        <f t="shared" ca="1" si="17"/>
        <v>0</v>
      </c>
    </row>
    <row r="504" spans="2:14" outlineLevel="1">
      <c r="B504" s="30" t="str">
        <f t="shared" si="16"/>
        <v>068B</v>
      </c>
      <c r="C504" s="320"/>
      <c r="D504" s="280"/>
      <c r="E504" s="302"/>
      <c r="F504" s="280"/>
      <c r="I504" s="280"/>
      <c r="J504" s="264"/>
      <c r="K504" s="148"/>
      <c r="L504" s="47" t="s">
        <v>4546</v>
      </c>
      <c r="M504" s="11">
        <v>1</v>
      </c>
      <c r="N504" s="11">
        <f t="shared" ca="1" si="17"/>
        <v>0</v>
      </c>
    </row>
    <row r="505" spans="2:14" outlineLevel="1">
      <c r="B505" s="30" t="str">
        <f t="shared" si="16"/>
        <v>068C</v>
      </c>
      <c r="C505" s="327" t="s">
        <v>694</v>
      </c>
      <c r="D505" s="270" t="s">
        <v>124</v>
      </c>
      <c r="E505" s="270">
        <v>0.01</v>
      </c>
      <c r="F505" s="270" t="s">
        <v>686</v>
      </c>
      <c r="I505" s="270" t="s">
        <v>34</v>
      </c>
      <c r="J505" s="263" t="s">
        <v>695</v>
      </c>
      <c r="K505" s="147" t="s">
        <v>4809</v>
      </c>
      <c r="L505" s="47" t="s">
        <v>4546</v>
      </c>
      <c r="M505" s="11">
        <v>1</v>
      </c>
      <c r="N505" s="11">
        <f t="shared" ca="1" si="17"/>
        <v>0</v>
      </c>
    </row>
    <row r="506" spans="2:14" outlineLevel="1">
      <c r="B506" s="30" t="str">
        <f t="shared" si="16"/>
        <v>068D</v>
      </c>
      <c r="C506" s="328"/>
      <c r="D506" s="271"/>
      <c r="E506" s="271"/>
      <c r="F506" s="271"/>
      <c r="I506" s="271"/>
      <c r="J506" s="253"/>
      <c r="K506" s="148"/>
      <c r="L506" s="47" t="s">
        <v>4546</v>
      </c>
      <c r="M506" s="11">
        <v>1</v>
      </c>
      <c r="N506" s="11">
        <f t="shared" ca="1" si="17"/>
        <v>0</v>
      </c>
    </row>
    <row r="507" spans="2:14" outlineLevel="1">
      <c r="B507" s="30" t="str">
        <f t="shared" si="16"/>
        <v>068E</v>
      </c>
      <c r="C507" s="320" t="s">
        <v>696</v>
      </c>
      <c r="D507" s="280" t="s">
        <v>124</v>
      </c>
      <c r="E507" s="302">
        <v>0.1</v>
      </c>
      <c r="F507" s="280" t="s">
        <v>686</v>
      </c>
      <c r="I507" s="280" t="s">
        <v>34</v>
      </c>
      <c r="J507" s="261" t="s">
        <v>697</v>
      </c>
      <c r="K507" s="147" t="s">
        <v>4810</v>
      </c>
      <c r="L507" s="47" t="s">
        <v>4546</v>
      </c>
      <c r="M507" s="11">
        <v>1</v>
      </c>
      <c r="N507" s="11">
        <f t="shared" ca="1" si="17"/>
        <v>0</v>
      </c>
    </row>
    <row r="508" spans="2:14" outlineLevel="1">
      <c r="B508" s="30" t="str">
        <f t="shared" si="16"/>
        <v>068F</v>
      </c>
      <c r="C508" s="320"/>
      <c r="D508" s="280"/>
      <c r="E508" s="302"/>
      <c r="F508" s="280"/>
      <c r="I508" s="280"/>
      <c r="J508" s="261"/>
      <c r="K508" s="147"/>
      <c r="L508" s="47" t="s">
        <v>4546</v>
      </c>
      <c r="M508" s="11">
        <v>1</v>
      </c>
      <c r="N508" s="11">
        <f t="shared" ca="1" si="17"/>
        <v>0</v>
      </c>
    </row>
    <row r="509" spans="2:14" outlineLevel="1">
      <c r="B509" s="30" t="str">
        <f t="shared" si="16"/>
        <v>0690</v>
      </c>
      <c r="C509" s="327" t="s">
        <v>698</v>
      </c>
      <c r="D509" s="270" t="s">
        <v>124</v>
      </c>
      <c r="E509" s="270">
        <v>0.01</v>
      </c>
      <c r="F509" s="270" t="s">
        <v>686</v>
      </c>
      <c r="I509" s="270" t="s">
        <v>34</v>
      </c>
      <c r="J509" s="263" t="s">
        <v>699</v>
      </c>
      <c r="K509" s="147" t="s">
        <v>4811</v>
      </c>
      <c r="L509" s="47" t="s">
        <v>4546</v>
      </c>
      <c r="M509" s="11">
        <v>1</v>
      </c>
      <c r="N509" s="11">
        <f t="shared" ca="1" si="17"/>
        <v>0</v>
      </c>
    </row>
    <row r="510" spans="2:14" outlineLevel="1">
      <c r="B510" s="30" t="str">
        <f t="shared" si="16"/>
        <v>0691</v>
      </c>
      <c r="C510" s="328"/>
      <c r="D510" s="271"/>
      <c r="E510" s="271"/>
      <c r="F510" s="271"/>
      <c r="I510" s="271"/>
      <c r="J510" s="253"/>
      <c r="K510" s="148"/>
      <c r="L510" s="47" t="s">
        <v>4546</v>
      </c>
      <c r="M510" s="11">
        <v>1</v>
      </c>
      <c r="N510" s="11">
        <f t="shared" ca="1" si="17"/>
        <v>0</v>
      </c>
    </row>
    <row r="511" spans="2:14" outlineLevel="1">
      <c r="B511" s="30" t="str">
        <f t="shared" si="16"/>
        <v>0692</v>
      </c>
      <c r="C511" s="320" t="s">
        <v>700</v>
      </c>
      <c r="D511" s="280" t="s">
        <v>124</v>
      </c>
      <c r="E511" s="302">
        <v>0.1</v>
      </c>
      <c r="F511" s="280" t="s">
        <v>686</v>
      </c>
      <c r="I511" s="280" t="s">
        <v>34</v>
      </c>
      <c r="J511" s="261" t="s">
        <v>701</v>
      </c>
      <c r="K511" s="147" t="s">
        <v>4812</v>
      </c>
      <c r="L511" s="47" t="s">
        <v>4546</v>
      </c>
      <c r="M511" s="11">
        <v>1</v>
      </c>
      <c r="N511" s="11">
        <f t="shared" ca="1" si="17"/>
        <v>0</v>
      </c>
    </row>
    <row r="512" spans="2:14" outlineLevel="1">
      <c r="B512" s="30" t="str">
        <f t="shared" si="16"/>
        <v>0693</v>
      </c>
      <c r="C512" s="320"/>
      <c r="D512" s="280"/>
      <c r="E512" s="302"/>
      <c r="F512" s="280"/>
      <c r="I512" s="280"/>
      <c r="J512" s="261"/>
      <c r="K512" s="147"/>
      <c r="L512" s="47" t="s">
        <v>4546</v>
      </c>
      <c r="M512" s="11">
        <v>1</v>
      </c>
      <c r="N512" s="11">
        <f t="shared" ca="1" si="17"/>
        <v>0</v>
      </c>
    </row>
    <row r="513" spans="2:14" outlineLevel="1">
      <c r="B513" s="30" t="str">
        <f t="shared" si="16"/>
        <v>0694</v>
      </c>
      <c r="C513" s="327" t="s">
        <v>702</v>
      </c>
      <c r="D513" s="270" t="s">
        <v>124</v>
      </c>
      <c r="E513" s="270">
        <v>0.01</v>
      </c>
      <c r="F513" s="270" t="s">
        <v>686</v>
      </c>
      <c r="I513" s="270" t="s">
        <v>34</v>
      </c>
      <c r="J513" s="263" t="s">
        <v>703</v>
      </c>
      <c r="K513" s="147" t="s">
        <v>4813</v>
      </c>
      <c r="L513" s="47" t="s">
        <v>4546</v>
      </c>
      <c r="M513" s="11">
        <v>1</v>
      </c>
      <c r="N513" s="11">
        <f t="shared" ca="1" si="17"/>
        <v>0</v>
      </c>
    </row>
    <row r="514" spans="2:14" outlineLevel="1">
      <c r="B514" s="30" t="str">
        <f t="shared" si="16"/>
        <v>0695</v>
      </c>
      <c r="C514" s="328"/>
      <c r="D514" s="271"/>
      <c r="E514" s="271"/>
      <c r="F514" s="271"/>
      <c r="I514" s="271"/>
      <c r="J514" s="253"/>
      <c r="K514" s="148"/>
      <c r="L514" s="47" t="s">
        <v>4546</v>
      </c>
      <c r="M514" s="11">
        <v>1</v>
      </c>
      <c r="N514" s="11">
        <f t="shared" ca="1" si="17"/>
        <v>0</v>
      </c>
    </row>
    <row r="515" spans="2:14" outlineLevel="1">
      <c r="B515" s="30" t="str">
        <f t="shared" si="16"/>
        <v>0696</v>
      </c>
      <c r="C515" s="320" t="s">
        <v>704</v>
      </c>
      <c r="D515" s="280" t="s">
        <v>124</v>
      </c>
      <c r="E515" s="302">
        <v>0.1</v>
      </c>
      <c r="F515" s="280" t="s">
        <v>686</v>
      </c>
      <c r="I515" s="280" t="s">
        <v>34</v>
      </c>
      <c r="J515" s="261" t="s">
        <v>705</v>
      </c>
      <c r="K515" s="147" t="s">
        <v>4814</v>
      </c>
      <c r="L515" s="47" t="s">
        <v>4546</v>
      </c>
      <c r="M515" s="11">
        <v>1</v>
      </c>
      <c r="N515" s="11">
        <f t="shared" ca="1" si="17"/>
        <v>0</v>
      </c>
    </row>
    <row r="516" spans="2:14" outlineLevel="1">
      <c r="B516" s="30" t="str">
        <f t="shared" si="16"/>
        <v>0697</v>
      </c>
      <c r="C516" s="320"/>
      <c r="D516" s="280"/>
      <c r="E516" s="302"/>
      <c r="F516" s="280"/>
      <c r="I516" s="280"/>
      <c r="J516" s="261"/>
      <c r="K516" s="147"/>
      <c r="L516" s="47" t="s">
        <v>4546</v>
      </c>
      <c r="M516" s="11">
        <v>1</v>
      </c>
      <c r="N516" s="11">
        <f t="shared" ca="1" si="17"/>
        <v>0</v>
      </c>
    </row>
    <row r="517" spans="2:14" outlineLevel="1">
      <c r="B517" s="30" t="str">
        <f t="shared" si="16"/>
        <v>0698</v>
      </c>
      <c r="C517" s="327" t="s">
        <v>706</v>
      </c>
      <c r="D517" s="270" t="s">
        <v>124</v>
      </c>
      <c r="E517" s="270">
        <v>0.01</v>
      </c>
      <c r="F517" s="270" t="s">
        <v>686</v>
      </c>
      <c r="I517" s="270" t="s">
        <v>34</v>
      </c>
      <c r="J517" s="263" t="s">
        <v>707</v>
      </c>
      <c r="K517" s="147" t="s">
        <v>4815</v>
      </c>
      <c r="L517" s="47" t="s">
        <v>4546</v>
      </c>
      <c r="M517" s="11">
        <v>1</v>
      </c>
      <c r="N517" s="11">
        <f t="shared" ca="1" si="17"/>
        <v>0</v>
      </c>
    </row>
    <row r="518" spans="2:14" outlineLevel="1">
      <c r="B518" s="30" t="str">
        <f t="shared" si="16"/>
        <v>0699</v>
      </c>
      <c r="C518" s="328"/>
      <c r="D518" s="271"/>
      <c r="E518" s="271"/>
      <c r="F518" s="271"/>
      <c r="I518" s="271"/>
      <c r="J518" s="253"/>
      <c r="K518" s="148"/>
      <c r="L518" s="47" t="s">
        <v>4546</v>
      </c>
      <c r="M518" s="11">
        <v>1</v>
      </c>
      <c r="N518" s="11">
        <f t="shared" ca="1" si="17"/>
        <v>0</v>
      </c>
    </row>
    <row r="519" spans="2:14" outlineLevel="1">
      <c r="B519" s="30" t="str">
        <f t="shared" si="16"/>
        <v>069A</v>
      </c>
      <c r="C519" s="320" t="s">
        <v>708</v>
      </c>
      <c r="D519" s="280" t="s">
        <v>124</v>
      </c>
      <c r="E519" s="302">
        <v>0.1</v>
      </c>
      <c r="F519" s="280" t="s">
        <v>686</v>
      </c>
      <c r="I519" s="280" t="s">
        <v>34</v>
      </c>
      <c r="J519" s="261" t="s">
        <v>709</v>
      </c>
      <c r="K519" s="147" t="s">
        <v>4816</v>
      </c>
      <c r="L519" s="47" t="s">
        <v>4546</v>
      </c>
      <c r="M519" s="11">
        <v>1</v>
      </c>
      <c r="N519" s="11">
        <f t="shared" ca="1" si="17"/>
        <v>0</v>
      </c>
    </row>
    <row r="520" spans="2:14" outlineLevel="1">
      <c r="B520" s="30" t="str">
        <f t="shared" si="16"/>
        <v>069B</v>
      </c>
      <c r="C520" s="320"/>
      <c r="D520" s="280"/>
      <c r="E520" s="302"/>
      <c r="F520" s="280"/>
      <c r="I520" s="280"/>
      <c r="J520" s="261"/>
      <c r="K520" s="147"/>
      <c r="L520" s="47" t="s">
        <v>4546</v>
      </c>
      <c r="M520" s="11">
        <v>1</v>
      </c>
      <c r="N520" s="11">
        <f t="shared" ca="1" si="17"/>
        <v>0</v>
      </c>
    </row>
    <row r="521" spans="2:14" outlineLevel="1">
      <c r="B521" s="30" t="str">
        <f t="shared" si="16"/>
        <v>069C</v>
      </c>
      <c r="C521" s="101"/>
      <c r="E521" s="45"/>
      <c r="J521" s="32"/>
      <c r="K521" s="132"/>
      <c r="L521" s="47"/>
    </row>
    <row r="522" spans="2:14" outlineLevel="1">
      <c r="B522" s="30" t="str">
        <f t="shared" si="16"/>
        <v>069D</v>
      </c>
      <c r="C522" s="101"/>
      <c r="E522" s="45"/>
      <c r="J522" s="32"/>
      <c r="K522" s="132"/>
      <c r="L522" s="47"/>
    </row>
    <row r="523" spans="2:14" outlineLevel="1">
      <c r="B523" s="30" t="str">
        <f t="shared" si="16"/>
        <v>069E</v>
      </c>
      <c r="C523" s="101"/>
      <c r="E523" s="45"/>
      <c r="J523" s="32"/>
      <c r="K523" s="132"/>
      <c r="L523" s="47"/>
    </row>
    <row r="524" spans="2:14" outlineLevel="1">
      <c r="B524" s="30" t="str">
        <f t="shared" si="16"/>
        <v>069F</v>
      </c>
      <c r="C524" s="101"/>
      <c r="E524" s="45"/>
      <c r="J524" s="32"/>
      <c r="K524" s="132"/>
      <c r="L524" s="47"/>
    </row>
    <row r="525" spans="2:14" outlineLevel="1">
      <c r="B525" s="30" t="str">
        <f t="shared" si="16"/>
        <v>06A0</v>
      </c>
      <c r="C525" s="101"/>
      <c r="E525" s="45"/>
      <c r="J525" s="32"/>
      <c r="K525" s="132"/>
      <c r="L525" s="47"/>
    </row>
    <row r="526" spans="2:14" outlineLevel="1">
      <c r="B526" s="30" t="str">
        <f t="shared" si="16"/>
        <v>06A1</v>
      </c>
      <c r="C526" s="101"/>
      <c r="E526" s="45"/>
      <c r="J526" s="32"/>
      <c r="K526" s="132"/>
      <c r="L526" s="47"/>
    </row>
    <row r="527" spans="2:14" outlineLevel="1">
      <c r="B527" s="30" t="str">
        <f t="shared" si="16"/>
        <v>06A2</v>
      </c>
      <c r="C527" s="101"/>
      <c r="E527" s="45"/>
      <c r="J527" s="32"/>
      <c r="K527" s="132"/>
      <c r="L527" s="47"/>
    </row>
    <row r="528" spans="2:14" outlineLevel="1">
      <c r="B528" s="30" t="str">
        <f t="shared" si="16"/>
        <v>06A3</v>
      </c>
      <c r="C528" s="101"/>
      <c r="E528" s="45"/>
      <c r="J528" s="32"/>
      <c r="K528" s="132"/>
      <c r="L528" s="47"/>
    </row>
    <row r="529" spans="2:12" outlineLevel="1">
      <c r="B529" s="30" t="str">
        <f t="shared" si="16"/>
        <v>06A4</v>
      </c>
      <c r="C529" s="101"/>
      <c r="E529" s="45"/>
      <c r="J529" s="32"/>
      <c r="K529" s="132"/>
      <c r="L529" s="47"/>
    </row>
    <row r="530" spans="2:12" outlineLevel="1">
      <c r="B530" s="30" t="str">
        <f t="shared" si="16"/>
        <v>06A5</v>
      </c>
      <c r="C530" s="101"/>
      <c r="E530" s="45"/>
      <c r="J530" s="32"/>
      <c r="K530" s="132"/>
      <c r="L530" s="47"/>
    </row>
    <row r="531" spans="2:12" outlineLevel="1">
      <c r="B531" s="30" t="str">
        <f t="shared" si="16"/>
        <v>06A6</v>
      </c>
      <c r="C531" s="101"/>
      <c r="E531" s="45"/>
      <c r="J531" s="32"/>
      <c r="K531" s="132"/>
      <c r="L531" s="47"/>
    </row>
    <row r="532" spans="2:12" outlineLevel="1">
      <c r="B532" s="30" t="str">
        <f t="shared" si="16"/>
        <v>06A7</v>
      </c>
      <c r="C532" s="101"/>
      <c r="E532" s="45"/>
      <c r="J532" s="32"/>
      <c r="K532" s="132"/>
      <c r="L532" s="47"/>
    </row>
    <row r="533" spans="2:12" outlineLevel="1">
      <c r="B533" s="30" t="str">
        <f t="shared" si="16"/>
        <v>06A8</v>
      </c>
      <c r="C533" s="101"/>
      <c r="E533" s="45"/>
      <c r="J533" s="32"/>
      <c r="K533" s="132"/>
      <c r="L533" s="47"/>
    </row>
    <row r="534" spans="2:12" outlineLevel="1">
      <c r="B534" s="30" t="str">
        <f t="shared" si="16"/>
        <v>06A9</v>
      </c>
      <c r="C534" s="101"/>
      <c r="E534" s="45"/>
      <c r="J534" s="32"/>
      <c r="K534" s="132"/>
      <c r="L534" s="47"/>
    </row>
    <row r="535" spans="2:12" outlineLevel="1">
      <c r="B535" s="30" t="str">
        <f t="shared" si="16"/>
        <v>06AA</v>
      </c>
      <c r="C535" s="101"/>
      <c r="E535" s="45"/>
      <c r="J535" s="32"/>
      <c r="K535" s="132"/>
      <c r="L535" s="47"/>
    </row>
    <row r="536" spans="2:12" outlineLevel="1">
      <c r="B536" s="30" t="str">
        <f t="shared" si="16"/>
        <v>06AB</v>
      </c>
      <c r="C536" s="101"/>
      <c r="E536" s="45"/>
      <c r="J536" s="32"/>
      <c r="K536" s="132"/>
      <c r="L536" s="47"/>
    </row>
    <row r="537" spans="2:12" outlineLevel="1">
      <c r="B537" s="30" t="str">
        <f t="shared" si="16"/>
        <v>06AC</v>
      </c>
      <c r="C537" s="101"/>
      <c r="E537" s="45"/>
      <c r="J537" s="32"/>
      <c r="K537" s="132"/>
      <c r="L537" s="47"/>
    </row>
    <row r="538" spans="2:12" outlineLevel="1">
      <c r="B538" s="30" t="str">
        <f t="shared" si="16"/>
        <v>06AD</v>
      </c>
      <c r="C538" s="101"/>
      <c r="E538" s="45"/>
      <c r="J538" s="32"/>
      <c r="K538" s="132"/>
      <c r="L538" s="47"/>
    </row>
    <row r="539" spans="2:12" outlineLevel="1">
      <c r="B539" s="30" t="str">
        <f t="shared" si="16"/>
        <v>06AE</v>
      </c>
      <c r="C539" s="101"/>
      <c r="E539" s="45"/>
      <c r="J539" s="32"/>
      <c r="K539" s="132"/>
      <c r="L539" s="47"/>
    </row>
    <row r="540" spans="2:12" outlineLevel="1">
      <c r="B540" s="30" t="str">
        <f t="shared" si="16"/>
        <v>06AF</v>
      </c>
      <c r="C540" s="101"/>
      <c r="E540" s="45"/>
      <c r="J540" s="32"/>
      <c r="K540" s="132"/>
      <c r="L540" s="47"/>
    </row>
    <row r="541" spans="2:12" outlineLevel="1">
      <c r="B541" s="30" t="str">
        <f t="shared" si="16"/>
        <v>06B0</v>
      </c>
      <c r="C541" s="101"/>
      <c r="E541" s="45"/>
      <c r="J541" s="32"/>
      <c r="K541" s="132"/>
      <c r="L541" s="47"/>
    </row>
    <row r="542" spans="2:12" outlineLevel="1">
      <c r="B542" s="30" t="str">
        <f t="shared" si="16"/>
        <v>06B1</v>
      </c>
      <c r="C542" s="101"/>
      <c r="E542" s="45"/>
      <c r="J542" s="32"/>
      <c r="K542" s="132"/>
      <c r="L542" s="47"/>
    </row>
    <row r="543" spans="2:12" outlineLevel="1">
      <c r="B543" s="30" t="str">
        <f t="shared" si="16"/>
        <v>06B2</v>
      </c>
      <c r="C543" s="101"/>
      <c r="E543" s="45"/>
      <c r="J543" s="32"/>
      <c r="K543" s="132"/>
      <c r="L543" s="47"/>
    </row>
    <row r="544" spans="2:12" outlineLevel="1">
      <c r="B544" s="30" t="str">
        <f t="shared" si="16"/>
        <v>06B3</v>
      </c>
      <c r="C544" s="101"/>
      <c r="E544" s="45"/>
      <c r="J544" s="32"/>
      <c r="K544" s="132"/>
      <c r="L544" s="47"/>
    </row>
    <row r="545" spans="1:14" outlineLevel="1">
      <c r="B545" s="30" t="str">
        <f t="shared" si="16"/>
        <v>06B4</v>
      </c>
      <c r="C545" s="101"/>
      <c r="E545" s="45"/>
      <c r="J545" s="32"/>
      <c r="K545" s="132"/>
      <c r="L545" s="47"/>
    </row>
    <row r="546" spans="1:14" outlineLevel="1">
      <c r="B546" s="30" t="str">
        <f t="shared" si="16"/>
        <v>06B5</v>
      </c>
      <c r="C546" s="101"/>
      <c r="E546" s="45"/>
      <c r="J546" s="32"/>
      <c r="K546" s="132"/>
      <c r="L546" s="47"/>
    </row>
    <row r="547" spans="1:14" outlineLevel="1">
      <c r="B547" s="30" t="str">
        <f t="shared" si="16"/>
        <v>06B6</v>
      </c>
      <c r="C547" s="101"/>
      <c r="E547" s="45"/>
      <c r="J547" s="32"/>
      <c r="K547" s="132"/>
      <c r="L547" s="47"/>
    </row>
    <row r="548" spans="1:14" outlineLevel="1">
      <c r="B548" s="30" t="str">
        <f t="shared" si="16"/>
        <v>06B7</v>
      </c>
      <c r="C548" s="101"/>
      <c r="E548" s="45"/>
      <c r="J548" s="32"/>
      <c r="K548" s="132"/>
      <c r="L548" s="47"/>
    </row>
    <row r="549" spans="1:14" outlineLevel="1">
      <c r="B549" s="30" t="str">
        <f t="shared" si="16"/>
        <v>06B8</v>
      </c>
      <c r="C549" s="101"/>
      <c r="E549" s="45"/>
      <c r="J549" s="32"/>
      <c r="K549" s="132"/>
      <c r="L549" s="47"/>
    </row>
    <row r="550" spans="1:14" outlineLevel="1">
      <c r="B550" s="30" t="str">
        <f t="shared" si="16"/>
        <v>06B9</v>
      </c>
      <c r="C550" s="101"/>
      <c r="E550" s="45"/>
      <c r="J550" s="32"/>
      <c r="K550" s="132"/>
      <c r="L550" s="47"/>
    </row>
    <row r="551" spans="1:14" outlineLevel="1">
      <c r="B551" s="30" t="str">
        <f t="shared" si="16"/>
        <v>06BA</v>
      </c>
      <c r="C551" s="101"/>
      <c r="E551" s="45"/>
      <c r="J551" s="32"/>
      <c r="K551" s="132"/>
      <c r="L551" s="47"/>
    </row>
    <row r="552" spans="1:14" outlineLevel="1">
      <c r="B552" s="30" t="str">
        <f t="shared" si="16"/>
        <v>06BB</v>
      </c>
      <c r="C552" s="101"/>
      <c r="E552" s="45"/>
      <c r="J552" s="32"/>
      <c r="K552" s="132"/>
      <c r="L552" s="47"/>
    </row>
    <row r="553" spans="1:14" outlineLevel="1">
      <c r="B553" s="30" t="str">
        <f t="shared" si="16"/>
        <v>06BC</v>
      </c>
      <c r="C553" s="101"/>
      <c r="E553" s="45"/>
      <c r="J553" s="32"/>
      <c r="K553" s="132"/>
      <c r="L553" s="47"/>
    </row>
    <row r="554" spans="1:14" outlineLevel="1">
      <c r="B554" s="30" t="str">
        <f t="shared" si="16"/>
        <v>06BD</v>
      </c>
      <c r="C554" s="101"/>
      <c r="E554" s="45"/>
      <c r="J554" s="32"/>
      <c r="K554" s="132"/>
      <c r="L554" s="47"/>
    </row>
    <row r="555" spans="1:14" outlineLevel="1">
      <c r="B555" s="30" t="str">
        <f t="shared" si="16"/>
        <v>06BE</v>
      </c>
      <c r="C555" s="101"/>
      <c r="E555" s="45"/>
      <c r="J555" s="32"/>
      <c r="K555" s="132"/>
      <c r="L555" s="47"/>
    </row>
    <row r="556" spans="1:14" outlineLevel="1">
      <c r="B556" s="30" t="str">
        <f t="shared" si="16"/>
        <v>06BF</v>
      </c>
      <c r="C556" s="101"/>
      <c r="E556" s="45"/>
      <c r="J556" s="32"/>
      <c r="K556" s="132"/>
      <c r="L556" s="47"/>
    </row>
    <row r="558" spans="1:14">
      <c r="A558" s="304" t="s">
        <v>4572</v>
      </c>
      <c r="B558" s="304"/>
      <c r="C558" s="304"/>
      <c r="D558" s="304"/>
      <c r="E558" s="304"/>
      <c r="F558" s="304"/>
      <c r="G558" s="304"/>
      <c r="H558" s="304"/>
      <c r="I558" s="304"/>
      <c r="J558" s="304"/>
      <c r="K558" s="304"/>
      <c r="L558" s="304"/>
      <c r="M558" s="304"/>
      <c r="N558" s="304"/>
    </row>
    <row r="559" spans="1:14" s="25" customFormat="1" ht="14.25" customHeight="1" outlineLevel="1">
      <c r="B559" s="30" t="str">
        <f>DEC2HEX(1728+ROW()-ROW($B$559),4)</f>
        <v>06C0</v>
      </c>
      <c r="C559" s="310" t="s">
        <v>710</v>
      </c>
      <c r="D559" s="281" t="s">
        <v>33</v>
      </c>
      <c r="E559" s="281"/>
      <c r="F559" s="281"/>
      <c r="G559" s="281"/>
      <c r="H559" s="281"/>
      <c r="I559" s="281" t="s">
        <v>34</v>
      </c>
      <c r="J559" s="258" t="s">
        <v>35</v>
      </c>
      <c r="K559" s="244" t="s">
        <v>4643</v>
      </c>
      <c r="L559" s="47" t="s">
        <v>4591</v>
      </c>
      <c r="M559" s="241" t="str">
        <f ca="1">DEC2HEX((15+SUM(INDIRECT(ADDRESS(ROW()+32,13)&amp;":"&amp;ADDRESS(ROW()+4+60-1,13))))/2^32,8)</f>
        <v>00000000</v>
      </c>
      <c r="N559" s="247" t="str">
        <f ca="1">DEC2HEX(MOD(15+SUM(INDIRECT(ADDRESS(ROW()+4,13)&amp;":"&amp;ADDRESS(ROW()+4+28-1,13))),2^32),8)</f>
        <v>0000001A</v>
      </c>
    </row>
    <row r="560" spans="1:14" s="25" customFormat="1" outlineLevel="1">
      <c r="B560" s="30" t="str">
        <f t="shared" ref="B560:B622" si="18">DEC2HEX(1728+ROW()-ROW($B$559),4)</f>
        <v>06C1</v>
      </c>
      <c r="C560" s="310"/>
      <c r="D560" s="281"/>
      <c r="E560" s="281"/>
      <c r="F560" s="281"/>
      <c r="G560" s="281"/>
      <c r="H560" s="281"/>
      <c r="I560" s="281"/>
      <c r="J560" s="257"/>
      <c r="K560" s="245"/>
      <c r="L560" s="47" t="s">
        <v>4591</v>
      </c>
      <c r="M560" s="242"/>
      <c r="N560" s="248"/>
    </row>
    <row r="561" spans="2:14" s="25" customFormat="1" outlineLevel="1">
      <c r="B561" s="30" t="str">
        <f t="shared" si="18"/>
        <v>06C2</v>
      </c>
      <c r="C561" s="310"/>
      <c r="D561" s="281"/>
      <c r="E561" s="281"/>
      <c r="F561" s="281"/>
      <c r="G561" s="281"/>
      <c r="H561" s="281"/>
      <c r="I561" s="281"/>
      <c r="J561" s="257"/>
      <c r="K561" s="245"/>
      <c r="L561" s="47" t="s">
        <v>4591</v>
      </c>
      <c r="M561" s="242"/>
      <c r="N561" s="248"/>
    </row>
    <row r="562" spans="2:14" s="25" customFormat="1" outlineLevel="1">
      <c r="B562" s="30" t="str">
        <f t="shared" si="18"/>
        <v>06C3</v>
      </c>
      <c r="C562" s="310"/>
      <c r="D562" s="281"/>
      <c r="E562" s="281"/>
      <c r="F562" s="281"/>
      <c r="G562" s="281"/>
      <c r="H562" s="281"/>
      <c r="I562" s="281"/>
      <c r="J562" s="257"/>
      <c r="K562" s="246"/>
      <c r="L562" s="47" t="s">
        <v>4591</v>
      </c>
      <c r="M562" s="243"/>
      <c r="N562" s="249"/>
    </row>
    <row r="563" spans="2:14" outlineLevel="1">
      <c r="B563" s="30" t="str">
        <f t="shared" si="18"/>
        <v>06C4</v>
      </c>
      <c r="C563" s="101" t="s">
        <v>711</v>
      </c>
      <c r="D563" s="11" t="s">
        <v>40</v>
      </c>
      <c r="E563" s="11">
        <v>1</v>
      </c>
      <c r="F563" s="11" t="s">
        <v>712</v>
      </c>
      <c r="I563" s="11" t="s">
        <v>34</v>
      </c>
      <c r="J563" s="32" t="s">
        <v>713</v>
      </c>
      <c r="K563" s="147" t="s">
        <v>4817</v>
      </c>
      <c r="L563" s="47" t="s">
        <v>4591</v>
      </c>
      <c r="M563" s="11">
        <v>1</v>
      </c>
      <c r="N563" s="11">
        <f ca="1">IF(INDIRECT(ADDRESS(ROW(),12))=1,2^(ROW()-ROW($N$559)),0)</f>
        <v>0</v>
      </c>
    </row>
    <row r="564" spans="2:14" outlineLevel="1">
      <c r="B564" s="30" t="str">
        <f t="shared" si="18"/>
        <v>06C5</v>
      </c>
      <c r="C564" s="101" t="s">
        <v>714</v>
      </c>
      <c r="D564" s="11" t="s">
        <v>83</v>
      </c>
      <c r="E564" s="11">
        <v>0.01</v>
      </c>
      <c r="F564" s="11" t="s">
        <v>257</v>
      </c>
      <c r="I564" s="11" t="s">
        <v>34</v>
      </c>
      <c r="J564" s="32" t="s">
        <v>715</v>
      </c>
      <c r="K564" s="147" t="s">
        <v>4818</v>
      </c>
      <c r="L564" s="47" t="s">
        <v>4591</v>
      </c>
      <c r="M564" s="11">
        <v>1</v>
      </c>
      <c r="N564" s="11">
        <f t="shared" ref="N564:N593" ca="1" si="19">IF(INDIRECT(ADDRESS(ROW(),12))=1,2^(ROW()-ROW($N$559)),0)</f>
        <v>0</v>
      </c>
    </row>
    <row r="565" spans="2:14" outlineLevel="1">
      <c r="B565" s="30" t="str">
        <f t="shared" si="18"/>
        <v>06C6</v>
      </c>
      <c r="C565" s="160" t="s">
        <v>716</v>
      </c>
      <c r="D565" s="11" t="s">
        <v>83</v>
      </c>
      <c r="E565" s="11">
        <v>1</v>
      </c>
      <c r="F565" s="11" t="s">
        <v>712</v>
      </c>
      <c r="I565" s="11" t="s">
        <v>34</v>
      </c>
      <c r="J565" s="123" t="s">
        <v>5713</v>
      </c>
      <c r="K565" s="147" t="s">
        <v>5714</v>
      </c>
      <c r="L565" s="47" t="s">
        <v>4591</v>
      </c>
      <c r="M565" s="11">
        <v>1</v>
      </c>
      <c r="N565" s="11">
        <f t="shared" ca="1" si="19"/>
        <v>0</v>
      </c>
    </row>
    <row r="566" spans="2:14" outlineLevel="1">
      <c r="B566" s="30" t="str">
        <f t="shared" si="18"/>
        <v>06C7</v>
      </c>
      <c r="C566" s="160" t="s">
        <v>717</v>
      </c>
      <c r="D566" s="11" t="s">
        <v>83</v>
      </c>
      <c r="E566" s="11">
        <v>1</v>
      </c>
      <c r="F566" s="11" t="s">
        <v>712</v>
      </c>
      <c r="I566" s="11" t="s">
        <v>34</v>
      </c>
      <c r="J566" s="27" t="s">
        <v>718</v>
      </c>
      <c r="K566" s="147" t="s">
        <v>5715</v>
      </c>
      <c r="L566" s="47" t="s">
        <v>4591</v>
      </c>
      <c r="M566" s="11">
        <v>1</v>
      </c>
      <c r="N566" s="11">
        <f t="shared" ca="1" si="19"/>
        <v>0</v>
      </c>
    </row>
    <row r="567" spans="2:14" outlineLevel="1">
      <c r="B567" s="30" t="str">
        <f t="shared" si="18"/>
        <v>06C8</v>
      </c>
      <c r="C567" s="160" t="s">
        <v>719</v>
      </c>
      <c r="D567" s="11" t="s">
        <v>83</v>
      </c>
      <c r="E567" s="11">
        <v>1</v>
      </c>
      <c r="F567" s="11" t="s">
        <v>712</v>
      </c>
      <c r="I567" s="11" t="s">
        <v>34</v>
      </c>
      <c r="J567" s="27" t="s">
        <v>720</v>
      </c>
      <c r="K567" s="147" t="s">
        <v>5716</v>
      </c>
      <c r="L567" s="47" t="s">
        <v>4591</v>
      </c>
      <c r="M567" s="11">
        <v>1</v>
      </c>
      <c r="N567" s="11">
        <f t="shared" ca="1" si="19"/>
        <v>0</v>
      </c>
    </row>
    <row r="568" spans="2:14" outlineLevel="1">
      <c r="B568" s="30" t="str">
        <f t="shared" si="18"/>
        <v>06C9</v>
      </c>
      <c r="C568" s="160" t="s">
        <v>721</v>
      </c>
      <c r="D568" s="11" t="s">
        <v>83</v>
      </c>
      <c r="E568" s="11">
        <v>1</v>
      </c>
      <c r="F568" s="11" t="s">
        <v>722</v>
      </c>
      <c r="I568" s="11" t="s">
        <v>34</v>
      </c>
      <c r="J568" s="27" t="s">
        <v>723</v>
      </c>
      <c r="K568" s="147" t="s">
        <v>5717</v>
      </c>
      <c r="L568" s="47" t="s">
        <v>4591</v>
      </c>
      <c r="M568" s="11">
        <v>1</v>
      </c>
      <c r="N568" s="11">
        <f t="shared" ca="1" si="19"/>
        <v>0</v>
      </c>
    </row>
    <row r="569" spans="2:14" outlineLevel="1">
      <c r="B569" s="30" t="str">
        <f t="shared" si="18"/>
        <v>06CA</v>
      </c>
      <c r="C569" s="160" t="s">
        <v>724</v>
      </c>
      <c r="D569" s="11" t="s">
        <v>83</v>
      </c>
      <c r="E569" s="11">
        <v>1</v>
      </c>
      <c r="F569" s="11" t="s">
        <v>722</v>
      </c>
      <c r="I569" s="11" t="s">
        <v>34</v>
      </c>
      <c r="J569" s="27" t="s">
        <v>725</v>
      </c>
      <c r="K569" s="147" t="s">
        <v>5718</v>
      </c>
      <c r="L569" s="47" t="s">
        <v>4591</v>
      </c>
      <c r="M569" s="11">
        <v>1</v>
      </c>
      <c r="N569" s="11">
        <f t="shared" ca="1" si="19"/>
        <v>0</v>
      </c>
    </row>
    <row r="570" spans="2:14" outlineLevel="1">
      <c r="B570" s="30" t="str">
        <f t="shared" si="18"/>
        <v>06CB</v>
      </c>
      <c r="C570" s="160" t="s">
        <v>726</v>
      </c>
      <c r="D570" s="11" t="s">
        <v>83</v>
      </c>
      <c r="E570" s="11">
        <v>1</v>
      </c>
      <c r="F570" s="11" t="s">
        <v>722</v>
      </c>
      <c r="I570" s="11" t="s">
        <v>34</v>
      </c>
      <c r="J570" s="27" t="s">
        <v>727</v>
      </c>
      <c r="K570" s="147" t="s">
        <v>5719</v>
      </c>
      <c r="L570" s="47" t="s">
        <v>4591</v>
      </c>
      <c r="M570" s="11">
        <v>1</v>
      </c>
      <c r="N570" s="11">
        <f t="shared" ca="1" si="19"/>
        <v>0</v>
      </c>
    </row>
    <row r="571" spans="2:14" outlineLevel="1">
      <c r="B571" s="30" t="str">
        <f t="shared" si="18"/>
        <v>06CC</v>
      </c>
      <c r="C571" s="101" t="s">
        <v>728</v>
      </c>
      <c r="D571" s="11" t="s">
        <v>40</v>
      </c>
      <c r="E571" s="11">
        <v>0.1</v>
      </c>
      <c r="F571" s="11" t="s">
        <v>255</v>
      </c>
      <c r="I571" s="11" t="s">
        <v>34</v>
      </c>
      <c r="J571" s="27" t="s">
        <v>729</v>
      </c>
      <c r="K571" s="147" t="s">
        <v>4819</v>
      </c>
      <c r="L571" s="47" t="s">
        <v>4591</v>
      </c>
      <c r="M571" s="11">
        <v>1</v>
      </c>
      <c r="N571" s="11">
        <f t="shared" ca="1" si="19"/>
        <v>0</v>
      </c>
    </row>
    <row r="572" spans="2:14" outlineLevel="1">
      <c r="B572" s="30" t="str">
        <f t="shared" si="18"/>
        <v>06CD</v>
      </c>
      <c r="C572" s="160" t="s">
        <v>730</v>
      </c>
      <c r="D572" s="11" t="s">
        <v>40</v>
      </c>
      <c r="E572" s="11">
        <v>0.1</v>
      </c>
      <c r="F572" s="11" t="s">
        <v>255</v>
      </c>
      <c r="I572" s="11" t="s">
        <v>34</v>
      </c>
      <c r="J572" s="27" t="s">
        <v>731</v>
      </c>
      <c r="K572" s="147" t="s">
        <v>4820</v>
      </c>
      <c r="L572" s="47" t="s">
        <v>4591</v>
      </c>
      <c r="M572" s="11">
        <v>1</v>
      </c>
      <c r="N572" s="11">
        <f t="shared" ca="1" si="19"/>
        <v>0</v>
      </c>
    </row>
    <row r="573" spans="2:14" outlineLevel="1">
      <c r="B573" s="30" t="str">
        <f t="shared" si="18"/>
        <v>06CE</v>
      </c>
      <c r="C573" s="160" t="s">
        <v>732</v>
      </c>
      <c r="D573" s="11" t="s">
        <v>40</v>
      </c>
      <c r="E573" s="11">
        <v>0.1</v>
      </c>
      <c r="F573" s="11" t="s">
        <v>255</v>
      </c>
      <c r="I573" s="11" t="s">
        <v>34</v>
      </c>
      <c r="J573" s="27" t="s">
        <v>733</v>
      </c>
      <c r="K573" s="147" t="s">
        <v>4821</v>
      </c>
      <c r="L573" s="47" t="s">
        <v>4591</v>
      </c>
      <c r="M573" s="11">
        <v>1</v>
      </c>
      <c r="N573" s="11">
        <f t="shared" ca="1" si="19"/>
        <v>0</v>
      </c>
    </row>
    <row r="574" spans="2:14" outlineLevel="1">
      <c r="B574" s="30" t="str">
        <f t="shared" si="18"/>
        <v>06CF</v>
      </c>
      <c r="C574" s="160" t="s">
        <v>734</v>
      </c>
      <c r="D574" s="11" t="s">
        <v>40</v>
      </c>
      <c r="E574" s="11">
        <v>0.1</v>
      </c>
      <c r="F574" s="11" t="s">
        <v>255</v>
      </c>
      <c r="I574" s="11" t="s">
        <v>34</v>
      </c>
      <c r="J574" s="27" t="s">
        <v>735</v>
      </c>
      <c r="K574" s="147" t="s">
        <v>4822</v>
      </c>
      <c r="L574" s="47" t="s">
        <v>4591</v>
      </c>
      <c r="N574" s="11">
        <f t="shared" ca="1" si="19"/>
        <v>0</v>
      </c>
    </row>
    <row r="575" spans="2:14" outlineLevel="1">
      <c r="B575" s="30" t="str">
        <f t="shared" si="18"/>
        <v>06D0</v>
      </c>
      <c r="C575" s="160" t="s">
        <v>736</v>
      </c>
      <c r="D575" s="11" t="s">
        <v>83</v>
      </c>
      <c r="E575" s="11">
        <v>0.01</v>
      </c>
      <c r="F575" s="11" t="s">
        <v>257</v>
      </c>
      <c r="I575" s="11" t="s">
        <v>34</v>
      </c>
      <c r="J575" s="27" t="s">
        <v>737</v>
      </c>
      <c r="K575" s="147" t="s">
        <v>5720</v>
      </c>
      <c r="L575" s="47" t="s">
        <v>4591</v>
      </c>
      <c r="N575" s="11">
        <f t="shared" ca="1" si="19"/>
        <v>0</v>
      </c>
    </row>
    <row r="576" spans="2:14" outlineLevel="1">
      <c r="B576" s="30" t="str">
        <f t="shared" si="18"/>
        <v>06D1</v>
      </c>
      <c r="C576" s="100" t="s">
        <v>738</v>
      </c>
      <c r="D576" s="11" t="s">
        <v>40</v>
      </c>
      <c r="E576" s="11">
        <v>0.1</v>
      </c>
      <c r="F576" s="46" t="s">
        <v>255</v>
      </c>
      <c r="I576" s="11" t="s">
        <v>34</v>
      </c>
      <c r="J576" s="34" t="s">
        <v>739</v>
      </c>
      <c r="K576" s="138" t="s">
        <v>4872</v>
      </c>
      <c r="L576" s="47"/>
      <c r="N576" s="11">
        <f t="shared" ca="1" si="19"/>
        <v>0</v>
      </c>
    </row>
    <row r="577" spans="2:14" outlineLevel="1">
      <c r="B577" s="30" t="str">
        <f t="shared" si="18"/>
        <v>06D2</v>
      </c>
      <c r="C577" s="100" t="s">
        <v>740</v>
      </c>
      <c r="D577" s="11" t="s">
        <v>40</v>
      </c>
      <c r="E577" s="11">
        <v>0.1</v>
      </c>
      <c r="F577" s="46" t="s">
        <v>255</v>
      </c>
      <c r="I577" s="11" t="s">
        <v>34</v>
      </c>
      <c r="J577" s="34" t="s">
        <v>741</v>
      </c>
      <c r="K577" s="138" t="s">
        <v>4873</v>
      </c>
      <c r="L577" s="47"/>
      <c r="N577" s="11">
        <f t="shared" ca="1" si="19"/>
        <v>0</v>
      </c>
    </row>
    <row r="578" spans="2:14" outlineLevel="1">
      <c r="B578" s="30" t="str">
        <f t="shared" si="18"/>
        <v>06D3</v>
      </c>
      <c r="C578" s="100" t="s">
        <v>742</v>
      </c>
      <c r="D578" s="11" t="s">
        <v>40</v>
      </c>
      <c r="E578" s="11">
        <v>0.1</v>
      </c>
      <c r="F578" s="46" t="s">
        <v>255</v>
      </c>
      <c r="I578" s="11" t="s">
        <v>34</v>
      </c>
      <c r="J578" s="34" t="s">
        <v>743</v>
      </c>
      <c r="K578" s="138" t="s">
        <v>5721</v>
      </c>
      <c r="L578" s="47"/>
      <c r="N578" s="11">
        <f t="shared" ca="1" si="19"/>
        <v>0</v>
      </c>
    </row>
    <row r="579" spans="2:14" outlineLevel="1">
      <c r="B579" s="30" t="str">
        <f t="shared" si="18"/>
        <v>06D4</v>
      </c>
      <c r="C579" s="100" t="s">
        <v>744</v>
      </c>
      <c r="D579" s="11" t="s">
        <v>40</v>
      </c>
      <c r="E579" s="11">
        <v>0.1</v>
      </c>
      <c r="F579" s="46" t="s">
        <v>255</v>
      </c>
      <c r="I579" s="11" t="s">
        <v>34</v>
      </c>
      <c r="J579" s="34" t="s">
        <v>745</v>
      </c>
      <c r="K579" s="138" t="s">
        <v>5722</v>
      </c>
      <c r="L579" s="47"/>
      <c r="N579" s="11">
        <f t="shared" ca="1" si="19"/>
        <v>0</v>
      </c>
    </row>
    <row r="580" spans="2:14" outlineLevel="1">
      <c r="B580" s="30" t="str">
        <f t="shared" si="18"/>
        <v>06D5</v>
      </c>
      <c r="C580" s="100" t="s">
        <v>746</v>
      </c>
      <c r="D580" s="11" t="s">
        <v>40</v>
      </c>
      <c r="E580" s="11">
        <v>0.1</v>
      </c>
      <c r="F580" s="46" t="s">
        <v>255</v>
      </c>
      <c r="I580" s="11" t="s">
        <v>34</v>
      </c>
      <c r="J580" s="34" t="s">
        <v>747</v>
      </c>
      <c r="K580" s="138" t="s">
        <v>5723</v>
      </c>
      <c r="L580" s="47"/>
      <c r="N580" s="11">
        <f t="shared" ca="1" si="19"/>
        <v>0</v>
      </c>
    </row>
    <row r="581" spans="2:14" ht="16.5" outlineLevel="1">
      <c r="B581" s="30" t="str">
        <f t="shared" si="18"/>
        <v>06D6</v>
      </c>
      <c r="C581" s="100" t="s">
        <v>748</v>
      </c>
      <c r="D581" s="11" t="s">
        <v>40</v>
      </c>
      <c r="E581" s="11">
        <v>0.1</v>
      </c>
      <c r="F581" s="46" t="s">
        <v>255</v>
      </c>
      <c r="I581" s="11" t="s">
        <v>34</v>
      </c>
      <c r="J581" s="34" t="s">
        <v>4871</v>
      </c>
      <c r="K581" s="138" t="s">
        <v>5724</v>
      </c>
      <c r="L581" s="47"/>
      <c r="N581" s="11">
        <f t="shared" ca="1" si="19"/>
        <v>0</v>
      </c>
    </row>
    <row r="582" spans="2:14" outlineLevel="1">
      <c r="B582" s="30" t="str">
        <f t="shared" si="18"/>
        <v>06D7</v>
      </c>
      <c r="C582" s="100" t="s">
        <v>749</v>
      </c>
      <c r="D582" s="11" t="s">
        <v>40</v>
      </c>
      <c r="E582" s="11">
        <v>0.1</v>
      </c>
      <c r="F582" s="46" t="s">
        <v>255</v>
      </c>
      <c r="I582" s="11" t="s">
        <v>34</v>
      </c>
      <c r="J582" s="34" t="s">
        <v>750</v>
      </c>
      <c r="K582" s="138" t="s">
        <v>5725</v>
      </c>
      <c r="L582" s="47"/>
      <c r="N582" s="11">
        <f t="shared" ca="1" si="19"/>
        <v>0</v>
      </c>
    </row>
    <row r="583" spans="2:14" outlineLevel="1">
      <c r="B583" s="30" t="str">
        <f t="shared" si="18"/>
        <v>06D8</v>
      </c>
      <c r="C583" s="100" t="s">
        <v>751</v>
      </c>
      <c r="D583" s="11" t="s">
        <v>40</v>
      </c>
      <c r="E583" s="11">
        <v>0.1</v>
      </c>
      <c r="F583" s="46" t="s">
        <v>255</v>
      </c>
      <c r="I583" s="11" t="s">
        <v>34</v>
      </c>
      <c r="J583" s="34" t="s">
        <v>752</v>
      </c>
      <c r="K583" s="138" t="s">
        <v>5726</v>
      </c>
      <c r="L583" s="47"/>
      <c r="N583" s="11">
        <f t="shared" ca="1" si="19"/>
        <v>0</v>
      </c>
    </row>
    <row r="584" spans="2:14" outlineLevel="1">
      <c r="B584" s="30" t="str">
        <f t="shared" si="18"/>
        <v>06D9</v>
      </c>
      <c r="C584" s="100" t="s">
        <v>753</v>
      </c>
      <c r="D584" s="11" t="s">
        <v>40</v>
      </c>
      <c r="E584" s="11">
        <v>0.1</v>
      </c>
      <c r="F584" s="46" t="s">
        <v>255</v>
      </c>
      <c r="I584" s="11" t="s">
        <v>34</v>
      </c>
      <c r="J584" s="34" t="s">
        <v>754</v>
      </c>
      <c r="K584" s="138" t="s">
        <v>5727</v>
      </c>
      <c r="L584" s="47"/>
      <c r="N584" s="11">
        <f t="shared" ca="1" si="19"/>
        <v>0</v>
      </c>
    </row>
    <row r="585" spans="2:14" outlineLevel="1">
      <c r="B585" s="30" t="str">
        <f t="shared" si="18"/>
        <v>06DA</v>
      </c>
      <c r="C585" s="100" t="s">
        <v>755</v>
      </c>
      <c r="D585" s="11" t="s">
        <v>40</v>
      </c>
      <c r="E585" s="11">
        <v>0.1</v>
      </c>
      <c r="F585" s="46" t="s">
        <v>255</v>
      </c>
      <c r="I585" s="11" t="s">
        <v>34</v>
      </c>
      <c r="J585" s="34" t="s">
        <v>756</v>
      </c>
      <c r="K585" s="138" t="s">
        <v>5728</v>
      </c>
      <c r="L585" s="47"/>
      <c r="N585" s="11">
        <f t="shared" ca="1" si="19"/>
        <v>0</v>
      </c>
    </row>
    <row r="586" spans="2:14" outlineLevel="1">
      <c r="B586" s="30" t="str">
        <f t="shared" si="18"/>
        <v>06DB</v>
      </c>
      <c r="C586" s="100" t="s">
        <v>757</v>
      </c>
      <c r="D586" s="11" t="s">
        <v>40</v>
      </c>
      <c r="E586" s="11">
        <v>0.1</v>
      </c>
      <c r="F586" s="46" t="s">
        <v>255</v>
      </c>
      <c r="I586" s="11" t="s">
        <v>34</v>
      </c>
      <c r="J586" s="34" t="s">
        <v>758</v>
      </c>
      <c r="K586" s="138" t="s">
        <v>5729</v>
      </c>
      <c r="L586" s="47"/>
      <c r="N586" s="11">
        <f t="shared" ca="1" si="19"/>
        <v>0</v>
      </c>
    </row>
    <row r="587" spans="2:14" outlineLevel="1">
      <c r="B587" s="30" t="str">
        <f t="shared" si="18"/>
        <v>06DC</v>
      </c>
      <c r="C587" s="100" t="s">
        <v>759</v>
      </c>
      <c r="D587" s="11" t="s">
        <v>40</v>
      </c>
      <c r="E587" s="11">
        <v>0.1</v>
      </c>
      <c r="F587" s="46" t="s">
        <v>255</v>
      </c>
      <c r="I587" s="11" t="s">
        <v>34</v>
      </c>
      <c r="J587" s="34" t="s">
        <v>760</v>
      </c>
      <c r="K587" s="138" t="s">
        <v>5730</v>
      </c>
      <c r="L587" s="47"/>
      <c r="N587" s="11">
        <f t="shared" ca="1" si="19"/>
        <v>0</v>
      </c>
    </row>
    <row r="588" spans="2:14" outlineLevel="1">
      <c r="B588" s="30" t="str">
        <f t="shared" si="18"/>
        <v>06DD</v>
      </c>
      <c r="C588" s="100" t="s">
        <v>761</v>
      </c>
      <c r="D588" s="11" t="s">
        <v>40</v>
      </c>
      <c r="E588" s="11">
        <v>0.1</v>
      </c>
      <c r="F588" s="46" t="s">
        <v>255</v>
      </c>
      <c r="I588" s="11" t="s">
        <v>34</v>
      </c>
      <c r="J588" s="34" t="s">
        <v>762</v>
      </c>
      <c r="K588" s="138" t="s">
        <v>5731</v>
      </c>
      <c r="L588" s="47"/>
      <c r="N588" s="11">
        <f t="shared" ca="1" si="19"/>
        <v>0</v>
      </c>
    </row>
    <row r="589" spans="2:14" outlineLevel="1">
      <c r="B589" s="30" t="str">
        <f t="shared" si="18"/>
        <v>06DE</v>
      </c>
      <c r="C589" s="100" t="s">
        <v>763</v>
      </c>
      <c r="D589" s="11" t="s">
        <v>40</v>
      </c>
      <c r="E589" s="11">
        <v>0.1</v>
      </c>
      <c r="F589" s="46" t="s">
        <v>255</v>
      </c>
      <c r="I589" s="11" t="s">
        <v>34</v>
      </c>
      <c r="J589" s="34" t="s">
        <v>764</v>
      </c>
      <c r="K589" s="138" t="s">
        <v>5732</v>
      </c>
      <c r="L589" s="47"/>
      <c r="N589" s="11">
        <f t="shared" ca="1" si="19"/>
        <v>0</v>
      </c>
    </row>
    <row r="590" spans="2:14" outlineLevel="1">
      <c r="B590" s="30" t="str">
        <f t="shared" si="18"/>
        <v>06DF</v>
      </c>
      <c r="C590" s="100" t="s">
        <v>765</v>
      </c>
      <c r="D590" s="11" t="s">
        <v>40</v>
      </c>
      <c r="E590" s="11">
        <v>0.1</v>
      </c>
      <c r="F590" s="46" t="s">
        <v>255</v>
      </c>
      <c r="I590" s="11" t="s">
        <v>34</v>
      </c>
      <c r="J590" s="34" t="s">
        <v>766</v>
      </c>
      <c r="K590" s="138" t="s">
        <v>5733</v>
      </c>
      <c r="L590" s="47"/>
      <c r="N590" s="11">
        <f t="shared" ca="1" si="19"/>
        <v>0</v>
      </c>
    </row>
    <row r="591" spans="2:14" outlineLevel="1">
      <c r="B591" s="30" t="str">
        <f t="shared" si="18"/>
        <v>06E0</v>
      </c>
      <c r="C591" s="100" t="s">
        <v>767</v>
      </c>
      <c r="D591" s="11" t="s">
        <v>40</v>
      </c>
      <c r="E591" s="11">
        <v>0.1</v>
      </c>
      <c r="F591" s="46" t="s">
        <v>255</v>
      </c>
      <c r="I591" s="11" t="s">
        <v>34</v>
      </c>
      <c r="J591" s="34" t="s">
        <v>768</v>
      </c>
      <c r="K591" s="138" t="s">
        <v>5734</v>
      </c>
      <c r="L591" s="47"/>
      <c r="N591" s="11">
        <f t="shared" ca="1" si="19"/>
        <v>0</v>
      </c>
    </row>
    <row r="592" spans="2:14" outlineLevel="1">
      <c r="B592" s="30" t="str">
        <f t="shared" si="18"/>
        <v>06E1</v>
      </c>
      <c r="C592" s="100" t="s">
        <v>769</v>
      </c>
      <c r="D592" s="11" t="s">
        <v>40</v>
      </c>
      <c r="E592" s="11">
        <v>0.1</v>
      </c>
      <c r="F592" s="46" t="s">
        <v>255</v>
      </c>
      <c r="I592" s="11" t="s">
        <v>34</v>
      </c>
      <c r="J592" s="34" t="s">
        <v>770</v>
      </c>
      <c r="K592" s="138" t="s">
        <v>5735</v>
      </c>
      <c r="L592" s="47"/>
      <c r="N592" s="11">
        <f t="shared" ca="1" si="19"/>
        <v>0</v>
      </c>
    </row>
    <row r="593" spans="2:14" outlineLevel="1">
      <c r="B593" s="30" t="str">
        <f t="shared" si="18"/>
        <v>06E2</v>
      </c>
      <c r="C593" s="100" t="s">
        <v>771</v>
      </c>
      <c r="D593" s="11" t="s">
        <v>40</v>
      </c>
      <c r="E593" s="11">
        <v>0.1</v>
      </c>
      <c r="F593" s="46" t="s">
        <v>255</v>
      </c>
      <c r="I593" s="11" t="s">
        <v>34</v>
      </c>
      <c r="J593" s="34" t="s">
        <v>772</v>
      </c>
      <c r="K593" s="138" t="s">
        <v>5736</v>
      </c>
      <c r="L593" s="47"/>
      <c r="N593" s="11">
        <f t="shared" ca="1" si="19"/>
        <v>0</v>
      </c>
    </row>
    <row r="594" spans="2:14" outlineLevel="1">
      <c r="B594" s="30" t="str">
        <f t="shared" si="18"/>
        <v>06E3</v>
      </c>
      <c r="K594" s="55"/>
      <c r="L594" s="47"/>
    </row>
    <row r="595" spans="2:14" outlineLevel="1">
      <c r="B595" s="30" t="str">
        <f t="shared" si="18"/>
        <v>06E4</v>
      </c>
      <c r="K595" s="55"/>
      <c r="L595" s="47"/>
    </row>
    <row r="596" spans="2:14" outlineLevel="1">
      <c r="B596" s="30" t="str">
        <f t="shared" si="18"/>
        <v>06E5</v>
      </c>
      <c r="K596" s="55"/>
      <c r="L596" s="47"/>
    </row>
    <row r="597" spans="2:14" outlineLevel="1">
      <c r="B597" s="30" t="str">
        <f t="shared" si="18"/>
        <v>06E6</v>
      </c>
      <c r="K597" s="55"/>
      <c r="L597" s="47"/>
    </row>
    <row r="598" spans="2:14" outlineLevel="1">
      <c r="B598" s="30" t="str">
        <f t="shared" si="18"/>
        <v>06E7</v>
      </c>
      <c r="K598" s="55"/>
      <c r="L598" s="47"/>
    </row>
    <row r="599" spans="2:14" outlineLevel="1">
      <c r="B599" s="30" t="str">
        <f t="shared" si="18"/>
        <v>06E8</v>
      </c>
      <c r="K599" s="55"/>
      <c r="L599" s="47"/>
    </row>
    <row r="600" spans="2:14" outlineLevel="1">
      <c r="B600" s="30" t="str">
        <f t="shared" si="18"/>
        <v>06E9</v>
      </c>
      <c r="K600" s="55"/>
      <c r="L600" s="47"/>
    </row>
    <row r="601" spans="2:14" outlineLevel="1">
      <c r="B601" s="30" t="str">
        <f t="shared" si="18"/>
        <v>06EA</v>
      </c>
      <c r="K601" s="55"/>
      <c r="L601" s="47"/>
    </row>
    <row r="602" spans="2:14" outlineLevel="1">
      <c r="B602" s="30" t="str">
        <f t="shared" si="18"/>
        <v>06EB</v>
      </c>
      <c r="K602" s="55"/>
      <c r="L602" s="47"/>
    </row>
    <row r="603" spans="2:14" outlineLevel="1">
      <c r="B603" s="30" t="str">
        <f t="shared" si="18"/>
        <v>06EC</v>
      </c>
      <c r="K603" s="55"/>
      <c r="L603" s="47"/>
    </row>
    <row r="604" spans="2:14" outlineLevel="1">
      <c r="B604" s="30" t="str">
        <f t="shared" si="18"/>
        <v>06ED</v>
      </c>
      <c r="K604" s="55"/>
      <c r="L604" s="47"/>
    </row>
    <row r="605" spans="2:14" outlineLevel="1">
      <c r="B605" s="30" t="str">
        <f t="shared" si="18"/>
        <v>06EE</v>
      </c>
      <c r="K605" s="55"/>
      <c r="L605" s="47"/>
    </row>
    <row r="606" spans="2:14" outlineLevel="1">
      <c r="B606" s="30" t="str">
        <f t="shared" si="18"/>
        <v>06EF</v>
      </c>
      <c r="K606" s="55"/>
      <c r="L606" s="47"/>
    </row>
    <row r="607" spans="2:14" outlineLevel="1">
      <c r="B607" s="30" t="str">
        <f t="shared" si="18"/>
        <v>06F0</v>
      </c>
      <c r="K607" s="55"/>
      <c r="L607" s="47"/>
    </row>
    <row r="608" spans="2:14" outlineLevel="1">
      <c r="B608" s="30" t="str">
        <f t="shared" si="18"/>
        <v>06F1</v>
      </c>
      <c r="K608" s="55"/>
      <c r="L608" s="47"/>
    </row>
    <row r="609" spans="1:14" outlineLevel="1">
      <c r="B609" s="30" t="str">
        <f t="shared" si="18"/>
        <v>06F2</v>
      </c>
      <c r="K609" s="55"/>
      <c r="L609" s="47"/>
    </row>
    <row r="610" spans="1:14" outlineLevel="1">
      <c r="B610" s="30" t="str">
        <f t="shared" si="18"/>
        <v>06F3</v>
      </c>
      <c r="K610" s="55"/>
      <c r="L610" s="47"/>
    </row>
    <row r="611" spans="1:14" outlineLevel="1">
      <c r="B611" s="30" t="str">
        <f t="shared" si="18"/>
        <v>06F4</v>
      </c>
      <c r="K611" s="55"/>
      <c r="L611" s="47"/>
    </row>
    <row r="612" spans="1:14" outlineLevel="1">
      <c r="B612" s="30" t="str">
        <f t="shared" si="18"/>
        <v>06F5</v>
      </c>
      <c r="K612" s="55"/>
      <c r="L612" s="47"/>
    </row>
    <row r="613" spans="1:14" outlineLevel="1">
      <c r="B613" s="30" t="str">
        <f t="shared" si="18"/>
        <v>06F6</v>
      </c>
      <c r="K613" s="55"/>
      <c r="L613" s="47"/>
    </row>
    <row r="614" spans="1:14" outlineLevel="1">
      <c r="B614" s="30" t="str">
        <f t="shared" si="18"/>
        <v>06F7</v>
      </c>
      <c r="K614" s="55"/>
      <c r="L614" s="47"/>
    </row>
    <row r="615" spans="1:14" outlineLevel="1">
      <c r="B615" s="30" t="str">
        <f t="shared" si="18"/>
        <v>06F8</v>
      </c>
      <c r="K615" s="55"/>
      <c r="L615" s="47"/>
    </row>
    <row r="616" spans="1:14" outlineLevel="1">
      <c r="B616" s="30" t="str">
        <f t="shared" si="18"/>
        <v>06F9</v>
      </c>
      <c r="K616" s="55"/>
      <c r="L616" s="47"/>
    </row>
    <row r="617" spans="1:14" outlineLevel="1">
      <c r="B617" s="30" t="str">
        <f t="shared" si="18"/>
        <v>06FA</v>
      </c>
      <c r="K617" s="55"/>
      <c r="L617" s="47"/>
    </row>
    <row r="618" spans="1:14" outlineLevel="1">
      <c r="B618" s="30" t="str">
        <f t="shared" si="18"/>
        <v>06FB</v>
      </c>
      <c r="K618" s="55"/>
      <c r="L618" s="47"/>
    </row>
    <row r="619" spans="1:14" outlineLevel="1">
      <c r="B619" s="30" t="str">
        <f t="shared" si="18"/>
        <v>06FC</v>
      </c>
      <c r="K619" s="55"/>
      <c r="L619" s="47"/>
    </row>
    <row r="620" spans="1:14" outlineLevel="1">
      <c r="B620" s="30" t="str">
        <f t="shared" si="18"/>
        <v>06FD</v>
      </c>
      <c r="K620" s="55"/>
      <c r="L620" s="47"/>
    </row>
    <row r="621" spans="1:14" outlineLevel="1">
      <c r="B621" s="30" t="str">
        <f t="shared" si="18"/>
        <v>06FE</v>
      </c>
      <c r="K621" s="55"/>
      <c r="L621" s="47"/>
    </row>
    <row r="622" spans="1:14" outlineLevel="1">
      <c r="B622" s="30" t="str">
        <f t="shared" si="18"/>
        <v>06FF</v>
      </c>
      <c r="K622" s="55"/>
      <c r="L622" s="47"/>
    </row>
    <row r="623" spans="1:14">
      <c r="B623" s="30"/>
      <c r="K623" s="55"/>
      <c r="L623" s="47"/>
    </row>
    <row r="624" spans="1:14">
      <c r="A624" s="322" t="s">
        <v>4573</v>
      </c>
      <c r="B624" s="323"/>
      <c r="C624" s="323"/>
      <c r="D624" s="323"/>
      <c r="E624" s="323"/>
      <c r="F624" s="323"/>
      <c r="G624" s="323"/>
      <c r="H624" s="323"/>
      <c r="I624" s="323"/>
      <c r="J624" s="323"/>
      <c r="K624" s="323"/>
      <c r="L624" s="323"/>
      <c r="M624" s="323"/>
      <c r="N624" s="324"/>
    </row>
    <row r="625" spans="2:14" outlineLevel="1">
      <c r="B625" s="30" t="str">
        <f>DEC2HEX(1792+ROW()-ROW($B$625),4)</f>
        <v>0700</v>
      </c>
      <c r="C625" s="310" t="s">
        <v>773</v>
      </c>
      <c r="D625" s="281" t="s">
        <v>33</v>
      </c>
      <c r="E625" s="281"/>
      <c r="F625" s="281"/>
      <c r="G625" s="281"/>
      <c r="H625" s="281"/>
      <c r="I625" s="281" t="s">
        <v>34</v>
      </c>
      <c r="J625" s="258" t="s">
        <v>35</v>
      </c>
      <c r="K625" s="244" t="s">
        <v>4643</v>
      </c>
      <c r="L625" s="47" t="s">
        <v>4591</v>
      </c>
      <c r="M625" s="241" t="str">
        <f ca="1">DEC2HEX((15+SUM(INDIRECT(ADDRESS(ROW()+32,13)&amp;":"&amp;ADDRESS(ROW()+4+60-1,13))))/2^32,8)</f>
        <v>00000000</v>
      </c>
      <c r="N625" s="247" t="str">
        <f ca="1">DEC2HEX(MOD(15+SUM(INDIRECT(ADDRESS(ROW()+4,13)&amp;":"&amp;ADDRESS(ROW()+4+28-1,13))),2^32),8)</f>
        <v>0000000F</v>
      </c>
    </row>
    <row r="626" spans="2:14" outlineLevel="1">
      <c r="B626" s="30" t="str">
        <f t="shared" ref="B626:B690" si="20">DEC2HEX(1792+ROW()-ROW($B$625),4)</f>
        <v>0701</v>
      </c>
      <c r="C626" s="310"/>
      <c r="D626" s="281"/>
      <c r="E626" s="281"/>
      <c r="F626" s="281"/>
      <c r="G626" s="281"/>
      <c r="H626" s="281"/>
      <c r="I626" s="281"/>
      <c r="J626" s="257"/>
      <c r="K626" s="245"/>
      <c r="L626" s="47" t="s">
        <v>4591</v>
      </c>
      <c r="M626" s="242"/>
      <c r="N626" s="248"/>
    </row>
    <row r="627" spans="2:14" outlineLevel="1">
      <c r="B627" s="30" t="str">
        <f t="shared" si="20"/>
        <v>0702</v>
      </c>
      <c r="C627" s="310"/>
      <c r="D627" s="281"/>
      <c r="E627" s="281"/>
      <c r="F627" s="281"/>
      <c r="G627" s="281"/>
      <c r="H627" s="281"/>
      <c r="I627" s="281"/>
      <c r="J627" s="257"/>
      <c r="K627" s="245"/>
      <c r="L627" s="47" t="s">
        <v>4591</v>
      </c>
      <c r="M627" s="242"/>
      <c r="N627" s="248"/>
    </row>
    <row r="628" spans="2:14" outlineLevel="1">
      <c r="B628" s="30" t="str">
        <f t="shared" si="20"/>
        <v>0703</v>
      </c>
      <c r="C628" s="310"/>
      <c r="D628" s="281"/>
      <c r="E628" s="281"/>
      <c r="F628" s="281"/>
      <c r="G628" s="281"/>
      <c r="H628" s="281"/>
      <c r="I628" s="281"/>
      <c r="J628" s="257"/>
      <c r="K628" s="246"/>
      <c r="L628" s="47" t="s">
        <v>4591</v>
      </c>
      <c r="M628" s="243"/>
      <c r="N628" s="249"/>
    </row>
    <row r="629" spans="2:14" outlineLevel="1">
      <c r="B629" s="30" t="str">
        <f t="shared" si="20"/>
        <v>0704</v>
      </c>
      <c r="C629" s="101" t="s">
        <v>774</v>
      </c>
      <c r="D629" s="11" t="s">
        <v>40</v>
      </c>
      <c r="E629" s="11">
        <v>0.1</v>
      </c>
      <c r="F629" s="11" t="s">
        <v>255</v>
      </c>
      <c r="I629" s="11" t="s">
        <v>34</v>
      </c>
      <c r="J629" s="27" t="s">
        <v>775</v>
      </c>
      <c r="K629" s="147" t="s">
        <v>4823</v>
      </c>
      <c r="L629" s="47"/>
      <c r="M629" s="11">
        <v>0</v>
      </c>
      <c r="N629" s="11">
        <f ca="1">IF(INDIRECT(ADDRESS(ROW(),12))=1,2^(ROW()-ROW($N$625)),0)</f>
        <v>0</v>
      </c>
    </row>
    <row r="630" spans="2:14" outlineLevel="1">
      <c r="B630" s="30" t="str">
        <f t="shared" si="20"/>
        <v>0705</v>
      </c>
      <c r="C630" s="101" t="s">
        <v>776</v>
      </c>
      <c r="D630" s="11" t="s">
        <v>40</v>
      </c>
      <c r="E630" s="11">
        <v>0.01</v>
      </c>
      <c r="F630" s="11" t="s">
        <v>257</v>
      </c>
      <c r="I630" s="11" t="s">
        <v>34</v>
      </c>
      <c r="J630" s="27" t="s">
        <v>777</v>
      </c>
      <c r="K630" s="147" t="s">
        <v>4824</v>
      </c>
      <c r="L630" s="47"/>
    </row>
    <row r="631" spans="2:14" outlineLevel="1">
      <c r="B631" s="30" t="str">
        <f t="shared" si="20"/>
        <v>0706</v>
      </c>
      <c r="C631" s="101" t="s">
        <v>778</v>
      </c>
      <c r="D631" s="11" t="s">
        <v>40</v>
      </c>
      <c r="E631" s="11">
        <v>0.01</v>
      </c>
      <c r="F631" s="11" t="s">
        <v>257</v>
      </c>
      <c r="I631" s="11" t="s">
        <v>34</v>
      </c>
      <c r="J631" s="27" t="s">
        <v>779</v>
      </c>
      <c r="K631" s="147" t="s">
        <v>4825</v>
      </c>
      <c r="L631" s="47"/>
    </row>
    <row r="632" spans="2:14" outlineLevel="1">
      <c r="B632" s="30" t="str">
        <f t="shared" si="20"/>
        <v>0707</v>
      </c>
      <c r="C632" s="101" t="s">
        <v>780</v>
      </c>
      <c r="D632" s="11" t="s">
        <v>40</v>
      </c>
      <c r="E632" s="11">
        <v>0.1</v>
      </c>
      <c r="F632" s="11" t="s">
        <v>255</v>
      </c>
      <c r="I632" s="11" t="s">
        <v>34</v>
      </c>
      <c r="J632" s="27" t="s">
        <v>781</v>
      </c>
      <c r="K632" s="147" t="s">
        <v>4826</v>
      </c>
      <c r="L632" s="47"/>
    </row>
    <row r="633" spans="2:14" outlineLevel="1">
      <c r="B633" s="30" t="str">
        <f t="shared" si="20"/>
        <v>0708</v>
      </c>
      <c r="C633" s="101" t="s">
        <v>782</v>
      </c>
      <c r="D633" s="11" t="s">
        <v>40</v>
      </c>
      <c r="E633" s="11">
        <v>0.01</v>
      </c>
      <c r="F633" s="11" t="s">
        <v>257</v>
      </c>
      <c r="I633" s="11" t="s">
        <v>34</v>
      </c>
      <c r="J633" s="27" t="s">
        <v>783</v>
      </c>
      <c r="K633" s="147" t="s">
        <v>4827</v>
      </c>
      <c r="L633" s="47"/>
    </row>
    <row r="634" spans="2:14" outlineLevel="1">
      <c r="B634" s="30" t="str">
        <f t="shared" si="20"/>
        <v>0709</v>
      </c>
      <c r="C634" s="101" t="s">
        <v>784</v>
      </c>
      <c r="D634" s="11" t="s">
        <v>40</v>
      </c>
      <c r="E634" s="11">
        <v>0.01</v>
      </c>
      <c r="F634" s="11" t="s">
        <v>257</v>
      </c>
      <c r="I634" s="11" t="s">
        <v>34</v>
      </c>
      <c r="J634" s="27" t="s">
        <v>785</v>
      </c>
      <c r="K634" s="147" t="s">
        <v>4828</v>
      </c>
      <c r="L634" s="47"/>
    </row>
    <row r="635" spans="2:14" outlineLevel="1">
      <c r="B635" s="30" t="str">
        <f t="shared" si="20"/>
        <v>070A</v>
      </c>
      <c r="C635" s="101" t="s">
        <v>786</v>
      </c>
      <c r="D635" s="11" t="s">
        <v>40</v>
      </c>
      <c r="E635" s="11">
        <v>0.1</v>
      </c>
      <c r="F635" s="11" t="s">
        <v>255</v>
      </c>
      <c r="I635" s="11" t="s">
        <v>34</v>
      </c>
      <c r="J635" s="32" t="s">
        <v>787</v>
      </c>
      <c r="K635" s="147" t="s">
        <v>4829</v>
      </c>
      <c r="L635" s="47"/>
    </row>
    <row r="636" spans="2:14" outlineLevel="1">
      <c r="B636" s="30" t="str">
        <f t="shared" si="20"/>
        <v>070B</v>
      </c>
      <c r="C636" s="101" t="s">
        <v>788</v>
      </c>
      <c r="D636" s="11" t="s">
        <v>40</v>
      </c>
      <c r="E636" s="11">
        <v>0.01</v>
      </c>
      <c r="F636" s="11" t="s">
        <v>257</v>
      </c>
      <c r="I636" s="11" t="s">
        <v>34</v>
      </c>
      <c r="J636" s="27" t="s">
        <v>789</v>
      </c>
      <c r="K636" s="147" t="s">
        <v>4830</v>
      </c>
      <c r="L636" s="47"/>
    </row>
    <row r="637" spans="2:14" outlineLevel="1">
      <c r="B637" s="30" t="str">
        <f t="shared" si="20"/>
        <v>070C</v>
      </c>
      <c r="C637" s="101" t="s">
        <v>790</v>
      </c>
      <c r="D637" s="11" t="s">
        <v>40</v>
      </c>
      <c r="E637" s="11">
        <v>0.01</v>
      </c>
      <c r="F637" s="11" t="s">
        <v>257</v>
      </c>
      <c r="I637" s="11" t="s">
        <v>34</v>
      </c>
      <c r="J637" s="27" t="s">
        <v>791</v>
      </c>
      <c r="K637" s="147" t="s">
        <v>4831</v>
      </c>
      <c r="L637" s="47"/>
    </row>
    <row r="638" spans="2:14" outlineLevel="1">
      <c r="B638" s="30" t="str">
        <f t="shared" si="20"/>
        <v>070D</v>
      </c>
      <c r="C638" s="101" t="s">
        <v>792</v>
      </c>
      <c r="D638" s="11" t="s">
        <v>40</v>
      </c>
      <c r="E638" s="11">
        <v>0.1</v>
      </c>
      <c r="F638" s="11" t="s">
        <v>255</v>
      </c>
      <c r="I638" s="11" t="s">
        <v>34</v>
      </c>
      <c r="J638" s="32" t="s">
        <v>793</v>
      </c>
      <c r="K638" s="147" t="s">
        <v>4832</v>
      </c>
      <c r="L638" s="47"/>
    </row>
    <row r="639" spans="2:14" outlineLevel="1">
      <c r="B639" s="30" t="str">
        <f t="shared" si="20"/>
        <v>070E</v>
      </c>
      <c r="C639" s="101" t="s">
        <v>794</v>
      </c>
      <c r="D639" s="11" t="s">
        <v>40</v>
      </c>
      <c r="E639" s="11">
        <v>0.01</v>
      </c>
      <c r="F639" s="11" t="s">
        <v>257</v>
      </c>
      <c r="I639" s="11" t="s">
        <v>34</v>
      </c>
      <c r="J639" s="27" t="s">
        <v>795</v>
      </c>
      <c r="K639" s="147" t="s">
        <v>4833</v>
      </c>
      <c r="L639" s="47"/>
    </row>
    <row r="640" spans="2:14" outlineLevel="1">
      <c r="B640" s="30" t="str">
        <f t="shared" si="20"/>
        <v>070F</v>
      </c>
      <c r="C640" s="101" t="s">
        <v>796</v>
      </c>
      <c r="D640" s="11" t="s">
        <v>40</v>
      </c>
      <c r="E640" s="11">
        <v>0.01</v>
      </c>
      <c r="F640" s="11" t="s">
        <v>257</v>
      </c>
      <c r="I640" s="11" t="s">
        <v>34</v>
      </c>
      <c r="J640" s="27" t="s">
        <v>797</v>
      </c>
      <c r="K640" s="147" t="s">
        <v>4834</v>
      </c>
      <c r="L640" s="47"/>
    </row>
    <row r="641" spans="2:12" outlineLevel="1">
      <c r="B641" s="30" t="str">
        <f t="shared" si="20"/>
        <v>0710</v>
      </c>
      <c r="C641" s="101" t="s">
        <v>798</v>
      </c>
      <c r="D641" s="11" t="s">
        <v>40</v>
      </c>
      <c r="E641" s="11">
        <v>0.1</v>
      </c>
      <c r="F641" s="11" t="s">
        <v>255</v>
      </c>
      <c r="I641" s="11" t="s">
        <v>34</v>
      </c>
      <c r="J641" s="32" t="s">
        <v>799</v>
      </c>
      <c r="K641" s="147" t="s">
        <v>4835</v>
      </c>
      <c r="L641" s="47"/>
    </row>
    <row r="642" spans="2:12" outlineLevel="1">
      <c r="B642" s="30" t="str">
        <f t="shared" si="20"/>
        <v>0711</v>
      </c>
      <c r="C642" s="101" t="s">
        <v>800</v>
      </c>
      <c r="D642" s="11" t="s">
        <v>40</v>
      </c>
      <c r="E642" s="11">
        <v>0.01</v>
      </c>
      <c r="F642" s="11" t="s">
        <v>257</v>
      </c>
      <c r="I642" s="11" t="s">
        <v>34</v>
      </c>
      <c r="J642" s="27" t="s">
        <v>801</v>
      </c>
      <c r="K642" s="147" t="s">
        <v>4836</v>
      </c>
      <c r="L642" s="47"/>
    </row>
    <row r="643" spans="2:12" outlineLevel="1">
      <c r="B643" s="30" t="str">
        <f t="shared" si="20"/>
        <v>0712</v>
      </c>
      <c r="C643" s="101" t="s">
        <v>802</v>
      </c>
      <c r="D643" s="11" t="s">
        <v>40</v>
      </c>
      <c r="E643" s="11">
        <v>0.01</v>
      </c>
      <c r="F643" s="11" t="s">
        <v>257</v>
      </c>
      <c r="I643" s="11" t="s">
        <v>34</v>
      </c>
      <c r="J643" s="27" t="s">
        <v>803</v>
      </c>
      <c r="K643" s="147" t="s">
        <v>4837</v>
      </c>
      <c r="L643" s="47"/>
    </row>
    <row r="644" spans="2:12" outlineLevel="1">
      <c r="B644" s="30" t="str">
        <f t="shared" si="20"/>
        <v>0713</v>
      </c>
      <c r="C644" s="101" t="s">
        <v>804</v>
      </c>
      <c r="D644" s="11" t="s">
        <v>40</v>
      </c>
      <c r="E644" s="11">
        <v>0.1</v>
      </c>
      <c r="F644" s="11" t="s">
        <v>255</v>
      </c>
      <c r="I644" s="11" t="s">
        <v>34</v>
      </c>
      <c r="J644" s="32" t="s">
        <v>805</v>
      </c>
      <c r="K644" s="147" t="s">
        <v>4838</v>
      </c>
      <c r="L644" s="47"/>
    </row>
    <row r="645" spans="2:12" outlineLevel="1">
      <c r="B645" s="30" t="str">
        <f t="shared" si="20"/>
        <v>0714</v>
      </c>
      <c r="C645" s="101" t="s">
        <v>806</v>
      </c>
      <c r="D645" s="11" t="s">
        <v>40</v>
      </c>
      <c r="E645" s="11">
        <v>0.01</v>
      </c>
      <c r="F645" s="11" t="s">
        <v>257</v>
      </c>
      <c r="I645" s="11" t="s">
        <v>34</v>
      </c>
      <c r="J645" s="27" t="s">
        <v>807</v>
      </c>
      <c r="K645" s="147" t="s">
        <v>4839</v>
      </c>
      <c r="L645" s="47"/>
    </row>
    <row r="646" spans="2:12" outlineLevel="1">
      <c r="B646" s="30" t="str">
        <f t="shared" si="20"/>
        <v>0715</v>
      </c>
      <c r="C646" s="101" t="s">
        <v>808</v>
      </c>
      <c r="D646" s="11" t="s">
        <v>40</v>
      </c>
      <c r="E646" s="11">
        <v>0.01</v>
      </c>
      <c r="F646" s="11" t="s">
        <v>257</v>
      </c>
      <c r="I646" s="11" t="s">
        <v>34</v>
      </c>
      <c r="J646" s="27" t="s">
        <v>809</v>
      </c>
      <c r="K646" s="147" t="s">
        <v>4840</v>
      </c>
      <c r="L646" s="47"/>
    </row>
    <row r="647" spans="2:12" outlineLevel="1">
      <c r="B647" s="30" t="str">
        <f t="shared" si="20"/>
        <v>0716</v>
      </c>
      <c r="C647" s="101" t="s">
        <v>810</v>
      </c>
      <c r="D647" s="11" t="s">
        <v>40</v>
      </c>
      <c r="E647" s="11">
        <v>0.1</v>
      </c>
      <c r="F647" s="11" t="s">
        <v>255</v>
      </c>
      <c r="I647" s="11" t="s">
        <v>34</v>
      </c>
      <c r="J647" s="32" t="s">
        <v>811</v>
      </c>
      <c r="K647" s="147" t="s">
        <v>4841</v>
      </c>
      <c r="L647" s="47"/>
    </row>
    <row r="648" spans="2:12" outlineLevel="1">
      <c r="B648" s="30" t="str">
        <f t="shared" si="20"/>
        <v>0717</v>
      </c>
      <c r="C648" s="101" t="s">
        <v>812</v>
      </c>
      <c r="D648" s="11" t="s">
        <v>40</v>
      </c>
      <c r="E648" s="11">
        <v>0.01</v>
      </c>
      <c r="F648" s="11" t="s">
        <v>257</v>
      </c>
      <c r="I648" s="11" t="s">
        <v>34</v>
      </c>
      <c r="J648" s="27" t="s">
        <v>813</v>
      </c>
      <c r="K648" s="147" t="s">
        <v>4842</v>
      </c>
      <c r="L648" s="47"/>
    </row>
    <row r="649" spans="2:12" outlineLevel="1">
      <c r="B649" s="30" t="str">
        <f t="shared" si="20"/>
        <v>0718</v>
      </c>
      <c r="C649" s="101" t="s">
        <v>814</v>
      </c>
      <c r="D649" s="11" t="s">
        <v>40</v>
      </c>
      <c r="E649" s="11">
        <v>0.01</v>
      </c>
      <c r="F649" s="11" t="s">
        <v>257</v>
      </c>
      <c r="I649" s="11" t="s">
        <v>34</v>
      </c>
      <c r="J649" s="27" t="s">
        <v>815</v>
      </c>
      <c r="K649" s="147" t="s">
        <v>4843</v>
      </c>
      <c r="L649" s="47"/>
    </row>
    <row r="650" spans="2:12" outlineLevel="1">
      <c r="B650" s="30" t="str">
        <f t="shared" si="20"/>
        <v>0719</v>
      </c>
      <c r="C650" s="101" t="s">
        <v>816</v>
      </c>
      <c r="D650" s="11" t="s">
        <v>40</v>
      </c>
      <c r="E650" s="11">
        <v>0.1</v>
      </c>
      <c r="F650" s="11" t="s">
        <v>255</v>
      </c>
      <c r="I650" s="11" t="s">
        <v>34</v>
      </c>
      <c r="J650" s="32" t="s">
        <v>817</v>
      </c>
      <c r="K650" s="147" t="s">
        <v>4844</v>
      </c>
      <c r="L650" s="47"/>
    </row>
    <row r="651" spans="2:12" outlineLevel="1">
      <c r="B651" s="30" t="str">
        <f t="shared" si="20"/>
        <v>071A</v>
      </c>
      <c r="C651" s="101" t="s">
        <v>818</v>
      </c>
      <c r="D651" s="11" t="s">
        <v>40</v>
      </c>
      <c r="E651" s="11">
        <v>0.01</v>
      </c>
      <c r="F651" s="11" t="s">
        <v>257</v>
      </c>
      <c r="I651" s="11" t="s">
        <v>34</v>
      </c>
      <c r="J651" s="27" t="s">
        <v>819</v>
      </c>
      <c r="K651" s="147" t="s">
        <v>4845</v>
      </c>
      <c r="L651" s="47"/>
    </row>
    <row r="652" spans="2:12" outlineLevel="1">
      <c r="B652" s="30" t="str">
        <f t="shared" si="20"/>
        <v>071B</v>
      </c>
      <c r="C652" s="101" t="s">
        <v>820</v>
      </c>
      <c r="D652" s="11" t="s">
        <v>40</v>
      </c>
      <c r="E652" s="11">
        <v>0.01</v>
      </c>
      <c r="F652" s="11" t="s">
        <v>257</v>
      </c>
      <c r="I652" s="11" t="s">
        <v>34</v>
      </c>
      <c r="J652" s="27" t="s">
        <v>821</v>
      </c>
      <c r="K652" s="147" t="s">
        <v>4846</v>
      </c>
      <c r="L652" s="47"/>
    </row>
    <row r="653" spans="2:12" outlineLevel="1">
      <c r="B653" s="30" t="str">
        <f t="shared" si="20"/>
        <v>071C</v>
      </c>
      <c r="C653" s="101" t="s">
        <v>822</v>
      </c>
      <c r="D653" s="11" t="s">
        <v>40</v>
      </c>
      <c r="E653" s="11">
        <v>0.1</v>
      </c>
      <c r="F653" s="11" t="s">
        <v>255</v>
      </c>
      <c r="I653" s="11" t="s">
        <v>34</v>
      </c>
      <c r="J653" s="32" t="s">
        <v>823</v>
      </c>
      <c r="K653" s="147" t="s">
        <v>4847</v>
      </c>
      <c r="L653" s="47"/>
    </row>
    <row r="654" spans="2:12" outlineLevel="1">
      <c r="B654" s="30" t="str">
        <f t="shared" si="20"/>
        <v>071D</v>
      </c>
      <c r="C654" s="101" t="s">
        <v>824</v>
      </c>
      <c r="D654" s="11" t="s">
        <v>40</v>
      </c>
      <c r="E654" s="11">
        <v>0.01</v>
      </c>
      <c r="F654" s="11" t="s">
        <v>257</v>
      </c>
      <c r="I654" s="11" t="s">
        <v>34</v>
      </c>
      <c r="J654" s="27" t="s">
        <v>825</v>
      </c>
      <c r="K654" s="147" t="s">
        <v>4848</v>
      </c>
      <c r="L654" s="47"/>
    </row>
    <row r="655" spans="2:12" outlineLevel="1">
      <c r="B655" s="30" t="str">
        <f t="shared" si="20"/>
        <v>071E</v>
      </c>
      <c r="C655" s="101" t="s">
        <v>826</v>
      </c>
      <c r="D655" s="11" t="s">
        <v>40</v>
      </c>
      <c r="E655" s="11">
        <v>0.01</v>
      </c>
      <c r="F655" s="11" t="s">
        <v>257</v>
      </c>
      <c r="I655" s="11" t="s">
        <v>34</v>
      </c>
      <c r="J655" s="27" t="s">
        <v>827</v>
      </c>
      <c r="K655" s="147" t="s">
        <v>4849</v>
      </c>
      <c r="L655" s="47"/>
    </row>
    <row r="656" spans="2:12" outlineLevel="1">
      <c r="B656" s="30" t="str">
        <f t="shared" si="20"/>
        <v>071F</v>
      </c>
      <c r="C656" s="101" t="s">
        <v>828</v>
      </c>
      <c r="D656" s="11" t="s">
        <v>40</v>
      </c>
      <c r="E656" s="11">
        <v>0.1</v>
      </c>
      <c r="F656" s="11" t="s">
        <v>255</v>
      </c>
      <c r="I656" s="11" t="s">
        <v>34</v>
      </c>
      <c r="J656" s="32" t="s">
        <v>829</v>
      </c>
      <c r="K656" s="147" t="s">
        <v>4850</v>
      </c>
      <c r="L656" s="47"/>
    </row>
    <row r="657" spans="2:12" outlineLevel="1">
      <c r="B657" s="30" t="str">
        <f t="shared" si="20"/>
        <v>0720</v>
      </c>
      <c r="C657" s="101" t="s">
        <v>830</v>
      </c>
      <c r="D657" s="11" t="s">
        <v>40</v>
      </c>
      <c r="E657" s="11">
        <v>0.01</v>
      </c>
      <c r="F657" s="11" t="s">
        <v>257</v>
      </c>
      <c r="I657" s="11" t="s">
        <v>34</v>
      </c>
      <c r="J657" s="27" t="s">
        <v>831</v>
      </c>
      <c r="K657" s="147" t="s">
        <v>4851</v>
      </c>
      <c r="L657" s="47"/>
    </row>
    <row r="658" spans="2:12" outlineLevel="1">
      <c r="B658" s="30" t="str">
        <f t="shared" si="20"/>
        <v>0721</v>
      </c>
      <c r="C658" s="101" t="s">
        <v>832</v>
      </c>
      <c r="D658" s="11" t="s">
        <v>40</v>
      </c>
      <c r="E658" s="11">
        <v>0.01</v>
      </c>
      <c r="F658" s="11" t="s">
        <v>257</v>
      </c>
      <c r="I658" s="11" t="s">
        <v>34</v>
      </c>
      <c r="J658" s="27" t="s">
        <v>833</v>
      </c>
      <c r="K658" s="147" t="s">
        <v>4852</v>
      </c>
      <c r="L658" s="47"/>
    </row>
    <row r="659" spans="2:12" outlineLevel="1">
      <c r="B659" s="30" t="str">
        <f t="shared" si="20"/>
        <v>0722</v>
      </c>
      <c r="C659" s="101" t="s">
        <v>834</v>
      </c>
      <c r="D659" s="11" t="s">
        <v>40</v>
      </c>
      <c r="E659" s="11">
        <v>0.1</v>
      </c>
      <c r="F659" s="11" t="s">
        <v>255</v>
      </c>
      <c r="I659" s="11" t="s">
        <v>34</v>
      </c>
      <c r="J659" s="32" t="s">
        <v>835</v>
      </c>
      <c r="K659" s="147" t="s">
        <v>4853</v>
      </c>
      <c r="L659" s="47"/>
    </row>
    <row r="660" spans="2:12" outlineLevel="1">
      <c r="B660" s="30" t="str">
        <f t="shared" si="20"/>
        <v>0723</v>
      </c>
      <c r="C660" s="101" t="s">
        <v>836</v>
      </c>
      <c r="D660" s="11" t="s">
        <v>40</v>
      </c>
      <c r="E660" s="11">
        <v>0.01</v>
      </c>
      <c r="F660" s="11" t="s">
        <v>257</v>
      </c>
      <c r="I660" s="11" t="s">
        <v>34</v>
      </c>
      <c r="J660" s="27" t="s">
        <v>837</v>
      </c>
      <c r="K660" s="147" t="s">
        <v>4854</v>
      </c>
      <c r="L660" s="47"/>
    </row>
    <row r="661" spans="2:12" outlineLevel="1">
      <c r="B661" s="30" t="str">
        <f t="shared" si="20"/>
        <v>0724</v>
      </c>
      <c r="C661" s="101" t="s">
        <v>838</v>
      </c>
      <c r="D661" s="11" t="s">
        <v>40</v>
      </c>
      <c r="E661" s="11">
        <v>0.01</v>
      </c>
      <c r="F661" s="11" t="s">
        <v>257</v>
      </c>
      <c r="I661" s="11" t="s">
        <v>34</v>
      </c>
      <c r="J661" s="27" t="s">
        <v>839</v>
      </c>
      <c r="K661" s="147" t="s">
        <v>4855</v>
      </c>
      <c r="L661" s="47"/>
    </row>
    <row r="662" spans="2:12" outlineLevel="1">
      <c r="B662" s="30" t="str">
        <f t="shared" si="20"/>
        <v>0725</v>
      </c>
      <c r="C662" s="101" t="s">
        <v>840</v>
      </c>
      <c r="D662" s="11" t="s">
        <v>40</v>
      </c>
      <c r="E662" s="11">
        <v>0.1</v>
      </c>
      <c r="F662" s="11" t="s">
        <v>255</v>
      </c>
      <c r="I662" s="11" t="s">
        <v>34</v>
      </c>
      <c r="J662" s="32" t="s">
        <v>841</v>
      </c>
      <c r="K662" s="147" t="s">
        <v>4856</v>
      </c>
      <c r="L662" s="47"/>
    </row>
    <row r="663" spans="2:12" outlineLevel="1">
      <c r="B663" s="30" t="str">
        <f t="shared" si="20"/>
        <v>0726</v>
      </c>
      <c r="C663" s="101" t="s">
        <v>842</v>
      </c>
      <c r="D663" s="11" t="s">
        <v>40</v>
      </c>
      <c r="E663" s="11">
        <v>0.01</v>
      </c>
      <c r="F663" s="11" t="s">
        <v>257</v>
      </c>
      <c r="I663" s="11" t="s">
        <v>34</v>
      </c>
      <c r="J663" s="27" t="s">
        <v>843</v>
      </c>
      <c r="K663" s="147" t="s">
        <v>4857</v>
      </c>
      <c r="L663" s="47"/>
    </row>
    <row r="664" spans="2:12" outlineLevel="1">
      <c r="B664" s="30" t="str">
        <f t="shared" si="20"/>
        <v>0727</v>
      </c>
      <c r="C664" s="101" t="s">
        <v>844</v>
      </c>
      <c r="D664" s="11" t="s">
        <v>40</v>
      </c>
      <c r="E664" s="11">
        <v>0.01</v>
      </c>
      <c r="F664" s="11" t="s">
        <v>257</v>
      </c>
      <c r="I664" s="11" t="s">
        <v>34</v>
      </c>
      <c r="J664" s="27" t="s">
        <v>845</v>
      </c>
      <c r="K664" s="147" t="s">
        <v>4858</v>
      </c>
      <c r="L664" s="47"/>
    </row>
    <row r="665" spans="2:12" outlineLevel="1">
      <c r="B665" s="30" t="str">
        <f t="shared" si="20"/>
        <v>0728</v>
      </c>
      <c r="C665" s="101" t="s">
        <v>846</v>
      </c>
      <c r="D665" s="11" t="s">
        <v>40</v>
      </c>
      <c r="E665" s="11">
        <v>0.1</v>
      </c>
      <c r="F665" s="11" t="s">
        <v>255</v>
      </c>
      <c r="I665" s="11" t="s">
        <v>34</v>
      </c>
      <c r="J665" s="32" t="s">
        <v>847</v>
      </c>
      <c r="K665" s="147" t="s">
        <v>4859</v>
      </c>
      <c r="L665" s="47"/>
    </row>
    <row r="666" spans="2:12" outlineLevel="1">
      <c r="B666" s="30" t="str">
        <f t="shared" si="20"/>
        <v>0729</v>
      </c>
      <c r="C666" s="101" t="s">
        <v>848</v>
      </c>
      <c r="D666" s="11" t="s">
        <v>40</v>
      </c>
      <c r="E666" s="11">
        <v>0.01</v>
      </c>
      <c r="F666" s="11" t="s">
        <v>257</v>
      </c>
      <c r="I666" s="11" t="s">
        <v>34</v>
      </c>
      <c r="J666" s="27" t="s">
        <v>849</v>
      </c>
      <c r="K666" s="147" t="s">
        <v>4860</v>
      </c>
      <c r="L666" s="47"/>
    </row>
    <row r="667" spans="2:12" outlineLevel="1">
      <c r="B667" s="30" t="str">
        <f t="shared" si="20"/>
        <v>072A</v>
      </c>
      <c r="C667" s="101" t="s">
        <v>850</v>
      </c>
      <c r="D667" s="11" t="s">
        <v>40</v>
      </c>
      <c r="E667" s="11">
        <v>0.01</v>
      </c>
      <c r="F667" s="11" t="s">
        <v>257</v>
      </c>
      <c r="I667" s="11" t="s">
        <v>34</v>
      </c>
      <c r="J667" s="27" t="s">
        <v>851</v>
      </c>
      <c r="K667" s="147" t="s">
        <v>4861</v>
      </c>
      <c r="L667" s="47"/>
    </row>
    <row r="668" spans="2:12" outlineLevel="1">
      <c r="B668" s="30" t="str">
        <f t="shared" si="20"/>
        <v>072B</v>
      </c>
      <c r="C668" s="101" t="s">
        <v>852</v>
      </c>
      <c r="D668" s="11" t="s">
        <v>40</v>
      </c>
      <c r="E668" s="11">
        <v>0.1</v>
      </c>
      <c r="F668" s="11" t="s">
        <v>255</v>
      </c>
      <c r="I668" s="11" t="s">
        <v>34</v>
      </c>
      <c r="J668" s="32" t="s">
        <v>853</v>
      </c>
      <c r="K668" s="147" t="s">
        <v>4862</v>
      </c>
      <c r="L668" s="47"/>
    </row>
    <row r="669" spans="2:12" outlineLevel="1">
      <c r="B669" s="30" t="str">
        <f t="shared" si="20"/>
        <v>072C</v>
      </c>
      <c r="C669" s="101" t="s">
        <v>854</v>
      </c>
      <c r="D669" s="11" t="s">
        <v>40</v>
      </c>
      <c r="E669" s="11">
        <v>0.01</v>
      </c>
      <c r="F669" s="11" t="s">
        <v>257</v>
      </c>
      <c r="I669" s="11" t="s">
        <v>34</v>
      </c>
      <c r="J669" s="27" t="s">
        <v>855</v>
      </c>
      <c r="K669" s="147" t="s">
        <v>4863</v>
      </c>
      <c r="L669" s="47"/>
    </row>
    <row r="670" spans="2:12" outlineLevel="1">
      <c r="B670" s="30" t="str">
        <f t="shared" si="20"/>
        <v>072D</v>
      </c>
      <c r="C670" s="101" t="s">
        <v>856</v>
      </c>
      <c r="D670" s="11" t="s">
        <v>40</v>
      </c>
      <c r="E670" s="11">
        <v>0.01</v>
      </c>
      <c r="F670" s="11" t="s">
        <v>257</v>
      </c>
      <c r="I670" s="11" t="s">
        <v>34</v>
      </c>
      <c r="J670" s="27" t="s">
        <v>857</v>
      </c>
      <c r="K670" s="147" t="s">
        <v>4864</v>
      </c>
      <c r="L670" s="47"/>
    </row>
    <row r="671" spans="2:12" outlineLevel="1">
      <c r="B671" s="30" t="str">
        <f t="shared" si="20"/>
        <v>072E</v>
      </c>
      <c r="C671" s="101" t="s">
        <v>858</v>
      </c>
      <c r="D671" s="11" t="s">
        <v>40</v>
      </c>
      <c r="E671" s="11">
        <v>0.1</v>
      </c>
      <c r="F671" s="11" t="s">
        <v>255</v>
      </c>
      <c r="I671" s="11" t="s">
        <v>34</v>
      </c>
      <c r="J671" s="32" t="s">
        <v>859</v>
      </c>
      <c r="K671" s="147" t="s">
        <v>4865</v>
      </c>
      <c r="L671" s="47"/>
    </row>
    <row r="672" spans="2:12" outlineLevel="1">
      <c r="B672" s="30" t="str">
        <f t="shared" si="20"/>
        <v>072F</v>
      </c>
      <c r="C672" s="101" t="s">
        <v>860</v>
      </c>
      <c r="D672" s="11" t="s">
        <v>40</v>
      </c>
      <c r="E672" s="11">
        <v>0.01</v>
      </c>
      <c r="F672" s="11" t="s">
        <v>257</v>
      </c>
      <c r="I672" s="11" t="s">
        <v>34</v>
      </c>
      <c r="J672" s="27" t="s">
        <v>861</v>
      </c>
      <c r="K672" s="147" t="s">
        <v>4866</v>
      </c>
      <c r="L672" s="47"/>
    </row>
    <row r="673" spans="2:12" outlineLevel="1">
      <c r="B673" s="30" t="str">
        <f t="shared" si="20"/>
        <v>0730</v>
      </c>
      <c r="C673" s="101" t="s">
        <v>862</v>
      </c>
      <c r="D673" s="11" t="s">
        <v>40</v>
      </c>
      <c r="E673" s="11">
        <v>0.01</v>
      </c>
      <c r="F673" s="11" t="s">
        <v>257</v>
      </c>
      <c r="I673" s="11" t="s">
        <v>34</v>
      </c>
      <c r="J673" s="27" t="s">
        <v>863</v>
      </c>
      <c r="K673" s="147" t="s">
        <v>4867</v>
      </c>
      <c r="L673" s="47"/>
    </row>
    <row r="674" spans="2:12" outlineLevel="1">
      <c r="B674" s="30" t="str">
        <f t="shared" si="20"/>
        <v>0731</v>
      </c>
      <c r="C674" s="101" t="s">
        <v>864</v>
      </c>
      <c r="D674" s="11" t="s">
        <v>40</v>
      </c>
      <c r="E674" s="11">
        <v>0.1</v>
      </c>
      <c r="F674" s="11" t="s">
        <v>255</v>
      </c>
      <c r="I674" s="11" t="s">
        <v>34</v>
      </c>
      <c r="J674" s="32" t="s">
        <v>865</v>
      </c>
      <c r="K674" s="147" t="s">
        <v>4868</v>
      </c>
      <c r="L674" s="47"/>
    </row>
    <row r="675" spans="2:12" outlineLevel="1">
      <c r="B675" s="30" t="str">
        <f t="shared" si="20"/>
        <v>0732</v>
      </c>
      <c r="C675" s="101" t="s">
        <v>866</v>
      </c>
      <c r="D675" s="11" t="s">
        <v>40</v>
      </c>
      <c r="E675" s="11">
        <v>0.01</v>
      </c>
      <c r="F675" s="11" t="s">
        <v>257</v>
      </c>
      <c r="I675" s="11" t="s">
        <v>34</v>
      </c>
      <c r="J675" s="27" t="s">
        <v>867</v>
      </c>
      <c r="K675" s="147" t="s">
        <v>4869</v>
      </c>
      <c r="L675" s="47"/>
    </row>
    <row r="676" spans="2:12" outlineLevel="1">
      <c r="B676" s="30" t="str">
        <f t="shared" si="20"/>
        <v>0733</v>
      </c>
      <c r="C676" s="101" t="s">
        <v>868</v>
      </c>
      <c r="D676" s="11" t="s">
        <v>40</v>
      </c>
      <c r="E676" s="11">
        <v>0.01</v>
      </c>
      <c r="F676" s="11" t="s">
        <v>257</v>
      </c>
      <c r="I676" s="11" t="s">
        <v>34</v>
      </c>
      <c r="J676" s="27" t="s">
        <v>869</v>
      </c>
      <c r="K676" s="147" t="s">
        <v>4870</v>
      </c>
      <c r="L676" s="47"/>
    </row>
    <row r="677" spans="2:12" outlineLevel="1">
      <c r="B677" s="30" t="str">
        <f t="shared" si="20"/>
        <v>0734</v>
      </c>
      <c r="C677" s="101"/>
      <c r="K677" s="55"/>
      <c r="L677" s="47"/>
    </row>
    <row r="678" spans="2:12" outlineLevel="1">
      <c r="B678" s="30" t="str">
        <f t="shared" si="20"/>
        <v>0735</v>
      </c>
      <c r="C678" s="101"/>
      <c r="K678" s="55"/>
      <c r="L678" s="47"/>
    </row>
    <row r="679" spans="2:12" outlineLevel="1">
      <c r="B679" s="30" t="str">
        <f t="shared" si="20"/>
        <v>0736</v>
      </c>
      <c r="C679" s="157"/>
      <c r="J679" s="11"/>
      <c r="K679" s="152"/>
      <c r="L679" s="47"/>
    </row>
    <row r="680" spans="2:12" outlineLevel="1">
      <c r="B680" s="30" t="str">
        <f t="shared" si="20"/>
        <v>0737</v>
      </c>
      <c r="C680" s="157"/>
      <c r="J680" s="11"/>
      <c r="K680" s="152"/>
      <c r="L680" s="47"/>
    </row>
    <row r="681" spans="2:12" outlineLevel="1">
      <c r="B681" s="30" t="str">
        <f t="shared" si="20"/>
        <v>0738</v>
      </c>
      <c r="C681" s="157"/>
      <c r="J681" s="11"/>
      <c r="K681" s="152"/>
      <c r="L681" s="47"/>
    </row>
    <row r="682" spans="2:12" outlineLevel="1">
      <c r="B682" s="30" t="str">
        <f t="shared" si="20"/>
        <v>0739</v>
      </c>
      <c r="C682" s="101"/>
      <c r="K682" s="55"/>
      <c r="L682" s="47"/>
    </row>
    <row r="683" spans="2:12" outlineLevel="1">
      <c r="B683" s="30" t="str">
        <f t="shared" si="20"/>
        <v>073A</v>
      </c>
      <c r="C683" s="101"/>
      <c r="K683" s="55"/>
      <c r="L683" s="47"/>
    </row>
    <row r="684" spans="2:12" outlineLevel="1">
      <c r="B684" s="30" t="str">
        <f t="shared" si="20"/>
        <v>073B</v>
      </c>
      <c r="C684" s="157"/>
      <c r="J684" s="11"/>
      <c r="K684" s="152"/>
      <c r="L684" s="47"/>
    </row>
    <row r="685" spans="2:12" outlineLevel="1">
      <c r="B685" s="30" t="str">
        <f t="shared" si="20"/>
        <v>073C</v>
      </c>
      <c r="C685" s="157"/>
      <c r="J685" s="11"/>
      <c r="K685" s="152"/>
      <c r="L685" s="47"/>
    </row>
    <row r="686" spans="2:12" outlineLevel="1">
      <c r="B686" s="30" t="str">
        <f t="shared" si="20"/>
        <v>073D</v>
      </c>
      <c r="C686" s="157"/>
      <c r="J686" s="11"/>
      <c r="K686" s="152"/>
      <c r="L686" s="47"/>
    </row>
    <row r="687" spans="2:12" outlineLevel="1">
      <c r="B687" s="30" t="str">
        <f t="shared" si="20"/>
        <v>073E</v>
      </c>
      <c r="C687" s="101"/>
      <c r="K687" s="55"/>
      <c r="L687" s="47"/>
    </row>
    <row r="688" spans="2:12" outlineLevel="1">
      <c r="B688" s="30" t="str">
        <f t="shared" si="20"/>
        <v>073F</v>
      </c>
      <c r="C688" s="101"/>
      <c r="K688" s="55"/>
      <c r="L688" s="47"/>
    </row>
    <row r="689" spans="2:14" outlineLevel="1">
      <c r="B689" s="30" t="str">
        <f t="shared" si="20"/>
        <v>0740</v>
      </c>
      <c r="C689" s="311" t="s">
        <v>870</v>
      </c>
      <c r="D689" s="281" t="s">
        <v>33</v>
      </c>
      <c r="E689" s="281"/>
      <c r="F689" s="281"/>
      <c r="G689" s="281"/>
      <c r="H689" s="281"/>
      <c r="I689" s="281" t="s">
        <v>34</v>
      </c>
      <c r="J689" s="258" t="s">
        <v>35</v>
      </c>
      <c r="K689" s="244" t="s">
        <v>4643</v>
      </c>
      <c r="L689" s="47" t="s">
        <v>4591</v>
      </c>
      <c r="M689" s="241" t="str">
        <f ca="1">DEC2HEX((15+SUM(INDIRECT(ADDRESS(ROW()+32,13)&amp;":"&amp;ADDRESS(ROW()+4+60-1,13))))/2^32,8)</f>
        <v>00000000</v>
      </c>
      <c r="N689" s="247" t="str">
        <f ca="1">DEC2HEX(MOD(15+SUM(INDIRECT(ADDRESS(ROW()+4,13)&amp;":"&amp;ADDRESS(ROW()+4+28-1,13))),2^32),8)</f>
        <v>0000000F</v>
      </c>
    </row>
    <row r="690" spans="2:14" outlineLevel="1">
      <c r="B690" s="30" t="str">
        <f t="shared" si="20"/>
        <v>0741</v>
      </c>
      <c r="C690" s="310"/>
      <c r="D690" s="281"/>
      <c r="E690" s="281"/>
      <c r="F690" s="281"/>
      <c r="G690" s="281"/>
      <c r="H690" s="281"/>
      <c r="I690" s="281"/>
      <c r="J690" s="257"/>
      <c r="K690" s="245"/>
      <c r="L690" s="47" t="s">
        <v>4591</v>
      </c>
      <c r="M690" s="242"/>
      <c r="N690" s="248"/>
    </row>
    <row r="691" spans="2:14" outlineLevel="1">
      <c r="B691" s="30" t="str">
        <f t="shared" ref="B691:B752" si="21">DEC2HEX(1792+ROW()-ROW($B$625),4)</f>
        <v>0742</v>
      </c>
      <c r="C691" s="310"/>
      <c r="D691" s="281"/>
      <c r="E691" s="281"/>
      <c r="F691" s="281"/>
      <c r="G691" s="281"/>
      <c r="H691" s="281"/>
      <c r="I691" s="281"/>
      <c r="J691" s="257"/>
      <c r="K691" s="245"/>
      <c r="L691" s="47" t="s">
        <v>4591</v>
      </c>
      <c r="M691" s="242"/>
      <c r="N691" s="248"/>
    </row>
    <row r="692" spans="2:14" outlineLevel="1">
      <c r="B692" s="30" t="str">
        <f t="shared" si="21"/>
        <v>0743</v>
      </c>
      <c r="C692" s="310"/>
      <c r="D692" s="281"/>
      <c r="E692" s="281"/>
      <c r="F692" s="281"/>
      <c r="G692" s="281"/>
      <c r="H692" s="281"/>
      <c r="I692" s="281"/>
      <c r="J692" s="257"/>
      <c r="K692" s="246"/>
      <c r="L692" s="47" t="s">
        <v>4591</v>
      </c>
      <c r="M692" s="243"/>
      <c r="N692" s="249"/>
    </row>
    <row r="693" spans="2:14" outlineLevel="1">
      <c r="B693" s="30" t="str">
        <f t="shared" si="21"/>
        <v>0744</v>
      </c>
      <c r="C693" s="157"/>
      <c r="J693" s="11"/>
      <c r="K693" s="152"/>
      <c r="L693" s="47"/>
      <c r="M693" s="11">
        <v>0</v>
      </c>
      <c r="N693" s="11">
        <f ca="1">IF(INDIRECT(ADDRESS(ROW(),12))=1,2^(ROW()-ROW($N$689)),0)</f>
        <v>0</v>
      </c>
    </row>
    <row r="694" spans="2:14" outlineLevel="1">
      <c r="B694" s="30" t="str">
        <f t="shared" si="21"/>
        <v>0745</v>
      </c>
      <c r="C694" s="157"/>
      <c r="J694" s="11"/>
      <c r="K694" s="152"/>
      <c r="L694" s="47"/>
    </row>
    <row r="695" spans="2:14" outlineLevel="1">
      <c r="B695" s="30" t="str">
        <f t="shared" si="21"/>
        <v>0746</v>
      </c>
      <c r="C695" s="157"/>
      <c r="J695" s="11"/>
      <c r="K695" s="152"/>
      <c r="L695" s="47"/>
    </row>
    <row r="696" spans="2:14" outlineLevel="1">
      <c r="B696" s="30" t="str">
        <f t="shared" si="21"/>
        <v>0747</v>
      </c>
      <c r="C696" s="101"/>
      <c r="K696" s="55"/>
      <c r="L696" s="47"/>
    </row>
    <row r="697" spans="2:14" outlineLevel="1">
      <c r="B697" s="30" t="str">
        <f t="shared" si="21"/>
        <v>0748</v>
      </c>
      <c r="C697" s="101"/>
      <c r="K697" s="55"/>
      <c r="L697" s="47"/>
    </row>
    <row r="698" spans="2:14" outlineLevel="1">
      <c r="B698" s="30" t="str">
        <f t="shared" si="21"/>
        <v>0749</v>
      </c>
      <c r="C698" s="157"/>
      <c r="J698" s="11"/>
      <c r="K698" s="152"/>
      <c r="L698" s="47"/>
    </row>
    <row r="699" spans="2:14" outlineLevel="1">
      <c r="B699" s="30" t="str">
        <f t="shared" si="21"/>
        <v>074A</v>
      </c>
      <c r="C699" s="157"/>
      <c r="J699" s="11"/>
      <c r="K699" s="152"/>
      <c r="L699" s="47"/>
    </row>
    <row r="700" spans="2:14" outlineLevel="1">
      <c r="B700" s="30" t="str">
        <f t="shared" si="21"/>
        <v>074B</v>
      </c>
      <c r="C700" s="157"/>
      <c r="J700" s="11"/>
      <c r="K700" s="152"/>
      <c r="L700" s="47"/>
    </row>
    <row r="701" spans="2:14" outlineLevel="1">
      <c r="B701" s="30" t="str">
        <f t="shared" si="21"/>
        <v>074C</v>
      </c>
      <c r="C701" s="101"/>
      <c r="K701" s="55"/>
      <c r="L701" s="47"/>
    </row>
    <row r="702" spans="2:14" outlineLevel="1">
      <c r="B702" s="30" t="str">
        <f t="shared" si="21"/>
        <v>074D</v>
      </c>
      <c r="C702" s="101"/>
      <c r="K702" s="55"/>
      <c r="L702" s="47"/>
    </row>
    <row r="703" spans="2:14" outlineLevel="1">
      <c r="B703" s="30" t="str">
        <f t="shared" si="21"/>
        <v>074E</v>
      </c>
      <c r="C703" s="157"/>
      <c r="J703" s="11"/>
      <c r="K703" s="152"/>
      <c r="L703" s="47"/>
    </row>
    <row r="704" spans="2:14" outlineLevel="1">
      <c r="B704" s="30" t="str">
        <f t="shared" si="21"/>
        <v>074F</v>
      </c>
      <c r="C704" s="157"/>
      <c r="J704" s="11"/>
      <c r="K704" s="152"/>
      <c r="L704" s="47"/>
    </row>
    <row r="705" spans="2:12" outlineLevel="1">
      <c r="B705" s="30" t="str">
        <f t="shared" si="21"/>
        <v>0750</v>
      </c>
      <c r="C705" s="157"/>
      <c r="J705" s="11"/>
      <c r="K705" s="152"/>
      <c r="L705" s="47"/>
    </row>
    <row r="706" spans="2:12" outlineLevel="1">
      <c r="B706" s="30" t="str">
        <f t="shared" si="21"/>
        <v>0751</v>
      </c>
      <c r="C706" s="101"/>
      <c r="K706" s="55"/>
      <c r="L706" s="47"/>
    </row>
    <row r="707" spans="2:12" outlineLevel="1">
      <c r="B707" s="30" t="str">
        <f t="shared" si="21"/>
        <v>0752</v>
      </c>
      <c r="C707" s="101"/>
      <c r="K707" s="55"/>
      <c r="L707" s="47"/>
    </row>
    <row r="708" spans="2:12" outlineLevel="1">
      <c r="B708" s="30" t="str">
        <f t="shared" si="21"/>
        <v>0753</v>
      </c>
      <c r="C708" s="157"/>
      <c r="J708" s="11"/>
      <c r="K708" s="152"/>
      <c r="L708" s="47"/>
    </row>
    <row r="709" spans="2:12" outlineLevel="1">
      <c r="B709" s="30" t="str">
        <f t="shared" si="21"/>
        <v>0754</v>
      </c>
      <c r="C709" s="157"/>
      <c r="J709" s="11"/>
      <c r="K709" s="152"/>
      <c r="L709" s="47"/>
    </row>
    <row r="710" spans="2:12" outlineLevel="1">
      <c r="B710" s="30" t="str">
        <f t="shared" si="21"/>
        <v>0755</v>
      </c>
      <c r="C710" s="157"/>
      <c r="J710" s="11"/>
      <c r="K710" s="152"/>
      <c r="L710" s="47"/>
    </row>
    <row r="711" spans="2:12" outlineLevel="1">
      <c r="B711" s="30" t="str">
        <f t="shared" si="21"/>
        <v>0756</v>
      </c>
      <c r="C711" s="101"/>
      <c r="K711" s="55"/>
      <c r="L711" s="47"/>
    </row>
    <row r="712" spans="2:12" outlineLevel="1">
      <c r="B712" s="30" t="str">
        <f t="shared" si="21"/>
        <v>0757</v>
      </c>
      <c r="C712" s="101"/>
      <c r="K712" s="55"/>
      <c r="L712" s="47"/>
    </row>
    <row r="713" spans="2:12" outlineLevel="1">
      <c r="B713" s="30" t="str">
        <f t="shared" si="21"/>
        <v>0758</v>
      </c>
      <c r="K713" s="55"/>
      <c r="L713" s="47"/>
    </row>
    <row r="714" spans="2:12" outlineLevel="1">
      <c r="B714" s="30" t="str">
        <f t="shared" si="21"/>
        <v>0759</v>
      </c>
      <c r="K714" s="55"/>
      <c r="L714" s="47"/>
    </row>
    <row r="715" spans="2:12" outlineLevel="1">
      <c r="B715" s="30" t="str">
        <f t="shared" si="21"/>
        <v>075A</v>
      </c>
      <c r="K715" s="55"/>
      <c r="L715" s="47"/>
    </row>
    <row r="716" spans="2:12" outlineLevel="1">
      <c r="B716" s="30" t="str">
        <f t="shared" si="21"/>
        <v>075B</v>
      </c>
      <c r="K716" s="55"/>
      <c r="L716" s="47"/>
    </row>
    <row r="717" spans="2:12" outlineLevel="1">
      <c r="B717" s="30" t="str">
        <f t="shared" si="21"/>
        <v>075C</v>
      </c>
      <c r="K717" s="55"/>
      <c r="L717" s="47"/>
    </row>
    <row r="718" spans="2:12" outlineLevel="1">
      <c r="B718" s="30" t="str">
        <f t="shared" si="21"/>
        <v>075D</v>
      </c>
      <c r="K718" s="55"/>
      <c r="L718" s="47"/>
    </row>
    <row r="719" spans="2:12" outlineLevel="1">
      <c r="B719" s="30" t="str">
        <f t="shared" si="21"/>
        <v>075E</v>
      </c>
      <c r="K719" s="55"/>
      <c r="L719" s="47"/>
    </row>
    <row r="720" spans="2:12" outlineLevel="1">
      <c r="B720" s="30" t="str">
        <f t="shared" si="21"/>
        <v>075F</v>
      </c>
      <c r="K720" s="55"/>
      <c r="L720" s="47"/>
    </row>
    <row r="721" spans="2:12" outlineLevel="1">
      <c r="B721" s="30" t="str">
        <f t="shared" si="21"/>
        <v>0760</v>
      </c>
      <c r="K721" s="55"/>
      <c r="L721" s="47"/>
    </row>
    <row r="722" spans="2:12" outlineLevel="1">
      <c r="B722" s="30" t="str">
        <f t="shared" si="21"/>
        <v>0761</v>
      </c>
      <c r="K722" s="55"/>
      <c r="L722" s="47"/>
    </row>
    <row r="723" spans="2:12" outlineLevel="1">
      <c r="B723" s="30" t="str">
        <f t="shared" si="21"/>
        <v>0762</v>
      </c>
      <c r="K723" s="55"/>
      <c r="L723" s="47"/>
    </row>
    <row r="724" spans="2:12" outlineLevel="1">
      <c r="B724" s="30" t="str">
        <f t="shared" si="21"/>
        <v>0763</v>
      </c>
      <c r="K724" s="55"/>
      <c r="L724" s="47"/>
    </row>
    <row r="725" spans="2:12" outlineLevel="1">
      <c r="B725" s="30" t="str">
        <f t="shared" si="21"/>
        <v>0764</v>
      </c>
      <c r="K725" s="55"/>
      <c r="L725" s="47"/>
    </row>
    <row r="726" spans="2:12" outlineLevel="1">
      <c r="B726" s="30" t="str">
        <f t="shared" si="21"/>
        <v>0765</v>
      </c>
      <c r="K726" s="55"/>
      <c r="L726" s="47"/>
    </row>
    <row r="727" spans="2:12" outlineLevel="1">
      <c r="B727" s="30" t="str">
        <f t="shared" si="21"/>
        <v>0766</v>
      </c>
      <c r="K727" s="55"/>
      <c r="L727" s="47"/>
    </row>
    <row r="728" spans="2:12" outlineLevel="1">
      <c r="B728" s="30" t="str">
        <f t="shared" si="21"/>
        <v>0767</v>
      </c>
      <c r="K728" s="55"/>
      <c r="L728" s="47"/>
    </row>
    <row r="729" spans="2:12" outlineLevel="1">
      <c r="B729" s="30" t="str">
        <f t="shared" si="21"/>
        <v>0768</v>
      </c>
      <c r="K729" s="55"/>
      <c r="L729" s="47"/>
    </row>
    <row r="730" spans="2:12" outlineLevel="1">
      <c r="B730" s="30" t="str">
        <f t="shared" si="21"/>
        <v>0769</v>
      </c>
      <c r="K730" s="55"/>
      <c r="L730" s="47"/>
    </row>
    <row r="731" spans="2:12" outlineLevel="1">
      <c r="B731" s="30" t="str">
        <f t="shared" si="21"/>
        <v>076A</v>
      </c>
      <c r="K731" s="55"/>
      <c r="L731" s="47"/>
    </row>
    <row r="732" spans="2:12" outlineLevel="1">
      <c r="B732" s="30" t="str">
        <f t="shared" si="21"/>
        <v>076B</v>
      </c>
      <c r="K732" s="55"/>
      <c r="L732" s="47"/>
    </row>
    <row r="733" spans="2:12" outlineLevel="1">
      <c r="B733" s="30" t="str">
        <f t="shared" si="21"/>
        <v>076C</v>
      </c>
      <c r="K733" s="55"/>
      <c r="L733" s="47"/>
    </row>
    <row r="734" spans="2:12" outlineLevel="1">
      <c r="B734" s="30" t="str">
        <f t="shared" si="21"/>
        <v>076D</v>
      </c>
      <c r="K734" s="55"/>
      <c r="L734" s="47"/>
    </row>
    <row r="735" spans="2:12" outlineLevel="1">
      <c r="B735" s="30" t="str">
        <f t="shared" si="21"/>
        <v>076E</v>
      </c>
      <c r="K735" s="55"/>
      <c r="L735" s="47"/>
    </row>
    <row r="736" spans="2:12" outlineLevel="1">
      <c r="B736" s="30" t="str">
        <f t="shared" si="21"/>
        <v>076F</v>
      </c>
      <c r="K736" s="55"/>
      <c r="L736" s="47"/>
    </row>
    <row r="737" spans="2:12" outlineLevel="1">
      <c r="B737" s="30" t="str">
        <f t="shared" si="21"/>
        <v>0770</v>
      </c>
      <c r="K737" s="55"/>
      <c r="L737" s="47"/>
    </row>
    <row r="738" spans="2:12" outlineLevel="1">
      <c r="B738" s="30" t="str">
        <f t="shared" si="21"/>
        <v>0771</v>
      </c>
      <c r="K738" s="55"/>
      <c r="L738" s="47"/>
    </row>
    <row r="739" spans="2:12" outlineLevel="1">
      <c r="B739" s="30" t="str">
        <f t="shared" si="21"/>
        <v>0772</v>
      </c>
      <c r="K739" s="55"/>
      <c r="L739" s="47"/>
    </row>
    <row r="740" spans="2:12" outlineLevel="1">
      <c r="B740" s="30" t="str">
        <f t="shared" si="21"/>
        <v>0773</v>
      </c>
      <c r="K740" s="55"/>
      <c r="L740" s="47"/>
    </row>
    <row r="741" spans="2:12" outlineLevel="1">
      <c r="B741" s="30" t="str">
        <f t="shared" si="21"/>
        <v>0774</v>
      </c>
      <c r="K741" s="55"/>
      <c r="L741" s="47"/>
    </row>
    <row r="742" spans="2:12" outlineLevel="1">
      <c r="B742" s="30" t="str">
        <f t="shared" si="21"/>
        <v>0775</v>
      </c>
      <c r="K742" s="55"/>
      <c r="L742" s="47"/>
    </row>
    <row r="743" spans="2:12" outlineLevel="1">
      <c r="B743" s="30" t="str">
        <f t="shared" si="21"/>
        <v>0776</v>
      </c>
      <c r="K743" s="55"/>
      <c r="L743" s="47"/>
    </row>
    <row r="744" spans="2:12" outlineLevel="1">
      <c r="B744" s="30" t="str">
        <f t="shared" si="21"/>
        <v>0777</v>
      </c>
      <c r="K744" s="55"/>
      <c r="L744" s="47"/>
    </row>
    <row r="745" spans="2:12" outlineLevel="1">
      <c r="B745" s="30" t="str">
        <f t="shared" si="21"/>
        <v>0778</v>
      </c>
      <c r="K745" s="55"/>
      <c r="L745" s="47"/>
    </row>
    <row r="746" spans="2:12" outlineLevel="1">
      <c r="B746" s="30" t="str">
        <f t="shared" si="21"/>
        <v>0779</v>
      </c>
      <c r="K746" s="55"/>
      <c r="L746" s="47"/>
    </row>
    <row r="747" spans="2:12" outlineLevel="1">
      <c r="B747" s="30" t="str">
        <f t="shared" si="21"/>
        <v>077A</v>
      </c>
      <c r="K747" s="55"/>
      <c r="L747" s="47"/>
    </row>
    <row r="748" spans="2:12" outlineLevel="1">
      <c r="B748" s="30" t="str">
        <f t="shared" si="21"/>
        <v>077B</v>
      </c>
      <c r="K748" s="55"/>
      <c r="L748" s="47"/>
    </row>
    <row r="749" spans="2:12" outlineLevel="1">
      <c r="B749" s="30" t="str">
        <f t="shared" si="21"/>
        <v>077C</v>
      </c>
      <c r="K749" s="55"/>
      <c r="L749" s="47"/>
    </row>
    <row r="750" spans="2:12" outlineLevel="1">
      <c r="B750" s="30" t="str">
        <f t="shared" si="21"/>
        <v>077D</v>
      </c>
      <c r="K750" s="55"/>
      <c r="L750" s="47"/>
    </row>
    <row r="751" spans="2:12" outlineLevel="1">
      <c r="B751" s="30" t="str">
        <f t="shared" si="21"/>
        <v>077E</v>
      </c>
      <c r="K751" s="55"/>
      <c r="L751" s="47"/>
    </row>
    <row r="752" spans="2:12" outlineLevel="1">
      <c r="B752" s="30" t="str">
        <f t="shared" si="21"/>
        <v>077F</v>
      </c>
      <c r="K752" s="55"/>
      <c r="L752" s="47"/>
    </row>
    <row r="753" spans="1:14" outlineLevel="1">
      <c r="B753" s="30"/>
      <c r="K753" s="55"/>
      <c r="L753" s="47"/>
    </row>
    <row r="754" spans="1:14">
      <c r="B754" s="30"/>
      <c r="K754" s="55"/>
      <c r="L754" s="47"/>
    </row>
    <row r="755" spans="1:14">
      <c r="A755" s="322" t="s">
        <v>4574</v>
      </c>
      <c r="B755" s="323"/>
      <c r="C755" s="323"/>
      <c r="D755" s="323"/>
      <c r="E755" s="323"/>
      <c r="F755" s="323"/>
      <c r="G755" s="323"/>
      <c r="H755" s="323"/>
      <c r="I755" s="323"/>
      <c r="J755" s="323"/>
      <c r="K755" s="323"/>
      <c r="L755" s="323"/>
      <c r="M755" s="323"/>
      <c r="N755" s="324"/>
    </row>
    <row r="756" spans="1:14" ht="14.1" customHeight="1" outlineLevel="1">
      <c r="B756" s="30" t="str">
        <f>DEC2HEX(1920+ROW()-ROW($B$756),4)</f>
        <v>0780</v>
      </c>
      <c r="C756" s="312" t="s">
        <v>871</v>
      </c>
      <c r="D756" s="284" t="s">
        <v>33</v>
      </c>
      <c r="E756" s="284"/>
      <c r="F756" s="284"/>
      <c r="G756" s="284"/>
      <c r="H756" s="284"/>
      <c r="I756" s="284" t="s">
        <v>34</v>
      </c>
      <c r="J756" s="278" t="s">
        <v>35</v>
      </c>
      <c r="K756" s="244" t="s">
        <v>4643</v>
      </c>
      <c r="L756" s="61" t="s">
        <v>4591</v>
      </c>
      <c r="M756" s="241" t="str">
        <f ca="1">DEC2HEX((15+SUM(INDIRECT(ADDRESS(ROW()+32,13)&amp;":"&amp;ADDRESS(ROW()+4+60-1,13))))/2^32,8)</f>
        <v>00000000</v>
      </c>
      <c r="N756" s="247" t="str">
        <f ca="1">DEC2HEX(MOD(15+SUM(INDIRECT(ADDRESS(ROW()+4,13)&amp;":"&amp;ADDRESS(ROW()+4+28-1,13))),2^32),8)</f>
        <v>0000000F</v>
      </c>
    </row>
    <row r="757" spans="1:14" outlineLevel="1">
      <c r="B757" s="30" t="str">
        <f t="shared" ref="B757:B819" si="22">DEC2HEX(1920+ROW()-ROW($B$756),4)</f>
        <v>0781</v>
      </c>
      <c r="C757" s="313"/>
      <c r="D757" s="284"/>
      <c r="E757" s="284"/>
      <c r="F757" s="284"/>
      <c r="G757" s="284"/>
      <c r="H757" s="284"/>
      <c r="I757" s="284"/>
      <c r="J757" s="279"/>
      <c r="K757" s="245"/>
      <c r="L757" s="61" t="s">
        <v>4591</v>
      </c>
      <c r="M757" s="242"/>
      <c r="N757" s="248"/>
    </row>
    <row r="758" spans="1:14" outlineLevel="1">
      <c r="B758" s="30" t="str">
        <f t="shared" si="22"/>
        <v>0782</v>
      </c>
      <c r="C758" s="313"/>
      <c r="D758" s="284"/>
      <c r="E758" s="284"/>
      <c r="F758" s="284"/>
      <c r="G758" s="284"/>
      <c r="H758" s="284"/>
      <c r="I758" s="284"/>
      <c r="J758" s="279"/>
      <c r="K758" s="245"/>
      <c r="L758" s="61" t="s">
        <v>4591</v>
      </c>
      <c r="M758" s="242"/>
      <c r="N758" s="248"/>
    </row>
    <row r="759" spans="1:14" outlineLevel="1">
      <c r="B759" s="30" t="str">
        <f t="shared" si="22"/>
        <v>0783</v>
      </c>
      <c r="C759" s="313"/>
      <c r="D759" s="284"/>
      <c r="E759" s="284"/>
      <c r="F759" s="284"/>
      <c r="G759" s="284"/>
      <c r="H759" s="284"/>
      <c r="I759" s="284"/>
      <c r="J759" s="279"/>
      <c r="K759" s="246"/>
      <c r="L759" s="61" t="s">
        <v>4591</v>
      </c>
      <c r="M759" s="243"/>
      <c r="N759" s="249"/>
    </row>
    <row r="760" spans="1:14" ht="28.5" outlineLevel="1">
      <c r="B760" s="30" t="str">
        <f t="shared" si="22"/>
        <v>0784</v>
      </c>
      <c r="C760" s="58" t="s">
        <v>872</v>
      </c>
      <c r="D760" s="59" t="s">
        <v>873</v>
      </c>
      <c r="E760" s="60">
        <v>1</v>
      </c>
      <c r="F760" s="60"/>
      <c r="G760" s="60"/>
      <c r="H760" s="60"/>
      <c r="I760" s="60" t="s">
        <v>34</v>
      </c>
      <c r="J760" s="149" t="s">
        <v>4874</v>
      </c>
      <c r="K760" s="151" t="s">
        <v>4875</v>
      </c>
      <c r="L760" s="61"/>
      <c r="M760" s="64"/>
      <c r="N760" s="11">
        <f ca="1">IF(INDIRECT(ADDRESS(ROW(),12))=1,2^(ROW()-ROW($N$756)),0)</f>
        <v>0</v>
      </c>
    </row>
    <row r="761" spans="1:14" ht="28.5" outlineLevel="1">
      <c r="B761" s="30" t="str">
        <f t="shared" si="22"/>
        <v>0785</v>
      </c>
      <c r="C761" s="58" t="s">
        <v>874</v>
      </c>
      <c r="D761" s="59" t="s">
        <v>873</v>
      </c>
      <c r="E761" s="60">
        <v>1</v>
      </c>
      <c r="F761" s="60"/>
      <c r="G761" s="60"/>
      <c r="H761" s="60"/>
      <c r="I761" s="60" t="s">
        <v>34</v>
      </c>
      <c r="J761" s="63" t="s">
        <v>875</v>
      </c>
      <c r="K761" s="151" t="s">
        <v>4876</v>
      </c>
      <c r="L761" s="61"/>
      <c r="M761" s="64"/>
      <c r="N761" s="11">
        <f t="shared" ref="N761:N819" ca="1" si="23">IF(INDIRECT(ADDRESS(ROW(),12))=1,2^(ROW()-ROW($N$756)),0)</f>
        <v>0</v>
      </c>
    </row>
    <row r="762" spans="1:14" ht="28.5" outlineLevel="1">
      <c r="B762" s="30" t="str">
        <f t="shared" si="22"/>
        <v>0786</v>
      </c>
      <c r="C762" s="58" t="s">
        <v>876</v>
      </c>
      <c r="D762" s="59" t="s">
        <v>873</v>
      </c>
      <c r="E762" s="60">
        <v>1</v>
      </c>
      <c r="F762" s="60"/>
      <c r="G762" s="60"/>
      <c r="H762" s="60"/>
      <c r="I762" s="60" t="s">
        <v>34</v>
      </c>
      <c r="J762" s="63" t="s">
        <v>877</v>
      </c>
      <c r="K762" s="151" t="s">
        <v>4877</v>
      </c>
      <c r="L762" s="61"/>
      <c r="M762" s="64"/>
      <c r="N762" s="11">
        <f t="shared" ca="1" si="23"/>
        <v>0</v>
      </c>
    </row>
    <row r="763" spans="1:14" ht="28.5" outlineLevel="1">
      <c r="B763" s="30" t="str">
        <f t="shared" si="22"/>
        <v>0787</v>
      </c>
      <c r="C763" s="58" t="s">
        <v>878</v>
      </c>
      <c r="D763" s="59" t="s">
        <v>873</v>
      </c>
      <c r="E763" s="60">
        <v>1</v>
      </c>
      <c r="F763" s="60"/>
      <c r="G763" s="60"/>
      <c r="H763" s="60"/>
      <c r="I763" s="60" t="s">
        <v>34</v>
      </c>
      <c r="J763" s="63" t="s">
        <v>879</v>
      </c>
      <c r="K763" s="151" t="s">
        <v>4878</v>
      </c>
      <c r="L763" s="61"/>
      <c r="M763" s="64"/>
      <c r="N763" s="11">
        <f t="shared" ca="1" si="23"/>
        <v>0</v>
      </c>
    </row>
    <row r="764" spans="1:14" ht="28.5" outlineLevel="1">
      <c r="B764" s="30" t="str">
        <f t="shared" si="22"/>
        <v>0788</v>
      </c>
      <c r="C764" s="58" t="s">
        <v>880</v>
      </c>
      <c r="D764" s="59" t="s">
        <v>873</v>
      </c>
      <c r="E764" s="60">
        <v>1</v>
      </c>
      <c r="F764" s="60"/>
      <c r="G764" s="60"/>
      <c r="H764" s="60"/>
      <c r="I764" s="60" t="s">
        <v>34</v>
      </c>
      <c r="J764" s="63" t="s">
        <v>881</v>
      </c>
      <c r="K764" s="151" t="s">
        <v>4879</v>
      </c>
      <c r="L764" s="61"/>
      <c r="M764" s="64"/>
      <c r="N764" s="11">
        <f t="shared" ca="1" si="23"/>
        <v>0</v>
      </c>
    </row>
    <row r="765" spans="1:14" ht="28.5" outlineLevel="1">
      <c r="B765" s="30" t="str">
        <f t="shared" si="22"/>
        <v>0789</v>
      </c>
      <c r="C765" s="58" t="s">
        <v>882</v>
      </c>
      <c r="D765" s="59" t="s">
        <v>873</v>
      </c>
      <c r="E765" s="60">
        <v>1</v>
      </c>
      <c r="F765" s="60"/>
      <c r="G765" s="60"/>
      <c r="H765" s="60"/>
      <c r="I765" s="60" t="s">
        <v>34</v>
      </c>
      <c r="J765" s="63" t="s">
        <v>883</v>
      </c>
      <c r="K765" s="151" t="s">
        <v>4880</v>
      </c>
      <c r="L765" s="61"/>
      <c r="M765" s="64"/>
      <c r="N765" s="11">
        <f t="shared" ca="1" si="23"/>
        <v>0</v>
      </c>
    </row>
    <row r="766" spans="1:14" ht="28.5" outlineLevel="1">
      <c r="B766" s="30" t="str">
        <f t="shared" si="22"/>
        <v>078A</v>
      </c>
      <c r="C766" s="58" t="s">
        <v>884</v>
      </c>
      <c r="D766" s="59" t="s">
        <v>873</v>
      </c>
      <c r="E766" s="60">
        <v>1</v>
      </c>
      <c r="F766" s="60"/>
      <c r="G766" s="60"/>
      <c r="H766" s="60"/>
      <c r="I766" s="60" t="s">
        <v>34</v>
      </c>
      <c r="J766" s="63" t="s">
        <v>885</v>
      </c>
      <c r="K766" s="151" t="s">
        <v>4881</v>
      </c>
      <c r="L766" s="61"/>
      <c r="M766" s="64"/>
      <c r="N766" s="11">
        <f t="shared" ca="1" si="23"/>
        <v>0</v>
      </c>
    </row>
    <row r="767" spans="1:14" ht="28.5" outlineLevel="1">
      <c r="B767" s="30" t="str">
        <f t="shared" si="22"/>
        <v>078B</v>
      </c>
      <c r="C767" s="58" t="s">
        <v>886</v>
      </c>
      <c r="D767" s="59" t="s">
        <v>873</v>
      </c>
      <c r="E767" s="60">
        <v>1</v>
      </c>
      <c r="F767" s="60"/>
      <c r="G767" s="60"/>
      <c r="H767" s="60"/>
      <c r="I767" s="60" t="s">
        <v>34</v>
      </c>
      <c r="J767" s="63" t="s">
        <v>887</v>
      </c>
      <c r="K767" s="151" t="s">
        <v>4882</v>
      </c>
      <c r="L767" s="61"/>
      <c r="M767" s="64"/>
      <c r="N767" s="11">
        <f t="shared" ca="1" si="23"/>
        <v>0</v>
      </c>
    </row>
    <row r="768" spans="1:14" ht="28.5" outlineLevel="1">
      <c r="B768" s="30" t="str">
        <f t="shared" si="22"/>
        <v>078C</v>
      </c>
      <c r="C768" s="58" t="s">
        <v>888</v>
      </c>
      <c r="D768" s="59" t="s">
        <v>873</v>
      </c>
      <c r="E768" s="60">
        <v>1</v>
      </c>
      <c r="F768" s="60"/>
      <c r="G768" s="60"/>
      <c r="H768" s="60"/>
      <c r="I768" s="60" t="s">
        <v>34</v>
      </c>
      <c r="J768" s="63" t="s">
        <v>889</v>
      </c>
      <c r="K768" s="151" t="s">
        <v>4883</v>
      </c>
      <c r="L768" s="61"/>
      <c r="M768" s="64"/>
      <c r="N768" s="11">
        <f t="shared" ca="1" si="23"/>
        <v>0</v>
      </c>
    </row>
    <row r="769" spans="2:14" ht="28.5" outlineLevel="1">
      <c r="B769" s="30" t="str">
        <f t="shared" si="22"/>
        <v>078D</v>
      </c>
      <c r="C769" s="58" t="s">
        <v>890</v>
      </c>
      <c r="D769" s="59" t="s">
        <v>873</v>
      </c>
      <c r="E769" s="60">
        <v>1</v>
      </c>
      <c r="F769" s="60"/>
      <c r="G769" s="60"/>
      <c r="H769" s="60"/>
      <c r="I769" s="60" t="s">
        <v>34</v>
      </c>
      <c r="J769" s="63" t="s">
        <v>891</v>
      </c>
      <c r="K769" s="151" t="s">
        <v>4884</v>
      </c>
      <c r="L769" s="61"/>
      <c r="M769" s="64"/>
      <c r="N769" s="11">
        <f t="shared" ca="1" si="23"/>
        <v>0</v>
      </c>
    </row>
    <row r="770" spans="2:14" ht="28.5" outlineLevel="1">
      <c r="B770" s="30" t="str">
        <f t="shared" si="22"/>
        <v>078E</v>
      </c>
      <c r="C770" s="58" t="s">
        <v>892</v>
      </c>
      <c r="D770" s="59" t="s">
        <v>873</v>
      </c>
      <c r="E770" s="60">
        <v>1</v>
      </c>
      <c r="F770" s="60"/>
      <c r="G770" s="60"/>
      <c r="H770" s="60"/>
      <c r="I770" s="60" t="s">
        <v>34</v>
      </c>
      <c r="J770" s="63" t="s">
        <v>893</v>
      </c>
      <c r="K770" s="151" t="s">
        <v>4885</v>
      </c>
      <c r="L770" s="61"/>
      <c r="M770" s="64"/>
      <c r="N770" s="11">
        <f t="shared" ca="1" si="23"/>
        <v>0</v>
      </c>
    </row>
    <row r="771" spans="2:14" ht="28.5" outlineLevel="1">
      <c r="B771" s="30" t="str">
        <f t="shared" si="22"/>
        <v>078F</v>
      </c>
      <c r="C771" s="58" t="s">
        <v>894</v>
      </c>
      <c r="D771" s="59" t="s">
        <v>873</v>
      </c>
      <c r="E771" s="60">
        <v>1</v>
      </c>
      <c r="F771" s="60"/>
      <c r="G771" s="60"/>
      <c r="H771" s="60"/>
      <c r="I771" s="60" t="s">
        <v>34</v>
      </c>
      <c r="J771" s="63" t="s">
        <v>895</v>
      </c>
      <c r="K771" s="151" t="s">
        <v>4886</v>
      </c>
      <c r="L771" s="61"/>
      <c r="M771" s="64"/>
      <c r="N771" s="11">
        <f t="shared" ca="1" si="23"/>
        <v>0</v>
      </c>
    </row>
    <row r="772" spans="2:14" ht="28.5" outlineLevel="1">
      <c r="B772" s="30" t="str">
        <f t="shared" si="22"/>
        <v>0790</v>
      </c>
      <c r="C772" s="58" t="s">
        <v>896</v>
      </c>
      <c r="D772" s="59" t="s">
        <v>873</v>
      </c>
      <c r="E772" s="60">
        <v>1</v>
      </c>
      <c r="F772" s="60"/>
      <c r="G772" s="60"/>
      <c r="H772" s="60"/>
      <c r="I772" s="60" t="s">
        <v>34</v>
      </c>
      <c r="J772" s="63" t="s">
        <v>897</v>
      </c>
      <c r="K772" s="151" t="s">
        <v>4887</v>
      </c>
      <c r="L772" s="61"/>
      <c r="M772" s="64"/>
      <c r="N772" s="11">
        <f t="shared" ca="1" si="23"/>
        <v>0</v>
      </c>
    </row>
    <row r="773" spans="2:14" ht="28.5" outlineLevel="1">
      <c r="B773" s="30" t="str">
        <f t="shared" si="22"/>
        <v>0791</v>
      </c>
      <c r="C773" s="58" t="s">
        <v>898</v>
      </c>
      <c r="D773" s="59" t="s">
        <v>873</v>
      </c>
      <c r="E773" s="60">
        <v>1</v>
      </c>
      <c r="F773" s="60"/>
      <c r="G773" s="60"/>
      <c r="H773" s="60"/>
      <c r="I773" s="60" t="s">
        <v>34</v>
      </c>
      <c r="J773" s="63" t="s">
        <v>899</v>
      </c>
      <c r="K773" s="151" t="s">
        <v>4888</v>
      </c>
      <c r="L773" s="61"/>
      <c r="M773" s="64"/>
      <c r="N773" s="11">
        <f t="shared" ca="1" si="23"/>
        <v>0</v>
      </c>
    </row>
    <row r="774" spans="2:14" ht="28.5" outlineLevel="1">
      <c r="B774" s="30" t="str">
        <f t="shared" si="22"/>
        <v>0792</v>
      </c>
      <c r="C774" s="58" t="s">
        <v>900</v>
      </c>
      <c r="D774" s="59" t="s">
        <v>873</v>
      </c>
      <c r="E774" s="60">
        <v>1</v>
      </c>
      <c r="F774" s="60"/>
      <c r="G774" s="60"/>
      <c r="H774" s="60"/>
      <c r="I774" s="60" t="s">
        <v>34</v>
      </c>
      <c r="J774" s="63" t="s">
        <v>901</v>
      </c>
      <c r="K774" s="151" t="s">
        <v>4889</v>
      </c>
      <c r="L774" s="61"/>
      <c r="M774" s="64"/>
      <c r="N774" s="11">
        <f t="shared" ca="1" si="23"/>
        <v>0</v>
      </c>
    </row>
    <row r="775" spans="2:14" ht="28.5" outlineLevel="1">
      <c r="B775" s="30" t="str">
        <f t="shared" si="22"/>
        <v>0793</v>
      </c>
      <c r="C775" s="58" t="s">
        <v>902</v>
      </c>
      <c r="D775" s="59" t="s">
        <v>873</v>
      </c>
      <c r="E775" s="60">
        <v>1</v>
      </c>
      <c r="F775" s="60"/>
      <c r="G775" s="60"/>
      <c r="H775" s="60"/>
      <c r="I775" s="60" t="s">
        <v>34</v>
      </c>
      <c r="J775" s="63" t="s">
        <v>903</v>
      </c>
      <c r="K775" s="151" t="s">
        <v>4890</v>
      </c>
      <c r="L775" s="61"/>
      <c r="M775" s="64"/>
      <c r="N775" s="11">
        <f t="shared" ca="1" si="23"/>
        <v>0</v>
      </c>
    </row>
    <row r="776" spans="2:14" ht="28.5" outlineLevel="1">
      <c r="B776" s="30" t="str">
        <f t="shared" si="22"/>
        <v>0794</v>
      </c>
      <c r="C776" s="58" t="s">
        <v>904</v>
      </c>
      <c r="D776" s="59" t="s">
        <v>873</v>
      </c>
      <c r="E776" s="60">
        <v>1</v>
      </c>
      <c r="F776" s="60"/>
      <c r="G776" s="60"/>
      <c r="H776" s="60"/>
      <c r="I776" s="60" t="s">
        <v>34</v>
      </c>
      <c r="J776" s="63" t="s">
        <v>905</v>
      </c>
      <c r="K776" s="151" t="s">
        <v>4891</v>
      </c>
      <c r="L776" s="61"/>
      <c r="M776" s="64"/>
      <c r="N776" s="11">
        <f t="shared" ca="1" si="23"/>
        <v>0</v>
      </c>
    </row>
    <row r="777" spans="2:14" ht="28.5" outlineLevel="1">
      <c r="B777" s="30" t="str">
        <f t="shared" si="22"/>
        <v>0795</v>
      </c>
      <c r="C777" s="58" t="s">
        <v>906</v>
      </c>
      <c r="D777" s="59" t="s">
        <v>873</v>
      </c>
      <c r="E777" s="60">
        <v>1</v>
      </c>
      <c r="F777" s="60"/>
      <c r="G777" s="60"/>
      <c r="H777" s="60"/>
      <c r="I777" s="60" t="s">
        <v>34</v>
      </c>
      <c r="J777" s="63" t="s">
        <v>907</v>
      </c>
      <c r="K777" s="151" t="s">
        <v>4892</v>
      </c>
      <c r="L777" s="61"/>
      <c r="M777" s="64"/>
      <c r="N777" s="11">
        <f t="shared" ca="1" si="23"/>
        <v>0</v>
      </c>
    </row>
    <row r="778" spans="2:14" ht="28.5" outlineLevel="1">
      <c r="B778" s="30" t="str">
        <f t="shared" si="22"/>
        <v>0796</v>
      </c>
      <c r="C778" s="58" t="s">
        <v>908</v>
      </c>
      <c r="D778" s="59" t="s">
        <v>873</v>
      </c>
      <c r="E778" s="60">
        <v>1</v>
      </c>
      <c r="F778" s="60"/>
      <c r="G778" s="60"/>
      <c r="H778" s="60"/>
      <c r="I778" s="60" t="s">
        <v>34</v>
      </c>
      <c r="J778" s="63" t="s">
        <v>909</v>
      </c>
      <c r="K778" s="151" t="s">
        <v>4893</v>
      </c>
      <c r="L778" s="61"/>
      <c r="M778" s="64"/>
      <c r="N778" s="11">
        <f t="shared" ca="1" si="23"/>
        <v>0</v>
      </c>
    </row>
    <row r="779" spans="2:14" ht="28.5" outlineLevel="1">
      <c r="B779" s="30" t="str">
        <f t="shared" si="22"/>
        <v>0797</v>
      </c>
      <c r="C779" s="58" t="s">
        <v>910</v>
      </c>
      <c r="D779" s="59" t="s">
        <v>873</v>
      </c>
      <c r="E779" s="60">
        <v>1</v>
      </c>
      <c r="F779" s="60"/>
      <c r="G779" s="60"/>
      <c r="H779" s="60"/>
      <c r="I779" s="60" t="s">
        <v>34</v>
      </c>
      <c r="J779" s="63" t="s">
        <v>911</v>
      </c>
      <c r="K779" s="151" t="s">
        <v>4894</v>
      </c>
      <c r="L779" s="61"/>
      <c r="M779" s="64"/>
      <c r="N779" s="11">
        <f t="shared" ca="1" si="23"/>
        <v>0</v>
      </c>
    </row>
    <row r="780" spans="2:14" ht="28.5" outlineLevel="1">
      <c r="B780" s="30" t="str">
        <f t="shared" si="22"/>
        <v>0798</v>
      </c>
      <c r="C780" s="58" t="s">
        <v>912</v>
      </c>
      <c r="D780" s="59" t="s">
        <v>873</v>
      </c>
      <c r="E780" s="60">
        <v>1</v>
      </c>
      <c r="F780" s="60"/>
      <c r="G780" s="60"/>
      <c r="H780" s="60"/>
      <c r="I780" s="60" t="s">
        <v>34</v>
      </c>
      <c r="J780" s="63" t="s">
        <v>913</v>
      </c>
      <c r="K780" s="151" t="s">
        <v>4895</v>
      </c>
      <c r="L780" s="61"/>
      <c r="M780" s="64"/>
      <c r="N780" s="11">
        <f t="shared" ca="1" si="23"/>
        <v>0</v>
      </c>
    </row>
    <row r="781" spans="2:14" ht="28.5" outlineLevel="1">
      <c r="B781" s="30" t="str">
        <f t="shared" si="22"/>
        <v>0799</v>
      </c>
      <c r="C781" s="58" t="s">
        <v>914</v>
      </c>
      <c r="D781" s="59" t="s">
        <v>873</v>
      </c>
      <c r="E781" s="60">
        <v>1</v>
      </c>
      <c r="F781" s="60"/>
      <c r="G781" s="60"/>
      <c r="H781" s="60"/>
      <c r="I781" s="60" t="s">
        <v>34</v>
      </c>
      <c r="J781" s="63" t="s">
        <v>915</v>
      </c>
      <c r="K781" s="151" t="s">
        <v>4896</v>
      </c>
      <c r="L781" s="61"/>
      <c r="M781" s="64"/>
      <c r="N781" s="11">
        <f t="shared" ca="1" si="23"/>
        <v>0</v>
      </c>
    </row>
    <row r="782" spans="2:14" ht="28.5" outlineLevel="1">
      <c r="B782" s="30" t="str">
        <f t="shared" si="22"/>
        <v>079A</v>
      </c>
      <c r="C782" s="58" t="s">
        <v>916</v>
      </c>
      <c r="D782" s="59" t="s">
        <v>873</v>
      </c>
      <c r="E782" s="60">
        <v>1</v>
      </c>
      <c r="F782" s="60"/>
      <c r="G782" s="60"/>
      <c r="H782" s="60"/>
      <c r="I782" s="60" t="s">
        <v>34</v>
      </c>
      <c r="J782" s="63" t="s">
        <v>917</v>
      </c>
      <c r="K782" s="151" t="s">
        <v>4897</v>
      </c>
      <c r="L782" s="61"/>
      <c r="M782" s="64"/>
      <c r="N782" s="11">
        <f t="shared" ca="1" si="23"/>
        <v>0</v>
      </c>
    </row>
    <row r="783" spans="2:14" ht="28.5" outlineLevel="1">
      <c r="B783" s="30" t="str">
        <f t="shared" si="22"/>
        <v>079B</v>
      </c>
      <c r="C783" s="58" t="s">
        <v>918</v>
      </c>
      <c r="D783" s="59" t="s">
        <v>873</v>
      </c>
      <c r="E783" s="60">
        <v>1</v>
      </c>
      <c r="F783" s="60"/>
      <c r="G783" s="60"/>
      <c r="H783" s="60"/>
      <c r="I783" s="60" t="s">
        <v>34</v>
      </c>
      <c r="J783" s="63" t="s">
        <v>919</v>
      </c>
      <c r="K783" s="151" t="s">
        <v>4898</v>
      </c>
      <c r="L783" s="61"/>
      <c r="M783" s="64"/>
      <c r="N783" s="11">
        <f t="shared" ca="1" si="23"/>
        <v>0</v>
      </c>
    </row>
    <row r="784" spans="2:14" ht="28.5" outlineLevel="1">
      <c r="B784" s="30" t="str">
        <f t="shared" si="22"/>
        <v>079C</v>
      </c>
      <c r="C784" s="58" t="s">
        <v>920</v>
      </c>
      <c r="D784" s="59" t="s">
        <v>873</v>
      </c>
      <c r="E784" s="60">
        <v>1</v>
      </c>
      <c r="F784" s="60"/>
      <c r="G784" s="60"/>
      <c r="H784" s="60"/>
      <c r="I784" s="60" t="s">
        <v>34</v>
      </c>
      <c r="J784" s="63" t="s">
        <v>921</v>
      </c>
      <c r="K784" s="151" t="s">
        <v>4899</v>
      </c>
      <c r="L784" s="61"/>
      <c r="M784" s="64"/>
      <c r="N784" s="11">
        <f t="shared" ca="1" si="23"/>
        <v>0</v>
      </c>
    </row>
    <row r="785" spans="2:14" ht="28.5" outlineLevel="1">
      <c r="B785" s="30" t="str">
        <f t="shared" si="22"/>
        <v>079D</v>
      </c>
      <c r="C785" s="58" t="s">
        <v>922</v>
      </c>
      <c r="D785" s="59" t="s">
        <v>873</v>
      </c>
      <c r="E785" s="60">
        <v>1</v>
      </c>
      <c r="F785" s="60"/>
      <c r="G785" s="60"/>
      <c r="H785" s="60"/>
      <c r="I785" s="60" t="s">
        <v>34</v>
      </c>
      <c r="J785" s="63" t="s">
        <v>923</v>
      </c>
      <c r="K785" s="151" t="s">
        <v>4900</v>
      </c>
      <c r="L785" s="61"/>
      <c r="M785" s="64"/>
      <c r="N785" s="11">
        <f t="shared" ca="1" si="23"/>
        <v>0</v>
      </c>
    </row>
    <row r="786" spans="2:14" ht="28.5" outlineLevel="1">
      <c r="B786" s="30" t="str">
        <f t="shared" si="22"/>
        <v>079E</v>
      </c>
      <c r="C786" s="58" t="s">
        <v>924</v>
      </c>
      <c r="D786" s="59" t="s">
        <v>873</v>
      </c>
      <c r="E786" s="60">
        <v>1</v>
      </c>
      <c r="F786" s="60"/>
      <c r="G786" s="60"/>
      <c r="H786" s="60"/>
      <c r="I786" s="60" t="s">
        <v>34</v>
      </c>
      <c r="J786" s="63" t="s">
        <v>925</v>
      </c>
      <c r="K786" s="151" t="s">
        <v>4901</v>
      </c>
      <c r="L786" s="61"/>
      <c r="M786" s="64"/>
      <c r="N786" s="11">
        <f t="shared" ca="1" si="23"/>
        <v>0</v>
      </c>
    </row>
    <row r="787" spans="2:14" ht="28.5" outlineLevel="1">
      <c r="B787" s="30" t="str">
        <f t="shared" si="22"/>
        <v>079F</v>
      </c>
      <c r="C787" s="58" t="s">
        <v>926</v>
      </c>
      <c r="D787" s="59" t="s">
        <v>873</v>
      </c>
      <c r="E787" s="60">
        <v>1</v>
      </c>
      <c r="F787" s="60"/>
      <c r="G787" s="60"/>
      <c r="H787" s="60"/>
      <c r="I787" s="60" t="s">
        <v>34</v>
      </c>
      <c r="J787" s="63" t="s">
        <v>927</v>
      </c>
      <c r="K787" s="151" t="s">
        <v>4902</v>
      </c>
      <c r="L787" s="61"/>
      <c r="M787" s="64"/>
      <c r="N787" s="11">
        <f t="shared" ca="1" si="23"/>
        <v>0</v>
      </c>
    </row>
    <row r="788" spans="2:14" ht="28.5" outlineLevel="1">
      <c r="B788" s="30" t="str">
        <f t="shared" si="22"/>
        <v>07A0</v>
      </c>
      <c r="C788" s="58" t="s">
        <v>928</v>
      </c>
      <c r="D788" s="59" t="s">
        <v>873</v>
      </c>
      <c r="E788" s="60">
        <v>1</v>
      </c>
      <c r="F788" s="60"/>
      <c r="G788" s="60"/>
      <c r="H788" s="60"/>
      <c r="I788" s="60" t="s">
        <v>34</v>
      </c>
      <c r="J788" s="63" t="s">
        <v>929</v>
      </c>
      <c r="K788" s="151" t="s">
        <v>4903</v>
      </c>
      <c r="L788" s="61"/>
      <c r="M788" s="64"/>
      <c r="N788" s="11">
        <f t="shared" ca="1" si="23"/>
        <v>0</v>
      </c>
    </row>
    <row r="789" spans="2:14" ht="28.5" outlineLevel="1">
      <c r="B789" s="30" t="str">
        <f t="shared" si="22"/>
        <v>07A1</v>
      </c>
      <c r="C789" s="58" t="s">
        <v>930</v>
      </c>
      <c r="D789" s="59" t="s">
        <v>873</v>
      </c>
      <c r="E789" s="60">
        <v>1</v>
      </c>
      <c r="F789" s="60"/>
      <c r="G789" s="60"/>
      <c r="H789" s="60"/>
      <c r="I789" s="60" t="s">
        <v>34</v>
      </c>
      <c r="J789" s="63" t="s">
        <v>931</v>
      </c>
      <c r="K789" s="151" t="s">
        <v>4904</v>
      </c>
      <c r="L789" s="61"/>
      <c r="M789" s="64"/>
      <c r="N789" s="11">
        <f t="shared" ca="1" si="23"/>
        <v>0</v>
      </c>
    </row>
    <row r="790" spans="2:14" ht="67.5" outlineLevel="1">
      <c r="B790" s="30" t="str">
        <f t="shared" si="22"/>
        <v>07A2</v>
      </c>
      <c r="C790" s="58" t="s">
        <v>932</v>
      </c>
      <c r="D790" s="59" t="s">
        <v>873</v>
      </c>
      <c r="E790" s="60">
        <v>1</v>
      </c>
      <c r="F790" s="60"/>
      <c r="G790" s="60"/>
      <c r="H790" s="60"/>
      <c r="I790" s="60" t="s">
        <v>34</v>
      </c>
      <c r="J790" s="150" t="s">
        <v>4905</v>
      </c>
      <c r="K790" s="151" t="s">
        <v>4906</v>
      </c>
      <c r="L790" s="61"/>
      <c r="M790" s="64"/>
      <c r="N790" s="11">
        <f t="shared" ca="1" si="23"/>
        <v>0</v>
      </c>
    </row>
    <row r="791" spans="2:14" ht="67.5" outlineLevel="1">
      <c r="B791" s="30" t="str">
        <f t="shared" si="22"/>
        <v>07A3</v>
      </c>
      <c r="C791" s="58" t="s">
        <v>933</v>
      </c>
      <c r="D791" s="59" t="s">
        <v>873</v>
      </c>
      <c r="E791" s="60">
        <v>1</v>
      </c>
      <c r="F791" s="60"/>
      <c r="G791" s="60"/>
      <c r="H791" s="60"/>
      <c r="I791" s="60" t="s">
        <v>34</v>
      </c>
      <c r="J791" s="66" t="s">
        <v>934</v>
      </c>
      <c r="K791" s="151" t="s">
        <v>4907</v>
      </c>
      <c r="L791" s="61"/>
      <c r="M791" s="64"/>
      <c r="N791" s="11">
        <f t="shared" ca="1" si="23"/>
        <v>0</v>
      </c>
    </row>
    <row r="792" spans="2:14" ht="67.5" outlineLevel="1">
      <c r="B792" s="30" t="str">
        <f t="shared" si="22"/>
        <v>07A4</v>
      </c>
      <c r="C792" s="58" t="s">
        <v>935</v>
      </c>
      <c r="D792" s="59" t="s">
        <v>873</v>
      </c>
      <c r="E792" s="60">
        <v>1</v>
      </c>
      <c r="F792" s="60"/>
      <c r="G792" s="60"/>
      <c r="H792" s="60"/>
      <c r="I792" s="60" t="s">
        <v>34</v>
      </c>
      <c r="J792" s="66" t="s">
        <v>936</v>
      </c>
      <c r="K792" s="151" t="s">
        <v>4908</v>
      </c>
      <c r="L792" s="61"/>
      <c r="M792" s="64"/>
      <c r="N792" s="11">
        <f t="shared" ca="1" si="23"/>
        <v>0</v>
      </c>
    </row>
    <row r="793" spans="2:14" ht="67.5" outlineLevel="1">
      <c r="B793" s="30" t="str">
        <f t="shared" si="22"/>
        <v>07A5</v>
      </c>
      <c r="C793" s="58" t="s">
        <v>937</v>
      </c>
      <c r="D793" s="59" t="s">
        <v>873</v>
      </c>
      <c r="E793" s="60">
        <v>1</v>
      </c>
      <c r="F793" s="60"/>
      <c r="G793" s="60"/>
      <c r="H793" s="60"/>
      <c r="I793" s="60" t="s">
        <v>34</v>
      </c>
      <c r="J793" s="66" t="s">
        <v>938</v>
      </c>
      <c r="K793" s="151" t="s">
        <v>4909</v>
      </c>
      <c r="L793" s="61"/>
      <c r="M793" s="64"/>
      <c r="N793" s="11">
        <f t="shared" ca="1" si="23"/>
        <v>0</v>
      </c>
    </row>
    <row r="794" spans="2:14" ht="67.5" outlineLevel="1">
      <c r="B794" s="30" t="str">
        <f t="shared" si="22"/>
        <v>07A6</v>
      </c>
      <c r="C794" s="58" t="s">
        <v>939</v>
      </c>
      <c r="D794" s="59" t="s">
        <v>873</v>
      </c>
      <c r="E794" s="60">
        <v>1</v>
      </c>
      <c r="F794" s="60"/>
      <c r="G794" s="60"/>
      <c r="H794" s="60"/>
      <c r="I794" s="60" t="s">
        <v>34</v>
      </c>
      <c r="J794" s="66" t="s">
        <v>940</v>
      </c>
      <c r="K794" s="151" t="s">
        <v>4910</v>
      </c>
      <c r="L794" s="61"/>
      <c r="M794" s="64"/>
      <c r="N794" s="11">
        <f t="shared" ca="1" si="23"/>
        <v>0</v>
      </c>
    </row>
    <row r="795" spans="2:14" ht="67.5" outlineLevel="1">
      <c r="B795" s="30" t="str">
        <f t="shared" si="22"/>
        <v>07A7</v>
      </c>
      <c r="C795" s="58" t="s">
        <v>941</v>
      </c>
      <c r="D795" s="59" t="s">
        <v>873</v>
      </c>
      <c r="E795" s="60">
        <v>1</v>
      </c>
      <c r="F795" s="60"/>
      <c r="G795" s="60"/>
      <c r="H795" s="60"/>
      <c r="I795" s="60" t="s">
        <v>34</v>
      </c>
      <c r="J795" s="66" t="s">
        <v>942</v>
      </c>
      <c r="K795" s="151" t="s">
        <v>4911</v>
      </c>
      <c r="L795" s="61"/>
      <c r="M795" s="64"/>
      <c r="N795" s="11">
        <f t="shared" ca="1" si="23"/>
        <v>0</v>
      </c>
    </row>
    <row r="796" spans="2:14" ht="67.5" outlineLevel="1">
      <c r="B796" s="30" t="str">
        <f t="shared" si="22"/>
        <v>07A8</v>
      </c>
      <c r="C796" s="58" t="s">
        <v>943</v>
      </c>
      <c r="D796" s="59" t="s">
        <v>873</v>
      </c>
      <c r="E796" s="60">
        <v>1</v>
      </c>
      <c r="F796" s="60"/>
      <c r="G796" s="60"/>
      <c r="H796" s="60"/>
      <c r="I796" s="60" t="s">
        <v>34</v>
      </c>
      <c r="J796" s="66" t="s">
        <v>944</v>
      </c>
      <c r="K796" s="151" t="s">
        <v>4912</v>
      </c>
      <c r="L796" s="61"/>
      <c r="M796" s="64"/>
      <c r="N796" s="11">
        <f t="shared" ca="1" si="23"/>
        <v>0</v>
      </c>
    </row>
    <row r="797" spans="2:14" ht="67.5" outlineLevel="1">
      <c r="B797" s="30" t="str">
        <f t="shared" si="22"/>
        <v>07A9</v>
      </c>
      <c r="C797" s="58" t="s">
        <v>945</v>
      </c>
      <c r="D797" s="59" t="s">
        <v>873</v>
      </c>
      <c r="E797" s="60">
        <v>1</v>
      </c>
      <c r="F797" s="60"/>
      <c r="G797" s="60"/>
      <c r="H797" s="60"/>
      <c r="I797" s="60" t="s">
        <v>34</v>
      </c>
      <c r="J797" s="66" t="s">
        <v>946</v>
      </c>
      <c r="K797" s="151" t="s">
        <v>4913</v>
      </c>
      <c r="L797" s="61"/>
      <c r="M797" s="64"/>
      <c r="N797" s="11">
        <f t="shared" ca="1" si="23"/>
        <v>0</v>
      </c>
    </row>
    <row r="798" spans="2:14" ht="67.5" outlineLevel="1">
      <c r="B798" s="30" t="str">
        <f t="shared" si="22"/>
        <v>07AA</v>
      </c>
      <c r="C798" s="58" t="s">
        <v>947</v>
      </c>
      <c r="D798" s="59" t="s">
        <v>873</v>
      </c>
      <c r="E798" s="60">
        <v>1</v>
      </c>
      <c r="F798" s="60"/>
      <c r="G798" s="60"/>
      <c r="H798" s="60"/>
      <c r="I798" s="60" t="s">
        <v>34</v>
      </c>
      <c r="J798" s="66" t="s">
        <v>948</v>
      </c>
      <c r="K798" s="151" t="s">
        <v>4914</v>
      </c>
      <c r="L798" s="61"/>
      <c r="M798" s="64"/>
      <c r="N798" s="11">
        <f t="shared" ca="1" si="23"/>
        <v>0</v>
      </c>
    </row>
    <row r="799" spans="2:14" ht="67.5" outlineLevel="1">
      <c r="B799" s="30" t="str">
        <f t="shared" si="22"/>
        <v>07AB</v>
      </c>
      <c r="C799" s="58" t="s">
        <v>949</v>
      </c>
      <c r="D799" s="59" t="s">
        <v>873</v>
      </c>
      <c r="E799" s="60">
        <v>1</v>
      </c>
      <c r="F799" s="60"/>
      <c r="G799" s="60"/>
      <c r="H799" s="60"/>
      <c r="I799" s="60" t="s">
        <v>34</v>
      </c>
      <c r="J799" s="66" t="s">
        <v>950</v>
      </c>
      <c r="K799" s="151" t="s">
        <v>4915</v>
      </c>
      <c r="L799" s="61"/>
      <c r="M799" s="64"/>
      <c r="N799" s="11">
        <f t="shared" ca="1" si="23"/>
        <v>0</v>
      </c>
    </row>
    <row r="800" spans="2:14" ht="67.5" outlineLevel="1">
      <c r="B800" s="30" t="str">
        <f t="shared" si="22"/>
        <v>07AC</v>
      </c>
      <c r="C800" s="58" t="s">
        <v>951</v>
      </c>
      <c r="D800" s="59" t="s">
        <v>873</v>
      </c>
      <c r="E800" s="60">
        <v>1</v>
      </c>
      <c r="F800" s="60"/>
      <c r="G800" s="60"/>
      <c r="H800" s="60"/>
      <c r="I800" s="60" t="s">
        <v>34</v>
      </c>
      <c r="J800" s="66" t="s">
        <v>952</v>
      </c>
      <c r="K800" s="151" t="s">
        <v>4916</v>
      </c>
      <c r="L800" s="61"/>
      <c r="M800" s="64"/>
      <c r="N800" s="11">
        <f t="shared" ca="1" si="23"/>
        <v>0</v>
      </c>
    </row>
    <row r="801" spans="2:14" ht="67.5" outlineLevel="1">
      <c r="B801" s="30" t="str">
        <f t="shared" si="22"/>
        <v>07AD</v>
      </c>
      <c r="C801" s="58" t="s">
        <v>953</v>
      </c>
      <c r="D801" s="59" t="s">
        <v>873</v>
      </c>
      <c r="E801" s="60">
        <v>1</v>
      </c>
      <c r="F801" s="60"/>
      <c r="G801" s="60"/>
      <c r="H801" s="60"/>
      <c r="I801" s="60" t="s">
        <v>34</v>
      </c>
      <c r="J801" s="66" t="s">
        <v>954</v>
      </c>
      <c r="K801" s="151" t="s">
        <v>4917</v>
      </c>
      <c r="L801" s="61"/>
      <c r="M801" s="64"/>
      <c r="N801" s="11">
        <f t="shared" ca="1" si="23"/>
        <v>0</v>
      </c>
    </row>
    <row r="802" spans="2:14" ht="67.5" outlineLevel="1">
      <c r="B802" s="30" t="str">
        <f t="shared" si="22"/>
        <v>07AE</v>
      </c>
      <c r="C802" s="58" t="s">
        <v>955</v>
      </c>
      <c r="D802" s="59" t="s">
        <v>873</v>
      </c>
      <c r="E802" s="60">
        <v>1</v>
      </c>
      <c r="F802" s="60"/>
      <c r="G802" s="60"/>
      <c r="H802" s="60"/>
      <c r="I802" s="60" t="s">
        <v>34</v>
      </c>
      <c r="J802" s="66" t="s">
        <v>956</v>
      </c>
      <c r="K802" s="151" t="s">
        <v>4918</v>
      </c>
      <c r="L802" s="61"/>
      <c r="M802" s="64"/>
      <c r="N802" s="11">
        <f t="shared" ca="1" si="23"/>
        <v>0</v>
      </c>
    </row>
    <row r="803" spans="2:14" ht="67.5" outlineLevel="1">
      <c r="B803" s="30" t="str">
        <f t="shared" si="22"/>
        <v>07AF</v>
      </c>
      <c r="C803" s="58" t="s">
        <v>957</v>
      </c>
      <c r="D803" s="59" t="s">
        <v>873</v>
      </c>
      <c r="E803" s="60">
        <v>1</v>
      </c>
      <c r="F803" s="60"/>
      <c r="G803" s="60"/>
      <c r="H803" s="60"/>
      <c r="I803" s="60" t="s">
        <v>34</v>
      </c>
      <c r="J803" s="66" t="s">
        <v>958</v>
      </c>
      <c r="K803" s="151" t="s">
        <v>4919</v>
      </c>
      <c r="L803" s="61"/>
      <c r="M803" s="64"/>
      <c r="N803" s="11">
        <f t="shared" ca="1" si="23"/>
        <v>0</v>
      </c>
    </row>
    <row r="804" spans="2:14" ht="67.5" outlineLevel="1">
      <c r="B804" s="30" t="str">
        <f t="shared" si="22"/>
        <v>07B0</v>
      </c>
      <c r="C804" s="58" t="s">
        <v>959</v>
      </c>
      <c r="D804" s="59" t="s">
        <v>873</v>
      </c>
      <c r="E804" s="60">
        <v>1</v>
      </c>
      <c r="F804" s="60"/>
      <c r="G804" s="60"/>
      <c r="H804" s="60"/>
      <c r="I804" s="60" t="s">
        <v>34</v>
      </c>
      <c r="J804" s="66" t="s">
        <v>960</v>
      </c>
      <c r="K804" s="151" t="s">
        <v>4920</v>
      </c>
      <c r="L804" s="61"/>
      <c r="M804" s="64"/>
      <c r="N804" s="11">
        <f t="shared" ca="1" si="23"/>
        <v>0</v>
      </c>
    </row>
    <row r="805" spans="2:14" ht="67.5" outlineLevel="1">
      <c r="B805" s="30" t="str">
        <f t="shared" si="22"/>
        <v>07B1</v>
      </c>
      <c r="C805" s="58" t="s">
        <v>961</v>
      </c>
      <c r="D805" s="59" t="s">
        <v>873</v>
      </c>
      <c r="E805" s="60">
        <v>1</v>
      </c>
      <c r="F805" s="60"/>
      <c r="G805" s="60"/>
      <c r="H805" s="60"/>
      <c r="I805" s="60" t="s">
        <v>34</v>
      </c>
      <c r="J805" s="66" t="s">
        <v>962</v>
      </c>
      <c r="K805" s="151" t="s">
        <v>4921</v>
      </c>
      <c r="L805" s="61"/>
      <c r="M805" s="64"/>
      <c r="N805" s="11">
        <f t="shared" ca="1" si="23"/>
        <v>0</v>
      </c>
    </row>
    <row r="806" spans="2:14" ht="67.5" outlineLevel="1">
      <c r="B806" s="30" t="str">
        <f t="shared" si="22"/>
        <v>07B2</v>
      </c>
      <c r="C806" s="58" t="s">
        <v>963</v>
      </c>
      <c r="D806" s="59" t="s">
        <v>873</v>
      </c>
      <c r="E806" s="60">
        <v>1</v>
      </c>
      <c r="F806" s="60"/>
      <c r="G806" s="60"/>
      <c r="H806" s="60"/>
      <c r="I806" s="60" t="s">
        <v>34</v>
      </c>
      <c r="J806" s="66" t="s">
        <v>964</v>
      </c>
      <c r="K806" s="151" t="s">
        <v>4922</v>
      </c>
      <c r="L806" s="61"/>
      <c r="M806" s="64"/>
      <c r="N806" s="11">
        <f t="shared" ca="1" si="23"/>
        <v>0</v>
      </c>
    </row>
    <row r="807" spans="2:14" ht="67.5" outlineLevel="1">
      <c r="B807" s="30" t="str">
        <f t="shared" si="22"/>
        <v>07B3</v>
      </c>
      <c r="C807" s="58" t="s">
        <v>965</v>
      </c>
      <c r="D807" s="59" t="s">
        <v>873</v>
      </c>
      <c r="E807" s="60">
        <v>1</v>
      </c>
      <c r="F807" s="60"/>
      <c r="G807" s="60"/>
      <c r="H807" s="60"/>
      <c r="I807" s="60" t="s">
        <v>34</v>
      </c>
      <c r="J807" s="66" t="s">
        <v>966</v>
      </c>
      <c r="K807" s="151" t="s">
        <v>4923</v>
      </c>
      <c r="L807" s="61"/>
      <c r="M807" s="64"/>
      <c r="N807" s="11">
        <f t="shared" ca="1" si="23"/>
        <v>0</v>
      </c>
    </row>
    <row r="808" spans="2:14" ht="67.5" outlineLevel="1">
      <c r="B808" s="30" t="str">
        <f t="shared" si="22"/>
        <v>07B4</v>
      </c>
      <c r="C808" s="58" t="s">
        <v>967</v>
      </c>
      <c r="D808" s="59" t="s">
        <v>873</v>
      </c>
      <c r="E808" s="60">
        <v>1</v>
      </c>
      <c r="F808" s="60"/>
      <c r="G808" s="60"/>
      <c r="H808" s="60"/>
      <c r="I808" s="60" t="s">
        <v>34</v>
      </c>
      <c r="J808" s="66" t="s">
        <v>968</v>
      </c>
      <c r="K808" s="151" t="s">
        <v>4924</v>
      </c>
      <c r="L808" s="61"/>
      <c r="M808" s="64"/>
      <c r="N808" s="11">
        <f t="shared" ca="1" si="23"/>
        <v>0</v>
      </c>
    </row>
    <row r="809" spans="2:14" ht="67.5" outlineLevel="1">
      <c r="B809" s="30" t="str">
        <f t="shared" si="22"/>
        <v>07B5</v>
      </c>
      <c r="C809" s="58" t="s">
        <v>969</v>
      </c>
      <c r="D809" s="59" t="s">
        <v>873</v>
      </c>
      <c r="E809" s="60">
        <v>1</v>
      </c>
      <c r="F809" s="60"/>
      <c r="G809" s="60"/>
      <c r="H809" s="60"/>
      <c r="I809" s="60" t="s">
        <v>34</v>
      </c>
      <c r="J809" s="66" t="s">
        <v>970</v>
      </c>
      <c r="K809" s="151" t="s">
        <v>4925</v>
      </c>
      <c r="L809" s="61"/>
      <c r="M809" s="64"/>
      <c r="N809" s="11">
        <f t="shared" ca="1" si="23"/>
        <v>0</v>
      </c>
    </row>
    <row r="810" spans="2:14" ht="67.5" outlineLevel="1">
      <c r="B810" s="30" t="str">
        <f t="shared" si="22"/>
        <v>07B6</v>
      </c>
      <c r="C810" s="58" t="s">
        <v>971</v>
      </c>
      <c r="D810" s="59" t="s">
        <v>873</v>
      </c>
      <c r="E810" s="60">
        <v>1</v>
      </c>
      <c r="F810" s="60"/>
      <c r="G810" s="60"/>
      <c r="H810" s="60"/>
      <c r="I810" s="60" t="s">
        <v>34</v>
      </c>
      <c r="J810" s="66" t="s">
        <v>972</v>
      </c>
      <c r="K810" s="151" t="s">
        <v>4926</v>
      </c>
      <c r="L810" s="61"/>
      <c r="M810" s="64"/>
      <c r="N810" s="11">
        <f t="shared" ca="1" si="23"/>
        <v>0</v>
      </c>
    </row>
    <row r="811" spans="2:14" ht="67.5" outlineLevel="1">
      <c r="B811" s="30" t="str">
        <f t="shared" si="22"/>
        <v>07B7</v>
      </c>
      <c r="C811" s="58" t="s">
        <v>973</v>
      </c>
      <c r="D811" s="59" t="s">
        <v>873</v>
      </c>
      <c r="E811" s="60">
        <v>1</v>
      </c>
      <c r="F811" s="60"/>
      <c r="G811" s="60"/>
      <c r="H811" s="60"/>
      <c r="I811" s="60" t="s">
        <v>34</v>
      </c>
      <c r="J811" s="66" t="s">
        <v>974</v>
      </c>
      <c r="K811" s="151" t="s">
        <v>4927</v>
      </c>
      <c r="L811" s="61"/>
      <c r="M811" s="64"/>
      <c r="N811" s="11">
        <f t="shared" ca="1" si="23"/>
        <v>0</v>
      </c>
    </row>
    <row r="812" spans="2:14" ht="67.5" outlineLevel="1">
      <c r="B812" s="30" t="str">
        <f t="shared" si="22"/>
        <v>07B8</v>
      </c>
      <c r="C812" s="58" t="s">
        <v>975</v>
      </c>
      <c r="D812" s="59" t="s">
        <v>873</v>
      </c>
      <c r="E812" s="60">
        <v>1</v>
      </c>
      <c r="F812" s="60"/>
      <c r="G812" s="60"/>
      <c r="H812" s="60"/>
      <c r="I812" s="60" t="s">
        <v>34</v>
      </c>
      <c r="J812" s="66" t="s">
        <v>976</v>
      </c>
      <c r="K812" s="151" t="s">
        <v>4928</v>
      </c>
      <c r="L812" s="61"/>
      <c r="M812" s="64"/>
      <c r="N812" s="11">
        <f t="shared" ca="1" si="23"/>
        <v>0</v>
      </c>
    </row>
    <row r="813" spans="2:14" ht="67.5" outlineLevel="1">
      <c r="B813" s="30" t="str">
        <f t="shared" si="22"/>
        <v>07B9</v>
      </c>
      <c r="C813" s="58" t="s">
        <v>977</v>
      </c>
      <c r="D813" s="59" t="s">
        <v>873</v>
      </c>
      <c r="E813" s="60">
        <v>1</v>
      </c>
      <c r="F813" s="60"/>
      <c r="G813" s="60"/>
      <c r="H813" s="60"/>
      <c r="I813" s="60" t="s">
        <v>34</v>
      </c>
      <c r="J813" s="66" t="s">
        <v>978</v>
      </c>
      <c r="K813" s="151" t="s">
        <v>4929</v>
      </c>
      <c r="L813" s="61"/>
      <c r="M813" s="64"/>
      <c r="N813" s="11">
        <f t="shared" ca="1" si="23"/>
        <v>0</v>
      </c>
    </row>
    <row r="814" spans="2:14" ht="67.5" outlineLevel="1">
      <c r="B814" s="30" t="str">
        <f t="shared" si="22"/>
        <v>07BA</v>
      </c>
      <c r="C814" s="58" t="s">
        <v>979</v>
      </c>
      <c r="D814" s="59" t="s">
        <v>873</v>
      </c>
      <c r="E814" s="60">
        <v>1</v>
      </c>
      <c r="F814" s="60"/>
      <c r="G814" s="60"/>
      <c r="H814" s="60"/>
      <c r="I814" s="60" t="s">
        <v>34</v>
      </c>
      <c r="J814" s="66" t="s">
        <v>980</v>
      </c>
      <c r="K814" s="151" t="s">
        <v>4930</v>
      </c>
      <c r="L814" s="61"/>
      <c r="M814" s="64"/>
      <c r="N814" s="11">
        <f t="shared" ca="1" si="23"/>
        <v>0</v>
      </c>
    </row>
    <row r="815" spans="2:14" ht="67.5" outlineLevel="1">
      <c r="B815" s="30" t="str">
        <f t="shared" si="22"/>
        <v>07BB</v>
      </c>
      <c r="C815" s="58" t="s">
        <v>981</v>
      </c>
      <c r="D815" s="59" t="s">
        <v>873</v>
      </c>
      <c r="E815" s="60">
        <v>1</v>
      </c>
      <c r="F815" s="60"/>
      <c r="G815" s="60"/>
      <c r="H815" s="60"/>
      <c r="I815" s="60" t="s">
        <v>34</v>
      </c>
      <c r="J815" s="66" t="s">
        <v>982</v>
      </c>
      <c r="K815" s="151" t="s">
        <v>4931</v>
      </c>
      <c r="L815" s="61"/>
      <c r="M815" s="64"/>
      <c r="N815" s="11">
        <f t="shared" ca="1" si="23"/>
        <v>0</v>
      </c>
    </row>
    <row r="816" spans="2:14" ht="67.5" outlineLevel="1">
      <c r="B816" s="30" t="str">
        <f t="shared" si="22"/>
        <v>07BC</v>
      </c>
      <c r="C816" s="58" t="s">
        <v>983</v>
      </c>
      <c r="D816" s="59" t="s">
        <v>873</v>
      </c>
      <c r="E816" s="60">
        <v>1</v>
      </c>
      <c r="F816" s="60"/>
      <c r="G816" s="60"/>
      <c r="H816" s="60"/>
      <c r="I816" s="60" t="s">
        <v>34</v>
      </c>
      <c r="J816" s="66" t="s">
        <v>984</v>
      </c>
      <c r="K816" s="151" t="s">
        <v>4932</v>
      </c>
      <c r="L816" s="61"/>
      <c r="M816" s="64"/>
      <c r="N816" s="11">
        <f t="shared" ca="1" si="23"/>
        <v>0</v>
      </c>
    </row>
    <row r="817" spans="2:14" ht="67.5" outlineLevel="1">
      <c r="B817" s="30" t="str">
        <f t="shared" si="22"/>
        <v>07BD</v>
      </c>
      <c r="C817" s="58" t="s">
        <v>985</v>
      </c>
      <c r="D817" s="59" t="s">
        <v>873</v>
      </c>
      <c r="E817" s="60">
        <v>1</v>
      </c>
      <c r="F817" s="60"/>
      <c r="G817" s="60"/>
      <c r="H817" s="60"/>
      <c r="I817" s="60" t="s">
        <v>34</v>
      </c>
      <c r="J817" s="66" t="s">
        <v>986</v>
      </c>
      <c r="K817" s="151" t="s">
        <v>4933</v>
      </c>
      <c r="L817" s="61"/>
      <c r="M817" s="64"/>
      <c r="N817" s="11">
        <f t="shared" ca="1" si="23"/>
        <v>0</v>
      </c>
    </row>
    <row r="818" spans="2:14" ht="67.5" outlineLevel="1">
      <c r="B818" s="30" t="str">
        <f t="shared" si="22"/>
        <v>07BE</v>
      </c>
      <c r="C818" s="58" t="s">
        <v>987</v>
      </c>
      <c r="D818" s="59" t="s">
        <v>873</v>
      </c>
      <c r="E818" s="60">
        <v>1</v>
      </c>
      <c r="F818" s="60"/>
      <c r="G818" s="60"/>
      <c r="H818" s="60"/>
      <c r="I818" s="60" t="s">
        <v>34</v>
      </c>
      <c r="J818" s="66" t="s">
        <v>988</v>
      </c>
      <c r="K818" s="151" t="s">
        <v>4934</v>
      </c>
      <c r="L818" s="61"/>
      <c r="M818" s="64"/>
      <c r="N818" s="11">
        <f t="shared" ca="1" si="23"/>
        <v>0</v>
      </c>
    </row>
    <row r="819" spans="2:14" ht="67.5" outlineLevel="1">
      <c r="B819" s="30" t="str">
        <f t="shared" si="22"/>
        <v>07BF</v>
      </c>
      <c r="C819" s="58" t="s">
        <v>989</v>
      </c>
      <c r="D819" s="59" t="s">
        <v>873</v>
      </c>
      <c r="E819" s="60">
        <v>1</v>
      </c>
      <c r="F819" s="60"/>
      <c r="G819" s="60"/>
      <c r="H819" s="60"/>
      <c r="I819" s="60" t="s">
        <v>34</v>
      </c>
      <c r="J819" s="66" t="s">
        <v>990</v>
      </c>
      <c r="K819" s="151" t="s">
        <v>4935</v>
      </c>
      <c r="L819" s="61"/>
      <c r="M819" s="64"/>
      <c r="N819" s="11">
        <f t="shared" ca="1" si="23"/>
        <v>0</v>
      </c>
    </row>
    <row r="820" spans="2:14" outlineLevel="1">
      <c r="B820" s="30"/>
      <c r="C820" s="170"/>
      <c r="D820" s="56"/>
      <c r="E820" s="56"/>
      <c r="F820" s="56"/>
      <c r="G820" s="56"/>
      <c r="H820" s="56"/>
      <c r="I820" s="56"/>
      <c r="J820" s="57"/>
      <c r="K820" s="62"/>
      <c r="L820" s="61"/>
      <c r="M820" s="64"/>
      <c r="N820" s="67"/>
    </row>
    <row r="821" spans="2:14" outlineLevel="1">
      <c r="B821" s="30"/>
      <c r="C821" s="170"/>
      <c r="D821" s="56"/>
      <c r="E821" s="56"/>
      <c r="F821" s="56"/>
      <c r="G821" s="56"/>
      <c r="H821" s="56"/>
      <c r="I821" s="56"/>
      <c r="J821" s="57"/>
      <c r="K821" s="62"/>
      <c r="L821" s="61"/>
      <c r="M821" s="64"/>
      <c r="N821" s="67"/>
    </row>
    <row r="822" spans="2:14" outlineLevel="1">
      <c r="B822" s="30"/>
      <c r="C822" s="170"/>
      <c r="D822" s="56"/>
      <c r="E822" s="56"/>
      <c r="F822" s="56"/>
      <c r="G822" s="56"/>
      <c r="H822" s="56"/>
      <c r="I822" s="56"/>
      <c r="J822" s="57"/>
      <c r="K822" s="62"/>
      <c r="L822" s="61"/>
      <c r="M822" s="64"/>
      <c r="N822" s="67"/>
    </row>
    <row r="823" spans="2:14" outlineLevel="1">
      <c r="B823" s="30"/>
      <c r="C823" s="170"/>
      <c r="D823" s="56"/>
      <c r="E823" s="56"/>
      <c r="F823" s="56"/>
      <c r="G823" s="56"/>
      <c r="H823" s="56"/>
      <c r="I823" s="56"/>
      <c r="J823" s="57"/>
      <c r="K823" s="62"/>
      <c r="L823" s="61"/>
      <c r="M823" s="64"/>
      <c r="N823" s="67"/>
    </row>
    <row r="824" spans="2:14" outlineLevel="1">
      <c r="B824" s="30"/>
      <c r="C824" s="170"/>
      <c r="D824" s="56"/>
      <c r="E824" s="56"/>
      <c r="F824" s="56"/>
      <c r="G824" s="56"/>
      <c r="H824" s="56"/>
      <c r="I824" s="56"/>
      <c r="J824" s="57"/>
      <c r="K824" s="62"/>
      <c r="L824" s="61"/>
      <c r="M824" s="64"/>
      <c r="N824" s="67"/>
    </row>
    <row r="825" spans="2:14" outlineLevel="1">
      <c r="B825" s="30"/>
      <c r="C825" s="170"/>
      <c r="D825" s="56"/>
      <c r="E825" s="56"/>
      <c r="F825" s="56"/>
      <c r="G825" s="56"/>
      <c r="H825" s="56"/>
      <c r="I825" s="56"/>
      <c r="J825" s="57"/>
      <c r="K825" s="62"/>
      <c r="L825" s="61"/>
      <c r="M825" s="64"/>
      <c r="N825" s="67"/>
    </row>
    <row r="826" spans="2:14" outlineLevel="1">
      <c r="B826" s="65"/>
      <c r="C826" s="170"/>
      <c r="D826" s="56"/>
      <c r="E826" s="56"/>
      <c r="F826" s="56"/>
      <c r="G826" s="56"/>
      <c r="H826" s="56"/>
      <c r="I826" s="56"/>
      <c r="J826" s="57"/>
      <c r="K826" s="62"/>
      <c r="L826" s="61"/>
      <c r="M826" s="64"/>
      <c r="N826" s="67"/>
    </row>
    <row r="827" spans="2:14" outlineLevel="1">
      <c r="B827" s="65"/>
      <c r="C827" s="170"/>
      <c r="D827" s="56"/>
      <c r="E827" s="56"/>
      <c r="F827" s="56"/>
      <c r="G827" s="56"/>
      <c r="H827" s="56"/>
      <c r="I827" s="56"/>
      <c r="J827" s="57"/>
      <c r="K827" s="62"/>
      <c r="L827" s="61"/>
      <c r="M827" s="64"/>
      <c r="N827" s="67"/>
    </row>
    <row r="828" spans="2:14">
      <c r="M828" s="26"/>
    </row>
    <row r="829" spans="2:14">
      <c r="M829" s="26"/>
    </row>
    <row r="830" spans="2:14">
      <c r="M830" s="26"/>
    </row>
    <row r="831" spans="2:14">
      <c r="M831" s="26"/>
    </row>
    <row r="833" spans="1:14">
      <c r="A833" s="309" t="s">
        <v>4575</v>
      </c>
      <c r="B833" s="309"/>
      <c r="C833" s="309"/>
      <c r="D833" s="309"/>
      <c r="E833" s="309"/>
      <c r="F833" s="309"/>
      <c r="G833" s="309"/>
      <c r="H833" s="309"/>
      <c r="I833" s="309"/>
      <c r="J833" s="309"/>
      <c r="K833" s="309"/>
      <c r="L833" s="309"/>
      <c r="M833" s="309"/>
      <c r="N833" s="309"/>
    </row>
    <row r="834" spans="1:14">
      <c r="A834" s="304" t="s">
        <v>4576</v>
      </c>
      <c r="B834" s="304"/>
      <c r="C834" s="304"/>
      <c r="D834" s="304"/>
      <c r="E834" s="304"/>
      <c r="F834" s="304"/>
      <c r="G834" s="304"/>
      <c r="H834" s="304"/>
      <c r="I834" s="304"/>
      <c r="J834" s="304"/>
      <c r="K834" s="304"/>
      <c r="L834" s="304"/>
      <c r="M834" s="304"/>
      <c r="N834" s="304"/>
    </row>
    <row r="835" spans="1:14" ht="27" outlineLevel="1">
      <c r="B835" s="26" t="str">
        <f>DEC2HEX(2048+ROW()-ROW($B$835),4)</f>
        <v>0800</v>
      </c>
      <c r="C835" s="101" t="s">
        <v>991</v>
      </c>
      <c r="D835" s="11" t="s">
        <v>40</v>
      </c>
      <c r="E835" s="13">
        <v>1</v>
      </c>
      <c r="F835" s="13" t="s">
        <v>80</v>
      </c>
      <c r="G835" s="11">
        <v>1</v>
      </c>
      <c r="H835" s="11">
        <v>65535</v>
      </c>
      <c r="I835" s="11" t="s">
        <v>992</v>
      </c>
      <c r="J835" s="122" t="s">
        <v>4577</v>
      </c>
      <c r="K835" s="122" t="s">
        <v>4580</v>
      </c>
      <c r="L835" s="11" t="s">
        <v>4591</v>
      </c>
    </row>
    <row r="836" spans="1:14" ht="41.25" outlineLevel="1">
      <c r="B836" s="26" t="str">
        <f t="shared" ref="B836:B846" si="24">DEC2HEX(2048+ROW()-ROW($B$835),4)</f>
        <v>0801</v>
      </c>
      <c r="C836" s="160" t="s">
        <v>993</v>
      </c>
      <c r="D836" s="11" t="s">
        <v>40</v>
      </c>
      <c r="E836" s="11">
        <v>1</v>
      </c>
      <c r="F836" s="11" t="s">
        <v>994</v>
      </c>
      <c r="G836" s="11">
        <v>1</v>
      </c>
      <c r="H836" s="11">
        <v>3000</v>
      </c>
      <c r="I836" s="11" t="s">
        <v>992</v>
      </c>
      <c r="J836" s="123" t="s">
        <v>4578</v>
      </c>
      <c r="K836" s="122" t="s">
        <v>5737</v>
      </c>
      <c r="L836" s="11" t="s">
        <v>4591</v>
      </c>
    </row>
    <row r="837" spans="1:14" ht="27" outlineLevel="1">
      <c r="B837" s="26" t="str">
        <f t="shared" si="24"/>
        <v>0802</v>
      </c>
      <c r="C837" s="160" t="s">
        <v>996</v>
      </c>
      <c r="D837" s="11" t="s">
        <v>40</v>
      </c>
      <c r="E837" s="13">
        <v>1</v>
      </c>
      <c r="F837" s="13" t="s">
        <v>80</v>
      </c>
      <c r="G837" s="11">
        <v>1</v>
      </c>
      <c r="H837" s="11">
        <v>65535</v>
      </c>
      <c r="I837" s="11" t="s">
        <v>992</v>
      </c>
      <c r="J837" s="122" t="s">
        <v>4579</v>
      </c>
      <c r="K837" s="122" t="s">
        <v>5738</v>
      </c>
      <c r="L837" s="11" t="s">
        <v>4591</v>
      </c>
    </row>
    <row r="838" spans="1:14" ht="41.25" outlineLevel="1">
      <c r="B838" s="26" t="str">
        <f t="shared" si="24"/>
        <v>0803</v>
      </c>
      <c r="C838" s="160" t="s">
        <v>997</v>
      </c>
      <c r="D838" s="11" t="s">
        <v>40</v>
      </c>
      <c r="E838" s="11">
        <v>1</v>
      </c>
      <c r="F838" s="11" t="s">
        <v>994</v>
      </c>
      <c r="G838" s="11">
        <v>1</v>
      </c>
      <c r="H838" s="11">
        <v>3000</v>
      </c>
      <c r="I838" s="11" t="s">
        <v>992</v>
      </c>
      <c r="J838" s="27" t="s">
        <v>995</v>
      </c>
      <c r="K838" s="122" t="s">
        <v>5737</v>
      </c>
      <c r="L838" s="11" t="s">
        <v>4591</v>
      </c>
    </row>
    <row r="839" spans="1:14" ht="27" outlineLevel="1">
      <c r="B839" s="68" t="str">
        <f t="shared" si="24"/>
        <v>0804</v>
      </c>
      <c r="C839" s="171" t="s">
        <v>998</v>
      </c>
      <c r="D839" s="70" t="s">
        <v>40</v>
      </c>
      <c r="E839" s="70">
        <v>0.1</v>
      </c>
      <c r="F839" s="70" t="s">
        <v>255</v>
      </c>
      <c r="G839" s="70">
        <v>0</v>
      </c>
      <c r="H839" s="70">
        <v>65535</v>
      </c>
      <c r="I839" s="70" t="s">
        <v>992</v>
      </c>
      <c r="J839" s="124" t="s">
        <v>4581</v>
      </c>
      <c r="K839" s="124" t="s">
        <v>4582</v>
      </c>
      <c r="L839" s="70" t="s">
        <v>4546</v>
      </c>
    </row>
    <row r="840" spans="1:14" ht="27" outlineLevel="1">
      <c r="B840" s="68" t="str">
        <f t="shared" si="24"/>
        <v>0805</v>
      </c>
      <c r="C840" s="171" t="s">
        <v>999</v>
      </c>
      <c r="D840" s="70" t="s">
        <v>40</v>
      </c>
      <c r="E840" s="70">
        <v>0.1</v>
      </c>
      <c r="F840" s="70" t="s">
        <v>255</v>
      </c>
      <c r="G840" s="70">
        <v>0</v>
      </c>
      <c r="H840" s="70">
        <v>65535</v>
      </c>
      <c r="I840" s="70" t="s">
        <v>992</v>
      </c>
      <c r="J840" s="72" t="s">
        <v>1000</v>
      </c>
      <c r="K840" s="124" t="s">
        <v>4583</v>
      </c>
      <c r="L840" s="70" t="s">
        <v>4546</v>
      </c>
    </row>
    <row r="841" spans="1:14" ht="27" outlineLevel="1">
      <c r="B841" s="68" t="str">
        <f t="shared" si="24"/>
        <v>0806</v>
      </c>
      <c r="C841" s="171" t="s">
        <v>1001</v>
      </c>
      <c r="D841" s="70" t="s">
        <v>40</v>
      </c>
      <c r="E841" s="70">
        <v>0.01</v>
      </c>
      <c r="F841" s="70" t="s">
        <v>235</v>
      </c>
      <c r="G841" s="70">
        <v>4000</v>
      </c>
      <c r="H841" s="70">
        <v>7000</v>
      </c>
      <c r="I841" s="70" t="s">
        <v>992</v>
      </c>
      <c r="J841" s="72" t="s">
        <v>1002</v>
      </c>
      <c r="K841" s="124" t="s">
        <v>5739</v>
      </c>
      <c r="L841" s="70" t="s">
        <v>4546</v>
      </c>
    </row>
    <row r="842" spans="1:14" ht="27" outlineLevel="1">
      <c r="B842" s="68" t="str">
        <f t="shared" si="24"/>
        <v>0807</v>
      </c>
      <c r="C842" s="171" t="s">
        <v>1003</v>
      </c>
      <c r="D842" s="70" t="s">
        <v>40</v>
      </c>
      <c r="E842" s="70">
        <v>0.01</v>
      </c>
      <c r="F842" s="70" t="s">
        <v>235</v>
      </c>
      <c r="G842" s="70">
        <v>4000</v>
      </c>
      <c r="H842" s="70">
        <v>7000</v>
      </c>
      <c r="I842" s="70" t="s">
        <v>992</v>
      </c>
      <c r="J842" s="72" t="s">
        <v>1004</v>
      </c>
      <c r="K842" s="124" t="s">
        <v>5740</v>
      </c>
      <c r="L842" s="70" t="s">
        <v>4546</v>
      </c>
    </row>
    <row r="843" spans="1:14" ht="27" outlineLevel="1">
      <c r="B843" s="68" t="str">
        <f t="shared" si="24"/>
        <v>0808</v>
      </c>
      <c r="C843" s="171" t="s">
        <v>1005</v>
      </c>
      <c r="D843" s="70" t="s">
        <v>40</v>
      </c>
      <c r="E843" s="70">
        <v>0.1</v>
      </c>
      <c r="F843" s="70" t="s">
        <v>255</v>
      </c>
      <c r="G843" s="70">
        <v>0</v>
      </c>
      <c r="H843" s="70">
        <v>65535</v>
      </c>
      <c r="I843" s="70" t="s">
        <v>992</v>
      </c>
      <c r="J843" s="124" t="s">
        <v>4584</v>
      </c>
      <c r="K843" s="124" t="s">
        <v>4587</v>
      </c>
      <c r="L843" s="70" t="s">
        <v>4546</v>
      </c>
    </row>
    <row r="844" spans="1:14" ht="27" outlineLevel="1">
      <c r="B844" s="68" t="str">
        <f t="shared" si="24"/>
        <v>0809</v>
      </c>
      <c r="C844" s="171" t="s">
        <v>1006</v>
      </c>
      <c r="D844" s="70" t="s">
        <v>40</v>
      </c>
      <c r="E844" s="70">
        <v>0.1</v>
      </c>
      <c r="F844" s="70" t="s">
        <v>255</v>
      </c>
      <c r="G844" s="70">
        <v>0</v>
      </c>
      <c r="H844" s="70">
        <v>65535</v>
      </c>
      <c r="I844" s="70" t="s">
        <v>992</v>
      </c>
      <c r="J844" s="72" t="s">
        <v>1007</v>
      </c>
      <c r="K844" s="124" t="s">
        <v>4586</v>
      </c>
      <c r="L844" s="70" t="s">
        <v>4546</v>
      </c>
    </row>
    <row r="845" spans="1:14" ht="27" outlineLevel="1">
      <c r="B845" s="68" t="str">
        <f t="shared" si="24"/>
        <v>080A</v>
      </c>
      <c r="C845" s="171" t="s">
        <v>1008</v>
      </c>
      <c r="D845" s="70" t="s">
        <v>40</v>
      </c>
      <c r="E845" s="70">
        <v>0.01</v>
      </c>
      <c r="F845" s="70" t="s">
        <v>235</v>
      </c>
      <c r="G845" s="70">
        <v>4000</v>
      </c>
      <c r="H845" s="70">
        <v>7000</v>
      </c>
      <c r="I845" s="70" t="s">
        <v>992</v>
      </c>
      <c r="J845" s="72" t="s">
        <v>1009</v>
      </c>
      <c r="K845" s="124" t="s">
        <v>4588</v>
      </c>
      <c r="L845" s="70" t="s">
        <v>4546</v>
      </c>
    </row>
    <row r="846" spans="1:14" ht="27" outlineLevel="1">
      <c r="B846" s="68" t="str">
        <f t="shared" si="24"/>
        <v>080B</v>
      </c>
      <c r="C846" s="171" t="s">
        <v>1010</v>
      </c>
      <c r="D846" s="70" t="s">
        <v>40</v>
      </c>
      <c r="E846" s="70">
        <v>0.01</v>
      </c>
      <c r="F846" s="70" t="s">
        <v>235</v>
      </c>
      <c r="G846" s="70">
        <v>4000</v>
      </c>
      <c r="H846" s="70">
        <v>7000</v>
      </c>
      <c r="I846" s="70" t="s">
        <v>992</v>
      </c>
      <c r="J846" s="72" t="s">
        <v>1011</v>
      </c>
      <c r="K846" s="124" t="s">
        <v>4589</v>
      </c>
      <c r="L846" s="70" t="s">
        <v>4546</v>
      </c>
    </row>
    <row r="847" spans="1:14" outlineLevel="1"/>
    <row r="849" spans="1:14">
      <c r="A849" s="303" t="s">
        <v>4604</v>
      </c>
      <c r="B849" s="304"/>
      <c r="C849" s="304"/>
      <c r="D849" s="304"/>
      <c r="E849" s="304"/>
      <c r="F849" s="304"/>
      <c r="G849" s="304"/>
      <c r="H849" s="304"/>
      <c r="I849" s="304"/>
      <c r="J849" s="304"/>
      <c r="K849" s="304"/>
      <c r="L849" s="304"/>
      <c r="M849" s="304"/>
      <c r="N849" s="304"/>
    </row>
    <row r="850" spans="1:14" ht="194.25" outlineLevel="1">
      <c r="B850" s="26" t="str">
        <f>DEC2HEX(2112+ROW()-ROW($B$850),4)</f>
        <v>0840</v>
      </c>
      <c r="C850" s="160" t="s">
        <v>1012</v>
      </c>
      <c r="D850" s="11" t="s">
        <v>40</v>
      </c>
      <c r="I850" s="11" t="s">
        <v>992</v>
      </c>
      <c r="J850" s="27" t="s">
        <v>1013</v>
      </c>
      <c r="K850" s="123" t="s">
        <v>5741</v>
      </c>
      <c r="L850" s="11" t="s">
        <v>4591</v>
      </c>
    </row>
    <row r="851" spans="1:14" outlineLevel="1">
      <c r="B851" s="26" t="str">
        <f t="shared" ref="B851:B864" si="25">DEC2HEX(2112+ROW()-ROW($B$850),4)</f>
        <v>0841</v>
      </c>
      <c r="C851" s="160" t="s">
        <v>1014</v>
      </c>
      <c r="D851" s="11" t="s">
        <v>40</v>
      </c>
      <c r="E851" s="11">
        <v>0.1</v>
      </c>
      <c r="F851" s="11" t="s">
        <v>255</v>
      </c>
      <c r="G851" s="11">
        <v>0</v>
      </c>
      <c r="H851" s="11">
        <v>65535</v>
      </c>
      <c r="I851" s="11" t="s">
        <v>992</v>
      </c>
      <c r="J851" s="32" t="s">
        <v>1015</v>
      </c>
      <c r="K851" s="122" t="s">
        <v>4590</v>
      </c>
      <c r="L851" s="11" t="s">
        <v>4591</v>
      </c>
    </row>
    <row r="852" spans="1:14" outlineLevel="1">
      <c r="B852" s="68" t="str">
        <f t="shared" si="25"/>
        <v>0842</v>
      </c>
      <c r="C852" s="171" t="s">
        <v>1016</v>
      </c>
      <c r="D852" s="70" t="s">
        <v>40</v>
      </c>
      <c r="E852" s="70">
        <v>0.1</v>
      </c>
      <c r="F852" s="70" t="s">
        <v>255</v>
      </c>
      <c r="G852" s="70">
        <v>0</v>
      </c>
      <c r="H852" s="70">
        <v>65535</v>
      </c>
      <c r="I852" s="70" t="s">
        <v>992</v>
      </c>
      <c r="J852" s="72" t="s">
        <v>1017</v>
      </c>
      <c r="K852" s="124" t="s">
        <v>4593</v>
      </c>
      <c r="L852" s="70" t="s">
        <v>4546</v>
      </c>
    </row>
    <row r="853" spans="1:14" outlineLevel="1">
      <c r="B853" s="26" t="str">
        <f t="shared" si="25"/>
        <v>0843</v>
      </c>
      <c r="C853" s="160" t="s">
        <v>1018</v>
      </c>
      <c r="D853" s="11" t="s">
        <v>40</v>
      </c>
      <c r="E853" s="11">
        <v>10</v>
      </c>
      <c r="F853" s="11" t="s">
        <v>1019</v>
      </c>
      <c r="G853" s="11">
        <v>1</v>
      </c>
      <c r="H853" s="11">
        <v>65535</v>
      </c>
      <c r="I853" s="11" t="s">
        <v>992</v>
      </c>
      <c r="J853" s="32" t="s">
        <v>1020</v>
      </c>
      <c r="K853" s="122" t="s">
        <v>4592</v>
      </c>
      <c r="L853" s="11" t="s">
        <v>4591</v>
      </c>
    </row>
    <row r="854" spans="1:14" outlineLevel="1">
      <c r="B854" s="68" t="str">
        <f t="shared" si="25"/>
        <v>0844</v>
      </c>
      <c r="C854" s="171" t="s">
        <v>1021</v>
      </c>
      <c r="D854" s="70" t="s">
        <v>40</v>
      </c>
      <c r="E854" s="70">
        <v>0.1</v>
      </c>
      <c r="F854" s="70" t="s">
        <v>255</v>
      </c>
      <c r="G854" s="70">
        <v>0</v>
      </c>
      <c r="H854" s="70">
        <v>65535</v>
      </c>
      <c r="I854" s="70" t="s">
        <v>992</v>
      </c>
      <c r="J854" s="72" t="s">
        <v>1022</v>
      </c>
      <c r="K854" s="124" t="s">
        <v>4594</v>
      </c>
      <c r="L854" s="70" t="s">
        <v>4546</v>
      </c>
    </row>
    <row r="855" spans="1:14" outlineLevel="1">
      <c r="B855" s="26" t="str">
        <f t="shared" si="25"/>
        <v>0845</v>
      </c>
      <c r="C855" s="160" t="s">
        <v>1023</v>
      </c>
      <c r="D855" s="11" t="s">
        <v>40</v>
      </c>
      <c r="E855" s="11">
        <v>10</v>
      </c>
      <c r="F855" s="11" t="s">
        <v>1019</v>
      </c>
      <c r="G855" s="11">
        <v>1</v>
      </c>
      <c r="H855" s="11">
        <v>65535</v>
      </c>
      <c r="I855" s="11" t="s">
        <v>992</v>
      </c>
      <c r="J855" s="32" t="s">
        <v>1024</v>
      </c>
      <c r="K855" s="122" t="s">
        <v>4595</v>
      </c>
      <c r="L855" s="11" t="s">
        <v>4591</v>
      </c>
    </row>
    <row r="856" spans="1:14" outlineLevel="1">
      <c r="B856" s="68" t="str">
        <f t="shared" si="25"/>
        <v>0846</v>
      </c>
      <c r="C856" s="171" t="s">
        <v>1025</v>
      </c>
      <c r="D856" s="70" t="s">
        <v>40</v>
      </c>
      <c r="E856" s="70">
        <v>0.1</v>
      </c>
      <c r="F856" s="70" t="s">
        <v>255</v>
      </c>
      <c r="G856" s="70">
        <v>0</v>
      </c>
      <c r="H856" s="70">
        <v>65535</v>
      </c>
      <c r="I856" s="70" t="s">
        <v>992</v>
      </c>
      <c r="J856" s="72" t="s">
        <v>1026</v>
      </c>
      <c r="K856" s="124" t="s">
        <v>4596</v>
      </c>
      <c r="L856" s="70" t="s">
        <v>4546</v>
      </c>
    </row>
    <row r="857" spans="1:14" outlineLevel="1">
      <c r="B857" s="26" t="str">
        <f t="shared" si="25"/>
        <v>0847</v>
      </c>
      <c r="C857" s="160" t="s">
        <v>1027</v>
      </c>
      <c r="D857" s="11" t="s">
        <v>40</v>
      </c>
      <c r="E857" s="11">
        <v>10</v>
      </c>
      <c r="F857" s="11" t="s">
        <v>1019</v>
      </c>
      <c r="G857" s="11">
        <v>1</v>
      </c>
      <c r="H857" s="11">
        <v>65535</v>
      </c>
      <c r="I857" s="11" t="s">
        <v>992</v>
      </c>
      <c r="J857" s="32" t="s">
        <v>1028</v>
      </c>
      <c r="K857" s="122" t="s">
        <v>4597</v>
      </c>
      <c r="L857" s="11" t="s">
        <v>4591</v>
      </c>
    </row>
    <row r="858" spans="1:14" outlineLevel="1">
      <c r="B858" s="68" t="str">
        <f t="shared" si="25"/>
        <v>0848</v>
      </c>
      <c r="C858" s="171" t="s">
        <v>1029</v>
      </c>
      <c r="D858" s="70" t="s">
        <v>40</v>
      </c>
      <c r="E858" s="70">
        <v>0.1</v>
      </c>
      <c r="F858" s="70" t="s">
        <v>255</v>
      </c>
      <c r="G858" s="70">
        <v>0</v>
      </c>
      <c r="H858" s="70">
        <v>65535</v>
      </c>
      <c r="I858" s="70" t="s">
        <v>992</v>
      </c>
      <c r="J858" s="72" t="s">
        <v>1030</v>
      </c>
      <c r="K858" s="124" t="s">
        <v>4598</v>
      </c>
      <c r="L858" s="70" t="s">
        <v>4546</v>
      </c>
    </row>
    <row r="859" spans="1:14" outlineLevel="1">
      <c r="B859" s="26" t="str">
        <f t="shared" si="25"/>
        <v>0849</v>
      </c>
      <c r="C859" s="160" t="s">
        <v>1031</v>
      </c>
      <c r="D859" s="11" t="s">
        <v>40</v>
      </c>
      <c r="E859" s="11">
        <v>10</v>
      </c>
      <c r="F859" s="11" t="s">
        <v>1019</v>
      </c>
      <c r="G859" s="11">
        <v>1</v>
      </c>
      <c r="H859" s="11">
        <v>65535</v>
      </c>
      <c r="I859" s="11" t="s">
        <v>992</v>
      </c>
      <c r="J859" s="32" t="s">
        <v>1032</v>
      </c>
      <c r="K859" s="122" t="s">
        <v>4599</v>
      </c>
      <c r="L859" s="11" t="s">
        <v>4591</v>
      </c>
    </row>
    <row r="860" spans="1:14" outlineLevel="1">
      <c r="B860" s="68" t="str">
        <f t="shared" si="25"/>
        <v>084A</v>
      </c>
      <c r="C860" s="171" t="s">
        <v>1033</v>
      </c>
      <c r="D860" s="70" t="s">
        <v>40</v>
      </c>
      <c r="E860" s="70">
        <v>0.1</v>
      </c>
      <c r="F860" s="70" t="s">
        <v>255</v>
      </c>
      <c r="G860" s="70">
        <v>0</v>
      </c>
      <c r="H860" s="70">
        <v>65535</v>
      </c>
      <c r="I860" s="70" t="s">
        <v>992</v>
      </c>
      <c r="J860" s="72" t="s">
        <v>1034</v>
      </c>
      <c r="K860" s="124" t="s">
        <v>4600</v>
      </c>
      <c r="L860" s="70" t="s">
        <v>4546</v>
      </c>
    </row>
    <row r="861" spans="1:14" outlineLevel="1">
      <c r="B861" s="26" t="str">
        <f t="shared" si="25"/>
        <v>084B</v>
      </c>
      <c r="C861" s="160" t="s">
        <v>1035</v>
      </c>
      <c r="D861" s="11" t="s">
        <v>40</v>
      </c>
      <c r="E861" s="11">
        <v>10</v>
      </c>
      <c r="F861" s="11" t="s">
        <v>1019</v>
      </c>
      <c r="G861" s="11">
        <v>1</v>
      </c>
      <c r="H861" s="11">
        <v>65535</v>
      </c>
      <c r="I861" s="11" t="s">
        <v>992</v>
      </c>
      <c r="J861" s="32" t="s">
        <v>1036</v>
      </c>
      <c r="K861" s="122" t="s">
        <v>4601</v>
      </c>
      <c r="L861" s="11" t="s">
        <v>4591</v>
      </c>
    </row>
    <row r="862" spans="1:14" outlineLevel="1">
      <c r="B862" s="68" t="str">
        <f t="shared" si="25"/>
        <v>084C</v>
      </c>
      <c r="C862" s="171" t="s">
        <v>1037</v>
      </c>
      <c r="D862" s="70" t="s">
        <v>40</v>
      </c>
      <c r="E862" s="70">
        <v>0.1</v>
      </c>
      <c r="F862" s="70" t="s">
        <v>255</v>
      </c>
      <c r="G862" s="70">
        <v>0</v>
      </c>
      <c r="H862" s="70">
        <v>65535</v>
      </c>
      <c r="I862" s="70" t="s">
        <v>992</v>
      </c>
      <c r="J862" s="72" t="s">
        <v>1038</v>
      </c>
      <c r="K862" s="124" t="s">
        <v>4602</v>
      </c>
      <c r="L862" s="70" t="s">
        <v>4546</v>
      </c>
    </row>
    <row r="863" spans="1:14" outlineLevel="1">
      <c r="B863" s="26" t="str">
        <f t="shared" si="25"/>
        <v>084D</v>
      </c>
      <c r="C863" s="160" t="s">
        <v>1039</v>
      </c>
      <c r="D863" s="11" t="s">
        <v>40</v>
      </c>
      <c r="E863" s="11">
        <v>10</v>
      </c>
      <c r="F863" s="11" t="s">
        <v>1019</v>
      </c>
      <c r="G863" s="11">
        <v>1</v>
      </c>
      <c r="H863" s="11">
        <v>65535</v>
      </c>
      <c r="I863" s="11" t="s">
        <v>992</v>
      </c>
      <c r="J863" s="32" t="s">
        <v>1040</v>
      </c>
      <c r="K863" s="122" t="s">
        <v>4606</v>
      </c>
      <c r="L863" s="11" t="s">
        <v>4591</v>
      </c>
    </row>
    <row r="864" spans="1:14" ht="27" outlineLevel="1">
      <c r="B864" s="26" t="str">
        <f t="shared" si="25"/>
        <v>084E</v>
      </c>
      <c r="C864" s="160" t="s">
        <v>1041</v>
      </c>
      <c r="D864" s="11" t="s">
        <v>40</v>
      </c>
      <c r="E864" s="11">
        <v>0.1</v>
      </c>
      <c r="F864" s="11" t="s">
        <v>255</v>
      </c>
      <c r="G864" s="11">
        <v>0</v>
      </c>
      <c r="H864" s="11">
        <v>65535</v>
      </c>
      <c r="I864" s="11" t="s">
        <v>992</v>
      </c>
      <c r="J864" s="32" t="s">
        <v>1042</v>
      </c>
      <c r="K864" s="122" t="s">
        <v>4603</v>
      </c>
      <c r="L864" s="11" t="s">
        <v>4591</v>
      </c>
    </row>
    <row r="865" spans="1:14" outlineLevel="1"/>
    <row r="866" spans="1:14" outlineLevel="1"/>
    <row r="867" spans="1:14" outlineLevel="1"/>
    <row r="869" spans="1:14">
      <c r="A869" s="303" t="s">
        <v>4605</v>
      </c>
      <c r="B869" s="304"/>
      <c r="C869" s="304"/>
      <c r="D869" s="304"/>
      <c r="E869" s="304"/>
      <c r="F869" s="304"/>
      <c r="G869" s="304"/>
      <c r="H869" s="304"/>
      <c r="I869" s="304"/>
      <c r="J869" s="304"/>
      <c r="K869" s="304"/>
      <c r="L869" s="304"/>
      <c r="M869" s="304"/>
      <c r="N869" s="304"/>
    </row>
    <row r="870" spans="1:14" ht="101.25" customHeight="1" outlineLevel="1">
      <c r="B870" s="26" t="str">
        <f>DEC2HEX(2176+ROW()-ROW($B$870),4)</f>
        <v>0880</v>
      </c>
      <c r="C870" s="160" t="s">
        <v>1043</v>
      </c>
      <c r="D870" s="11" t="s">
        <v>40</v>
      </c>
      <c r="I870" s="11" t="s">
        <v>992</v>
      </c>
      <c r="J870" s="27" t="s">
        <v>1044</v>
      </c>
      <c r="K870" s="123" t="s">
        <v>5742</v>
      </c>
      <c r="L870" s="11" t="s">
        <v>4591</v>
      </c>
    </row>
    <row r="871" spans="1:14" outlineLevel="1">
      <c r="B871" s="26" t="str">
        <f t="shared" ref="B871:B883" si="26">DEC2HEX(2176+ROW()-ROW($B$870),4)</f>
        <v>0881</v>
      </c>
      <c r="C871" s="160" t="s">
        <v>1045</v>
      </c>
      <c r="D871" s="11" t="s">
        <v>40</v>
      </c>
      <c r="E871" s="11">
        <v>0.01</v>
      </c>
      <c r="F871" s="11" t="s">
        <v>235</v>
      </c>
      <c r="G871" s="11">
        <v>4000</v>
      </c>
      <c r="H871" s="11">
        <v>7000</v>
      </c>
      <c r="I871" s="11" t="s">
        <v>992</v>
      </c>
      <c r="J871" s="32" t="s">
        <v>1046</v>
      </c>
      <c r="K871" s="122" t="s">
        <v>5808</v>
      </c>
      <c r="L871" s="11" t="s">
        <v>4591</v>
      </c>
    </row>
    <row r="872" spans="1:14" outlineLevel="1">
      <c r="B872" s="68" t="str">
        <f t="shared" si="26"/>
        <v>0882</v>
      </c>
      <c r="C872" s="171" t="s">
        <v>1047</v>
      </c>
      <c r="D872" s="70" t="s">
        <v>40</v>
      </c>
      <c r="E872" s="70">
        <v>0.01</v>
      </c>
      <c r="F872" s="70" t="s">
        <v>235</v>
      </c>
      <c r="G872" s="70">
        <v>4000</v>
      </c>
      <c r="H872" s="70">
        <v>7000</v>
      </c>
      <c r="I872" s="70" t="s">
        <v>992</v>
      </c>
      <c r="J872" s="72" t="s">
        <v>1048</v>
      </c>
      <c r="K872" s="124" t="s">
        <v>4612</v>
      </c>
      <c r="L872" s="70" t="s">
        <v>4546</v>
      </c>
    </row>
    <row r="873" spans="1:14" s="126" customFormat="1" outlineLevel="1">
      <c r="B873" s="127" t="str">
        <f t="shared" si="26"/>
        <v>0883</v>
      </c>
      <c r="C873" s="172" t="s">
        <v>1049</v>
      </c>
      <c r="D873" s="126" t="s">
        <v>40</v>
      </c>
      <c r="E873" s="126">
        <v>10</v>
      </c>
      <c r="F873" s="126" t="s">
        <v>1019</v>
      </c>
      <c r="G873" s="126">
        <v>1</v>
      </c>
      <c r="H873" s="126">
        <v>65535</v>
      </c>
      <c r="I873" s="126" t="s">
        <v>992</v>
      </c>
      <c r="J873" s="128" t="s">
        <v>1050</v>
      </c>
      <c r="K873" s="129" t="s">
        <v>4607</v>
      </c>
      <c r="L873" s="126" t="s">
        <v>4591</v>
      </c>
    </row>
    <row r="874" spans="1:14" ht="14.25" customHeight="1" outlineLevel="1">
      <c r="B874" s="68" t="str">
        <f t="shared" si="26"/>
        <v>0884</v>
      </c>
      <c r="C874" s="171" t="s">
        <v>1051</v>
      </c>
      <c r="D874" s="70" t="s">
        <v>40</v>
      </c>
      <c r="E874" s="70">
        <v>0.01</v>
      </c>
      <c r="F874" s="70" t="s">
        <v>235</v>
      </c>
      <c r="G874" s="70">
        <v>4000</v>
      </c>
      <c r="H874" s="70">
        <v>7000</v>
      </c>
      <c r="I874" s="70" t="s">
        <v>992</v>
      </c>
      <c r="J874" s="72" t="s">
        <v>1052</v>
      </c>
      <c r="K874" s="124" t="s">
        <v>4608</v>
      </c>
      <c r="L874" s="70" t="s">
        <v>4546</v>
      </c>
    </row>
    <row r="875" spans="1:14" s="126" customFormat="1" ht="14.25" customHeight="1" outlineLevel="1">
      <c r="B875" s="127" t="str">
        <f t="shared" si="26"/>
        <v>0885</v>
      </c>
      <c r="C875" s="172" t="s">
        <v>1053</v>
      </c>
      <c r="D875" s="126" t="s">
        <v>40</v>
      </c>
      <c r="E875" s="126">
        <v>10</v>
      </c>
      <c r="F875" s="126" t="s">
        <v>1019</v>
      </c>
      <c r="G875" s="126">
        <v>1</v>
      </c>
      <c r="H875" s="126">
        <v>65535</v>
      </c>
      <c r="I875" s="126" t="s">
        <v>992</v>
      </c>
      <c r="J875" s="128" t="s">
        <v>1054</v>
      </c>
      <c r="K875" s="129" t="s">
        <v>4609</v>
      </c>
      <c r="L875" s="126" t="s">
        <v>4591</v>
      </c>
    </row>
    <row r="876" spans="1:14" ht="14.25" customHeight="1" outlineLevel="1">
      <c r="B876" s="68" t="str">
        <f t="shared" si="26"/>
        <v>0886</v>
      </c>
      <c r="C876" s="173" t="s">
        <v>1055</v>
      </c>
      <c r="D876" s="71" t="s">
        <v>40</v>
      </c>
      <c r="E876" s="71">
        <v>0.01</v>
      </c>
      <c r="F876" s="71" t="s">
        <v>235</v>
      </c>
      <c r="G876" s="71">
        <v>4000</v>
      </c>
      <c r="H876" s="71">
        <v>7000</v>
      </c>
      <c r="I876" s="71" t="s">
        <v>992</v>
      </c>
      <c r="J876" s="73" t="s">
        <v>1056</v>
      </c>
      <c r="K876" s="124" t="s">
        <v>4610</v>
      </c>
      <c r="L876" s="70" t="s">
        <v>4546</v>
      </c>
    </row>
    <row r="877" spans="1:14" s="126" customFormat="1" ht="14.25" customHeight="1" outlineLevel="1">
      <c r="B877" s="127" t="str">
        <f t="shared" si="26"/>
        <v>0887</v>
      </c>
      <c r="C877" s="174" t="s">
        <v>1057</v>
      </c>
      <c r="D877" s="130" t="s">
        <v>40</v>
      </c>
      <c r="E877" s="130">
        <v>10</v>
      </c>
      <c r="F877" s="130" t="s">
        <v>1019</v>
      </c>
      <c r="G877" s="130">
        <v>1</v>
      </c>
      <c r="H877" s="130">
        <v>65535</v>
      </c>
      <c r="I877" s="130" t="s">
        <v>992</v>
      </c>
      <c r="J877" s="131" t="s">
        <v>1058</v>
      </c>
      <c r="K877" s="129" t="s">
        <v>4611</v>
      </c>
      <c r="L877" s="126" t="s">
        <v>4591</v>
      </c>
    </row>
    <row r="878" spans="1:14" outlineLevel="1">
      <c r="B878" s="68" t="str">
        <f t="shared" si="26"/>
        <v>0888</v>
      </c>
      <c r="C878" s="171" t="s">
        <v>1059</v>
      </c>
      <c r="D878" s="70" t="s">
        <v>40</v>
      </c>
      <c r="E878" s="70">
        <v>0.01</v>
      </c>
      <c r="F878" s="70" t="s">
        <v>235</v>
      </c>
      <c r="G878" s="70">
        <v>4000</v>
      </c>
      <c r="H878" s="70">
        <v>7000</v>
      </c>
      <c r="I878" s="70" t="s">
        <v>992</v>
      </c>
      <c r="J878" s="72" t="s">
        <v>1060</v>
      </c>
      <c r="K878" s="124" t="s">
        <v>4613</v>
      </c>
      <c r="L878" s="70" t="s">
        <v>4546</v>
      </c>
    </row>
    <row r="879" spans="1:14" s="126" customFormat="1" outlineLevel="1">
      <c r="B879" s="127" t="str">
        <f t="shared" si="26"/>
        <v>0889</v>
      </c>
      <c r="C879" s="172" t="s">
        <v>1061</v>
      </c>
      <c r="D879" s="126" t="s">
        <v>40</v>
      </c>
      <c r="E879" s="126">
        <v>10</v>
      </c>
      <c r="F879" s="126" t="s">
        <v>1019</v>
      </c>
      <c r="G879" s="126">
        <v>1</v>
      </c>
      <c r="H879" s="126">
        <v>65535</v>
      </c>
      <c r="I879" s="126" t="s">
        <v>992</v>
      </c>
      <c r="J879" s="128" t="s">
        <v>1062</v>
      </c>
      <c r="K879" s="129" t="s">
        <v>4614</v>
      </c>
      <c r="L879" s="126" t="s">
        <v>4591</v>
      </c>
    </row>
    <row r="880" spans="1:14" ht="14.25" customHeight="1" outlineLevel="1">
      <c r="B880" s="68" t="str">
        <f t="shared" si="26"/>
        <v>088A</v>
      </c>
      <c r="C880" s="171" t="s">
        <v>1063</v>
      </c>
      <c r="D880" s="70" t="s">
        <v>40</v>
      </c>
      <c r="E880" s="70">
        <v>0.01</v>
      </c>
      <c r="F880" s="70" t="s">
        <v>235</v>
      </c>
      <c r="G880" s="70">
        <v>4000</v>
      </c>
      <c r="H880" s="70">
        <v>7000</v>
      </c>
      <c r="I880" s="70" t="s">
        <v>992</v>
      </c>
      <c r="J880" s="72" t="s">
        <v>1064</v>
      </c>
      <c r="K880" s="124" t="s">
        <v>4615</v>
      </c>
      <c r="L880" s="70" t="s">
        <v>4546</v>
      </c>
    </row>
    <row r="881" spans="1:14" s="126" customFormat="1" ht="14.25" customHeight="1" outlineLevel="1">
      <c r="B881" s="127" t="str">
        <f t="shared" si="26"/>
        <v>088B</v>
      </c>
      <c r="C881" s="172" t="s">
        <v>1065</v>
      </c>
      <c r="D881" s="126" t="s">
        <v>40</v>
      </c>
      <c r="E881" s="126">
        <v>10</v>
      </c>
      <c r="F881" s="126" t="s">
        <v>1019</v>
      </c>
      <c r="G881" s="126">
        <v>1</v>
      </c>
      <c r="H881" s="126">
        <v>65535</v>
      </c>
      <c r="I881" s="126" t="s">
        <v>992</v>
      </c>
      <c r="J881" s="128" t="s">
        <v>1066</v>
      </c>
      <c r="K881" s="129" t="s">
        <v>4616</v>
      </c>
      <c r="L881" s="126" t="s">
        <v>4591</v>
      </c>
    </row>
    <row r="882" spans="1:14" ht="14.25" customHeight="1" outlineLevel="1">
      <c r="B882" s="68" t="str">
        <f t="shared" si="26"/>
        <v>088C</v>
      </c>
      <c r="C882" s="173" t="s">
        <v>1067</v>
      </c>
      <c r="D882" s="71" t="s">
        <v>40</v>
      </c>
      <c r="E882" s="71">
        <v>0.01</v>
      </c>
      <c r="F882" s="71" t="s">
        <v>235</v>
      </c>
      <c r="G882" s="71">
        <v>4000</v>
      </c>
      <c r="H882" s="71">
        <v>7000</v>
      </c>
      <c r="I882" s="71" t="s">
        <v>992</v>
      </c>
      <c r="J882" s="73" t="s">
        <v>1068</v>
      </c>
      <c r="K882" s="124" t="s">
        <v>4617</v>
      </c>
      <c r="L882" s="70" t="s">
        <v>4546</v>
      </c>
    </row>
    <row r="883" spans="1:14" s="126" customFormat="1" ht="14.25" customHeight="1" outlineLevel="1">
      <c r="B883" s="127" t="str">
        <f t="shared" si="26"/>
        <v>088D</v>
      </c>
      <c r="C883" s="174" t="s">
        <v>1069</v>
      </c>
      <c r="D883" s="130" t="s">
        <v>40</v>
      </c>
      <c r="E883" s="130">
        <v>10</v>
      </c>
      <c r="F883" s="130" t="s">
        <v>1019</v>
      </c>
      <c r="G883" s="130">
        <v>1</v>
      </c>
      <c r="H883" s="130">
        <v>65535</v>
      </c>
      <c r="I883" s="130" t="s">
        <v>992</v>
      </c>
      <c r="J883" s="131" t="s">
        <v>1070</v>
      </c>
      <c r="K883" s="129" t="s">
        <v>4618</v>
      </c>
      <c r="L883" s="126" t="s">
        <v>4591</v>
      </c>
    </row>
    <row r="884" spans="1:14" outlineLevel="1"/>
    <row r="885" spans="1:14" outlineLevel="1"/>
    <row r="887" spans="1:14">
      <c r="A887" s="331" t="s">
        <v>4619</v>
      </c>
      <c r="B887" s="332"/>
      <c r="C887" s="332"/>
      <c r="D887" s="332"/>
      <c r="E887" s="332"/>
      <c r="F887" s="332"/>
      <c r="G887" s="332"/>
      <c r="H887" s="332"/>
      <c r="I887" s="332"/>
      <c r="J887" s="332"/>
      <c r="K887" s="332"/>
      <c r="L887" s="332"/>
      <c r="M887" s="332"/>
      <c r="N887" s="332"/>
    </row>
    <row r="888" spans="1:14" ht="67.5" customHeight="1" outlineLevel="1">
      <c r="B888" s="26" t="str">
        <f>DEC2HEX(2240+ROW()-ROW($B$888),4)</f>
        <v>08C0</v>
      </c>
      <c r="C888" s="160" t="s">
        <v>1071</v>
      </c>
      <c r="D888" s="11" t="s">
        <v>40</v>
      </c>
      <c r="I888" s="11" t="s">
        <v>992</v>
      </c>
      <c r="J888" s="123" t="s">
        <v>4936</v>
      </c>
      <c r="K888" s="123" t="s">
        <v>4937</v>
      </c>
      <c r="L888" s="11" t="s">
        <v>4591</v>
      </c>
    </row>
    <row r="889" spans="1:14" outlineLevel="1">
      <c r="B889" s="26" t="str">
        <f t="shared" ref="B889:B900" si="27">DEC2HEX(2240+ROW()-ROW($B$888),4)</f>
        <v>08C1</v>
      </c>
      <c r="C889" s="160" t="s">
        <v>1072</v>
      </c>
      <c r="D889" s="11" t="s">
        <v>40</v>
      </c>
      <c r="E889" s="11">
        <v>1</v>
      </c>
      <c r="F889" s="11" t="s">
        <v>712</v>
      </c>
      <c r="G889" s="11">
        <v>1</v>
      </c>
      <c r="H889" s="11">
        <v>65535</v>
      </c>
      <c r="I889" s="11" t="s">
        <v>992</v>
      </c>
      <c r="J889" s="27" t="s">
        <v>1073</v>
      </c>
      <c r="K889" s="123" t="s">
        <v>4938</v>
      </c>
      <c r="L889" s="11" t="s">
        <v>4591</v>
      </c>
    </row>
    <row r="890" spans="1:14" outlineLevel="1">
      <c r="B890" s="26" t="str">
        <f t="shared" si="27"/>
        <v>08C2</v>
      </c>
      <c r="C890" s="160" t="s">
        <v>1074</v>
      </c>
      <c r="D890" s="11" t="s">
        <v>40</v>
      </c>
      <c r="E890" s="11">
        <v>10</v>
      </c>
      <c r="F890" s="11" t="s">
        <v>1019</v>
      </c>
      <c r="G890" s="11">
        <v>1</v>
      </c>
      <c r="H890" s="11">
        <v>65535</v>
      </c>
      <c r="I890" s="11" t="s">
        <v>992</v>
      </c>
      <c r="J890" s="27" t="s">
        <v>1075</v>
      </c>
      <c r="K890" s="123" t="s">
        <v>4939</v>
      </c>
      <c r="L890" s="11" t="s">
        <v>4591</v>
      </c>
    </row>
    <row r="891" spans="1:14" outlineLevel="1">
      <c r="B891" s="26" t="str">
        <f t="shared" si="27"/>
        <v>08C3</v>
      </c>
      <c r="C891" s="160" t="s">
        <v>1076</v>
      </c>
      <c r="D891" s="11" t="s">
        <v>40</v>
      </c>
      <c r="E891" s="11">
        <v>1</v>
      </c>
      <c r="F891" s="11" t="s">
        <v>712</v>
      </c>
      <c r="G891" s="11">
        <v>1</v>
      </c>
      <c r="H891" s="11">
        <v>65535</v>
      </c>
      <c r="I891" s="11" t="s">
        <v>992</v>
      </c>
      <c r="J891" s="27" t="s">
        <v>1077</v>
      </c>
      <c r="K891" s="34" t="s">
        <v>4940</v>
      </c>
      <c r="L891" s="11" t="s">
        <v>4591</v>
      </c>
    </row>
    <row r="892" spans="1:14" outlineLevel="1">
      <c r="B892" s="26" t="str">
        <f t="shared" si="27"/>
        <v>08C4</v>
      </c>
      <c r="C892" s="160" t="s">
        <v>1078</v>
      </c>
      <c r="D892" s="11" t="s">
        <v>40</v>
      </c>
      <c r="E892" s="11">
        <v>10</v>
      </c>
      <c r="F892" s="11" t="s">
        <v>1019</v>
      </c>
      <c r="G892" s="11">
        <v>1</v>
      </c>
      <c r="H892" s="11">
        <v>65535</v>
      </c>
      <c r="I892" s="11" t="s">
        <v>992</v>
      </c>
      <c r="J892" s="27" t="s">
        <v>1079</v>
      </c>
      <c r="K892" s="34" t="s">
        <v>4941</v>
      </c>
      <c r="L892" s="11" t="s">
        <v>4591</v>
      </c>
    </row>
    <row r="893" spans="1:14" outlineLevel="1">
      <c r="B893" s="26" t="str">
        <f t="shared" si="27"/>
        <v>08C5</v>
      </c>
      <c r="C893" s="175" t="s">
        <v>1080</v>
      </c>
      <c r="D893" s="45" t="s">
        <v>40</v>
      </c>
      <c r="E893" s="45">
        <v>1</v>
      </c>
      <c r="F893" s="45" t="s">
        <v>712</v>
      </c>
      <c r="G893" s="45">
        <v>1</v>
      </c>
      <c r="H893" s="45">
        <v>65535</v>
      </c>
      <c r="I893" s="45" t="s">
        <v>992</v>
      </c>
      <c r="J893" s="48" t="s">
        <v>1081</v>
      </c>
      <c r="K893" s="48" t="s">
        <v>5743</v>
      </c>
      <c r="L893" s="11" t="s">
        <v>4591</v>
      </c>
    </row>
    <row r="894" spans="1:14" outlineLevel="1">
      <c r="B894" s="26" t="str">
        <f t="shared" si="27"/>
        <v>08C6</v>
      </c>
      <c r="C894" s="175" t="s">
        <v>1082</v>
      </c>
      <c r="D894" s="45" t="s">
        <v>40</v>
      </c>
      <c r="E894" s="45">
        <v>10</v>
      </c>
      <c r="F894" s="45" t="s">
        <v>1019</v>
      </c>
      <c r="G894" s="45">
        <v>1</v>
      </c>
      <c r="H894" s="45">
        <v>65535</v>
      </c>
      <c r="I894" s="45" t="s">
        <v>992</v>
      </c>
      <c r="J894" s="48" t="s">
        <v>1083</v>
      </c>
      <c r="K894" s="48" t="s">
        <v>4942</v>
      </c>
      <c r="L894" s="11" t="s">
        <v>4591</v>
      </c>
    </row>
    <row r="895" spans="1:14" outlineLevel="1">
      <c r="B895" s="26" t="str">
        <f t="shared" si="27"/>
        <v>08C7</v>
      </c>
      <c r="C895" s="100" t="s">
        <v>1084</v>
      </c>
      <c r="D895" s="11" t="s">
        <v>83</v>
      </c>
      <c r="E895" s="11">
        <v>1</v>
      </c>
      <c r="F895" s="11" t="s">
        <v>712</v>
      </c>
      <c r="G895" s="11">
        <v>-32768</v>
      </c>
      <c r="H895" s="11">
        <v>32767</v>
      </c>
      <c r="I895" s="11" t="s">
        <v>992</v>
      </c>
      <c r="J895" s="34" t="s">
        <v>1085</v>
      </c>
      <c r="K895" s="34" t="s">
        <v>4943</v>
      </c>
      <c r="L895" s="11" t="s">
        <v>4591</v>
      </c>
    </row>
    <row r="896" spans="1:14" outlineLevel="1">
      <c r="B896" s="26" t="str">
        <f t="shared" si="27"/>
        <v>08C8</v>
      </c>
      <c r="C896" s="100" t="s">
        <v>1086</v>
      </c>
      <c r="D896" s="11" t="s">
        <v>83</v>
      </c>
      <c r="E896" s="11">
        <v>1</v>
      </c>
      <c r="F896" s="11" t="s">
        <v>712</v>
      </c>
      <c r="G896" s="11">
        <v>-32768</v>
      </c>
      <c r="H896" s="11">
        <v>32767</v>
      </c>
      <c r="I896" s="11" t="s">
        <v>992</v>
      </c>
      <c r="J896" s="34" t="s">
        <v>1087</v>
      </c>
      <c r="K896" s="34" t="s">
        <v>4944</v>
      </c>
      <c r="L896" s="11" t="s">
        <v>4591</v>
      </c>
    </row>
    <row r="897" spans="1:14" outlineLevel="1">
      <c r="B897" s="26" t="str">
        <f t="shared" si="27"/>
        <v>08C9</v>
      </c>
      <c r="C897" s="100" t="s">
        <v>1088</v>
      </c>
      <c r="D897" s="11" t="s">
        <v>83</v>
      </c>
      <c r="E897" s="11">
        <v>1</v>
      </c>
      <c r="F897" s="11" t="s">
        <v>712</v>
      </c>
      <c r="G897" s="11">
        <v>-32768</v>
      </c>
      <c r="H897" s="11">
        <v>32767</v>
      </c>
      <c r="I897" s="11" t="s">
        <v>992</v>
      </c>
      <c r="J897" s="34" t="s">
        <v>1089</v>
      </c>
      <c r="K897" s="34" t="s">
        <v>4945</v>
      </c>
      <c r="L897" s="11" t="s">
        <v>4591</v>
      </c>
    </row>
    <row r="898" spans="1:14" outlineLevel="1">
      <c r="B898" s="26" t="str">
        <f t="shared" si="27"/>
        <v>08CA</v>
      </c>
      <c r="C898" s="100" t="s">
        <v>1090</v>
      </c>
      <c r="D898" s="11" t="s">
        <v>40</v>
      </c>
      <c r="E898" s="11">
        <v>0.01</v>
      </c>
      <c r="F898" s="46" t="s">
        <v>522</v>
      </c>
      <c r="G898" s="11">
        <v>1</v>
      </c>
      <c r="H898" s="11">
        <v>65535</v>
      </c>
      <c r="I898" s="11" t="s">
        <v>992</v>
      </c>
      <c r="J898" s="34" t="s">
        <v>1091</v>
      </c>
      <c r="K898" s="34" t="s">
        <v>4946</v>
      </c>
      <c r="L898" s="11" t="s">
        <v>4591</v>
      </c>
    </row>
    <row r="899" spans="1:14" outlineLevel="1">
      <c r="B899" s="26" t="str">
        <f t="shared" si="27"/>
        <v>08CB</v>
      </c>
      <c r="C899" s="100" t="s">
        <v>1092</v>
      </c>
      <c r="D899" s="11" t="s">
        <v>40</v>
      </c>
      <c r="E899" s="11">
        <v>0.01</v>
      </c>
      <c r="F899" s="46" t="s">
        <v>522</v>
      </c>
      <c r="G899" s="11">
        <v>1</v>
      </c>
      <c r="H899" s="11">
        <v>65535</v>
      </c>
      <c r="I899" s="11" t="s">
        <v>992</v>
      </c>
      <c r="J899" s="34" t="s">
        <v>1093</v>
      </c>
      <c r="K899" s="34" t="s">
        <v>4947</v>
      </c>
      <c r="L899" s="11" t="s">
        <v>4591</v>
      </c>
    </row>
    <row r="900" spans="1:14" outlineLevel="1">
      <c r="B900" s="26" t="str">
        <f t="shared" si="27"/>
        <v>08CC</v>
      </c>
      <c r="C900" s="100" t="s">
        <v>1094</v>
      </c>
      <c r="D900" s="11" t="s">
        <v>40</v>
      </c>
      <c r="E900" s="11">
        <v>0.01</v>
      </c>
      <c r="F900" s="46" t="s">
        <v>522</v>
      </c>
      <c r="G900" s="11">
        <v>1</v>
      </c>
      <c r="H900" s="11">
        <v>65535</v>
      </c>
      <c r="I900" s="11" t="s">
        <v>992</v>
      </c>
      <c r="J900" s="34" t="s">
        <v>1095</v>
      </c>
      <c r="K900" s="34" t="s">
        <v>4948</v>
      </c>
      <c r="L900" s="11" t="s">
        <v>4591</v>
      </c>
    </row>
    <row r="901" spans="1:14" outlineLevel="1"/>
    <row r="902" spans="1:14" outlineLevel="1"/>
    <row r="903" spans="1:14" outlineLevel="1"/>
    <row r="904" spans="1:14" outlineLevel="1"/>
    <row r="906" spans="1:14">
      <c r="A906" s="303" t="s">
        <v>4620</v>
      </c>
      <c r="B906" s="304"/>
      <c r="C906" s="304"/>
      <c r="D906" s="304"/>
      <c r="E906" s="304"/>
      <c r="F906" s="304"/>
      <c r="G906" s="304"/>
      <c r="H906" s="304"/>
      <c r="I906" s="304"/>
      <c r="J906" s="304"/>
      <c r="K906" s="304"/>
      <c r="L906" s="304"/>
      <c r="M906" s="304"/>
      <c r="N906" s="304"/>
    </row>
    <row r="907" spans="1:14" ht="171" outlineLevel="1">
      <c r="B907" s="26" t="str">
        <f>DEC2HEX(2304+ROW()-ROW($B$907),4)</f>
        <v>0900</v>
      </c>
      <c r="C907" s="160" t="s">
        <v>1096</v>
      </c>
      <c r="D907" s="11" t="s">
        <v>40</v>
      </c>
      <c r="I907" s="11" t="s">
        <v>992</v>
      </c>
      <c r="J907" s="81" t="s">
        <v>1097</v>
      </c>
      <c r="K907" s="123" t="s">
        <v>5744</v>
      </c>
      <c r="L907" s="11" t="s">
        <v>4591</v>
      </c>
    </row>
    <row r="908" spans="1:14" ht="27" outlineLevel="1">
      <c r="B908" s="26" t="str">
        <f t="shared" ref="B908:B928" si="28">DEC2HEX(2304+ROW()-ROW($B$907),4)</f>
        <v>0901</v>
      </c>
      <c r="C908" s="160" t="s">
        <v>1098</v>
      </c>
      <c r="D908" s="11" t="s">
        <v>40</v>
      </c>
      <c r="E908" s="11">
        <v>0.1</v>
      </c>
      <c r="F908" s="11" t="s">
        <v>522</v>
      </c>
      <c r="G908" s="11">
        <v>0</v>
      </c>
      <c r="H908" s="11">
        <v>1000</v>
      </c>
      <c r="I908" s="11" t="s">
        <v>992</v>
      </c>
      <c r="J908" s="32" t="s">
        <v>1099</v>
      </c>
      <c r="K908" s="122" t="s">
        <v>5745</v>
      </c>
      <c r="L908" s="11" t="s">
        <v>4591</v>
      </c>
    </row>
    <row r="909" spans="1:14" outlineLevel="1">
      <c r="B909" s="26" t="str">
        <f t="shared" si="28"/>
        <v>0902</v>
      </c>
      <c r="C909" s="160" t="s">
        <v>1100</v>
      </c>
      <c r="D909" s="11" t="s">
        <v>40</v>
      </c>
      <c r="E909" s="11">
        <v>1</v>
      </c>
      <c r="F909" s="11" t="s">
        <v>994</v>
      </c>
      <c r="G909" s="11">
        <v>1</v>
      </c>
      <c r="H909" s="11">
        <v>300</v>
      </c>
      <c r="I909" s="11" t="s">
        <v>992</v>
      </c>
      <c r="J909" s="32" t="s">
        <v>1101</v>
      </c>
      <c r="K909" s="122" t="s">
        <v>4949</v>
      </c>
    </row>
    <row r="910" spans="1:14" ht="40.5" outlineLevel="1">
      <c r="B910" s="26" t="str">
        <f t="shared" si="28"/>
        <v>0903</v>
      </c>
      <c r="C910" s="160" t="s">
        <v>1102</v>
      </c>
      <c r="D910" s="11" t="s">
        <v>40</v>
      </c>
      <c r="E910" s="11">
        <v>0.1</v>
      </c>
      <c r="F910" s="11" t="s">
        <v>255</v>
      </c>
      <c r="G910" s="11">
        <v>0</v>
      </c>
      <c r="H910" s="11">
        <v>65535</v>
      </c>
      <c r="I910" s="11" t="s">
        <v>992</v>
      </c>
      <c r="J910" s="32" t="s">
        <v>1103</v>
      </c>
      <c r="K910" s="122" t="s">
        <v>5746</v>
      </c>
      <c r="L910" s="11" t="s">
        <v>4591</v>
      </c>
    </row>
    <row r="911" spans="1:14" ht="27" outlineLevel="1">
      <c r="B911" s="26" t="str">
        <f t="shared" si="28"/>
        <v>0904</v>
      </c>
      <c r="C911" s="160" t="s">
        <v>1104</v>
      </c>
      <c r="D911" s="11" t="s">
        <v>40</v>
      </c>
      <c r="E911" s="11">
        <v>0.1</v>
      </c>
      <c r="F911" s="11" t="s">
        <v>255</v>
      </c>
      <c r="G911" s="11">
        <v>0</v>
      </c>
      <c r="H911" s="11">
        <v>65535</v>
      </c>
      <c r="I911" s="11" t="s">
        <v>992</v>
      </c>
      <c r="J911" s="32" t="s">
        <v>1105</v>
      </c>
      <c r="K911" s="122" t="s">
        <v>5747</v>
      </c>
      <c r="L911" s="11" t="s">
        <v>4591</v>
      </c>
    </row>
    <row r="912" spans="1:14" ht="27" outlineLevel="1">
      <c r="B912" s="26" t="str">
        <f t="shared" si="28"/>
        <v>0905</v>
      </c>
      <c r="C912" s="160" t="s">
        <v>1106</v>
      </c>
      <c r="D912" s="11" t="s">
        <v>83</v>
      </c>
      <c r="E912" s="11">
        <v>1</v>
      </c>
      <c r="F912" s="11" t="s">
        <v>522</v>
      </c>
      <c r="G912" s="11">
        <v>-100</v>
      </c>
      <c r="H912" s="11">
        <v>100</v>
      </c>
      <c r="I912" s="11" t="s">
        <v>992</v>
      </c>
      <c r="J912" s="32" t="s">
        <v>1107</v>
      </c>
      <c r="K912" s="122" t="s">
        <v>4950</v>
      </c>
      <c r="L912" s="11" t="s">
        <v>4591</v>
      </c>
    </row>
    <row r="913" spans="2:12" ht="27" outlineLevel="1">
      <c r="B913" s="26" t="str">
        <f t="shared" si="28"/>
        <v>0906</v>
      </c>
      <c r="C913" s="160" t="s">
        <v>1108</v>
      </c>
      <c r="D913" s="11" t="s">
        <v>40</v>
      </c>
      <c r="E913" s="11">
        <v>1</v>
      </c>
      <c r="F913" s="46" t="s">
        <v>994</v>
      </c>
      <c r="G913" s="11">
        <v>1</v>
      </c>
      <c r="H913" s="11">
        <v>300</v>
      </c>
      <c r="I913" s="11" t="s">
        <v>992</v>
      </c>
      <c r="J913" s="32" t="s">
        <v>1109</v>
      </c>
      <c r="K913" s="122" t="s">
        <v>4951</v>
      </c>
      <c r="L913" s="11" t="s">
        <v>4591</v>
      </c>
    </row>
    <row r="914" spans="2:12" ht="40.5" outlineLevel="1">
      <c r="B914" s="26" t="str">
        <f t="shared" si="28"/>
        <v>0907</v>
      </c>
      <c r="C914" s="160" t="s">
        <v>1110</v>
      </c>
      <c r="D914" s="11" t="s">
        <v>40</v>
      </c>
      <c r="E914" s="11">
        <v>0.1</v>
      </c>
      <c r="F914" s="11" t="s">
        <v>255</v>
      </c>
      <c r="G914" s="11">
        <v>0</v>
      </c>
      <c r="H914" s="11">
        <v>65535</v>
      </c>
      <c r="I914" s="11" t="s">
        <v>992</v>
      </c>
      <c r="J914" s="32" t="s">
        <v>1111</v>
      </c>
      <c r="K914" s="122" t="s">
        <v>5748</v>
      </c>
      <c r="L914" s="11" t="s">
        <v>4591</v>
      </c>
    </row>
    <row r="915" spans="2:12" ht="27" outlineLevel="1">
      <c r="B915" s="26" t="str">
        <f t="shared" si="28"/>
        <v>0908</v>
      </c>
      <c r="C915" s="160" t="s">
        <v>1112</v>
      </c>
      <c r="D915" s="11" t="s">
        <v>40</v>
      </c>
      <c r="E915" s="11">
        <v>0.1</v>
      </c>
      <c r="F915" s="11" t="s">
        <v>255</v>
      </c>
      <c r="G915" s="11">
        <v>0</v>
      </c>
      <c r="H915" s="11">
        <v>65535</v>
      </c>
      <c r="I915" s="11" t="s">
        <v>992</v>
      </c>
      <c r="J915" s="32" t="s">
        <v>1113</v>
      </c>
      <c r="K915" s="122" t="s">
        <v>5749</v>
      </c>
      <c r="L915" s="11" t="s">
        <v>4591</v>
      </c>
    </row>
    <row r="916" spans="2:12" ht="27" outlineLevel="1">
      <c r="B916" s="26" t="str">
        <f t="shared" si="28"/>
        <v>0909</v>
      </c>
      <c r="C916" s="160" t="s">
        <v>1114</v>
      </c>
      <c r="D916" s="11" t="s">
        <v>83</v>
      </c>
      <c r="E916" s="11">
        <v>1</v>
      </c>
      <c r="F916" s="11" t="s">
        <v>522</v>
      </c>
      <c r="G916" s="11">
        <v>-100</v>
      </c>
      <c r="H916" s="11">
        <v>100</v>
      </c>
      <c r="I916" s="11" t="s">
        <v>992</v>
      </c>
      <c r="J916" s="32" t="s">
        <v>1115</v>
      </c>
      <c r="K916" s="122" t="s">
        <v>4952</v>
      </c>
      <c r="L916" s="11" t="s">
        <v>4591</v>
      </c>
    </row>
    <row r="917" spans="2:12" ht="27" outlineLevel="1">
      <c r="B917" s="26" t="str">
        <f t="shared" si="28"/>
        <v>090A</v>
      </c>
      <c r="C917" s="160" t="s">
        <v>1116</v>
      </c>
      <c r="D917" s="11" t="s">
        <v>83</v>
      </c>
      <c r="E917" s="11">
        <v>1</v>
      </c>
      <c r="F917" s="11" t="s">
        <v>522</v>
      </c>
      <c r="G917" s="11">
        <v>-100</v>
      </c>
      <c r="H917" s="11">
        <v>100</v>
      </c>
      <c r="I917" s="11" t="s">
        <v>992</v>
      </c>
      <c r="J917" s="32" t="s">
        <v>1117</v>
      </c>
      <c r="K917" s="122" t="s">
        <v>4953</v>
      </c>
      <c r="L917" s="11" t="s">
        <v>4591</v>
      </c>
    </row>
    <row r="918" spans="2:12" ht="27" outlineLevel="1">
      <c r="B918" s="26" t="str">
        <f t="shared" si="28"/>
        <v>090B</v>
      </c>
      <c r="C918" s="160" t="s">
        <v>1118</v>
      </c>
      <c r="D918" s="11" t="s">
        <v>83</v>
      </c>
      <c r="E918" s="11">
        <v>1</v>
      </c>
      <c r="F918" s="11" t="s">
        <v>522</v>
      </c>
      <c r="G918" s="11">
        <v>-100</v>
      </c>
      <c r="H918" s="11">
        <v>100</v>
      </c>
      <c r="I918" s="11" t="s">
        <v>992</v>
      </c>
      <c r="J918" s="32" t="s">
        <v>1119</v>
      </c>
      <c r="K918" s="122" t="s">
        <v>4954</v>
      </c>
      <c r="L918" s="11" t="s">
        <v>4591</v>
      </c>
    </row>
    <row r="919" spans="2:12" ht="27" outlineLevel="1">
      <c r="B919" s="26" t="str">
        <f t="shared" si="28"/>
        <v>090C</v>
      </c>
      <c r="C919" s="160" t="s">
        <v>1120</v>
      </c>
      <c r="D919" s="11" t="s">
        <v>83</v>
      </c>
      <c r="E919" s="11">
        <v>1</v>
      </c>
      <c r="F919" s="11" t="s">
        <v>522</v>
      </c>
      <c r="G919" s="11">
        <v>-100</v>
      </c>
      <c r="H919" s="11">
        <v>100</v>
      </c>
      <c r="I919" s="11" t="s">
        <v>992</v>
      </c>
      <c r="J919" s="32" t="s">
        <v>1121</v>
      </c>
      <c r="K919" s="122" t="s">
        <v>4955</v>
      </c>
      <c r="L919" s="11" t="s">
        <v>4591</v>
      </c>
    </row>
    <row r="920" spans="2:12" ht="27" outlineLevel="1">
      <c r="B920" s="26" t="str">
        <f t="shared" si="28"/>
        <v>090D</v>
      </c>
      <c r="C920" s="160" t="s">
        <v>1122</v>
      </c>
      <c r="D920" s="11" t="s">
        <v>83</v>
      </c>
      <c r="E920" s="11">
        <v>1</v>
      </c>
      <c r="F920" s="11" t="s">
        <v>522</v>
      </c>
      <c r="G920" s="11">
        <v>-100</v>
      </c>
      <c r="H920" s="11">
        <v>100</v>
      </c>
      <c r="I920" s="11" t="s">
        <v>992</v>
      </c>
      <c r="J920" s="32" t="s">
        <v>1123</v>
      </c>
      <c r="K920" s="122" t="s">
        <v>4956</v>
      </c>
      <c r="L920" s="11" t="s">
        <v>4591</v>
      </c>
    </row>
    <row r="921" spans="2:12" ht="27" outlineLevel="1">
      <c r="B921" s="26" t="str">
        <f t="shared" si="28"/>
        <v>090E</v>
      </c>
      <c r="C921" s="160" t="s">
        <v>1124</v>
      </c>
      <c r="D921" s="11" t="s">
        <v>83</v>
      </c>
      <c r="E921" s="11">
        <v>1</v>
      </c>
      <c r="F921" s="11" t="s">
        <v>522</v>
      </c>
      <c r="G921" s="11">
        <v>-100</v>
      </c>
      <c r="H921" s="11">
        <v>100</v>
      </c>
      <c r="I921" s="11" t="s">
        <v>992</v>
      </c>
      <c r="J921" s="32" t="s">
        <v>1125</v>
      </c>
      <c r="K921" s="122" t="s">
        <v>4957</v>
      </c>
      <c r="L921" s="11" t="s">
        <v>4591</v>
      </c>
    </row>
    <row r="922" spans="2:12" ht="27" outlineLevel="1">
      <c r="B922" s="26" t="str">
        <f t="shared" si="28"/>
        <v>090F</v>
      </c>
      <c r="C922" s="160" t="s">
        <v>1126</v>
      </c>
      <c r="D922" s="11" t="s">
        <v>83</v>
      </c>
      <c r="E922" s="11">
        <v>1</v>
      </c>
      <c r="F922" s="11" t="s">
        <v>522</v>
      </c>
      <c r="G922" s="11">
        <v>-100</v>
      </c>
      <c r="H922" s="11">
        <v>100</v>
      </c>
      <c r="I922" s="11" t="s">
        <v>992</v>
      </c>
      <c r="J922" s="32" t="s">
        <v>1127</v>
      </c>
      <c r="K922" s="122" t="s">
        <v>4958</v>
      </c>
      <c r="L922" s="11" t="s">
        <v>4591</v>
      </c>
    </row>
    <row r="923" spans="2:12" ht="27" outlineLevel="1">
      <c r="B923" s="26" t="str">
        <f t="shared" si="28"/>
        <v>0910</v>
      </c>
      <c r="C923" s="160" t="s">
        <v>1128</v>
      </c>
      <c r="D923" s="11" t="s">
        <v>83</v>
      </c>
      <c r="E923" s="11">
        <v>1</v>
      </c>
      <c r="F923" s="11" t="s">
        <v>522</v>
      </c>
      <c r="G923" s="11">
        <v>-100</v>
      </c>
      <c r="H923" s="11">
        <v>100</v>
      </c>
      <c r="I923" s="11" t="s">
        <v>992</v>
      </c>
      <c r="J923" s="32" t="s">
        <v>1129</v>
      </c>
      <c r="K923" s="122" t="s">
        <v>4959</v>
      </c>
      <c r="L923" s="11" t="s">
        <v>4591</v>
      </c>
    </row>
    <row r="924" spans="2:12" ht="27" outlineLevel="1">
      <c r="B924" s="26" t="str">
        <f t="shared" si="28"/>
        <v>0911</v>
      </c>
      <c r="C924" s="160" t="s">
        <v>1130</v>
      </c>
      <c r="D924" s="11" t="s">
        <v>83</v>
      </c>
      <c r="E924" s="11">
        <v>1</v>
      </c>
      <c r="F924" s="11" t="s">
        <v>522</v>
      </c>
      <c r="G924" s="11">
        <v>-100</v>
      </c>
      <c r="H924" s="11">
        <v>100</v>
      </c>
      <c r="I924" s="11" t="s">
        <v>992</v>
      </c>
      <c r="J924" s="32" t="s">
        <v>1131</v>
      </c>
      <c r="K924" s="122" t="s">
        <v>4960</v>
      </c>
      <c r="L924" s="11" t="s">
        <v>4591</v>
      </c>
    </row>
    <row r="925" spans="2:12" ht="40.5" outlineLevel="1">
      <c r="B925" s="26" t="str">
        <f t="shared" si="28"/>
        <v>0912</v>
      </c>
      <c r="C925" s="160" t="s">
        <v>1132</v>
      </c>
      <c r="D925" s="11" t="s">
        <v>40</v>
      </c>
      <c r="E925" s="11">
        <v>1</v>
      </c>
      <c r="F925" s="11" t="s">
        <v>522</v>
      </c>
      <c r="G925" s="11">
        <v>0</v>
      </c>
      <c r="H925" s="11">
        <v>100</v>
      </c>
      <c r="I925" s="11" t="s">
        <v>992</v>
      </c>
      <c r="J925" s="32" t="s">
        <v>1133</v>
      </c>
      <c r="K925" s="122" t="s">
        <v>4961</v>
      </c>
      <c r="L925" s="11" t="s">
        <v>4591</v>
      </c>
    </row>
    <row r="926" spans="2:12" ht="45" outlineLevel="1">
      <c r="B926" s="26" t="str">
        <f t="shared" si="28"/>
        <v>0913</v>
      </c>
      <c r="C926" s="176" t="s">
        <v>1134</v>
      </c>
      <c r="D926" s="45" t="s">
        <v>40</v>
      </c>
      <c r="E926" s="75">
        <v>10</v>
      </c>
      <c r="F926" s="45" t="s">
        <v>1019</v>
      </c>
      <c r="G926" s="45">
        <v>0</v>
      </c>
      <c r="H926" s="45">
        <v>65535</v>
      </c>
      <c r="I926" s="11" t="s">
        <v>992</v>
      </c>
      <c r="J926" s="74" t="s">
        <v>1135</v>
      </c>
      <c r="K926" s="122" t="s">
        <v>4962</v>
      </c>
      <c r="L926" s="11" t="s">
        <v>4591</v>
      </c>
    </row>
    <row r="927" spans="2:12" ht="15" outlineLevel="1">
      <c r="B927" s="26" t="str">
        <f t="shared" si="28"/>
        <v>0914</v>
      </c>
      <c r="C927" s="177" t="s">
        <v>1136</v>
      </c>
      <c r="D927" s="77" t="s">
        <v>40</v>
      </c>
      <c r="E927" s="78">
        <v>1</v>
      </c>
      <c r="F927" s="77" t="s">
        <v>994</v>
      </c>
      <c r="G927" s="77">
        <v>1</v>
      </c>
      <c r="H927" s="77">
        <v>65535</v>
      </c>
      <c r="I927" s="77" t="s">
        <v>992</v>
      </c>
      <c r="J927" s="76" t="s">
        <v>1137</v>
      </c>
      <c r="K927" s="153" t="s">
        <v>4963</v>
      </c>
      <c r="L927" s="77" t="s">
        <v>4591</v>
      </c>
    </row>
    <row r="928" spans="2:12" ht="15" outlineLevel="1">
      <c r="B928" s="26" t="str">
        <f t="shared" si="28"/>
        <v>0915</v>
      </c>
      <c r="C928" s="177" t="s">
        <v>1138</v>
      </c>
      <c r="D928" s="77" t="s">
        <v>40</v>
      </c>
      <c r="E928" s="78">
        <v>1</v>
      </c>
      <c r="F928" s="77" t="s">
        <v>994</v>
      </c>
      <c r="G928" s="77">
        <v>1</v>
      </c>
      <c r="H928" s="77">
        <v>65535</v>
      </c>
      <c r="I928" s="77" t="s">
        <v>992</v>
      </c>
      <c r="J928" s="76" t="s">
        <v>1139</v>
      </c>
      <c r="K928" s="151" t="s">
        <v>4964</v>
      </c>
      <c r="L928" s="11" t="s">
        <v>4591</v>
      </c>
    </row>
    <row r="929" spans="1:14" outlineLevel="1"/>
    <row r="931" spans="1:14">
      <c r="A931" s="303" t="s">
        <v>4621</v>
      </c>
      <c r="B931" s="304"/>
      <c r="C931" s="304"/>
      <c r="D931" s="304"/>
      <c r="E931" s="304"/>
      <c r="F931" s="304"/>
      <c r="G931" s="304"/>
      <c r="H931" s="304"/>
      <c r="I931" s="304"/>
      <c r="J931" s="304"/>
      <c r="K931" s="304"/>
      <c r="L931" s="304"/>
      <c r="M931" s="304"/>
      <c r="N931" s="304"/>
    </row>
    <row r="932" spans="1:14" ht="199.5" outlineLevel="1">
      <c r="B932" s="26" t="str">
        <f>DEC2HEX(2368+ROW()-ROW($B$932),4)</f>
        <v>0940</v>
      </c>
      <c r="C932" s="160" t="s">
        <v>1140</v>
      </c>
      <c r="D932" s="11" t="s">
        <v>40</v>
      </c>
      <c r="I932" s="11" t="s">
        <v>992</v>
      </c>
      <c r="J932" s="34" t="s">
        <v>1141</v>
      </c>
      <c r="K932" s="34" t="s">
        <v>5750</v>
      </c>
      <c r="L932" s="11" t="s">
        <v>4591</v>
      </c>
    </row>
    <row r="933" spans="1:14" ht="40.5" outlineLevel="1">
      <c r="B933" s="26" t="str">
        <f t="shared" ref="B933:B948" si="29">DEC2HEX(2368+ROW()-ROW($B$932),4)</f>
        <v>0941</v>
      </c>
      <c r="C933" s="160" t="s">
        <v>1142</v>
      </c>
      <c r="D933" s="11" t="s">
        <v>40</v>
      </c>
      <c r="E933" s="11">
        <v>0.01</v>
      </c>
      <c r="F933" s="11" t="s">
        <v>235</v>
      </c>
      <c r="G933" s="11">
        <v>4000</v>
      </c>
      <c r="H933" s="11">
        <v>7000</v>
      </c>
      <c r="I933" s="11" t="s">
        <v>992</v>
      </c>
      <c r="J933" s="32" t="s">
        <v>1143</v>
      </c>
      <c r="K933" s="122" t="s">
        <v>5751</v>
      </c>
      <c r="L933" s="11" t="s">
        <v>4591</v>
      </c>
    </row>
    <row r="934" spans="1:14" ht="40.5" outlineLevel="1">
      <c r="B934" s="26" t="str">
        <f t="shared" si="29"/>
        <v>0942</v>
      </c>
      <c r="C934" s="160" t="s">
        <v>1144</v>
      </c>
      <c r="D934" s="11" t="s">
        <v>40</v>
      </c>
      <c r="E934" s="11">
        <v>0.01</v>
      </c>
      <c r="F934" s="11" t="s">
        <v>235</v>
      </c>
      <c r="G934" s="11">
        <v>4000</v>
      </c>
      <c r="H934" s="11">
        <v>7000</v>
      </c>
      <c r="I934" s="11" t="s">
        <v>992</v>
      </c>
      <c r="J934" s="32" t="s">
        <v>1145</v>
      </c>
      <c r="K934" s="122" t="s">
        <v>5752</v>
      </c>
      <c r="L934" s="11" t="s">
        <v>4591</v>
      </c>
    </row>
    <row r="935" spans="1:14" ht="40.5" outlineLevel="1">
      <c r="B935" s="26" t="str">
        <f t="shared" si="29"/>
        <v>0943</v>
      </c>
      <c r="C935" s="160" t="s">
        <v>1146</v>
      </c>
      <c r="D935" s="11" t="s">
        <v>40</v>
      </c>
      <c r="E935" s="11">
        <v>1</v>
      </c>
      <c r="F935" s="11" t="s">
        <v>1147</v>
      </c>
      <c r="G935" s="11">
        <v>1</v>
      </c>
      <c r="H935" s="11">
        <v>300</v>
      </c>
      <c r="I935" s="11" t="s">
        <v>992</v>
      </c>
      <c r="J935" s="32" t="s">
        <v>1148</v>
      </c>
      <c r="K935" s="122" t="s">
        <v>5753</v>
      </c>
      <c r="L935" s="11" t="s">
        <v>4591</v>
      </c>
    </row>
    <row r="936" spans="1:14" ht="27" outlineLevel="1">
      <c r="B936" s="26" t="str">
        <f t="shared" si="29"/>
        <v>0944</v>
      </c>
      <c r="C936" s="160" t="s">
        <v>1149</v>
      </c>
      <c r="D936" s="11" t="s">
        <v>40</v>
      </c>
      <c r="E936" s="11">
        <v>10</v>
      </c>
      <c r="F936" s="11" t="s">
        <v>1019</v>
      </c>
      <c r="G936" s="11">
        <v>0</v>
      </c>
      <c r="H936" s="11">
        <v>65535</v>
      </c>
      <c r="I936" s="11" t="s">
        <v>992</v>
      </c>
      <c r="J936" s="32" t="s">
        <v>1150</v>
      </c>
      <c r="K936" s="122" t="s">
        <v>5754</v>
      </c>
      <c r="L936" s="11" t="s">
        <v>4591</v>
      </c>
    </row>
    <row r="937" spans="1:14" ht="27" outlineLevel="1">
      <c r="B937" s="26" t="str">
        <f t="shared" si="29"/>
        <v>0945</v>
      </c>
      <c r="C937" s="160" t="s">
        <v>1151</v>
      </c>
      <c r="D937" s="11" t="s">
        <v>40</v>
      </c>
      <c r="E937" s="11">
        <v>10</v>
      </c>
      <c r="F937" s="11" t="s">
        <v>1019</v>
      </c>
      <c r="G937" s="11">
        <v>0</v>
      </c>
      <c r="H937" s="11">
        <v>65535</v>
      </c>
      <c r="I937" s="11" t="s">
        <v>992</v>
      </c>
      <c r="J937" s="32" t="s">
        <v>1152</v>
      </c>
      <c r="K937" s="122" t="s">
        <v>5755</v>
      </c>
      <c r="L937" s="11" t="s">
        <v>4591</v>
      </c>
    </row>
    <row r="938" spans="1:14" ht="40.5" outlineLevel="1">
      <c r="B938" s="26" t="str">
        <f t="shared" si="29"/>
        <v>0946</v>
      </c>
      <c r="C938" s="178" t="s">
        <v>1153</v>
      </c>
      <c r="D938" s="80" t="s">
        <v>40</v>
      </c>
      <c r="E938" s="80">
        <v>0.01</v>
      </c>
      <c r="F938" s="80" t="s">
        <v>235</v>
      </c>
      <c r="G938" s="80">
        <v>4000</v>
      </c>
      <c r="H938" s="80">
        <v>7000</v>
      </c>
      <c r="I938" s="80" t="s">
        <v>992</v>
      </c>
      <c r="J938" s="79" t="s">
        <v>1154</v>
      </c>
      <c r="K938" s="154" t="s">
        <v>5756</v>
      </c>
      <c r="L938" s="11" t="s">
        <v>4591</v>
      </c>
    </row>
    <row r="939" spans="1:14" ht="40.5" outlineLevel="1">
      <c r="B939" s="26" t="str">
        <f t="shared" si="29"/>
        <v>0947</v>
      </c>
      <c r="C939" s="160" t="s">
        <v>1155</v>
      </c>
      <c r="D939" s="11" t="s">
        <v>40</v>
      </c>
      <c r="E939" s="11">
        <v>1</v>
      </c>
      <c r="F939" s="11" t="s">
        <v>994</v>
      </c>
      <c r="G939" s="11">
        <v>1</v>
      </c>
      <c r="H939" s="11">
        <v>300</v>
      </c>
      <c r="I939" s="11" t="s">
        <v>992</v>
      </c>
      <c r="J939" s="32" t="s">
        <v>1156</v>
      </c>
      <c r="K939" s="122" t="s">
        <v>4966</v>
      </c>
      <c r="L939" s="11" t="s">
        <v>4591</v>
      </c>
    </row>
    <row r="940" spans="1:14" ht="40.5" outlineLevel="1">
      <c r="B940" s="26" t="str">
        <f t="shared" si="29"/>
        <v>0948</v>
      </c>
      <c r="C940" s="160" t="s">
        <v>1157</v>
      </c>
      <c r="D940" s="11" t="s">
        <v>40</v>
      </c>
      <c r="E940" s="11">
        <v>0.01</v>
      </c>
      <c r="F940" s="11" t="s">
        <v>235</v>
      </c>
      <c r="G940" s="11">
        <v>4000</v>
      </c>
      <c r="H940" s="11">
        <v>7000</v>
      </c>
      <c r="I940" s="11" t="s">
        <v>992</v>
      </c>
      <c r="J940" s="32" t="s">
        <v>1158</v>
      </c>
      <c r="K940" s="122" t="s">
        <v>5757</v>
      </c>
      <c r="L940" s="11" t="s">
        <v>4591</v>
      </c>
    </row>
    <row r="941" spans="1:14" ht="40.5" outlineLevel="1">
      <c r="B941" s="26" t="str">
        <f t="shared" si="29"/>
        <v>0949</v>
      </c>
      <c r="C941" s="160" t="s">
        <v>1159</v>
      </c>
      <c r="D941" s="11" t="s">
        <v>40</v>
      </c>
      <c r="E941" s="11">
        <v>0.01</v>
      </c>
      <c r="F941" s="11" t="s">
        <v>235</v>
      </c>
      <c r="G941" s="11">
        <v>4000</v>
      </c>
      <c r="H941" s="11">
        <v>7000</v>
      </c>
      <c r="I941" s="11" t="s">
        <v>992</v>
      </c>
      <c r="J941" s="32" t="s">
        <v>1160</v>
      </c>
      <c r="K941" s="122" t="s">
        <v>5758</v>
      </c>
      <c r="L941" s="11" t="s">
        <v>4591</v>
      </c>
    </row>
    <row r="942" spans="1:14" ht="40.5" outlineLevel="1">
      <c r="B942" s="26" t="str">
        <f t="shared" si="29"/>
        <v>094A</v>
      </c>
      <c r="C942" s="160" t="s">
        <v>1161</v>
      </c>
      <c r="D942" s="11" t="s">
        <v>40</v>
      </c>
      <c r="E942" s="11">
        <v>1</v>
      </c>
      <c r="F942" s="11" t="s">
        <v>1147</v>
      </c>
      <c r="G942" s="11">
        <v>1</v>
      </c>
      <c r="H942" s="11">
        <v>300</v>
      </c>
      <c r="I942" s="11" t="s">
        <v>992</v>
      </c>
      <c r="J942" s="32" t="s">
        <v>1162</v>
      </c>
      <c r="K942" s="122" t="s">
        <v>5759</v>
      </c>
      <c r="L942" s="11" t="s">
        <v>4591</v>
      </c>
    </row>
    <row r="943" spans="1:14" ht="27" outlineLevel="1">
      <c r="B943" s="26" t="str">
        <f t="shared" si="29"/>
        <v>094B</v>
      </c>
      <c r="C943" s="160" t="s">
        <v>1163</v>
      </c>
      <c r="D943" s="11" t="s">
        <v>40</v>
      </c>
      <c r="E943" s="11">
        <v>10</v>
      </c>
      <c r="F943" s="11" t="s">
        <v>1019</v>
      </c>
      <c r="G943" s="11">
        <v>0</v>
      </c>
      <c r="H943" s="11">
        <v>65535</v>
      </c>
      <c r="I943" s="11" t="s">
        <v>992</v>
      </c>
      <c r="J943" s="32" t="s">
        <v>1164</v>
      </c>
      <c r="K943" s="122" t="s">
        <v>5760</v>
      </c>
      <c r="L943" s="11" t="s">
        <v>4591</v>
      </c>
    </row>
    <row r="944" spans="1:14" ht="27" outlineLevel="1">
      <c r="B944" s="26" t="str">
        <f t="shared" si="29"/>
        <v>094C</v>
      </c>
      <c r="C944" s="160" t="s">
        <v>1165</v>
      </c>
      <c r="D944" s="11" t="s">
        <v>40</v>
      </c>
      <c r="E944" s="11">
        <v>10</v>
      </c>
      <c r="F944" s="11" t="s">
        <v>1019</v>
      </c>
      <c r="G944" s="11">
        <v>0</v>
      </c>
      <c r="H944" s="11">
        <v>65535</v>
      </c>
      <c r="I944" s="11" t="s">
        <v>992</v>
      </c>
      <c r="J944" s="32" t="s">
        <v>1166</v>
      </c>
      <c r="K944" s="122" t="s">
        <v>5761</v>
      </c>
      <c r="L944" s="11" t="s">
        <v>4591</v>
      </c>
    </row>
    <row r="945" spans="1:14" ht="40.5" outlineLevel="1">
      <c r="B945" s="26" t="str">
        <f t="shared" si="29"/>
        <v>094D</v>
      </c>
      <c r="C945" s="178" t="s">
        <v>1167</v>
      </c>
      <c r="D945" s="80" t="s">
        <v>40</v>
      </c>
      <c r="E945" s="80">
        <v>0.01</v>
      </c>
      <c r="F945" s="80" t="s">
        <v>235</v>
      </c>
      <c r="G945" s="80">
        <v>4000</v>
      </c>
      <c r="H945" s="80">
        <v>7000</v>
      </c>
      <c r="I945" s="80" t="s">
        <v>992</v>
      </c>
      <c r="J945" s="79" t="s">
        <v>1168</v>
      </c>
      <c r="K945" s="154" t="s">
        <v>5762</v>
      </c>
      <c r="L945" s="11" t="s">
        <v>4591</v>
      </c>
    </row>
    <row r="946" spans="1:14" ht="40.5" outlineLevel="1">
      <c r="B946" s="26" t="str">
        <f t="shared" si="29"/>
        <v>094E</v>
      </c>
      <c r="C946" s="160" t="s">
        <v>1169</v>
      </c>
      <c r="D946" s="11" t="s">
        <v>40</v>
      </c>
      <c r="E946" s="11">
        <v>1</v>
      </c>
      <c r="F946" s="11" t="s">
        <v>994</v>
      </c>
      <c r="G946" s="11">
        <v>1</v>
      </c>
      <c r="H946" s="11">
        <v>300</v>
      </c>
      <c r="I946" s="11" t="s">
        <v>992</v>
      </c>
      <c r="J946" s="32" t="s">
        <v>1170</v>
      </c>
      <c r="K946" s="122" t="s">
        <v>4965</v>
      </c>
      <c r="L946" s="11" t="s">
        <v>4591</v>
      </c>
    </row>
    <row r="947" spans="1:14" ht="27" outlineLevel="1">
      <c r="B947" s="26" t="str">
        <f t="shared" si="29"/>
        <v>094F</v>
      </c>
      <c r="C947" s="160" t="s">
        <v>1171</v>
      </c>
      <c r="D947" s="11" t="s">
        <v>40</v>
      </c>
      <c r="E947" s="11">
        <v>0.01</v>
      </c>
      <c r="F947" s="11" t="s">
        <v>235</v>
      </c>
      <c r="G947" s="11">
        <v>4000</v>
      </c>
      <c r="H947" s="11">
        <v>7000</v>
      </c>
      <c r="I947" s="11" t="s">
        <v>992</v>
      </c>
      <c r="J947" s="122" t="s">
        <v>4967</v>
      </c>
      <c r="K947" s="122" t="s">
        <v>4969</v>
      </c>
      <c r="L947" s="11" t="s">
        <v>4591</v>
      </c>
    </row>
    <row r="948" spans="1:14" ht="27" outlineLevel="1">
      <c r="B948" s="26" t="str">
        <f t="shared" si="29"/>
        <v>0950</v>
      </c>
      <c r="C948" s="160" t="s">
        <v>1172</v>
      </c>
      <c r="D948" s="11" t="s">
        <v>40</v>
      </c>
      <c r="E948" s="11">
        <v>0.01</v>
      </c>
      <c r="F948" s="11" t="s">
        <v>235</v>
      </c>
      <c r="G948" s="11">
        <v>4000</v>
      </c>
      <c r="H948" s="11">
        <v>7000</v>
      </c>
      <c r="I948" s="11" t="s">
        <v>992</v>
      </c>
      <c r="J948" s="32" t="s">
        <v>1173</v>
      </c>
      <c r="K948" s="122" t="s">
        <v>4968</v>
      </c>
      <c r="L948" s="11" t="s">
        <v>4591</v>
      </c>
    </row>
    <row r="949" spans="1:14" outlineLevel="1"/>
    <row r="950" spans="1:14" outlineLevel="1"/>
    <row r="952" spans="1:14">
      <c r="A952" s="303" t="s">
        <v>4622</v>
      </c>
      <c r="B952" s="304"/>
      <c r="C952" s="304"/>
      <c r="D952" s="304"/>
      <c r="E952" s="304"/>
      <c r="F952" s="304"/>
      <c r="G952" s="304"/>
      <c r="H952" s="304"/>
      <c r="I952" s="304"/>
      <c r="J952" s="304"/>
      <c r="K952" s="304"/>
      <c r="L952" s="304"/>
      <c r="M952" s="304"/>
      <c r="N952" s="304"/>
    </row>
    <row r="953" spans="1:14" ht="65.25" customHeight="1" outlineLevel="1">
      <c r="B953" s="26" t="str">
        <f>DEC2HEX(2432+ROW()-ROW($B$953),4)</f>
        <v>0980</v>
      </c>
      <c r="C953" s="160" t="s">
        <v>1174</v>
      </c>
      <c r="D953" s="11" t="s">
        <v>40</v>
      </c>
      <c r="I953" s="11" t="s">
        <v>992</v>
      </c>
      <c r="J953" s="27" t="s">
        <v>1175</v>
      </c>
      <c r="K953" s="123" t="s">
        <v>4970</v>
      </c>
      <c r="L953" s="11" t="s">
        <v>4591</v>
      </c>
    </row>
    <row r="954" spans="1:14" ht="40.5" outlineLevel="1">
      <c r="B954" s="26" t="str">
        <f t="shared" ref="B954:B985" si="30">DEC2HEX(2432+ROW()-ROW($B$953),4)</f>
        <v>0981</v>
      </c>
      <c r="C954" s="160" t="s">
        <v>1176</v>
      </c>
      <c r="D954" s="11" t="s">
        <v>83</v>
      </c>
      <c r="E954" s="11">
        <v>0.01</v>
      </c>
      <c r="F954" s="11" t="s">
        <v>522</v>
      </c>
      <c r="G954" s="11">
        <v>-10000</v>
      </c>
      <c r="H954" s="11">
        <v>10000</v>
      </c>
      <c r="I954" s="11" t="s">
        <v>992</v>
      </c>
      <c r="J954" s="32" t="s">
        <v>1177</v>
      </c>
      <c r="K954" s="122" t="s">
        <v>5763</v>
      </c>
      <c r="L954" s="11" t="s">
        <v>4591</v>
      </c>
    </row>
    <row r="955" spans="1:14" ht="40.5" outlineLevel="1">
      <c r="B955" s="26" t="str">
        <f t="shared" si="30"/>
        <v>0982</v>
      </c>
      <c r="C955" s="160" t="s">
        <v>1178</v>
      </c>
      <c r="D955" s="11" t="s">
        <v>83</v>
      </c>
      <c r="E955" s="11">
        <v>0.01</v>
      </c>
      <c r="F955" s="11" t="s">
        <v>522</v>
      </c>
      <c r="G955" s="11">
        <v>-10000</v>
      </c>
      <c r="H955" s="11">
        <v>10000</v>
      </c>
      <c r="I955" s="11" t="s">
        <v>992</v>
      </c>
      <c r="J955" s="32" t="s">
        <v>1179</v>
      </c>
      <c r="K955" s="122" t="s">
        <v>5764</v>
      </c>
      <c r="L955" s="11" t="s">
        <v>4591</v>
      </c>
    </row>
    <row r="956" spans="1:14" ht="27" outlineLevel="1">
      <c r="B956" s="26" t="str">
        <f t="shared" si="30"/>
        <v>0983</v>
      </c>
      <c r="C956" s="160" t="s">
        <v>1180</v>
      </c>
      <c r="D956" s="11" t="s">
        <v>83</v>
      </c>
      <c r="E956" s="11">
        <v>0.01</v>
      </c>
      <c r="F956" s="11" t="s">
        <v>522</v>
      </c>
      <c r="G956" s="11">
        <v>-10000</v>
      </c>
      <c r="H956" s="11">
        <v>10000</v>
      </c>
      <c r="I956" s="11" t="s">
        <v>992</v>
      </c>
      <c r="J956" s="32" t="s">
        <v>1181</v>
      </c>
      <c r="K956" s="122" t="s">
        <v>4971</v>
      </c>
      <c r="L956" s="11" t="s">
        <v>4591</v>
      </c>
    </row>
    <row r="957" spans="1:14" ht="27" outlineLevel="1">
      <c r="B957" s="26" t="str">
        <f t="shared" si="30"/>
        <v>0984</v>
      </c>
      <c r="C957" s="160" t="s">
        <v>1182</v>
      </c>
      <c r="D957" s="11" t="s">
        <v>83</v>
      </c>
      <c r="E957" s="11">
        <v>1</v>
      </c>
      <c r="F957" s="11" t="s">
        <v>522</v>
      </c>
      <c r="G957" s="11">
        <v>-100</v>
      </c>
      <c r="H957" s="11">
        <v>100</v>
      </c>
      <c r="I957" s="11" t="s">
        <v>992</v>
      </c>
      <c r="J957" s="32" t="s">
        <v>1183</v>
      </c>
      <c r="K957" s="122" t="s">
        <v>4972</v>
      </c>
      <c r="L957" s="11" t="s">
        <v>4591</v>
      </c>
    </row>
    <row r="958" spans="1:14" ht="27" outlineLevel="1">
      <c r="B958" s="26" t="str">
        <f t="shared" si="30"/>
        <v>0985</v>
      </c>
      <c r="C958" s="160" t="s">
        <v>1184</v>
      </c>
      <c r="D958" s="11" t="s">
        <v>83</v>
      </c>
      <c r="E958" s="11">
        <v>0.01</v>
      </c>
      <c r="F958" s="11" t="s">
        <v>522</v>
      </c>
      <c r="G958" s="11">
        <v>-10000</v>
      </c>
      <c r="H958" s="11">
        <v>10000</v>
      </c>
      <c r="I958" s="11" t="s">
        <v>992</v>
      </c>
      <c r="J958" s="32" t="s">
        <v>1185</v>
      </c>
      <c r="K958" s="122" t="s">
        <v>4973</v>
      </c>
      <c r="L958" s="11" t="s">
        <v>4591</v>
      </c>
    </row>
    <row r="959" spans="1:14" ht="27" outlineLevel="1">
      <c r="B959" s="26" t="str">
        <f t="shared" si="30"/>
        <v>0986</v>
      </c>
      <c r="C959" s="160" t="s">
        <v>1186</v>
      </c>
      <c r="D959" s="11" t="s">
        <v>83</v>
      </c>
      <c r="E959" s="11">
        <v>1</v>
      </c>
      <c r="F959" s="11" t="s">
        <v>522</v>
      </c>
      <c r="G959" s="11">
        <v>-100</v>
      </c>
      <c r="H959" s="11">
        <v>100</v>
      </c>
      <c r="I959" s="11" t="s">
        <v>992</v>
      </c>
      <c r="J959" s="32" t="s">
        <v>1187</v>
      </c>
      <c r="K959" s="122" t="s">
        <v>4974</v>
      </c>
      <c r="L959" s="11" t="s">
        <v>4591</v>
      </c>
    </row>
    <row r="960" spans="1:14" ht="27" outlineLevel="1">
      <c r="B960" s="26" t="str">
        <f t="shared" si="30"/>
        <v>0987</v>
      </c>
      <c r="C960" s="160" t="s">
        <v>1188</v>
      </c>
      <c r="D960" s="11" t="s">
        <v>83</v>
      </c>
      <c r="E960" s="11">
        <v>0.01</v>
      </c>
      <c r="F960" s="11" t="s">
        <v>522</v>
      </c>
      <c r="G960" s="11">
        <v>-10000</v>
      </c>
      <c r="H960" s="11">
        <v>10000</v>
      </c>
      <c r="I960" s="11" t="s">
        <v>992</v>
      </c>
      <c r="J960" s="32" t="s">
        <v>1189</v>
      </c>
      <c r="K960" s="122" t="s">
        <v>4975</v>
      </c>
      <c r="L960" s="11" t="s">
        <v>4591</v>
      </c>
    </row>
    <row r="961" spans="2:12" ht="27" outlineLevel="1">
      <c r="B961" s="26" t="str">
        <f t="shared" si="30"/>
        <v>0988</v>
      </c>
      <c r="C961" s="160" t="s">
        <v>1190</v>
      </c>
      <c r="D961" s="11" t="s">
        <v>83</v>
      </c>
      <c r="E961" s="11">
        <v>1</v>
      </c>
      <c r="F961" s="11" t="s">
        <v>522</v>
      </c>
      <c r="G961" s="11">
        <v>-100</v>
      </c>
      <c r="H961" s="11">
        <v>100</v>
      </c>
      <c r="I961" s="11" t="s">
        <v>992</v>
      </c>
      <c r="J961" s="32" t="s">
        <v>1191</v>
      </c>
      <c r="K961" s="122" t="s">
        <v>4976</v>
      </c>
      <c r="L961" s="11" t="s">
        <v>4591</v>
      </c>
    </row>
    <row r="962" spans="2:12" ht="27" outlineLevel="1">
      <c r="B962" s="26" t="str">
        <f t="shared" si="30"/>
        <v>0989</v>
      </c>
      <c r="C962" s="160" t="s">
        <v>1192</v>
      </c>
      <c r="D962" s="11" t="s">
        <v>83</v>
      </c>
      <c r="E962" s="11">
        <v>0.01</v>
      </c>
      <c r="F962" s="11" t="s">
        <v>522</v>
      </c>
      <c r="G962" s="11">
        <v>-10000</v>
      </c>
      <c r="H962" s="11">
        <v>10000</v>
      </c>
      <c r="I962" s="11" t="s">
        <v>992</v>
      </c>
      <c r="J962" s="32" t="s">
        <v>1193</v>
      </c>
      <c r="K962" s="122" t="s">
        <v>4977</v>
      </c>
      <c r="L962" s="11" t="s">
        <v>4591</v>
      </c>
    </row>
    <row r="963" spans="2:12" ht="27" outlineLevel="1">
      <c r="B963" s="26" t="str">
        <f t="shared" si="30"/>
        <v>098A</v>
      </c>
      <c r="C963" s="160" t="s">
        <v>1194</v>
      </c>
      <c r="D963" s="11" t="s">
        <v>83</v>
      </c>
      <c r="E963" s="11">
        <v>1</v>
      </c>
      <c r="F963" s="11" t="s">
        <v>522</v>
      </c>
      <c r="G963" s="11">
        <v>-100</v>
      </c>
      <c r="H963" s="11">
        <v>100</v>
      </c>
      <c r="I963" s="11" t="s">
        <v>992</v>
      </c>
      <c r="J963" s="32" t="s">
        <v>1195</v>
      </c>
      <c r="K963" s="122" t="s">
        <v>4978</v>
      </c>
      <c r="L963" s="11" t="s">
        <v>4591</v>
      </c>
    </row>
    <row r="964" spans="2:12" ht="28.5" outlineLevel="1">
      <c r="B964" s="26" t="str">
        <f t="shared" si="30"/>
        <v>098B</v>
      </c>
      <c r="C964" s="160" t="s">
        <v>1196</v>
      </c>
      <c r="D964" s="11" t="s">
        <v>40</v>
      </c>
      <c r="E964" s="11">
        <v>1</v>
      </c>
      <c r="F964" s="11" t="s">
        <v>522</v>
      </c>
      <c r="G964" s="11">
        <v>0</v>
      </c>
      <c r="H964" s="11">
        <v>200</v>
      </c>
      <c r="I964" s="11" t="s">
        <v>992</v>
      </c>
      <c r="J964" s="32" t="s">
        <v>1197</v>
      </c>
      <c r="K964" s="122" t="s">
        <v>5765</v>
      </c>
      <c r="L964" s="11" t="s">
        <v>4591</v>
      </c>
    </row>
    <row r="965" spans="2:12" ht="28.5" outlineLevel="1">
      <c r="B965" s="26" t="str">
        <f t="shared" si="30"/>
        <v>098C</v>
      </c>
      <c r="C965" s="160" t="s">
        <v>1198</v>
      </c>
      <c r="D965" s="11" t="s">
        <v>40</v>
      </c>
      <c r="E965" s="11">
        <v>1</v>
      </c>
      <c r="F965" s="11" t="s">
        <v>522</v>
      </c>
      <c r="G965" s="11">
        <v>0</v>
      </c>
      <c r="H965" s="11">
        <v>200</v>
      </c>
      <c r="I965" s="11" t="s">
        <v>992</v>
      </c>
      <c r="J965" s="32" t="s">
        <v>1199</v>
      </c>
      <c r="K965" s="122" t="s">
        <v>5766</v>
      </c>
      <c r="L965" s="11" t="s">
        <v>4591</v>
      </c>
    </row>
    <row r="966" spans="2:12" ht="40.5" outlineLevel="1">
      <c r="B966" s="26" t="str">
        <f t="shared" si="30"/>
        <v>098D</v>
      </c>
      <c r="C966" s="160" t="s">
        <v>1200</v>
      </c>
      <c r="D966" s="11" t="s">
        <v>40</v>
      </c>
      <c r="E966" s="11">
        <v>1</v>
      </c>
      <c r="F966" s="11" t="s">
        <v>522</v>
      </c>
      <c r="G966" s="11">
        <v>0</v>
      </c>
      <c r="H966" s="11">
        <v>200</v>
      </c>
      <c r="I966" s="11" t="s">
        <v>992</v>
      </c>
      <c r="J966" s="32" t="s">
        <v>1201</v>
      </c>
      <c r="K966" s="122" t="s">
        <v>4979</v>
      </c>
      <c r="L966" s="11" t="s">
        <v>4591</v>
      </c>
    </row>
    <row r="967" spans="2:12" ht="40.5" outlineLevel="1">
      <c r="B967" s="26" t="str">
        <f t="shared" si="30"/>
        <v>098E</v>
      </c>
      <c r="C967" s="160" t="s">
        <v>1202</v>
      </c>
      <c r="D967" s="11" t="s">
        <v>40</v>
      </c>
      <c r="E967" s="11">
        <v>1</v>
      </c>
      <c r="F967" s="11" t="s">
        <v>522</v>
      </c>
      <c r="G967" s="11">
        <v>0</v>
      </c>
      <c r="H967" s="11">
        <v>200</v>
      </c>
      <c r="I967" s="11" t="s">
        <v>992</v>
      </c>
      <c r="J967" s="32" t="s">
        <v>1203</v>
      </c>
      <c r="K967" s="122" t="s">
        <v>4980</v>
      </c>
      <c r="L967" s="11" t="s">
        <v>4591</v>
      </c>
    </row>
    <row r="968" spans="2:12" ht="40.5" outlineLevel="1">
      <c r="B968" s="26" t="str">
        <f t="shared" si="30"/>
        <v>098F</v>
      </c>
      <c r="C968" s="160" t="s">
        <v>1204</v>
      </c>
      <c r="D968" s="11" t="s">
        <v>40</v>
      </c>
      <c r="E968" s="11">
        <v>1</v>
      </c>
      <c r="F968" s="11" t="s">
        <v>522</v>
      </c>
      <c r="G968" s="11">
        <v>0</v>
      </c>
      <c r="H968" s="11">
        <v>200</v>
      </c>
      <c r="I968" s="11" t="s">
        <v>992</v>
      </c>
      <c r="J968" s="32" t="s">
        <v>1205</v>
      </c>
      <c r="K968" s="122" t="s">
        <v>4981</v>
      </c>
      <c r="L968" s="11" t="s">
        <v>4591</v>
      </c>
    </row>
    <row r="969" spans="2:12" ht="40.5" outlineLevel="1">
      <c r="B969" s="26" t="str">
        <f t="shared" si="30"/>
        <v>0990</v>
      </c>
      <c r="C969" s="160" t="s">
        <v>1206</v>
      </c>
      <c r="D969" s="11" t="s">
        <v>40</v>
      </c>
      <c r="E969" s="11">
        <v>1</v>
      </c>
      <c r="F969" s="11" t="s">
        <v>522</v>
      </c>
      <c r="G969" s="11">
        <v>0</v>
      </c>
      <c r="H969" s="11">
        <v>200</v>
      </c>
      <c r="I969" s="11" t="s">
        <v>992</v>
      </c>
      <c r="J969" s="32" t="s">
        <v>1207</v>
      </c>
      <c r="K969" s="122" t="s">
        <v>4982</v>
      </c>
      <c r="L969" s="11" t="s">
        <v>4591</v>
      </c>
    </row>
    <row r="970" spans="2:12" ht="28.5" outlineLevel="1">
      <c r="B970" s="26" t="str">
        <f t="shared" si="30"/>
        <v>0991</v>
      </c>
      <c r="C970" s="160" t="s">
        <v>1208</v>
      </c>
      <c r="D970" s="11" t="s">
        <v>40</v>
      </c>
      <c r="E970" s="11">
        <v>1</v>
      </c>
      <c r="F970" s="11" t="s">
        <v>522</v>
      </c>
      <c r="G970" s="11">
        <v>0</v>
      </c>
      <c r="H970" s="11">
        <v>100</v>
      </c>
      <c r="I970" s="11" t="s">
        <v>992</v>
      </c>
      <c r="J970" s="32" t="s">
        <v>1209</v>
      </c>
      <c r="K970" s="122" t="s">
        <v>4983</v>
      </c>
      <c r="L970" s="11" t="s">
        <v>4591</v>
      </c>
    </row>
    <row r="971" spans="2:12" ht="28.5" outlineLevel="1">
      <c r="B971" s="26" t="str">
        <f t="shared" si="30"/>
        <v>0992</v>
      </c>
      <c r="C971" s="160" t="s">
        <v>1210</v>
      </c>
      <c r="D971" s="11" t="s">
        <v>40</v>
      </c>
      <c r="E971" s="11">
        <v>1</v>
      </c>
      <c r="F971" s="11" t="s">
        <v>522</v>
      </c>
      <c r="G971" s="11">
        <v>0</v>
      </c>
      <c r="H971" s="11">
        <v>100</v>
      </c>
      <c r="I971" s="11" t="s">
        <v>992</v>
      </c>
      <c r="J971" s="32" t="s">
        <v>1211</v>
      </c>
      <c r="K971" s="122" t="s">
        <v>5767</v>
      </c>
      <c r="L971" s="11" t="s">
        <v>4591</v>
      </c>
    </row>
    <row r="972" spans="2:12" ht="27" outlineLevel="1">
      <c r="B972" s="26" t="str">
        <f t="shared" si="30"/>
        <v>0993</v>
      </c>
      <c r="C972" s="160" t="s">
        <v>1212</v>
      </c>
      <c r="D972" s="11" t="s">
        <v>40</v>
      </c>
      <c r="E972" s="11">
        <v>0.01</v>
      </c>
      <c r="F972" s="11" t="s">
        <v>522</v>
      </c>
      <c r="G972" s="11">
        <v>0</v>
      </c>
      <c r="H972" s="11">
        <v>10000</v>
      </c>
      <c r="I972" s="11" t="s">
        <v>992</v>
      </c>
      <c r="J972" s="32" t="s">
        <v>1213</v>
      </c>
      <c r="K972" s="122" t="s">
        <v>4984</v>
      </c>
      <c r="L972" s="11" t="s">
        <v>4591</v>
      </c>
    </row>
    <row r="973" spans="2:12" ht="40.5" outlineLevel="1">
      <c r="B973" s="26" t="str">
        <f t="shared" si="30"/>
        <v>0994</v>
      </c>
      <c r="C973" s="160" t="s">
        <v>1214</v>
      </c>
      <c r="D973" s="11" t="s">
        <v>40</v>
      </c>
      <c r="E973" s="11">
        <v>10</v>
      </c>
      <c r="F973" s="11" t="s">
        <v>1019</v>
      </c>
      <c r="G973" s="11">
        <v>0</v>
      </c>
      <c r="H973" s="11">
        <v>65535</v>
      </c>
      <c r="I973" s="11" t="s">
        <v>992</v>
      </c>
      <c r="J973" s="32" t="s">
        <v>1215</v>
      </c>
      <c r="K973" s="122" t="s">
        <v>4985</v>
      </c>
      <c r="L973" s="11" t="s">
        <v>4591</v>
      </c>
    </row>
    <row r="974" spans="2:12" ht="27" outlineLevel="1">
      <c r="B974" s="26" t="str">
        <f t="shared" si="30"/>
        <v>0995</v>
      </c>
      <c r="C974" s="160" t="s">
        <v>1216</v>
      </c>
      <c r="D974" s="11" t="s">
        <v>83</v>
      </c>
      <c r="E974" s="11">
        <v>0.01</v>
      </c>
      <c r="F974" s="11" t="s">
        <v>1217</v>
      </c>
      <c r="G974" s="11">
        <v>-10000</v>
      </c>
      <c r="H974" s="11">
        <v>10000</v>
      </c>
      <c r="I974" s="11" t="s">
        <v>992</v>
      </c>
      <c r="J974" s="32" t="s">
        <v>1218</v>
      </c>
      <c r="K974" s="122" t="s">
        <v>4986</v>
      </c>
      <c r="L974" s="11" t="s">
        <v>4591</v>
      </c>
    </row>
    <row r="975" spans="2:12" ht="40.5" outlineLevel="1">
      <c r="B975" s="26" t="str">
        <f t="shared" si="30"/>
        <v>0996</v>
      </c>
      <c r="C975" s="160" t="s">
        <v>1219</v>
      </c>
      <c r="D975" s="11" t="s">
        <v>83</v>
      </c>
      <c r="E975" s="11">
        <v>0.01</v>
      </c>
      <c r="F975" s="11" t="s">
        <v>1220</v>
      </c>
      <c r="G975" s="11">
        <v>-10000</v>
      </c>
      <c r="H975" s="11">
        <v>10000</v>
      </c>
      <c r="I975" s="11" t="s">
        <v>992</v>
      </c>
      <c r="J975" s="32" t="s">
        <v>1221</v>
      </c>
      <c r="K975" s="122" t="s">
        <v>4991</v>
      </c>
      <c r="L975" s="11" t="s">
        <v>4591</v>
      </c>
    </row>
    <row r="976" spans="2:12" ht="40.5" outlineLevel="1">
      <c r="B976" s="26" t="str">
        <f t="shared" si="30"/>
        <v>0997</v>
      </c>
      <c r="C976" s="160" t="s">
        <v>1222</v>
      </c>
      <c r="D976" s="11" t="s">
        <v>40</v>
      </c>
      <c r="E976" s="11">
        <v>1</v>
      </c>
      <c r="F976" s="11" t="s">
        <v>522</v>
      </c>
      <c r="G976" s="11">
        <v>0</v>
      </c>
      <c r="H976" s="11">
        <v>200</v>
      </c>
      <c r="I976" s="11" t="s">
        <v>992</v>
      </c>
      <c r="J976" s="32" t="s">
        <v>1223</v>
      </c>
      <c r="K976" s="122" t="s">
        <v>4992</v>
      </c>
      <c r="L976" s="11" t="s">
        <v>4591</v>
      </c>
    </row>
    <row r="977" spans="1:14" ht="40.5" outlineLevel="1">
      <c r="B977" s="26" t="str">
        <f t="shared" si="30"/>
        <v>0998</v>
      </c>
      <c r="C977" s="160" t="s">
        <v>1224</v>
      </c>
      <c r="D977" s="11" t="s">
        <v>40</v>
      </c>
      <c r="E977" s="11">
        <v>1</v>
      </c>
      <c r="F977" s="11" t="s">
        <v>522</v>
      </c>
      <c r="G977" s="11">
        <v>0</v>
      </c>
      <c r="H977" s="11">
        <v>200</v>
      </c>
      <c r="I977" s="11" t="s">
        <v>992</v>
      </c>
      <c r="J977" s="32" t="s">
        <v>1225</v>
      </c>
      <c r="K977" s="122" t="s">
        <v>4987</v>
      </c>
      <c r="L977" s="11" t="s">
        <v>4591</v>
      </c>
    </row>
    <row r="978" spans="1:14" ht="40.5" outlineLevel="1">
      <c r="B978" s="26" t="str">
        <f t="shared" si="30"/>
        <v>0999</v>
      </c>
      <c r="C978" s="160" t="s">
        <v>1226</v>
      </c>
      <c r="D978" s="11" t="s">
        <v>40</v>
      </c>
      <c r="E978" s="11">
        <v>1</v>
      </c>
      <c r="F978" s="11" t="s">
        <v>522</v>
      </c>
      <c r="G978" s="11">
        <v>0</v>
      </c>
      <c r="H978" s="11">
        <v>200</v>
      </c>
      <c r="I978" s="11" t="s">
        <v>992</v>
      </c>
      <c r="J978" s="32" t="s">
        <v>1227</v>
      </c>
      <c r="K978" s="122" t="s">
        <v>4988</v>
      </c>
      <c r="L978" s="11" t="s">
        <v>4591</v>
      </c>
    </row>
    <row r="979" spans="1:14" ht="40.5" outlineLevel="1">
      <c r="B979" s="26" t="str">
        <f t="shared" si="30"/>
        <v>099A</v>
      </c>
      <c r="C979" s="160" t="s">
        <v>1228</v>
      </c>
      <c r="D979" s="11" t="s">
        <v>40</v>
      </c>
      <c r="E979" s="11">
        <v>1</v>
      </c>
      <c r="F979" s="11" t="s">
        <v>522</v>
      </c>
      <c r="G979" s="11">
        <v>0</v>
      </c>
      <c r="H979" s="11">
        <v>200</v>
      </c>
      <c r="I979" s="11" t="s">
        <v>992</v>
      </c>
      <c r="J979" s="32" t="s">
        <v>1229</v>
      </c>
      <c r="K979" s="122" t="s">
        <v>4989</v>
      </c>
      <c r="L979" s="11" t="s">
        <v>4591</v>
      </c>
    </row>
    <row r="980" spans="1:14" ht="28.5" outlineLevel="1">
      <c r="B980" s="26" t="str">
        <f t="shared" si="30"/>
        <v>099B</v>
      </c>
      <c r="C980" s="160" t="s">
        <v>1230</v>
      </c>
      <c r="D980" s="11" t="s">
        <v>40</v>
      </c>
      <c r="E980" s="11">
        <v>1</v>
      </c>
      <c r="F980" s="11" t="s">
        <v>522</v>
      </c>
      <c r="G980" s="11">
        <v>0</v>
      </c>
      <c r="H980" s="11">
        <v>100</v>
      </c>
      <c r="I980" s="11" t="s">
        <v>992</v>
      </c>
      <c r="J980" s="32" t="s">
        <v>1231</v>
      </c>
      <c r="K980" s="122" t="s">
        <v>4990</v>
      </c>
      <c r="L980" s="11" t="s">
        <v>4591</v>
      </c>
    </row>
    <row r="981" spans="1:14" ht="28.5" outlineLevel="1">
      <c r="B981" s="26" t="str">
        <f t="shared" si="30"/>
        <v>099C</v>
      </c>
      <c r="C981" s="160" t="s">
        <v>1232</v>
      </c>
      <c r="D981" s="11" t="s">
        <v>40</v>
      </c>
      <c r="E981" s="11">
        <v>1</v>
      </c>
      <c r="F981" s="11" t="s">
        <v>522</v>
      </c>
      <c r="G981" s="11">
        <v>0</v>
      </c>
      <c r="H981" s="11">
        <v>100</v>
      </c>
      <c r="I981" s="11" t="s">
        <v>992</v>
      </c>
      <c r="J981" s="32" t="s">
        <v>1233</v>
      </c>
      <c r="K981" s="122" t="s">
        <v>5768</v>
      </c>
      <c r="L981" s="11" t="s">
        <v>4591</v>
      </c>
    </row>
    <row r="982" spans="1:14" ht="27" outlineLevel="1">
      <c r="B982" s="26" t="str">
        <f t="shared" si="30"/>
        <v>099D</v>
      </c>
      <c r="C982" s="160" t="s">
        <v>1234</v>
      </c>
      <c r="D982" s="11" t="s">
        <v>40</v>
      </c>
      <c r="E982" s="11">
        <v>0.01</v>
      </c>
      <c r="F982" s="11" t="s">
        <v>522</v>
      </c>
      <c r="G982" s="11">
        <v>0</v>
      </c>
      <c r="H982" s="11">
        <v>10000</v>
      </c>
      <c r="I982" s="11" t="s">
        <v>992</v>
      </c>
      <c r="J982" s="32" t="s">
        <v>1235</v>
      </c>
      <c r="K982" s="122" t="s">
        <v>4993</v>
      </c>
      <c r="L982" s="11" t="s">
        <v>4591</v>
      </c>
    </row>
    <row r="983" spans="1:14" ht="40.5" outlineLevel="1">
      <c r="B983" s="26" t="str">
        <f t="shared" si="30"/>
        <v>099E</v>
      </c>
      <c r="C983" s="160" t="s">
        <v>1236</v>
      </c>
      <c r="D983" s="11" t="s">
        <v>40</v>
      </c>
      <c r="E983" s="11">
        <v>10</v>
      </c>
      <c r="F983" s="11" t="s">
        <v>1019</v>
      </c>
      <c r="G983" s="11">
        <v>0</v>
      </c>
      <c r="H983" s="11">
        <v>65535</v>
      </c>
      <c r="I983" s="11" t="s">
        <v>992</v>
      </c>
      <c r="J983" s="32" t="s">
        <v>1237</v>
      </c>
      <c r="K983" s="122" t="s">
        <v>4994</v>
      </c>
      <c r="L983" s="11" t="s">
        <v>4591</v>
      </c>
    </row>
    <row r="984" spans="1:14" ht="67.5" outlineLevel="1">
      <c r="B984" s="26" t="str">
        <f t="shared" si="30"/>
        <v>099F</v>
      </c>
      <c r="C984" s="160" t="s">
        <v>1238</v>
      </c>
      <c r="D984" s="11" t="s">
        <v>40</v>
      </c>
      <c r="G984" s="11">
        <v>0</v>
      </c>
      <c r="H984" s="11">
        <v>2</v>
      </c>
      <c r="I984" s="11" t="s">
        <v>992</v>
      </c>
      <c r="J984" s="32" t="s">
        <v>1239</v>
      </c>
      <c r="K984" s="122" t="s">
        <v>4995</v>
      </c>
      <c r="L984" s="11" t="s">
        <v>4591</v>
      </c>
    </row>
    <row r="985" spans="1:14" ht="54.75" outlineLevel="1">
      <c r="B985" s="26" t="str">
        <f t="shared" si="30"/>
        <v>09A0</v>
      </c>
      <c r="C985" s="160" t="s">
        <v>1240</v>
      </c>
      <c r="D985" s="11" t="s">
        <v>40</v>
      </c>
      <c r="E985" s="11">
        <v>1</v>
      </c>
      <c r="F985" s="13" t="s">
        <v>80</v>
      </c>
      <c r="G985" s="11">
        <v>1</v>
      </c>
      <c r="H985" s="11">
        <v>65535</v>
      </c>
      <c r="I985" s="11" t="s">
        <v>992</v>
      </c>
      <c r="J985" s="32" t="s">
        <v>1241</v>
      </c>
      <c r="K985" s="122" t="s">
        <v>4996</v>
      </c>
      <c r="L985" s="11" t="s">
        <v>4591</v>
      </c>
    </row>
    <row r="986" spans="1:14" outlineLevel="1">
      <c r="J986" s="32"/>
      <c r="K986" s="134"/>
    </row>
    <row r="987" spans="1:14" outlineLevel="1"/>
    <row r="988" spans="1:14" outlineLevel="1"/>
    <row r="990" spans="1:14">
      <c r="A990" s="303" t="s">
        <v>4623</v>
      </c>
      <c r="B990" s="304"/>
      <c r="C990" s="304"/>
      <c r="D990" s="304"/>
      <c r="E990" s="304"/>
      <c r="F990" s="304"/>
      <c r="G990" s="304"/>
      <c r="H990" s="304"/>
      <c r="I990" s="304"/>
      <c r="J990" s="304"/>
      <c r="K990" s="304"/>
      <c r="L990" s="304"/>
      <c r="M990" s="304"/>
      <c r="N990" s="304"/>
    </row>
    <row r="991" spans="1:14" ht="126" outlineLevel="1">
      <c r="B991" s="26" t="str">
        <f>DEC2HEX(2496+ROW()-ROW($B$991),4)</f>
        <v>09C0</v>
      </c>
      <c r="C991" s="160" t="s">
        <v>1242</v>
      </c>
      <c r="D991" s="11" t="s">
        <v>40</v>
      </c>
      <c r="I991" s="11" t="s">
        <v>992</v>
      </c>
      <c r="J991" s="34" t="s">
        <v>1243</v>
      </c>
      <c r="K991" s="34" t="s">
        <v>4998</v>
      </c>
      <c r="L991" s="11" t="s">
        <v>4591</v>
      </c>
    </row>
    <row r="992" spans="1:14" ht="27" outlineLevel="1">
      <c r="B992" s="26" t="str">
        <f t="shared" ref="B992:B1021" si="31">DEC2HEX(2496+ROW()-ROW($B$991),4)</f>
        <v>09C1</v>
      </c>
      <c r="C992" s="160" t="s">
        <v>1244</v>
      </c>
      <c r="D992" s="11" t="s">
        <v>40</v>
      </c>
      <c r="E992" s="11">
        <v>1</v>
      </c>
      <c r="F992" s="11" t="s">
        <v>522</v>
      </c>
      <c r="G992" s="11">
        <v>0</v>
      </c>
      <c r="H992" s="11">
        <v>65535</v>
      </c>
      <c r="I992" s="11" t="s">
        <v>992</v>
      </c>
      <c r="J992" s="32" t="s">
        <v>1245</v>
      </c>
      <c r="K992" s="122" t="s">
        <v>5769</v>
      </c>
      <c r="L992" s="11" t="s">
        <v>4591</v>
      </c>
    </row>
    <row r="993" spans="2:12" ht="27" outlineLevel="1">
      <c r="B993" s="26" t="str">
        <f t="shared" si="31"/>
        <v>09C2</v>
      </c>
      <c r="C993" s="160" t="s">
        <v>1246</v>
      </c>
      <c r="D993" s="11" t="s">
        <v>40</v>
      </c>
      <c r="E993" s="11">
        <v>1</v>
      </c>
      <c r="F993" s="11" t="s">
        <v>522</v>
      </c>
      <c r="G993" s="11">
        <v>0</v>
      </c>
      <c r="H993" s="11">
        <v>65535</v>
      </c>
      <c r="I993" s="11" t="s">
        <v>992</v>
      </c>
      <c r="J993" s="32" t="s">
        <v>1247</v>
      </c>
      <c r="K993" s="122" t="s">
        <v>4999</v>
      </c>
      <c r="L993" s="11" t="s">
        <v>4591</v>
      </c>
    </row>
    <row r="994" spans="2:12" outlineLevel="1">
      <c r="B994" s="26" t="str">
        <f t="shared" si="31"/>
        <v>09C3</v>
      </c>
      <c r="C994" s="160" t="s">
        <v>1248</v>
      </c>
      <c r="D994" s="11" t="s">
        <v>40</v>
      </c>
      <c r="E994" s="11">
        <v>1</v>
      </c>
      <c r="F994" s="11" t="s">
        <v>1019</v>
      </c>
      <c r="G994" s="11">
        <v>0</v>
      </c>
      <c r="H994" s="11">
        <v>65535</v>
      </c>
      <c r="I994" s="11" t="s">
        <v>992</v>
      </c>
      <c r="J994" s="32" t="s">
        <v>1249</v>
      </c>
      <c r="K994" s="122" t="s">
        <v>5770</v>
      </c>
      <c r="L994" s="11" t="s">
        <v>4591</v>
      </c>
    </row>
    <row r="995" spans="2:12" ht="27" outlineLevel="1">
      <c r="B995" s="26" t="str">
        <f t="shared" si="31"/>
        <v>09C4</v>
      </c>
      <c r="C995" s="160" t="s">
        <v>1250</v>
      </c>
      <c r="D995" s="11" t="s">
        <v>40</v>
      </c>
      <c r="E995" s="11">
        <v>1</v>
      </c>
      <c r="F995" s="11" t="s">
        <v>522</v>
      </c>
      <c r="G995" s="11">
        <v>0</v>
      </c>
      <c r="H995" s="11">
        <v>65535</v>
      </c>
      <c r="I995" s="11" t="s">
        <v>992</v>
      </c>
      <c r="J995" s="32" t="s">
        <v>1251</v>
      </c>
      <c r="K995" s="122" t="s">
        <v>5000</v>
      </c>
      <c r="L995" s="11" t="s">
        <v>4591</v>
      </c>
    </row>
    <row r="996" spans="2:12" outlineLevel="1">
      <c r="B996" s="26" t="str">
        <f t="shared" si="31"/>
        <v>09C5</v>
      </c>
      <c r="C996" s="160" t="s">
        <v>1252</v>
      </c>
      <c r="D996" s="11" t="s">
        <v>40</v>
      </c>
      <c r="E996" s="11">
        <v>1</v>
      </c>
      <c r="F996" s="11" t="s">
        <v>1019</v>
      </c>
      <c r="G996" s="11">
        <v>0</v>
      </c>
      <c r="H996" s="11">
        <v>65535</v>
      </c>
      <c r="I996" s="11" t="s">
        <v>992</v>
      </c>
      <c r="J996" s="32" t="s">
        <v>1253</v>
      </c>
      <c r="K996" s="122" t="s">
        <v>5771</v>
      </c>
      <c r="L996" s="11" t="s">
        <v>4591</v>
      </c>
    </row>
    <row r="997" spans="2:12" ht="27" outlineLevel="1">
      <c r="B997" s="26" t="str">
        <f t="shared" si="31"/>
        <v>09C6</v>
      </c>
      <c r="C997" s="160" t="s">
        <v>1254</v>
      </c>
      <c r="D997" s="11" t="s">
        <v>40</v>
      </c>
      <c r="E997" s="11">
        <v>1</v>
      </c>
      <c r="F997" s="11" t="s">
        <v>522</v>
      </c>
      <c r="G997" s="11">
        <v>0</v>
      </c>
      <c r="H997" s="11">
        <v>65535</v>
      </c>
      <c r="I997" s="11" t="s">
        <v>992</v>
      </c>
      <c r="J997" s="32" t="s">
        <v>1255</v>
      </c>
      <c r="K997" s="122" t="s">
        <v>5001</v>
      </c>
      <c r="L997" s="11" t="s">
        <v>4591</v>
      </c>
    </row>
    <row r="998" spans="2:12" outlineLevel="1">
      <c r="B998" s="26" t="str">
        <f t="shared" si="31"/>
        <v>09C7</v>
      </c>
      <c r="C998" s="160" t="s">
        <v>1256</v>
      </c>
      <c r="D998" s="11" t="s">
        <v>40</v>
      </c>
      <c r="E998" s="11">
        <v>1</v>
      </c>
      <c r="F998" s="11" t="s">
        <v>1019</v>
      </c>
      <c r="G998" s="11">
        <v>0</v>
      </c>
      <c r="H998" s="11">
        <v>65535</v>
      </c>
      <c r="I998" s="11" t="s">
        <v>992</v>
      </c>
      <c r="J998" s="32" t="s">
        <v>1257</v>
      </c>
      <c r="K998" s="122" t="s">
        <v>5772</v>
      </c>
      <c r="L998" s="11" t="s">
        <v>4591</v>
      </c>
    </row>
    <row r="999" spans="2:12" ht="27" outlineLevel="1">
      <c r="B999" s="26" t="str">
        <f t="shared" si="31"/>
        <v>09C8</v>
      </c>
      <c r="C999" s="160" t="s">
        <v>1258</v>
      </c>
      <c r="D999" s="11" t="s">
        <v>40</v>
      </c>
      <c r="E999" s="11">
        <v>1</v>
      </c>
      <c r="F999" s="11" t="s">
        <v>522</v>
      </c>
      <c r="G999" s="11">
        <v>0</v>
      </c>
      <c r="H999" s="11">
        <v>65535</v>
      </c>
      <c r="I999" s="11" t="s">
        <v>992</v>
      </c>
      <c r="J999" s="32" t="s">
        <v>1259</v>
      </c>
      <c r="K999" s="122" t="s">
        <v>5002</v>
      </c>
      <c r="L999" s="11" t="s">
        <v>4591</v>
      </c>
    </row>
    <row r="1000" spans="2:12" outlineLevel="1">
      <c r="B1000" s="26" t="str">
        <f t="shared" si="31"/>
        <v>09C9</v>
      </c>
      <c r="C1000" s="160" t="s">
        <v>1260</v>
      </c>
      <c r="D1000" s="11" t="s">
        <v>40</v>
      </c>
      <c r="E1000" s="11">
        <v>1</v>
      </c>
      <c r="F1000" s="11" t="s">
        <v>1019</v>
      </c>
      <c r="G1000" s="11">
        <v>0</v>
      </c>
      <c r="H1000" s="11">
        <v>65535</v>
      </c>
      <c r="I1000" s="11" t="s">
        <v>992</v>
      </c>
      <c r="J1000" s="32" t="s">
        <v>1261</v>
      </c>
      <c r="K1000" s="122" t="s">
        <v>5773</v>
      </c>
      <c r="L1000" s="11" t="s">
        <v>4591</v>
      </c>
    </row>
    <row r="1001" spans="2:12" ht="27.75" outlineLevel="1">
      <c r="B1001" s="26" t="str">
        <f t="shared" si="31"/>
        <v>09CA</v>
      </c>
      <c r="C1001" s="160" t="s">
        <v>1262</v>
      </c>
      <c r="D1001" s="11" t="s">
        <v>40</v>
      </c>
      <c r="E1001" s="11">
        <v>0.1</v>
      </c>
      <c r="F1001" s="11" t="s">
        <v>264</v>
      </c>
      <c r="G1001" s="11">
        <v>0</v>
      </c>
      <c r="H1001" s="11">
        <v>65535</v>
      </c>
      <c r="I1001" s="11" t="s">
        <v>992</v>
      </c>
      <c r="J1001" s="32" t="s">
        <v>1263</v>
      </c>
      <c r="K1001" s="122" t="s">
        <v>5003</v>
      </c>
      <c r="L1001" s="11" t="s">
        <v>4591</v>
      </c>
    </row>
    <row r="1002" spans="2:12" ht="27" outlineLevel="1">
      <c r="B1002" s="26" t="str">
        <f t="shared" si="31"/>
        <v>09CB</v>
      </c>
      <c r="C1002" s="160" t="s">
        <v>1264</v>
      </c>
      <c r="D1002" s="11" t="s">
        <v>40</v>
      </c>
      <c r="E1002" s="11">
        <v>1</v>
      </c>
      <c r="F1002" s="11" t="s">
        <v>1019</v>
      </c>
      <c r="G1002" s="11">
        <v>0</v>
      </c>
      <c r="H1002" s="11">
        <v>65535</v>
      </c>
      <c r="I1002" s="11" t="s">
        <v>992</v>
      </c>
      <c r="J1002" s="32" t="s">
        <v>1265</v>
      </c>
      <c r="K1002" s="122" t="s">
        <v>5004</v>
      </c>
      <c r="L1002" s="11" t="s">
        <v>4591</v>
      </c>
    </row>
    <row r="1003" spans="2:12" ht="27" outlineLevel="1">
      <c r="B1003" s="26" t="str">
        <f t="shared" si="31"/>
        <v>09CC</v>
      </c>
      <c r="C1003" s="160" t="s">
        <v>1266</v>
      </c>
      <c r="D1003" s="11" t="s">
        <v>40</v>
      </c>
      <c r="E1003" s="11">
        <v>1</v>
      </c>
      <c r="F1003" s="11" t="s">
        <v>994</v>
      </c>
      <c r="G1003" s="11">
        <v>1</v>
      </c>
      <c r="H1003" s="11">
        <v>300</v>
      </c>
      <c r="I1003" s="11" t="s">
        <v>992</v>
      </c>
      <c r="J1003" s="32" t="s">
        <v>1267</v>
      </c>
      <c r="K1003" s="122" t="s">
        <v>5005</v>
      </c>
      <c r="L1003" s="11" t="s">
        <v>4591</v>
      </c>
    </row>
    <row r="1004" spans="2:12" ht="27.75" outlineLevel="1">
      <c r="B1004" s="26" t="str">
        <f t="shared" si="31"/>
        <v>09CD</v>
      </c>
      <c r="C1004" s="160" t="s">
        <v>1268</v>
      </c>
      <c r="D1004" s="11" t="s">
        <v>40</v>
      </c>
      <c r="E1004" s="11">
        <v>1</v>
      </c>
      <c r="F1004" s="11" t="s">
        <v>522</v>
      </c>
      <c r="G1004" s="11">
        <v>0</v>
      </c>
      <c r="H1004" s="11">
        <v>65535</v>
      </c>
      <c r="I1004" s="11" t="s">
        <v>992</v>
      </c>
      <c r="J1004" s="32" t="s">
        <v>1269</v>
      </c>
      <c r="K1004" s="122" t="s">
        <v>5774</v>
      </c>
      <c r="L1004" s="11" t="s">
        <v>4591</v>
      </c>
    </row>
    <row r="1005" spans="2:12" ht="27" outlineLevel="1">
      <c r="B1005" s="26" t="str">
        <f t="shared" si="31"/>
        <v>09CE</v>
      </c>
      <c r="C1005" s="160" t="s">
        <v>1270</v>
      </c>
      <c r="D1005" s="11" t="s">
        <v>40</v>
      </c>
      <c r="E1005" s="11">
        <v>1</v>
      </c>
      <c r="F1005" s="11" t="s">
        <v>522</v>
      </c>
      <c r="G1005" s="11">
        <v>0</v>
      </c>
      <c r="H1005" s="11">
        <v>65535</v>
      </c>
      <c r="I1005" s="11" t="s">
        <v>992</v>
      </c>
      <c r="J1005" s="32" t="s">
        <v>1271</v>
      </c>
      <c r="K1005" s="122" t="s">
        <v>5006</v>
      </c>
      <c r="L1005" s="11" t="s">
        <v>4591</v>
      </c>
    </row>
    <row r="1006" spans="2:12" outlineLevel="1">
      <c r="B1006" s="26" t="str">
        <f t="shared" si="31"/>
        <v>09CF</v>
      </c>
      <c r="C1006" s="160" t="s">
        <v>1272</v>
      </c>
      <c r="D1006" s="11" t="s">
        <v>40</v>
      </c>
      <c r="E1006" s="11">
        <v>10</v>
      </c>
      <c r="F1006" s="11" t="s">
        <v>1019</v>
      </c>
      <c r="G1006" s="11">
        <v>0</v>
      </c>
      <c r="H1006" s="11">
        <v>65535</v>
      </c>
      <c r="I1006" s="11" t="s">
        <v>992</v>
      </c>
      <c r="J1006" s="32" t="s">
        <v>1273</v>
      </c>
      <c r="K1006" s="122" t="s">
        <v>5775</v>
      </c>
      <c r="L1006" s="11" t="s">
        <v>4591</v>
      </c>
    </row>
    <row r="1007" spans="2:12" ht="27" outlineLevel="1">
      <c r="B1007" s="26" t="str">
        <f t="shared" si="31"/>
        <v>09D0</v>
      </c>
      <c r="C1007" s="160" t="s">
        <v>1274</v>
      </c>
      <c r="D1007" s="11" t="s">
        <v>40</v>
      </c>
      <c r="E1007" s="11">
        <v>1</v>
      </c>
      <c r="F1007" s="11" t="s">
        <v>522</v>
      </c>
      <c r="G1007" s="11">
        <v>0</v>
      </c>
      <c r="H1007" s="11">
        <v>65535</v>
      </c>
      <c r="I1007" s="11" t="s">
        <v>992</v>
      </c>
      <c r="J1007" s="32" t="s">
        <v>1275</v>
      </c>
      <c r="K1007" s="122" t="s">
        <v>5007</v>
      </c>
      <c r="L1007" s="11" t="s">
        <v>4591</v>
      </c>
    </row>
    <row r="1008" spans="2:12" outlineLevel="1">
      <c r="B1008" s="26" t="str">
        <f t="shared" si="31"/>
        <v>09D1</v>
      </c>
      <c r="C1008" s="160" t="s">
        <v>1276</v>
      </c>
      <c r="D1008" s="11" t="s">
        <v>40</v>
      </c>
      <c r="E1008" s="11">
        <v>10</v>
      </c>
      <c r="F1008" s="11" t="s">
        <v>1019</v>
      </c>
      <c r="G1008" s="11">
        <v>0</v>
      </c>
      <c r="H1008" s="11">
        <v>65535</v>
      </c>
      <c r="I1008" s="11" t="s">
        <v>992</v>
      </c>
      <c r="J1008" s="32" t="s">
        <v>1277</v>
      </c>
      <c r="K1008" s="122" t="s">
        <v>5776</v>
      </c>
      <c r="L1008" s="11" t="s">
        <v>4591</v>
      </c>
    </row>
    <row r="1009" spans="2:12" ht="27" outlineLevel="1">
      <c r="B1009" s="26" t="str">
        <f t="shared" si="31"/>
        <v>09D2</v>
      </c>
      <c r="C1009" s="160" t="s">
        <v>1278</v>
      </c>
      <c r="D1009" s="11" t="s">
        <v>40</v>
      </c>
      <c r="E1009" s="11">
        <v>1</v>
      </c>
      <c r="F1009" s="11" t="s">
        <v>522</v>
      </c>
      <c r="G1009" s="11">
        <v>0</v>
      </c>
      <c r="H1009" s="11">
        <v>65535</v>
      </c>
      <c r="I1009" s="11" t="s">
        <v>992</v>
      </c>
      <c r="J1009" s="32" t="s">
        <v>1279</v>
      </c>
      <c r="K1009" s="122" t="s">
        <v>5008</v>
      </c>
      <c r="L1009" s="11" t="s">
        <v>4591</v>
      </c>
    </row>
    <row r="1010" spans="2:12" outlineLevel="1">
      <c r="B1010" s="26" t="str">
        <f t="shared" si="31"/>
        <v>09D3</v>
      </c>
      <c r="C1010" s="160" t="s">
        <v>1280</v>
      </c>
      <c r="D1010" s="11" t="s">
        <v>40</v>
      </c>
      <c r="E1010" s="11">
        <v>10</v>
      </c>
      <c r="F1010" s="11" t="s">
        <v>1019</v>
      </c>
      <c r="G1010" s="11">
        <v>0</v>
      </c>
      <c r="H1010" s="11">
        <v>65535</v>
      </c>
      <c r="I1010" s="11" t="s">
        <v>992</v>
      </c>
      <c r="J1010" s="32" t="s">
        <v>1281</v>
      </c>
      <c r="K1010" s="122" t="s">
        <v>5777</v>
      </c>
      <c r="L1010" s="11" t="s">
        <v>4591</v>
      </c>
    </row>
    <row r="1011" spans="2:12" ht="27" outlineLevel="1">
      <c r="B1011" s="26" t="str">
        <f t="shared" si="31"/>
        <v>09D4</v>
      </c>
      <c r="C1011" s="160" t="s">
        <v>1282</v>
      </c>
      <c r="D1011" s="11" t="s">
        <v>40</v>
      </c>
      <c r="E1011" s="11">
        <v>1</v>
      </c>
      <c r="F1011" s="11" t="s">
        <v>522</v>
      </c>
      <c r="G1011" s="11">
        <v>0</v>
      </c>
      <c r="H1011" s="11">
        <v>65535</v>
      </c>
      <c r="I1011" s="11" t="s">
        <v>992</v>
      </c>
      <c r="J1011" s="32" t="s">
        <v>1283</v>
      </c>
      <c r="K1011" s="122" t="s">
        <v>5009</v>
      </c>
      <c r="L1011" s="11" t="s">
        <v>4591</v>
      </c>
    </row>
    <row r="1012" spans="2:12" outlineLevel="1">
      <c r="B1012" s="26" t="str">
        <f t="shared" si="31"/>
        <v>09D5</v>
      </c>
      <c r="C1012" s="160" t="s">
        <v>1284</v>
      </c>
      <c r="D1012" s="11" t="s">
        <v>40</v>
      </c>
      <c r="E1012" s="11">
        <v>10</v>
      </c>
      <c r="F1012" s="11" t="s">
        <v>1019</v>
      </c>
      <c r="G1012" s="11">
        <v>0</v>
      </c>
      <c r="H1012" s="11">
        <v>65535</v>
      </c>
      <c r="I1012" s="11" t="s">
        <v>992</v>
      </c>
      <c r="J1012" s="32" t="s">
        <v>1285</v>
      </c>
      <c r="K1012" s="122" t="s">
        <v>5778</v>
      </c>
      <c r="L1012" s="11" t="s">
        <v>4591</v>
      </c>
    </row>
    <row r="1013" spans="2:12" ht="27.75" outlineLevel="1">
      <c r="B1013" s="26" t="str">
        <f t="shared" si="31"/>
        <v>09D6</v>
      </c>
      <c r="C1013" s="160" t="s">
        <v>1286</v>
      </c>
      <c r="D1013" s="11" t="s">
        <v>40</v>
      </c>
      <c r="E1013" s="11">
        <v>0.1</v>
      </c>
      <c r="F1013" s="11" t="s">
        <v>264</v>
      </c>
      <c r="G1013" s="11">
        <v>0</v>
      </c>
      <c r="H1013" s="11">
        <v>65535</v>
      </c>
      <c r="I1013" s="11" t="s">
        <v>992</v>
      </c>
      <c r="J1013" s="32" t="s">
        <v>1287</v>
      </c>
      <c r="K1013" s="122" t="s">
        <v>5010</v>
      </c>
      <c r="L1013" s="11" t="s">
        <v>4591</v>
      </c>
    </row>
    <row r="1014" spans="2:12" ht="27" outlineLevel="1">
      <c r="B1014" s="26" t="str">
        <f t="shared" si="31"/>
        <v>09D7</v>
      </c>
      <c r="C1014" s="160" t="s">
        <v>1288</v>
      </c>
      <c r="D1014" s="11" t="s">
        <v>40</v>
      </c>
      <c r="E1014" s="11">
        <v>1</v>
      </c>
      <c r="F1014" s="11" t="s">
        <v>1019</v>
      </c>
      <c r="G1014" s="11">
        <v>0</v>
      </c>
      <c r="H1014" s="11">
        <v>65535</v>
      </c>
      <c r="I1014" s="11" t="s">
        <v>992</v>
      </c>
      <c r="J1014" s="32" t="s">
        <v>1289</v>
      </c>
      <c r="K1014" s="122" t="s">
        <v>5011</v>
      </c>
      <c r="L1014" s="11" t="s">
        <v>4591</v>
      </c>
    </row>
    <row r="1015" spans="2:12" ht="27" outlineLevel="1">
      <c r="B1015" s="26" t="str">
        <f t="shared" si="31"/>
        <v>09D8</v>
      </c>
      <c r="C1015" s="160" t="s">
        <v>1290</v>
      </c>
      <c r="D1015" s="11" t="s">
        <v>40</v>
      </c>
      <c r="E1015" s="11">
        <v>1</v>
      </c>
      <c r="F1015" s="11" t="s">
        <v>994</v>
      </c>
      <c r="G1015" s="11">
        <v>1</v>
      </c>
      <c r="H1015" s="11">
        <v>300</v>
      </c>
      <c r="I1015" s="11" t="s">
        <v>992</v>
      </c>
      <c r="J1015" s="32" t="s">
        <v>1291</v>
      </c>
      <c r="K1015" s="122" t="s">
        <v>5012</v>
      </c>
      <c r="L1015" s="11" t="s">
        <v>4591</v>
      </c>
    </row>
    <row r="1016" spans="2:12" ht="27" outlineLevel="1">
      <c r="B1016" s="26" t="str">
        <f t="shared" si="31"/>
        <v>09D9</v>
      </c>
      <c r="C1016" s="160" t="s">
        <v>1292</v>
      </c>
      <c r="D1016" s="11" t="s">
        <v>40</v>
      </c>
      <c r="E1016" s="11">
        <v>1</v>
      </c>
      <c r="F1016" s="11" t="s">
        <v>522</v>
      </c>
      <c r="G1016" s="11">
        <v>0</v>
      </c>
      <c r="H1016" s="11">
        <v>65535</v>
      </c>
      <c r="I1016" s="11" t="s">
        <v>992</v>
      </c>
      <c r="J1016" s="32" t="s">
        <v>1293</v>
      </c>
      <c r="K1016" s="122" t="s">
        <v>5779</v>
      </c>
      <c r="L1016" s="11" t="s">
        <v>4591</v>
      </c>
    </row>
    <row r="1017" spans="2:12" ht="27" outlineLevel="1">
      <c r="B1017" s="26" t="str">
        <f t="shared" si="31"/>
        <v>09DA</v>
      </c>
      <c r="C1017" s="160" t="s">
        <v>1294</v>
      </c>
      <c r="D1017" s="11" t="s">
        <v>40</v>
      </c>
      <c r="E1017" s="11">
        <v>1</v>
      </c>
      <c r="F1017" s="11" t="s">
        <v>522</v>
      </c>
      <c r="G1017" s="11">
        <v>0</v>
      </c>
      <c r="H1017" s="11">
        <v>65535</v>
      </c>
      <c r="I1017" s="11" t="s">
        <v>992</v>
      </c>
      <c r="J1017" s="32" t="s">
        <v>1295</v>
      </c>
      <c r="K1017" s="122" t="s">
        <v>5780</v>
      </c>
      <c r="L1017" s="11" t="s">
        <v>4591</v>
      </c>
    </row>
    <row r="1018" spans="2:12" ht="27" outlineLevel="1">
      <c r="B1018" s="26" t="str">
        <f t="shared" si="31"/>
        <v>09DB</v>
      </c>
      <c r="C1018" s="100" t="s">
        <v>1296</v>
      </c>
      <c r="D1018" s="11" t="s">
        <v>40</v>
      </c>
      <c r="E1018" s="11">
        <v>1</v>
      </c>
      <c r="F1018" s="46" t="s">
        <v>522</v>
      </c>
      <c r="G1018" s="11">
        <v>0</v>
      </c>
      <c r="H1018" s="11">
        <v>65535</v>
      </c>
      <c r="I1018" s="11" t="s">
        <v>992</v>
      </c>
      <c r="J1018" s="32" t="s">
        <v>1297</v>
      </c>
      <c r="K1018" s="122" t="s">
        <v>5013</v>
      </c>
      <c r="L1018" s="11" t="s">
        <v>4591</v>
      </c>
    </row>
    <row r="1019" spans="2:12" ht="58.15" customHeight="1" outlineLevel="1">
      <c r="B1019" s="26" t="str">
        <f t="shared" si="31"/>
        <v>09DC</v>
      </c>
      <c r="C1019" s="100" t="s">
        <v>1298</v>
      </c>
      <c r="D1019" s="11" t="s">
        <v>40</v>
      </c>
      <c r="E1019" s="11">
        <v>1</v>
      </c>
      <c r="F1019" s="46" t="s">
        <v>522</v>
      </c>
      <c r="G1019" s="11">
        <v>0</v>
      </c>
      <c r="H1019" s="11">
        <v>65535</v>
      </c>
      <c r="I1019" s="11" t="s">
        <v>992</v>
      </c>
      <c r="J1019" s="32" t="s">
        <v>1299</v>
      </c>
      <c r="K1019" s="122" t="s">
        <v>5014</v>
      </c>
      <c r="L1019" s="11" t="s">
        <v>4591</v>
      </c>
    </row>
    <row r="1020" spans="2:12" ht="27" outlineLevel="1">
      <c r="B1020" s="26" t="str">
        <f t="shared" si="31"/>
        <v>09DD</v>
      </c>
      <c r="C1020" s="100" t="s">
        <v>1300</v>
      </c>
      <c r="D1020" s="11" t="s">
        <v>40</v>
      </c>
      <c r="E1020" s="11">
        <v>1</v>
      </c>
      <c r="F1020" s="46" t="s">
        <v>522</v>
      </c>
      <c r="G1020" s="11">
        <v>0</v>
      </c>
      <c r="H1020" s="11">
        <v>65535</v>
      </c>
      <c r="I1020" s="11" t="s">
        <v>992</v>
      </c>
      <c r="J1020" s="32" t="s">
        <v>1301</v>
      </c>
      <c r="K1020" s="122" t="s">
        <v>5015</v>
      </c>
      <c r="L1020" s="11" t="s">
        <v>4591</v>
      </c>
    </row>
    <row r="1021" spans="2:12" ht="65.099999999999994" customHeight="1" outlineLevel="1">
      <c r="B1021" s="26" t="str">
        <f t="shared" si="31"/>
        <v>09DE</v>
      </c>
      <c r="C1021" s="100" t="s">
        <v>1302</v>
      </c>
      <c r="D1021" s="11" t="s">
        <v>40</v>
      </c>
      <c r="E1021" s="11">
        <v>1</v>
      </c>
      <c r="F1021" s="46" t="s">
        <v>522</v>
      </c>
      <c r="G1021" s="11">
        <v>0</v>
      </c>
      <c r="H1021" s="11">
        <v>65535</v>
      </c>
      <c r="I1021" s="11" t="s">
        <v>992</v>
      </c>
      <c r="J1021" s="122" t="s">
        <v>4997</v>
      </c>
      <c r="K1021" s="122" t="s">
        <v>5016</v>
      </c>
      <c r="L1021" s="11" t="s">
        <v>4591</v>
      </c>
    </row>
    <row r="1022" spans="2:12" outlineLevel="1"/>
    <row r="1023" spans="2:12" outlineLevel="1"/>
    <row r="1024" spans="2:12" outlineLevel="1"/>
    <row r="1026" spans="1:14">
      <c r="A1026" s="303" t="s">
        <v>4624</v>
      </c>
      <c r="B1026" s="304"/>
      <c r="C1026" s="304"/>
      <c r="D1026" s="304"/>
      <c r="E1026" s="304"/>
      <c r="F1026" s="304"/>
      <c r="G1026" s="304"/>
      <c r="H1026" s="304"/>
      <c r="I1026" s="304"/>
      <c r="J1026" s="304"/>
      <c r="K1026" s="304"/>
      <c r="L1026" s="304"/>
      <c r="M1026" s="304"/>
      <c r="N1026" s="304"/>
    </row>
    <row r="1027" spans="1:14" ht="28.5" customHeight="1" outlineLevel="1">
      <c r="B1027" s="26" t="str">
        <f>DEC2HEX(2560+ROW()-ROW($B$1027),4)</f>
        <v>0A00</v>
      </c>
      <c r="C1027" s="160" t="s">
        <v>1303</v>
      </c>
      <c r="D1027" s="11" t="s">
        <v>40</v>
      </c>
      <c r="I1027" s="11" t="s">
        <v>992</v>
      </c>
      <c r="J1027" s="27" t="s">
        <v>1304</v>
      </c>
      <c r="K1027" s="123" t="s">
        <v>5017</v>
      </c>
      <c r="L1027" s="11" t="s">
        <v>4591</v>
      </c>
    </row>
    <row r="1028" spans="1:14" outlineLevel="1">
      <c r="B1028" s="26" t="str">
        <f t="shared" ref="B1028:B1040" si="32">DEC2HEX(2560+ROW()-ROW($B$1027),4)</f>
        <v>0A01</v>
      </c>
      <c r="C1028" s="160" t="s">
        <v>1305</v>
      </c>
      <c r="D1028" s="11" t="s">
        <v>40</v>
      </c>
      <c r="I1028" s="11" t="s">
        <v>992</v>
      </c>
      <c r="J1028" s="27" t="s">
        <v>1306</v>
      </c>
      <c r="K1028" s="123" t="s">
        <v>5018</v>
      </c>
      <c r="L1028" s="11" t="s">
        <v>4591</v>
      </c>
    </row>
    <row r="1029" spans="1:14" ht="55.5" outlineLevel="1">
      <c r="B1029" s="26" t="str">
        <f t="shared" si="32"/>
        <v>0A02</v>
      </c>
      <c r="C1029" s="160" t="s">
        <v>1307</v>
      </c>
      <c r="D1029" s="11" t="s">
        <v>40</v>
      </c>
      <c r="I1029" s="11" t="s">
        <v>992</v>
      </c>
      <c r="J1029" s="27" t="s">
        <v>1308</v>
      </c>
      <c r="K1029" s="123" t="s">
        <v>5781</v>
      </c>
      <c r="L1029" s="11" t="s">
        <v>4591</v>
      </c>
    </row>
    <row r="1030" spans="1:14" outlineLevel="1">
      <c r="B1030" s="26" t="str">
        <f t="shared" si="32"/>
        <v>0A03</v>
      </c>
      <c r="C1030" s="160" t="s">
        <v>1309</v>
      </c>
      <c r="D1030" s="11" t="s">
        <v>40</v>
      </c>
      <c r="E1030" s="11">
        <v>1</v>
      </c>
      <c r="F1030" s="11" t="s">
        <v>129</v>
      </c>
      <c r="G1030" s="11">
        <v>30</v>
      </c>
      <c r="H1030" s="11">
        <v>65535</v>
      </c>
      <c r="I1030" s="11" t="s">
        <v>992</v>
      </c>
      <c r="J1030" s="32" t="s">
        <v>1310</v>
      </c>
      <c r="K1030" s="122" t="s">
        <v>5019</v>
      </c>
      <c r="L1030" s="11" t="s">
        <v>4591</v>
      </c>
    </row>
    <row r="1031" spans="1:14" ht="27" outlineLevel="1">
      <c r="B1031" s="26" t="str">
        <f t="shared" si="32"/>
        <v>0A04</v>
      </c>
      <c r="C1031" s="100" t="s">
        <v>1311</v>
      </c>
      <c r="D1031" s="11" t="s">
        <v>40</v>
      </c>
      <c r="E1031" s="11">
        <v>1</v>
      </c>
      <c r="F1031" s="46" t="s">
        <v>1312</v>
      </c>
      <c r="G1031" s="11">
        <v>1</v>
      </c>
      <c r="H1031" s="11">
        <v>50</v>
      </c>
      <c r="I1031" s="11" t="s">
        <v>992</v>
      </c>
      <c r="J1031" s="32" t="s">
        <v>1313</v>
      </c>
      <c r="K1031" s="122" t="s">
        <v>5020</v>
      </c>
      <c r="L1031" s="11" t="s">
        <v>4591</v>
      </c>
    </row>
    <row r="1032" spans="1:14" ht="27" outlineLevel="1">
      <c r="B1032" s="26" t="str">
        <f t="shared" si="32"/>
        <v>0A05</v>
      </c>
      <c r="C1032" s="100" t="s">
        <v>1314</v>
      </c>
      <c r="D1032" s="11" t="s">
        <v>40</v>
      </c>
      <c r="E1032" s="11">
        <v>1</v>
      </c>
      <c r="F1032" s="46" t="s">
        <v>1315</v>
      </c>
      <c r="G1032" s="11">
        <v>1</v>
      </c>
      <c r="H1032" s="11">
        <v>50</v>
      </c>
      <c r="I1032" s="11" t="s">
        <v>992</v>
      </c>
      <c r="J1032" s="32" t="s">
        <v>1316</v>
      </c>
      <c r="K1032" s="122" t="s">
        <v>5782</v>
      </c>
      <c r="L1032" s="11" t="s">
        <v>4591</v>
      </c>
    </row>
    <row r="1033" spans="1:14" outlineLevel="1">
      <c r="B1033" s="26" t="str">
        <f t="shared" si="32"/>
        <v>0A06</v>
      </c>
      <c r="C1033" s="157"/>
      <c r="J1033" s="11"/>
      <c r="K1033" s="140"/>
    </row>
    <row r="1034" spans="1:14" outlineLevel="1">
      <c r="B1034" s="26" t="str">
        <f t="shared" si="32"/>
        <v>0A07</v>
      </c>
      <c r="C1034" s="157"/>
      <c r="J1034" s="11"/>
      <c r="K1034" s="140"/>
    </row>
    <row r="1035" spans="1:14" outlineLevel="1">
      <c r="B1035" s="26" t="str">
        <f t="shared" si="32"/>
        <v>0A08</v>
      </c>
      <c r="C1035" s="157"/>
      <c r="J1035" s="11"/>
      <c r="K1035" s="140"/>
    </row>
    <row r="1036" spans="1:14" outlineLevel="1">
      <c r="B1036" s="26" t="str">
        <f t="shared" si="32"/>
        <v>0A09</v>
      </c>
      <c r="C1036" s="157"/>
      <c r="J1036" s="11"/>
      <c r="K1036" s="140"/>
    </row>
    <row r="1037" spans="1:14" outlineLevel="1">
      <c r="B1037" s="26" t="str">
        <f t="shared" si="32"/>
        <v>0A0A</v>
      </c>
      <c r="C1037" s="157"/>
      <c r="J1037" s="11"/>
      <c r="K1037" s="140"/>
    </row>
    <row r="1038" spans="1:14" outlineLevel="1">
      <c r="B1038" s="26" t="str">
        <f t="shared" si="32"/>
        <v>0A0B</v>
      </c>
      <c r="C1038" s="157"/>
      <c r="J1038" s="11"/>
      <c r="K1038" s="140"/>
    </row>
    <row r="1039" spans="1:14" outlineLevel="1">
      <c r="B1039" s="26" t="str">
        <f t="shared" si="32"/>
        <v>0A0C</v>
      </c>
    </row>
    <row r="1040" spans="1:14" outlineLevel="1">
      <c r="B1040" s="26" t="str">
        <f t="shared" si="32"/>
        <v>0A0D</v>
      </c>
    </row>
    <row r="1041" spans="1:14" outlineLevel="1"/>
    <row r="1042" spans="1:14" outlineLevel="1"/>
    <row r="1043" spans="1:14" outlineLevel="1"/>
    <row r="1047" spans="1:14">
      <c r="A1047" s="305" t="s">
        <v>4625</v>
      </c>
      <c r="B1047" s="306"/>
      <c r="C1047" s="306"/>
      <c r="D1047" s="306"/>
      <c r="E1047" s="306"/>
      <c r="F1047" s="306"/>
      <c r="G1047" s="306"/>
      <c r="H1047" s="306"/>
      <c r="I1047" s="306"/>
      <c r="J1047" s="306"/>
      <c r="K1047" s="306"/>
      <c r="L1047" s="306"/>
      <c r="M1047" s="306"/>
      <c r="N1047" s="307"/>
    </row>
    <row r="1048" spans="1:14" outlineLevel="1">
      <c r="B1048" s="26" t="str">
        <f>DEC2HEX(2624+ROW()-ROW($B$1048),4)</f>
        <v>0A40</v>
      </c>
      <c r="L1048" s="11" t="s">
        <v>4591</v>
      </c>
    </row>
    <row r="1049" spans="1:14" outlineLevel="1"/>
    <row r="1050" spans="1:14" outlineLevel="1"/>
    <row r="1051" spans="1:14" outlineLevel="1"/>
    <row r="1052" spans="1:14" outlineLevel="1"/>
    <row r="1054" spans="1:14">
      <c r="A1054" s="308" t="s">
        <v>4626</v>
      </c>
      <c r="B1054" s="309"/>
      <c r="C1054" s="309"/>
      <c r="D1054" s="309"/>
      <c r="E1054" s="309"/>
      <c r="F1054" s="309"/>
      <c r="G1054" s="309"/>
      <c r="H1054" s="309"/>
      <c r="I1054" s="309"/>
      <c r="J1054" s="309"/>
      <c r="K1054" s="309"/>
      <c r="L1054" s="309"/>
      <c r="M1054" s="309"/>
      <c r="N1054" s="309"/>
    </row>
    <row r="1055" spans="1:14">
      <c r="A1055" s="303" t="s">
        <v>4627</v>
      </c>
      <c r="B1055" s="304"/>
      <c r="C1055" s="304"/>
      <c r="D1055" s="304"/>
      <c r="E1055" s="304"/>
      <c r="F1055" s="304"/>
      <c r="G1055" s="304"/>
      <c r="H1055" s="304"/>
      <c r="I1055" s="304"/>
      <c r="J1055" s="304"/>
      <c r="K1055" s="304"/>
      <c r="L1055" s="304"/>
      <c r="M1055" s="304"/>
      <c r="N1055" s="304"/>
    </row>
    <row r="1056" spans="1:14" outlineLevel="1">
      <c r="B1056" s="30" t="str">
        <f>DEC2HEX(4096+ROW()-ROW($B$1056),4)</f>
        <v>1000</v>
      </c>
      <c r="C1056" s="310" t="s">
        <v>1317</v>
      </c>
      <c r="D1056" s="281" t="s">
        <v>33</v>
      </c>
      <c r="E1056" s="281"/>
      <c r="F1056" s="281"/>
      <c r="G1056" s="281"/>
      <c r="H1056" s="281"/>
      <c r="I1056" s="281" t="s">
        <v>34</v>
      </c>
      <c r="J1056" s="258" t="s">
        <v>35</v>
      </c>
      <c r="K1056" s="267" t="s">
        <v>36</v>
      </c>
      <c r="L1056" s="25" t="s">
        <v>4546</v>
      </c>
      <c r="M1056" s="241" t="str">
        <f ca="1">DEC2HEX((15+SUM(INDIRECT(ADDRESS(ROW()+32,13)&amp;":"&amp;ADDRESS(ROW()+4+60-1,13))))/2^32,8)</f>
        <v>00000000</v>
      </c>
      <c r="N1056" s="247" t="str">
        <f ca="1">DEC2HEX(MOD(15+SUM(INDIRECT(ADDRESS(ROW()+4,13)&amp;":"&amp;ADDRESS(ROW()+4+28-1,13))),2^32),8)</f>
        <v>0000001F</v>
      </c>
    </row>
    <row r="1057" spans="2:14" outlineLevel="1">
      <c r="B1057" s="30" t="str">
        <f t="shared" ref="B1057:B1121" si="33">DEC2HEX(4096+ROW()-ROW($B$1056),4)</f>
        <v>1001</v>
      </c>
      <c r="C1057" s="310"/>
      <c r="D1057" s="281"/>
      <c r="E1057" s="281"/>
      <c r="F1057" s="281"/>
      <c r="G1057" s="281"/>
      <c r="H1057" s="281"/>
      <c r="I1057" s="281"/>
      <c r="J1057" s="257"/>
      <c r="K1057" s="268"/>
      <c r="L1057" s="25" t="s">
        <v>4546</v>
      </c>
      <c r="M1057" s="242"/>
      <c r="N1057" s="248"/>
    </row>
    <row r="1058" spans="2:14" outlineLevel="1">
      <c r="B1058" s="30" t="str">
        <f t="shared" si="33"/>
        <v>1002</v>
      </c>
      <c r="C1058" s="310"/>
      <c r="D1058" s="281"/>
      <c r="E1058" s="281"/>
      <c r="F1058" s="281"/>
      <c r="G1058" s="281"/>
      <c r="H1058" s="281"/>
      <c r="I1058" s="281"/>
      <c r="J1058" s="257"/>
      <c r="K1058" s="268"/>
      <c r="L1058" s="25" t="s">
        <v>4546</v>
      </c>
      <c r="M1058" s="242"/>
      <c r="N1058" s="248"/>
    </row>
    <row r="1059" spans="2:14" ht="93.6" customHeight="1" outlineLevel="1">
      <c r="B1059" s="30" t="str">
        <f t="shared" si="33"/>
        <v>1003</v>
      </c>
      <c r="C1059" s="310"/>
      <c r="D1059" s="281"/>
      <c r="E1059" s="281"/>
      <c r="F1059" s="281"/>
      <c r="G1059" s="281"/>
      <c r="H1059" s="281"/>
      <c r="I1059" s="281"/>
      <c r="J1059" s="257"/>
      <c r="K1059" s="269"/>
      <c r="L1059" s="25" t="s">
        <v>4546</v>
      </c>
      <c r="M1059" s="243"/>
      <c r="N1059" s="249"/>
    </row>
    <row r="1060" spans="2:14" ht="42" outlineLevel="1">
      <c r="B1060" s="82" t="str">
        <f t="shared" si="33"/>
        <v>1004</v>
      </c>
      <c r="C1060" s="179" t="s">
        <v>1318</v>
      </c>
      <c r="D1060" s="70" t="s">
        <v>40</v>
      </c>
      <c r="E1060" s="70"/>
      <c r="F1060" s="83" t="s">
        <v>1319</v>
      </c>
      <c r="G1060" s="70">
        <v>0</v>
      </c>
      <c r="H1060" s="70">
        <v>99</v>
      </c>
      <c r="I1060" s="70" t="s">
        <v>992</v>
      </c>
      <c r="J1060" s="69" t="s">
        <v>1320</v>
      </c>
      <c r="K1060" s="39" t="s">
        <v>1321</v>
      </c>
      <c r="L1060" s="70" t="s">
        <v>4546</v>
      </c>
      <c r="M1060" s="11">
        <v>1</v>
      </c>
      <c r="N1060" s="11">
        <f ca="1">IF(INDIRECT(ADDRESS(ROW(),12))=1,2^(ROW()-ROW($N$1056)),0)</f>
        <v>0</v>
      </c>
    </row>
    <row r="1061" spans="2:14" outlineLevel="1">
      <c r="B1061" s="82" t="str">
        <f t="shared" si="33"/>
        <v>1005</v>
      </c>
      <c r="C1061" s="171" t="s">
        <v>1322</v>
      </c>
      <c r="D1061" s="70" t="s">
        <v>40</v>
      </c>
      <c r="E1061" s="70"/>
      <c r="F1061" s="83" t="s">
        <v>1323</v>
      </c>
      <c r="G1061" s="70">
        <v>1</v>
      </c>
      <c r="H1061" s="70">
        <v>12</v>
      </c>
      <c r="I1061" s="70" t="s">
        <v>992</v>
      </c>
      <c r="J1061" s="69" t="s">
        <v>136</v>
      </c>
      <c r="K1061" s="84" t="s">
        <v>1324</v>
      </c>
      <c r="L1061" s="70" t="s">
        <v>4546</v>
      </c>
      <c r="M1061" s="11">
        <v>1</v>
      </c>
      <c r="N1061" s="11">
        <f t="shared" ref="N1061:N1117" ca="1" si="34">IF(INDIRECT(ADDRESS(ROW(),12))=1,2^(ROW()-ROW($N$1056)),0)</f>
        <v>0</v>
      </c>
    </row>
    <row r="1062" spans="2:14" outlineLevel="1">
      <c r="B1062" s="82" t="str">
        <f t="shared" si="33"/>
        <v>1006</v>
      </c>
      <c r="C1062" s="171" t="s">
        <v>1325</v>
      </c>
      <c r="D1062" s="70" t="s">
        <v>40</v>
      </c>
      <c r="E1062" s="70"/>
      <c r="F1062" s="83" t="s">
        <v>1326</v>
      </c>
      <c r="G1062" s="70">
        <v>1</v>
      </c>
      <c r="H1062" s="70">
        <v>31</v>
      </c>
      <c r="I1062" s="70" t="s">
        <v>992</v>
      </c>
      <c r="J1062" s="69" t="s">
        <v>139</v>
      </c>
      <c r="K1062" s="84" t="s">
        <v>1327</v>
      </c>
      <c r="L1062" s="70" t="s">
        <v>4546</v>
      </c>
      <c r="M1062" s="11">
        <v>1</v>
      </c>
      <c r="N1062" s="11">
        <f t="shared" ca="1" si="34"/>
        <v>0</v>
      </c>
    </row>
    <row r="1063" spans="2:14" outlineLevel="1">
      <c r="B1063" s="82" t="str">
        <f t="shared" si="33"/>
        <v>1007</v>
      </c>
      <c r="C1063" s="171" t="s">
        <v>1328</v>
      </c>
      <c r="D1063" s="70" t="s">
        <v>40</v>
      </c>
      <c r="E1063" s="70"/>
      <c r="F1063" s="83" t="s">
        <v>1329</v>
      </c>
      <c r="G1063" s="70">
        <v>0</v>
      </c>
      <c r="H1063" s="70">
        <v>23</v>
      </c>
      <c r="I1063" s="70" t="s">
        <v>992</v>
      </c>
      <c r="J1063" s="69" t="s">
        <v>142</v>
      </c>
      <c r="K1063" s="84" t="s">
        <v>1330</v>
      </c>
      <c r="L1063" s="70" t="s">
        <v>4546</v>
      </c>
      <c r="M1063" s="11">
        <v>1</v>
      </c>
      <c r="N1063" s="11">
        <f t="shared" ca="1" si="34"/>
        <v>0</v>
      </c>
    </row>
    <row r="1064" spans="2:14" outlineLevel="1">
      <c r="B1064" s="82" t="str">
        <f t="shared" si="33"/>
        <v>1008</v>
      </c>
      <c r="C1064" s="171" t="s">
        <v>1331</v>
      </c>
      <c r="D1064" s="70" t="s">
        <v>40</v>
      </c>
      <c r="E1064" s="70"/>
      <c r="F1064" s="83" t="s">
        <v>1332</v>
      </c>
      <c r="G1064" s="70">
        <v>0</v>
      </c>
      <c r="H1064" s="70">
        <v>59</v>
      </c>
      <c r="I1064" s="70" t="s">
        <v>992</v>
      </c>
      <c r="J1064" s="69" t="s">
        <v>145</v>
      </c>
      <c r="K1064" s="84" t="s">
        <v>5783</v>
      </c>
      <c r="L1064" s="70" t="s">
        <v>4546</v>
      </c>
      <c r="M1064" s="11">
        <v>1</v>
      </c>
      <c r="N1064" s="11">
        <f t="shared" ca="1" si="34"/>
        <v>0</v>
      </c>
    </row>
    <row r="1065" spans="2:14" outlineLevel="1">
      <c r="B1065" s="82" t="str">
        <f t="shared" si="33"/>
        <v>1009</v>
      </c>
      <c r="C1065" s="171" t="s">
        <v>1333</v>
      </c>
      <c r="D1065" s="70" t="s">
        <v>40</v>
      </c>
      <c r="E1065" s="70"/>
      <c r="F1065" s="83" t="s">
        <v>80</v>
      </c>
      <c r="G1065" s="70">
        <v>0</v>
      </c>
      <c r="H1065" s="70">
        <v>59</v>
      </c>
      <c r="I1065" s="70" t="s">
        <v>992</v>
      </c>
      <c r="J1065" s="69" t="s">
        <v>148</v>
      </c>
      <c r="K1065" s="84" t="s">
        <v>1334</v>
      </c>
      <c r="L1065" s="70" t="s">
        <v>4546</v>
      </c>
      <c r="M1065" s="11">
        <v>1</v>
      </c>
      <c r="N1065" s="11">
        <f t="shared" ca="1" si="34"/>
        <v>0</v>
      </c>
    </row>
    <row r="1066" spans="2:14" ht="249" outlineLevel="1">
      <c r="B1066" s="82" t="str">
        <f t="shared" si="33"/>
        <v>100A</v>
      </c>
      <c r="C1066" s="179" t="s">
        <v>1335</v>
      </c>
      <c r="D1066" s="70" t="s">
        <v>40</v>
      </c>
      <c r="E1066" s="70"/>
      <c r="F1066" s="70"/>
      <c r="G1066" s="70">
        <v>1</v>
      </c>
      <c r="H1066" s="70">
        <v>1</v>
      </c>
      <c r="I1066" s="70" t="s">
        <v>992</v>
      </c>
      <c r="J1066" s="69" t="s">
        <v>1336</v>
      </c>
      <c r="K1066" s="39" t="s">
        <v>5784</v>
      </c>
      <c r="L1066" s="70" t="s">
        <v>4546</v>
      </c>
      <c r="M1066" s="11">
        <v>1</v>
      </c>
      <c r="N1066" s="11">
        <f t="shared" ca="1" si="34"/>
        <v>0</v>
      </c>
    </row>
    <row r="1067" spans="2:14" ht="28.5" outlineLevel="1">
      <c r="B1067" s="82" t="str">
        <f t="shared" si="33"/>
        <v>100B</v>
      </c>
      <c r="C1067" s="171" t="s">
        <v>1337</v>
      </c>
      <c r="D1067" s="70" t="s">
        <v>40</v>
      </c>
      <c r="E1067" s="70"/>
      <c r="F1067" s="70"/>
      <c r="G1067" s="70">
        <v>1</v>
      </c>
      <c r="H1067" s="70">
        <v>247</v>
      </c>
      <c r="I1067" s="70" t="s">
        <v>992</v>
      </c>
      <c r="J1067" s="69" t="s">
        <v>1338</v>
      </c>
      <c r="K1067" s="39" t="s">
        <v>1339</v>
      </c>
      <c r="L1067" s="70" t="s">
        <v>4546</v>
      </c>
      <c r="M1067" s="11">
        <v>1</v>
      </c>
      <c r="N1067" s="11">
        <f t="shared" ca="1" si="34"/>
        <v>0</v>
      </c>
    </row>
    <row r="1068" spans="2:14" ht="85.5" outlineLevel="1">
      <c r="B1068" s="82" t="str">
        <f t="shared" si="33"/>
        <v>100C</v>
      </c>
      <c r="C1068" s="171" t="s">
        <v>1340</v>
      </c>
      <c r="D1068" s="70" t="s">
        <v>40</v>
      </c>
      <c r="E1068" s="70"/>
      <c r="F1068" s="70"/>
      <c r="G1068" s="70">
        <v>0</v>
      </c>
      <c r="H1068" s="70">
        <v>4</v>
      </c>
      <c r="I1068" s="70" t="s">
        <v>992</v>
      </c>
      <c r="J1068" s="69" t="s">
        <v>1341</v>
      </c>
      <c r="K1068" s="39" t="s">
        <v>5785</v>
      </c>
      <c r="L1068" s="70" t="s">
        <v>4546</v>
      </c>
      <c r="M1068" s="11">
        <v>1</v>
      </c>
      <c r="N1068" s="11">
        <f t="shared" ca="1" si="34"/>
        <v>0</v>
      </c>
    </row>
    <row r="1069" spans="2:14" ht="57" outlineLevel="1">
      <c r="B1069" s="82" t="str">
        <f t="shared" si="33"/>
        <v>100D</v>
      </c>
      <c r="C1069" s="171" t="s">
        <v>1342</v>
      </c>
      <c r="D1069" s="70" t="s">
        <v>40</v>
      </c>
      <c r="E1069" s="70"/>
      <c r="F1069" s="70"/>
      <c r="G1069" s="70">
        <v>0</v>
      </c>
      <c r="H1069" s="70">
        <v>2</v>
      </c>
      <c r="I1069" s="70" t="s">
        <v>992</v>
      </c>
      <c r="J1069" s="69" t="s">
        <v>1343</v>
      </c>
      <c r="K1069" s="39" t="s">
        <v>1344</v>
      </c>
      <c r="L1069" s="70" t="s">
        <v>4546</v>
      </c>
      <c r="M1069" s="11">
        <v>1</v>
      </c>
      <c r="N1069" s="11">
        <f t="shared" ca="1" si="34"/>
        <v>0</v>
      </c>
    </row>
    <row r="1070" spans="2:14" ht="99" outlineLevel="1">
      <c r="B1070" s="82" t="str">
        <f t="shared" si="33"/>
        <v>100E</v>
      </c>
      <c r="C1070" s="171" t="s">
        <v>1345</v>
      </c>
      <c r="D1070" s="70" t="s">
        <v>40</v>
      </c>
      <c r="E1070" s="70"/>
      <c r="F1070" s="70"/>
      <c r="G1070" s="70">
        <v>0</v>
      </c>
      <c r="H1070" s="70">
        <v>4</v>
      </c>
      <c r="I1070" s="70" t="s">
        <v>992</v>
      </c>
      <c r="J1070" s="69" t="s">
        <v>1346</v>
      </c>
      <c r="K1070" s="39" t="s">
        <v>1347</v>
      </c>
      <c r="L1070" s="70" t="s">
        <v>4546</v>
      </c>
      <c r="M1070" s="11">
        <v>1</v>
      </c>
      <c r="N1070" s="11">
        <f t="shared" ca="1" si="34"/>
        <v>0</v>
      </c>
    </row>
    <row r="1071" spans="2:14" ht="263.25" outlineLevel="1">
      <c r="B1071" s="82" t="str">
        <f t="shared" si="33"/>
        <v>100F</v>
      </c>
      <c r="C1071" s="171" t="s">
        <v>1348</v>
      </c>
      <c r="D1071" s="70" t="s">
        <v>40</v>
      </c>
      <c r="E1071" s="70"/>
      <c r="F1071" s="70"/>
      <c r="G1071" s="70">
        <v>1</v>
      </c>
      <c r="H1071" s="70">
        <v>1</v>
      </c>
      <c r="I1071" s="70" t="s">
        <v>992</v>
      </c>
      <c r="J1071" s="69" t="s">
        <v>1349</v>
      </c>
      <c r="K1071" s="39" t="s">
        <v>5784</v>
      </c>
      <c r="L1071" s="70" t="s">
        <v>4546</v>
      </c>
      <c r="M1071" s="11">
        <v>1</v>
      </c>
      <c r="N1071" s="11">
        <f t="shared" ca="1" si="34"/>
        <v>0</v>
      </c>
    </row>
    <row r="1072" spans="2:14" ht="42.75" outlineLevel="1">
      <c r="B1072" s="30" t="str">
        <f t="shared" si="33"/>
        <v>1010</v>
      </c>
      <c r="C1072" s="101" t="s">
        <v>1350</v>
      </c>
      <c r="D1072" s="11" t="s">
        <v>40</v>
      </c>
      <c r="G1072" s="11">
        <v>0</v>
      </c>
      <c r="H1072" s="11">
        <v>1</v>
      </c>
      <c r="I1072" s="11" t="s">
        <v>992</v>
      </c>
      <c r="J1072" s="27" t="s">
        <v>1351</v>
      </c>
      <c r="K1072" s="39" t="s">
        <v>5786</v>
      </c>
      <c r="L1072" s="25" t="s">
        <v>4591</v>
      </c>
      <c r="N1072" s="11">
        <f t="shared" ca="1" si="34"/>
        <v>0</v>
      </c>
    </row>
    <row r="1073" spans="2:14" ht="142.5" outlineLevel="1">
      <c r="B1073" s="30" t="str">
        <f t="shared" si="33"/>
        <v>1011</v>
      </c>
      <c r="C1073" s="180" t="s">
        <v>1352</v>
      </c>
      <c r="D1073" s="11" t="s">
        <v>40</v>
      </c>
      <c r="G1073" s="11">
        <v>0</v>
      </c>
      <c r="H1073" s="11">
        <v>255</v>
      </c>
      <c r="I1073" s="11" t="s">
        <v>992</v>
      </c>
      <c r="J1073" s="27" t="s">
        <v>1353</v>
      </c>
      <c r="K1073" s="194" t="s">
        <v>5787</v>
      </c>
      <c r="L1073" s="25" t="s">
        <v>4591</v>
      </c>
      <c r="M1073" s="11">
        <v>1</v>
      </c>
      <c r="N1073" s="11">
        <f t="shared" ca="1" si="34"/>
        <v>0</v>
      </c>
    </row>
    <row r="1074" spans="2:14" outlineLevel="1">
      <c r="B1074" s="30" t="str">
        <f t="shared" si="33"/>
        <v>1012</v>
      </c>
      <c r="C1074" s="180" t="s">
        <v>1354</v>
      </c>
      <c r="D1074" s="11" t="s">
        <v>40</v>
      </c>
      <c r="G1074" s="11">
        <v>0</v>
      </c>
      <c r="H1074" s="11">
        <v>255</v>
      </c>
      <c r="I1074" s="11" t="s">
        <v>992</v>
      </c>
      <c r="L1074" s="25" t="s">
        <v>4591</v>
      </c>
      <c r="M1074" s="11">
        <v>1</v>
      </c>
      <c r="N1074" s="11">
        <f t="shared" ca="1" si="34"/>
        <v>0</v>
      </c>
    </row>
    <row r="1075" spans="2:14" outlineLevel="1">
      <c r="B1075" s="30" t="str">
        <f t="shared" si="33"/>
        <v>1013</v>
      </c>
      <c r="C1075" s="180" t="s">
        <v>1355</v>
      </c>
      <c r="D1075" s="11" t="s">
        <v>40</v>
      </c>
      <c r="G1075" s="11">
        <v>0</v>
      </c>
      <c r="H1075" s="11">
        <v>255</v>
      </c>
      <c r="I1075" s="11" t="s">
        <v>992</v>
      </c>
      <c r="L1075" s="25" t="s">
        <v>4591</v>
      </c>
      <c r="M1075" s="11">
        <v>1</v>
      </c>
      <c r="N1075" s="11">
        <f t="shared" ca="1" si="34"/>
        <v>0</v>
      </c>
    </row>
    <row r="1076" spans="2:14" outlineLevel="1">
      <c r="B1076" s="30" t="str">
        <f t="shared" si="33"/>
        <v>1014</v>
      </c>
      <c r="C1076" s="180" t="s">
        <v>1356</v>
      </c>
      <c r="D1076" s="11" t="s">
        <v>40</v>
      </c>
      <c r="G1076" s="11">
        <v>0</v>
      </c>
      <c r="H1076" s="11">
        <v>255</v>
      </c>
      <c r="I1076" s="11" t="s">
        <v>992</v>
      </c>
      <c r="L1076" s="25" t="s">
        <v>4591</v>
      </c>
      <c r="M1076" s="11">
        <v>1</v>
      </c>
      <c r="N1076" s="11">
        <f t="shared" ca="1" si="34"/>
        <v>0</v>
      </c>
    </row>
    <row r="1077" spans="2:14" outlineLevel="1">
      <c r="B1077" s="30" t="str">
        <f t="shared" si="33"/>
        <v>1015</v>
      </c>
      <c r="C1077" s="180" t="s">
        <v>1357</v>
      </c>
      <c r="D1077" s="11" t="s">
        <v>40</v>
      </c>
      <c r="G1077" s="11">
        <v>0</v>
      </c>
      <c r="H1077" s="11">
        <v>255</v>
      </c>
      <c r="I1077" s="11" t="s">
        <v>992</v>
      </c>
      <c r="L1077" s="25" t="s">
        <v>4591</v>
      </c>
      <c r="N1077" s="11">
        <f t="shared" ca="1" si="34"/>
        <v>0</v>
      </c>
    </row>
    <row r="1078" spans="2:14" outlineLevel="1">
      <c r="B1078" s="30" t="str">
        <f t="shared" si="33"/>
        <v>1016</v>
      </c>
      <c r="C1078" s="180" t="s">
        <v>1358</v>
      </c>
      <c r="D1078" s="11" t="s">
        <v>40</v>
      </c>
      <c r="G1078" s="11">
        <v>0</v>
      </c>
      <c r="H1078" s="11">
        <v>255</v>
      </c>
      <c r="I1078" s="11" t="s">
        <v>992</v>
      </c>
      <c r="L1078" s="25" t="s">
        <v>4591</v>
      </c>
      <c r="N1078" s="11">
        <f t="shared" ca="1" si="34"/>
        <v>0</v>
      </c>
    </row>
    <row r="1079" spans="2:14" outlineLevel="1">
      <c r="B1079" s="30" t="str">
        <f t="shared" si="33"/>
        <v>1017</v>
      </c>
      <c r="C1079" s="180" t="s">
        <v>1359</v>
      </c>
      <c r="D1079" s="11" t="s">
        <v>40</v>
      </c>
      <c r="G1079" s="11">
        <v>0</v>
      </c>
      <c r="H1079" s="11">
        <v>255</v>
      </c>
      <c r="I1079" s="11" t="s">
        <v>992</v>
      </c>
      <c r="L1079" s="25" t="s">
        <v>4591</v>
      </c>
      <c r="N1079" s="11">
        <f t="shared" ca="1" si="34"/>
        <v>0</v>
      </c>
    </row>
    <row r="1080" spans="2:14" outlineLevel="1">
      <c r="B1080" s="30" t="str">
        <f t="shared" si="33"/>
        <v>1018</v>
      </c>
      <c r="C1080" s="180" t="s">
        <v>1360</v>
      </c>
      <c r="D1080" s="11" t="s">
        <v>40</v>
      </c>
      <c r="G1080" s="11">
        <v>0</v>
      </c>
      <c r="H1080" s="11">
        <v>255</v>
      </c>
      <c r="I1080" s="11" t="s">
        <v>992</v>
      </c>
      <c r="L1080" s="25" t="s">
        <v>4591</v>
      </c>
      <c r="N1080" s="11">
        <f t="shared" ca="1" si="34"/>
        <v>0</v>
      </c>
    </row>
    <row r="1081" spans="2:14" outlineLevel="1">
      <c r="B1081" s="30" t="str">
        <f t="shared" si="33"/>
        <v>1019</v>
      </c>
      <c r="C1081" s="180" t="s">
        <v>1361</v>
      </c>
      <c r="D1081" s="11" t="s">
        <v>40</v>
      </c>
      <c r="G1081" s="11">
        <v>0</v>
      </c>
      <c r="H1081" s="11">
        <v>255</v>
      </c>
      <c r="I1081" s="11" t="s">
        <v>992</v>
      </c>
      <c r="L1081" s="25" t="s">
        <v>4591</v>
      </c>
      <c r="N1081" s="11">
        <f t="shared" ca="1" si="34"/>
        <v>0</v>
      </c>
    </row>
    <row r="1082" spans="2:14" outlineLevel="1">
      <c r="B1082" s="30" t="str">
        <f t="shared" si="33"/>
        <v>101A</v>
      </c>
      <c r="C1082" s="180" t="s">
        <v>1362</v>
      </c>
      <c r="D1082" s="11" t="s">
        <v>40</v>
      </c>
      <c r="G1082" s="11">
        <v>0</v>
      </c>
      <c r="H1082" s="11">
        <v>255</v>
      </c>
      <c r="I1082" s="11" t="s">
        <v>992</v>
      </c>
      <c r="L1082" s="25" t="s">
        <v>4591</v>
      </c>
      <c r="N1082" s="11">
        <f t="shared" ca="1" si="34"/>
        <v>0</v>
      </c>
    </row>
    <row r="1083" spans="2:14" outlineLevel="1">
      <c r="B1083" s="30" t="str">
        <f t="shared" si="33"/>
        <v>101B</v>
      </c>
      <c r="C1083" s="180" t="s">
        <v>1363</v>
      </c>
      <c r="D1083" s="11" t="s">
        <v>40</v>
      </c>
      <c r="G1083" s="11">
        <v>0</v>
      </c>
      <c r="H1083" s="11">
        <v>255</v>
      </c>
      <c r="I1083" s="11" t="s">
        <v>992</v>
      </c>
      <c r="L1083" s="25" t="s">
        <v>4591</v>
      </c>
      <c r="N1083" s="11">
        <f t="shared" ca="1" si="34"/>
        <v>0</v>
      </c>
    </row>
    <row r="1084" spans="2:14" outlineLevel="1">
      <c r="B1084" s="30" t="str">
        <f t="shared" si="33"/>
        <v>101C</v>
      </c>
      <c r="C1084" s="180" t="s">
        <v>1364</v>
      </c>
      <c r="D1084" s="11" t="s">
        <v>40</v>
      </c>
      <c r="G1084" s="11">
        <v>0</v>
      </c>
      <c r="H1084" s="11">
        <v>255</v>
      </c>
      <c r="I1084" s="11" t="s">
        <v>992</v>
      </c>
      <c r="L1084" s="25" t="s">
        <v>4591</v>
      </c>
      <c r="N1084" s="11">
        <f t="shared" ca="1" si="34"/>
        <v>0</v>
      </c>
    </row>
    <row r="1085" spans="2:14" outlineLevel="1">
      <c r="B1085" s="30" t="str">
        <f t="shared" si="33"/>
        <v>101D</v>
      </c>
      <c r="C1085" s="180" t="s">
        <v>1365</v>
      </c>
      <c r="D1085" s="11" t="s">
        <v>40</v>
      </c>
      <c r="G1085" s="11">
        <v>0</v>
      </c>
      <c r="H1085" s="11">
        <v>255</v>
      </c>
      <c r="I1085" s="11" t="s">
        <v>992</v>
      </c>
      <c r="L1085" s="25" t="s">
        <v>4591</v>
      </c>
      <c r="N1085" s="11">
        <f t="shared" ca="1" si="34"/>
        <v>0</v>
      </c>
    </row>
    <row r="1086" spans="2:14" outlineLevel="1">
      <c r="B1086" s="30" t="str">
        <f t="shared" si="33"/>
        <v>101E</v>
      </c>
      <c r="C1086" s="180" t="s">
        <v>1366</v>
      </c>
      <c r="D1086" s="11" t="s">
        <v>40</v>
      </c>
      <c r="G1086" s="11">
        <v>0</v>
      </c>
      <c r="H1086" s="11">
        <v>255</v>
      </c>
      <c r="I1086" s="11" t="s">
        <v>992</v>
      </c>
      <c r="L1086" s="25" t="s">
        <v>4591</v>
      </c>
      <c r="N1086" s="11">
        <f t="shared" ca="1" si="34"/>
        <v>0</v>
      </c>
    </row>
    <row r="1087" spans="2:14" outlineLevel="1">
      <c r="B1087" s="30" t="str">
        <f t="shared" si="33"/>
        <v>101F</v>
      </c>
      <c r="C1087" s="180" t="s">
        <v>1367</v>
      </c>
      <c r="D1087" s="11" t="s">
        <v>40</v>
      </c>
      <c r="G1087" s="11">
        <v>0</v>
      </c>
      <c r="H1087" s="11">
        <v>255</v>
      </c>
      <c r="I1087" s="11" t="s">
        <v>992</v>
      </c>
      <c r="L1087" s="25" t="s">
        <v>4591</v>
      </c>
      <c r="N1087" s="11">
        <f t="shared" ca="1" si="34"/>
        <v>0</v>
      </c>
    </row>
    <row r="1088" spans="2:14" outlineLevel="1">
      <c r="B1088" s="30" t="str">
        <f t="shared" si="33"/>
        <v>1020</v>
      </c>
      <c r="C1088" s="180" t="s">
        <v>1368</v>
      </c>
      <c r="D1088" s="11" t="s">
        <v>40</v>
      </c>
      <c r="G1088" s="11">
        <v>0</v>
      </c>
      <c r="H1088" s="11">
        <v>255</v>
      </c>
      <c r="I1088" s="11" t="s">
        <v>992</v>
      </c>
      <c r="L1088" s="25" t="s">
        <v>4591</v>
      </c>
      <c r="N1088" s="11">
        <f t="shared" ca="1" si="34"/>
        <v>0</v>
      </c>
    </row>
    <row r="1089" spans="2:14" ht="262.5" outlineLevel="1">
      <c r="B1089" s="30" t="str">
        <f t="shared" si="33"/>
        <v>1021</v>
      </c>
      <c r="C1089" s="101" t="s">
        <v>1369</v>
      </c>
      <c r="D1089" s="11" t="s">
        <v>40</v>
      </c>
      <c r="G1089" s="11">
        <v>1</v>
      </c>
      <c r="H1089" s="11">
        <v>1</v>
      </c>
      <c r="I1089" s="11" t="s">
        <v>992</v>
      </c>
      <c r="J1089" s="34" t="s">
        <v>1370</v>
      </c>
      <c r="K1089" s="39" t="s">
        <v>5784</v>
      </c>
      <c r="L1089" s="25" t="s">
        <v>4591</v>
      </c>
      <c r="M1089" s="11">
        <v>1</v>
      </c>
      <c r="N1089" s="11">
        <f t="shared" ca="1" si="34"/>
        <v>0</v>
      </c>
    </row>
    <row r="1090" spans="2:14" ht="249.75" outlineLevel="1">
      <c r="B1090" s="30" t="str">
        <f t="shared" si="33"/>
        <v>1022</v>
      </c>
      <c r="C1090" s="162" t="s">
        <v>1371</v>
      </c>
      <c r="D1090" s="11" t="s">
        <v>40</v>
      </c>
      <c r="G1090" s="11">
        <v>1</v>
      </c>
      <c r="H1090" s="11">
        <v>1</v>
      </c>
      <c r="I1090" s="11" t="s">
        <v>992</v>
      </c>
      <c r="J1090" s="27" t="s">
        <v>1372</v>
      </c>
      <c r="K1090" s="39" t="s">
        <v>5784</v>
      </c>
      <c r="L1090" s="25" t="s">
        <v>4591</v>
      </c>
      <c r="M1090" s="11">
        <v>1</v>
      </c>
      <c r="N1090" s="11">
        <f t="shared" ca="1" si="34"/>
        <v>0</v>
      </c>
    </row>
    <row r="1091" spans="2:14" ht="94.5" outlineLevel="1">
      <c r="B1091" s="30" t="str">
        <f t="shared" si="33"/>
        <v>1023</v>
      </c>
      <c r="C1091" s="101" t="s">
        <v>1373</v>
      </c>
      <c r="D1091" s="11" t="s">
        <v>40</v>
      </c>
      <c r="G1091" s="11">
        <v>0</v>
      </c>
      <c r="H1091" s="11">
        <v>2</v>
      </c>
      <c r="I1091" s="11" t="s">
        <v>992</v>
      </c>
      <c r="J1091" s="32" t="s">
        <v>1374</v>
      </c>
      <c r="K1091" s="39" t="s">
        <v>4628</v>
      </c>
      <c r="L1091" s="25" t="s">
        <v>4591</v>
      </c>
      <c r="M1091" s="11">
        <v>1</v>
      </c>
      <c r="N1091" s="11">
        <f t="shared" ca="1" si="34"/>
        <v>0</v>
      </c>
    </row>
    <row r="1092" spans="2:14" outlineLevel="1">
      <c r="B1092" s="30" t="str">
        <f t="shared" si="33"/>
        <v>1024</v>
      </c>
      <c r="C1092" s="101" t="s">
        <v>1375</v>
      </c>
      <c r="D1092" s="11" t="s">
        <v>40</v>
      </c>
      <c r="E1092" s="45">
        <v>10</v>
      </c>
      <c r="F1092" s="45" t="s">
        <v>1376</v>
      </c>
      <c r="G1092" s="11">
        <v>0</v>
      </c>
      <c r="H1092" s="11">
        <v>65535</v>
      </c>
      <c r="I1092" s="11" t="s">
        <v>992</v>
      </c>
      <c r="J1092" s="33" t="s">
        <v>1377</v>
      </c>
      <c r="K1092" s="141" t="s">
        <v>4629</v>
      </c>
      <c r="L1092" s="25" t="s">
        <v>4591</v>
      </c>
      <c r="M1092" s="11">
        <v>1</v>
      </c>
      <c r="N1092" s="11">
        <f t="shared" ca="1" si="34"/>
        <v>0</v>
      </c>
    </row>
    <row r="1093" spans="2:14" outlineLevel="1">
      <c r="B1093" s="30" t="str">
        <f t="shared" si="33"/>
        <v>1025</v>
      </c>
      <c r="C1093" s="101" t="s">
        <v>1378</v>
      </c>
      <c r="D1093" s="11" t="s">
        <v>40</v>
      </c>
      <c r="G1093" s="11">
        <v>0</v>
      </c>
      <c r="H1093" s="11">
        <v>1</v>
      </c>
      <c r="I1093" s="11" t="s">
        <v>992</v>
      </c>
      <c r="J1093" s="32" t="s">
        <v>1379</v>
      </c>
      <c r="K1093" s="122" t="s">
        <v>4630</v>
      </c>
      <c r="L1093" s="25" t="s">
        <v>4591</v>
      </c>
      <c r="M1093" s="11">
        <v>1</v>
      </c>
      <c r="N1093" s="11">
        <f t="shared" ca="1" si="34"/>
        <v>0</v>
      </c>
    </row>
    <row r="1094" spans="2:14" outlineLevel="1">
      <c r="B1094" s="30" t="str">
        <f t="shared" si="33"/>
        <v>1026</v>
      </c>
      <c r="C1094" s="160" t="s">
        <v>1380</v>
      </c>
      <c r="D1094" s="11" t="s">
        <v>40</v>
      </c>
      <c r="E1094" s="11">
        <v>1</v>
      </c>
      <c r="F1094" s="13" t="s">
        <v>121</v>
      </c>
      <c r="G1094" s="11">
        <v>5</v>
      </c>
      <c r="H1094" s="11">
        <v>65535</v>
      </c>
      <c r="I1094" s="11" t="s">
        <v>992</v>
      </c>
      <c r="J1094" s="27" t="s">
        <v>1381</v>
      </c>
      <c r="K1094" s="34" t="s">
        <v>4631</v>
      </c>
      <c r="L1094" s="25" t="s">
        <v>4591</v>
      </c>
      <c r="M1094" s="11">
        <v>1</v>
      </c>
      <c r="N1094" s="11">
        <f t="shared" ca="1" si="34"/>
        <v>0</v>
      </c>
    </row>
    <row r="1095" spans="2:14" ht="250.5" outlineLevel="1">
      <c r="B1095" s="30" t="str">
        <f t="shared" si="33"/>
        <v>1027</v>
      </c>
      <c r="C1095" s="160" t="s">
        <v>1382</v>
      </c>
      <c r="D1095" s="11" t="s">
        <v>40</v>
      </c>
      <c r="G1095" s="11">
        <v>1</v>
      </c>
      <c r="H1095" s="11">
        <v>1</v>
      </c>
      <c r="I1095" s="11" t="s">
        <v>992</v>
      </c>
      <c r="J1095" s="27" t="s">
        <v>1383</v>
      </c>
      <c r="K1095" s="34" t="s">
        <v>5788</v>
      </c>
      <c r="L1095" s="25" t="s">
        <v>4591</v>
      </c>
      <c r="M1095" s="11">
        <v>1</v>
      </c>
      <c r="N1095" s="11">
        <f t="shared" ca="1" si="34"/>
        <v>0</v>
      </c>
    </row>
    <row r="1096" spans="2:14" ht="71.25" outlineLevel="1">
      <c r="B1096" s="30" t="str">
        <f t="shared" si="33"/>
        <v>1028</v>
      </c>
      <c r="C1096" s="160" t="s">
        <v>1384</v>
      </c>
      <c r="D1096" s="11" t="s">
        <v>40</v>
      </c>
      <c r="G1096" s="11">
        <v>0</v>
      </c>
      <c r="H1096" s="11">
        <v>31</v>
      </c>
      <c r="I1096" s="11" t="s">
        <v>992</v>
      </c>
      <c r="J1096" s="123" t="s">
        <v>4632</v>
      </c>
      <c r="K1096" s="34" t="s">
        <v>5789</v>
      </c>
      <c r="L1096" s="25" t="s">
        <v>4591</v>
      </c>
      <c r="M1096" s="11">
        <v>1</v>
      </c>
      <c r="N1096" s="11">
        <f t="shared" ca="1" si="34"/>
        <v>0</v>
      </c>
    </row>
    <row r="1097" spans="2:14" ht="94.5" outlineLevel="1">
      <c r="B1097" s="82" t="str">
        <f t="shared" si="33"/>
        <v>1029</v>
      </c>
      <c r="C1097" s="179" t="s">
        <v>1385</v>
      </c>
      <c r="D1097" s="70" t="s">
        <v>40</v>
      </c>
      <c r="E1097" s="70"/>
      <c r="F1097" s="70"/>
      <c r="G1097" s="70">
        <v>0</v>
      </c>
      <c r="H1097" s="70">
        <v>2</v>
      </c>
      <c r="I1097" s="70" t="s">
        <v>992</v>
      </c>
      <c r="J1097" s="72" t="s">
        <v>1386</v>
      </c>
      <c r="K1097" s="124" t="s">
        <v>4633</v>
      </c>
      <c r="L1097" s="70" t="s">
        <v>4546</v>
      </c>
      <c r="M1097" s="11">
        <v>1</v>
      </c>
      <c r="N1097" s="11">
        <f t="shared" ca="1" si="34"/>
        <v>0</v>
      </c>
    </row>
    <row r="1098" spans="2:14" ht="27" outlineLevel="1">
      <c r="B1098" s="82" t="str">
        <f t="shared" si="33"/>
        <v>102A</v>
      </c>
      <c r="C1098" s="179" t="s">
        <v>1387</v>
      </c>
      <c r="D1098" s="70" t="s">
        <v>40</v>
      </c>
      <c r="E1098" s="70">
        <v>1</v>
      </c>
      <c r="F1098" s="83" t="s">
        <v>80</v>
      </c>
      <c r="G1098" s="70">
        <v>0</v>
      </c>
      <c r="H1098" s="70">
        <v>65535</v>
      </c>
      <c r="I1098" s="70" t="s">
        <v>992</v>
      </c>
      <c r="J1098" s="72" t="s">
        <v>1388</v>
      </c>
      <c r="K1098" s="124" t="s">
        <v>4634</v>
      </c>
      <c r="L1098" s="70" t="s">
        <v>4546</v>
      </c>
      <c r="N1098" s="11">
        <f t="shared" ca="1" si="34"/>
        <v>0</v>
      </c>
    </row>
    <row r="1099" spans="2:14" outlineLevel="1">
      <c r="B1099" s="82" t="str">
        <f t="shared" si="33"/>
        <v>102B</v>
      </c>
      <c r="C1099" s="179" t="s">
        <v>1389</v>
      </c>
      <c r="D1099" s="70" t="s">
        <v>40</v>
      </c>
      <c r="E1099" s="70"/>
      <c r="F1099" s="70"/>
      <c r="G1099" s="70">
        <v>0</v>
      </c>
      <c r="H1099" s="70">
        <v>1</v>
      </c>
      <c r="I1099" s="70" t="s">
        <v>992</v>
      </c>
      <c r="J1099" s="124" t="s">
        <v>4635</v>
      </c>
      <c r="K1099" s="124" t="s">
        <v>4636</v>
      </c>
      <c r="L1099" s="70" t="s">
        <v>4546</v>
      </c>
      <c r="N1099" s="11">
        <f t="shared" ca="1" si="34"/>
        <v>0</v>
      </c>
    </row>
    <row r="1100" spans="2:14" ht="249" outlineLevel="1">
      <c r="B1100" s="82" t="str">
        <f t="shared" si="33"/>
        <v>102C</v>
      </c>
      <c r="C1100" s="179" t="s">
        <v>1390</v>
      </c>
      <c r="D1100" s="70" t="s">
        <v>40</v>
      </c>
      <c r="E1100" s="70"/>
      <c r="F1100" s="70"/>
      <c r="G1100" s="70">
        <v>1</v>
      </c>
      <c r="H1100" s="70">
        <v>1</v>
      </c>
      <c r="I1100" s="70" t="s">
        <v>992</v>
      </c>
      <c r="J1100" s="85" t="s">
        <v>1391</v>
      </c>
      <c r="K1100" s="85" t="s">
        <v>5790</v>
      </c>
      <c r="L1100" s="70" t="s">
        <v>4546</v>
      </c>
      <c r="M1100" s="11">
        <v>0</v>
      </c>
      <c r="N1100" s="11">
        <f t="shared" ca="1" si="34"/>
        <v>0</v>
      </c>
    </row>
    <row r="1101" spans="2:14" ht="250.5" outlineLevel="1">
      <c r="B1101" s="30" t="str">
        <f t="shared" si="33"/>
        <v>102D</v>
      </c>
      <c r="C1101" s="101" t="s">
        <v>1392</v>
      </c>
      <c r="D1101" s="11" t="s">
        <v>40</v>
      </c>
      <c r="G1101" s="11">
        <v>1</v>
      </c>
      <c r="H1101" s="11">
        <v>1</v>
      </c>
      <c r="I1101" s="11" t="s">
        <v>992</v>
      </c>
      <c r="J1101" s="34" t="s">
        <v>4637</v>
      </c>
      <c r="K1101" s="34" t="s">
        <v>5791</v>
      </c>
      <c r="L1101" s="25" t="s">
        <v>4591</v>
      </c>
      <c r="M1101" s="11">
        <v>1</v>
      </c>
      <c r="N1101" s="11">
        <f t="shared" ca="1" si="34"/>
        <v>0</v>
      </c>
    </row>
    <row r="1102" spans="2:14" ht="331.5" outlineLevel="1">
      <c r="B1102" s="30" t="str">
        <f t="shared" si="33"/>
        <v>102E</v>
      </c>
      <c r="C1102" s="101" t="s">
        <v>1393</v>
      </c>
      <c r="D1102" s="11" t="s">
        <v>40</v>
      </c>
      <c r="G1102" s="11">
        <v>1</v>
      </c>
      <c r="H1102" s="11">
        <v>2</v>
      </c>
      <c r="I1102" s="11" t="s">
        <v>992</v>
      </c>
      <c r="J1102" s="142" t="s">
        <v>4638</v>
      </c>
      <c r="K1102" s="44" t="s">
        <v>5792</v>
      </c>
      <c r="L1102" s="25" t="s">
        <v>4591</v>
      </c>
      <c r="M1102" s="11">
        <v>1</v>
      </c>
      <c r="N1102" s="11">
        <f t="shared" ca="1" si="34"/>
        <v>0</v>
      </c>
    </row>
    <row r="1103" spans="2:14" outlineLevel="1">
      <c r="B1103" s="30" t="str">
        <f t="shared" si="33"/>
        <v>102F</v>
      </c>
      <c r="C1103" s="101"/>
      <c r="D1103" s="11" t="s">
        <v>40</v>
      </c>
      <c r="I1103" s="11" t="s">
        <v>992</v>
      </c>
      <c r="J1103" s="48"/>
      <c r="K1103" s="48"/>
      <c r="L1103" s="11" t="s">
        <v>4591</v>
      </c>
      <c r="N1103" s="11">
        <f t="shared" ca="1" si="34"/>
        <v>0</v>
      </c>
    </row>
    <row r="1104" spans="2:14" ht="175.5" outlineLevel="1">
      <c r="B1104" s="30" t="str">
        <f t="shared" si="33"/>
        <v>1030</v>
      </c>
      <c r="C1104" s="101" t="s">
        <v>1394</v>
      </c>
      <c r="D1104" s="11" t="s">
        <v>40</v>
      </c>
      <c r="E1104" s="11">
        <v>1</v>
      </c>
      <c r="F1104" s="13" t="s">
        <v>1319</v>
      </c>
      <c r="G1104" s="11">
        <v>0</v>
      </c>
      <c r="H1104" s="11">
        <v>19</v>
      </c>
      <c r="I1104" s="11" t="s">
        <v>992</v>
      </c>
      <c r="J1104" s="143" t="s">
        <v>4639</v>
      </c>
      <c r="K1104" s="143" t="s">
        <v>5793</v>
      </c>
      <c r="L1104" s="11" t="s">
        <v>4591</v>
      </c>
      <c r="M1104" s="11">
        <v>1</v>
      </c>
      <c r="N1104" s="11">
        <f t="shared" ca="1" si="34"/>
        <v>0</v>
      </c>
    </row>
    <row r="1105" spans="2:14" ht="54" outlineLevel="1">
      <c r="B1105" s="30" t="str">
        <f t="shared" si="33"/>
        <v>1031</v>
      </c>
      <c r="C1105" s="101" t="s">
        <v>1395</v>
      </c>
      <c r="D1105" s="11" t="s">
        <v>40</v>
      </c>
      <c r="E1105" s="11">
        <v>1</v>
      </c>
      <c r="F1105" s="13" t="s">
        <v>1323</v>
      </c>
      <c r="G1105" s="11">
        <v>1</v>
      </c>
      <c r="H1105" s="11">
        <v>12</v>
      </c>
      <c r="I1105" s="11" t="s">
        <v>992</v>
      </c>
      <c r="J1105" s="43" t="s">
        <v>1396</v>
      </c>
      <c r="K1105" s="143" t="s">
        <v>5794</v>
      </c>
      <c r="L1105" s="11" t="s">
        <v>4591</v>
      </c>
      <c r="M1105" s="11">
        <v>1</v>
      </c>
      <c r="N1105" s="11">
        <f t="shared" ca="1" si="34"/>
        <v>0</v>
      </c>
    </row>
    <row r="1106" spans="2:14" ht="54" outlineLevel="1">
      <c r="B1106" s="30" t="str">
        <f t="shared" si="33"/>
        <v>1032</v>
      </c>
      <c r="C1106" s="101" t="s">
        <v>1397</v>
      </c>
      <c r="D1106" s="11" t="s">
        <v>40</v>
      </c>
      <c r="E1106" s="11">
        <v>1</v>
      </c>
      <c r="F1106" s="13" t="s">
        <v>1326</v>
      </c>
      <c r="G1106" s="11">
        <v>1</v>
      </c>
      <c r="H1106" s="11">
        <v>31</v>
      </c>
      <c r="I1106" s="11" t="s">
        <v>992</v>
      </c>
      <c r="J1106" s="43" t="s">
        <v>1398</v>
      </c>
      <c r="K1106" s="143" t="s">
        <v>5795</v>
      </c>
      <c r="L1106" s="11" t="s">
        <v>4591</v>
      </c>
      <c r="M1106" s="11">
        <v>1</v>
      </c>
      <c r="N1106" s="11">
        <f t="shared" ca="1" si="34"/>
        <v>0</v>
      </c>
    </row>
    <row r="1107" spans="2:14" ht="405" outlineLevel="1">
      <c r="B1107" s="30" t="str">
        <f t="shared" si="33"/>
        <v>1033</v>
      </c>
      <c r="C1107" s="101" t="s">
        <v>1399</v>
      </c>
      <c r="D1107" s="11" t="s">
        <v>40</v>
      </c>
      <c r="I1107" s="11" t="s">
        <v>992</v>
      </c>
      <c r="J1107" s="143" t="s">
        <v>4640</v>
      </c>
      <c r="K1107" s="143" t="s">
        <v>5796</v>
      </c>
      <c r="L1107" s="11" t="s">
        <v>4591</v>
      </c>
      <c r="M1107" s="11">
        <v>1</v>
      </c>
      <c r="N1107" s="11">
        <f t="shared" ca="1" si="34"/>
        <v>0</v>
      </c>
    </row>
    <row r="1108" spans="2:14" ht="54" outlineLevel="1">
      <c r="B1108" s="82" t="str">
        <f t="shared" si="33"/>
        <v>1034</v>
      </c>
      <c r="C1108" s="179" t="s">
        <v>1400</v>
      </c>
      <c r="D1108" s="70" t="s">
        <v>40</v>
      </c>
      <c r="E1108" s="70"/>
      <c r="F1108" s="70"/>
      <c r="G1108" s="70">
        <v>0</v>
      </c>
      <c r="H1108" s="70">
        <v>65535</v>
      </c>
      <c r="I1108" s="70" t="s">
        <v>992</v>
      </c>
      <c r="J1108" s="86" t="s">
        <v>1401</v>
      </c>
      <c r="K1108" s="144" t="s">
        <v>4641</v>
      </c>
      <c r="L1108" s="70" t="s">
        <v>4546</v>
      </c>
      <c r="M1108" s="11">
        <v>1</v>
      </c>
      <c r="N1108" s="11">
        <f t="shared" ca="1" si="34"/>
        <v>0</v>
      </c>
    </row>
    <row r="1109" spans="2:14" ht="45" outlineLevel="1">
      <c r="B1109" s="30" t="str">
        <f t="shared" si="33"/>
        <v>1035</v>
      </c>
      <c r="C1109" s="101" t="s">
        <v>1402</v>
      </c>
      <c r="D1109" s="11" t="s">
        <v>40</v>
      </c>
      <c r="G1109" s="11">
        <v>0</v>
      </c>
      <c r="H1109" s="11">
        <v>1</v>
      </c>
      <c r="I1109" s="11" t="s">
        <v>992</v>
      </c>
      <c r="J1109" s="87" t="s">
        <v>1403</v>
      </c>
      <c r="K1109" s="145" t="s">
        <v>4642</v>
      </c>
      <c r="L1109" s="11" t="s">
        <v>4591</v>
      </c>
      <c r="M1109" s="11">
        <v>1</v>
      </c>
      <c r="N1109" s="11">
        <f t="shared" ca="1" si="34"/>
        <v>0</v>
      </c>
    </row>
    <row r="1110" spans="2:14" ht="45" outlineLevel="1">
      <c r="B1110" s="30" t="str">
        <f t="shared" si="33"/>
        <v>1036</v>
      </c>
      <c r="C1110" s="101" t="s">
        <v>1404</v>
      </c>
      <c r="D1110" s="11" t="s">
        <v>40</v>
      </c>
      <c r="G1110" s="11">
        <v>0</v>
      </c>
      <c r="H1110" s="11">
        <v>1</v>
      </c>
      <c r="I1110" s="11" t="s">
        <v>992</v>
      </c>
      <c r="J1110" s="87" t="s">
        <v>1405</v>
      </c>
      <c r="K1110" s="145" t="s">
        <v>5054</v>
      </c>
      <c r="L1110" s="11" t="s">
        <v>4591</v>
      </c>
      <c r="M1110" s="11">
        <v>1</v>
      </c>
      <c r="N1110" s="11">
        <f t="shared" ca="1" si="34"/>
        <v>0</v>
      </c>
    </row>
    <row r="1111" spans="2:14" ht="15" outlineLevel="1">
      <c r="B1111" s="30" t="str">
        <f t="shared" si="33"/>
        <v>1037</v>
      </c>
      <c r="C1111" s="101" t="s">
        <v>1406</v>
      </c>
      <c r="D1111" s="11" t="s">
        <v>40</v>
      </c>
      <c r="G1111" s="11">
        <v>0</v>
      </c>
      <c r="H1111" s="11">
        <v>10</v>
      </c>
      <c r="I1111" s="11" t="s">
        <v>992</v>
      </c>
      <c r="J1111" s="87" t="s">
        <v>1407</v>
      </c>
      <c r="K1111" s="145" t="s">
        <v>5053</v>
      </c>
      <c r="L1111" s="11" t="s">
        <v>4591</v>
      </c>
      <c r="M1111" s="11">
        <v>1</v>
      </c>
      <c r="N1111" s="11">
        <f t="shared" ca="1" si="34"/>
        <v>0</v>
      </c>
    </row>
    <row r="1112" spans="2:14" ht="90" outlineLevel="1">
      <c r="B1112" s="30" t="str">
        <f t="shared" si="33"/>
        <v>1038</v>
      </c>
      <c r="C1112" s="101" t="s">
        <v>1408</v>
      </c>
      <c r="D1112" s="11" t="s">
        <v>40</v>
      </c>
      <c r="G1112" s="11">
        <v>0</v>
      </c>
      <c r="H1112" s="11">
        <v>1</v>
      </c>
      <c r="I1112" s="11" t="s">
        <v>992</v>
      </c>
      <c r="J1112" s="145" t="s">
        <v>5055</v>
      </c>
      <c r="K1112" s="145" t="s">
        <v>5056</v>
      </c>
      <c r="L1112" s="11" t="s">
        <v>4591</v>
      </c>
      <c r="M1112" s="11">
        <v>1</v>
      </c>
      <c r="N1112" s="11">
        <f t="shared" ca="1" si="34"/>
        <v>0</v>
      </c>
    </row>
    <row r="1113" spans="2:14" ht="30" outlineLevel="1">
      <c r="B1113" s="30" t="str">
        <f t="shared" si="33"/>
        <v>1039</v>
      </c>
      <c r="C1113" s="101" t="s">
        <v>1409</v>
      </c>
      <c r="D1113" s="11" t="s">
        <v>40</v>
      </c>
      <c r="E1113" s="11">
        <v>1E-3</v>
      </c>
      <c r="F1113" s="46" t="s">
        <v>264</v>
      </c>
      <c r="G1113" s="11">
        <v>800</v>
      </c>
      <c r="H1113" s="11">
        <v>3600</v>
      </c>
      <c r="I1113" s="11" t="s">
        <v>992</v>
      </c>
      <c r="J1113" s="87" t="s">
        <v>1410</v>
      </c>
      <c r="K1113" s="145" t="s">
        <v>5797</v>
      </c>
      <c r="L1113" s="11" t="s">
        <v>4591</v>
      </c>
      <c r="N1113" s="11">
        <f t="shared" ca="1" si="34"/>
        <v>0</v>
      </c>
    </row>
    <row r="1114" spans="2:14" ht="30" outlineLevel="1">
      <c r="B1114" s="30" t="str">
        <f t="shared" si="33"/>
        <v>103A</v>
      </c>
      <c r="C1114" s="101" t="s">
        <v>1411</v>
      </c>
      <c r="D1114" s="11" t="s">
        <v>40</v>
      </c>
      <c r="E1114" s="11">
        <v>1E-3</v>
      </c>
      <c r="F1114" s="46" t="s">
        <v>264</v>
      </c>
      <c r="G1114" s="11">
        <v>800</v>
      </c>
      <c r="H1114" s="11">
        <v>1500</v>
      </c>
      <c r="I1114" s="11" t="s">
        <v>992</v>
      </c>
      <c r="J1114" s="87" t="s">
        <v>1412</v>
      </c>
      <c r="K1114" s="145" t="s">
        <v>5057</v>
      </c>
      <c r="L1114" s="11" t="s">
        <v>4591</v>
      </c>
      <c r="N1114" s="11">
        <f t="shared" ca="1" si="34"/>
        <v>0</v>
      </c>
    </row>
    <row r="1115" spans="2:14" ht="30" outlineLevel="1">
      <c r="B1115" s="30" t="str">
        <f t="shared" si="33"/>
        <v>103B</v>
      </c>
      <c r="C1115" s="101" t="s">
        <v>1413</v>
      </c>
      <c r="D1115" s="11" t="s">
        <v>40</v>
      </c>
      <c r="E1115" s="11">
        <v>1E-3</v>
      </c>
      <c r="F1115" s="46" t="s">
        <v>264</v>
      </c>
      <c r="G1115" s="11">
        <v>800</v>
      </c>
      <c r="H1115" s="11">
        <v>1500</v>
      </c>
      <c r="I1115" s="11" t="s">
        <v>992</v>
      </c>
      <c r="J1115" s="87" t="s">
        <v>1414</v>
      </c>
      <c r="K1115" s="145" t="s">
        <v>5058</v>
      </c>
      <c r="L1115" s="11" t="s">
        <v>4591</v>
      </c>
      <c r="N1115" s="11">
        <f t="shared" ca="1" si="34"/>
        <v>0</v>
      </c>
    </row>
    <row r="1116" spans="2:14" ht="30" outlineLevel="1">
      <c r="B1116" s="30" t="str">
        <f t="shared" si="33"/>
        <v>103C</v>
      </c>
      <c r="C1116" s="101" t="s">
        <v>1415</v>
      </c>
      <c r="D1116" s="11" t="s">
        <v>40</v>
      </c>
      <c r="E1116" s="11">
        <v>1E-3</v>
      </c>
      <c r="F1116" s="46" t="s">
        <v>264</v>
      </c>
      <c r="G1116" s="11">
        <v>800</v>
      </c>
      <c r="H1116" s="11">
        <v>1500</v>
      </c>
      <c r="I1116" s="11" t="s">
        <v>992</v>
      </c>
      <c r="J1116" s="87" t="s">
        <v>1416</v>
      </c>
      <c r="K1116" s="145" t="s">
        <v>5798</v>
      </c>
      <c r="L1116" s="11" t="s">
        <v>4591</v>
      </c>
      <c r="N1116" s="11">
        <f t="shared" ca="1" si="34"/>
        <v>0</v>
      </c>
    </row>
    <row r="1117" spans="2:14" ht="27" outlineLevel="1">
      <c r="B1117" s="30" t="str">
        <f t="shared" si="33"/>
        <v>103D</v>
      </c>
      <c r="C1117" s="101" t="s">
        <v>1417</v>
      </c>
      <c r="D1117" s="11" t="s">
        <v>40</v>
      </c>
      <c r="E1117" s="11">
        <v>1E-3</v>
      </c>
      <c r="F1117" s="46" t="s">
        <v>264</v>
      </c>
      <c r="G1117" s="11">
        <v>800</v>
      </c>
      <c r="H1117" s="11">
        <v>1500</v>
      </c>
      <c r="I1117" s="11" t="s">
        <v>992</v>
      </c>
      <c r="J1117" s="43" t="s">
        <v>1418</v>
      </c>
      <c r="K1117" s="143" t="s">
        <v>5799</v>
      </c>
      <c r="L1117" s="11" t="s">
        <v>4591</v>
      </c>
      <c r="N1117" s="11">
        <f t="shared" ca="1" si="34"/>
        <v>0</v>
      </c>
    </row>
    <row r="1118" spans="2:14" outlineLevel="1">
      <c r="B1118" s="30" t="str">
        <f t="shared" si="33"/>
        <v>103E</v>
      </c>
      <c r="C1118" s="101"/>
      <c r="J1118" s="48"/>
      <c r="K1118" s="48"/>
    </row>
    <row r="1119" spans="2:14" outlineLevel="1">
      <c r="B1119" s="30" t="str">
        <f t="shared" si="33"/>
        <v>103F</v>
      </c>
      <c r="C1119" s="101"/>
      <c r="J1119" s="48"/>
      <c r="K1119" s="48"/>
    </row>
    <row r="1120" spans="2:14" outlineLevel="1">
      <c r="B1120" s="30" t="str">
        <f t="shared" si="33"/>
        <v>1040</v>
      </c>
      <c r="C1120" s="310" t="s">
        <v>1419</v>
      </c>
      <c r="D1120" s="281" t="s">
        <v>33</v>
      </c>
      <c r="E1120" s="281"/>
      <c r="F1120" s="281"/>
      <c r="G1120" s="281"/>
      <c r="H1120" s="281"/>
      <c r="I1120" s="281" t="s">
        <v>34</v>
      </c>
      <c r="J1120" s="258" t="s">
        <v>35</v>
      </c>
      <c r="K1120" s="244" t="s">
        <v>36</v>
      </c>
      <c r="L1120" s="11" t="s">
        <v>4546</v>
      </c>
      <c r="M1120" s="241" t="str">
        <f ca="1">DEC2HEX((15+SUM(INDIRECT(ADDRESS(ROW()+32,13)&amp;":"&amp;ADDRESS(ROW()+4+60-1,13))))/2^32,8)</f>
        <v>00000000</v>
      </c>
      <c r="N1120" s="247" t="str">
        <f ca="1">DEC2HEX(MOD(15+SUM(INDIRECT(ADDRESS(ROW()+4,13)&amp;":"&amp;ADDRESS(ROW()+4+28-1,13))),2^32),8)</f>
        <v>00000022</v>
      </c>
    </row>
    <row r="1121" spans="2:14" outlineLevel="1">
      <c r="B1121" s="30" t="str">
        <f t="shared" si="33"/>
        <v>1041</v>
      </c>
      <c r="C1121" s="310"/>
      <c r="D1121" s="281"/>
      <c r="E1121" s="281"/>
      <c r="F1121" s="281"/>
      <c r="G1121" s="281"/>
      <c r="H1121" s="281"/>
      <c r="I1121" s="281"/>
      <c r="J1121" s="257"/>
      <c r="K1121" s="245"/>
      <c r="L1121" s="11" t="s">
        <v>4546</v>
      </c>
      <c r="M1121" s="242"/>
      <c r="N1121" s="248"/>
    </row>
    <row r="1122" spans="2:14" outlineLevel="1">
      <c r="B1122" s="30" t="str">
        <f t="shared" ref="B1122:B1185" si="35">DEC2HEX(4096+ROW()-ROW($B$1056),4)</f>
        <v>1042</v>
      </c>
      <c r="C1122" s="310"/>
      <c r="D1122" s="281"/>
      <c r="E1122" s="281"/>
      <c r="F1122" s="281"/>
      <c r="G1122" s="281"/>
      <c r="H1122" s="281"/>
      <c r="I1122" s="281"/>
      <c r="J1122" s="257"/>
      <c r="K1122" s="245"/>
      <c r="L1122" s="11" t="s">
        <v>4546</v>
      </c>
      <c r="M1122" s="242"/>
      <c r="N1122" s="248"/>
    </row>
    <row r="1123" spans="2:14" ht="103.5" customHeight="1" outlineLevel="1">
      <c r="B1123" s="30" t="str">
        <f t="shared" si="35"/>
        <v>1043</v>
      </c>
      <c r="C1123" s="310"/>
      <c r="D1123" s="281"/>
      <c r="E1123" s="281"/>
      <c r="F1123" s="281"/>
      <c r="G1123" s="281"/>
      <c r="H1123" s="281"/>
      <c r="I1123" s="281"/>
      <c r="J1123" s="257"/>
      <c r="K1123" s="246"/>
      <c r="L1123" s="11" t="s">
        <v>4546</v>
      </c>
      <c r="M1123" s="243"/>
      <c r="N1123" s="249"/>
    </row>
    <row r="1124" spans="2:14" ht="128.25" outlineLevel="1">
      <c r="B1124" s="82" t="str">
        <f t="shared" si="35"/>
        <v>1044</v>
      </c>
      <c r="C1124" s="171" t="s">
        <v>1420</v>
      </c>
      <c r="D1124" s="70" t="s">
        <v>40</v>
      </c>
      <c r="E1124" s="70"/>
      <c r="F1124" s="70"/>
      <c r="G1124" s="70">
        <v>0</v>
      </c>
      <c r="H1124" s="70">
        <v>7</v>
      </c>
      <c r="I1124" s="70" t="s">
        <v>992</v>
      </c>
      <c r="J1124" s="124" t="s">
        <v>5059</v>
      </c>
      <c r="K1124" s="136" t="s">
        <v>5060</v>
      </c>
      <c r="L1124" s="70" t="s">
        <v>4546</v>
      </c>
      <c r="M1124" s="11">
        <v>1</v>
      </c>
      <c r="N1124" s="11">
        <f ca="1">IF(INDIRECT(ADDRESS(ROW(),12))=1,2^(ROW()-ROW($N$1120)),0)</f>
        <v>0</v>
      </c>
    </row>
    <row r="1125" spans="2:14" ht="94.5" outlineLevel="1">
      <c r="B1125" s="82" t="str">
        <f t="shared" si="35"/>
        <v>1045</v>
      </c>
      <c r="C1125" s="171" t="s">
        <v>1421</v>
      </c>
      <c r="D1125" s="70" t="s">
        <v>40</v>
      </c>
      <c r="E1125" s="70"/>
      <c r="F1125" s="70"/>
      <c r="G1125" s="70">
        <v>0</v>
      </c>
      <c r="H1125" s="70">
        <v>99</v>
      </c>
      <c r="I1125" s="70" t="s">
        <v>992</v>
      </c>
      <c r="J1125" s="72" t="s">
        <v>1422</v>
      </c>
      <c r="K1125" s="124" t="s">
        <v>5800</v>
      </c>
      <c r="L1125" s="70" t="s">
        <v>4546</v>
      </c>
      <c r="M1125" s="11">
        <v>1</v>
      </c>
      <c r="N1125" s="11">
        <f ca="1">IF(INDIRECT(ADDRESS(ROW(),12))=1,2^(ROW()-ROW($N$1120)),0)</f>
        <v>0</v>
      </c>
    </row>
    <row r="1126" spans="2:14" ht="135" outlineLevel="1">
      <c r="B1126" s="82" t="str">
        <f t="shared" si="35"/>
        <v>1046</v>
      </c>
      <c r="C1126" s="181" t="s">
        <v>1423</v>
      </c>
      <c r="D1126" s="70" t="s">
        <v>40</v>
      </c>
      <c r="E1126" s="70"/>
      <c r="F1126" s="70"/>
      <c r="G1126" s="70">
        <v>0</v>
      </c>
      <c r="H1126" s="70">
        <v>65535</v>
      </c>
      <c r="I1126" s="70" t="s">
        <v>992</v>
      </c>
      <c r="J1126" s="72" t="s">
        <v>1424</v>
      </c>
      <c r="K1126" s="124" t="s">
        <v>5069</v>
      </c>
      <c r="L1126" s="70" t="s">
        <v>4546</v>
      </c>
      <c r="M1126" s="11">
        <v>1</v>
      </c>
      <c r="N1126" s="11">
        <f ca="1">IF(INDIRECT(ADDRESS(ROW(),12))=1,2^(ROW()-ROW($N$1120)),0)</f>
        <v>0</v>
      </c>
    </row>
    <row r="1127" spans="2:14" ht="27" outlineLevel="1">
      <c r="B1127" s="30" t="str">
        <f t="shared" si="35"/>
        <v>1047</v>
      </c>
      <c r="C1127" s="160" t="s">
        <v>1425</v>
      </c>
      <c r="D1127" s="11" t="s">
        <v>40</v>
      </c>
      <c r="E1127" s="11">
        <v>0.1</v>
      </c>
      <c r="F1127" s="11" t="s">
        <v>255</v>
      </c>
      <c r="G1127" s="11">
        <v>0</v>
      </c>
      <c r="H1127" s="11">
        <v>65535</v>
      </c>
      <c r="I1127" s="11" t="s">
        <v>992</v>
      </c>
      <c r="J1127" s="32" t="s">
        <v>1426</v>
      </c>
      <c r="K1127" s="136" t="s">
        <v>5046</v>
      </c>
      <c r="L1127" s="11" t="s">
        <v>4591</v>
      </c>
      <c r="M1127" s="11">
        <v>1</v>
      </c>
      <c r="N1127" s="11">
        <f ca="1">IF(INDIRECT(ADDRESS(ROW(),12))=1,2^(ROW()-ROW($N$1120)),0)</f>
        <v>0</v>
      </c>
    </row>
    <row r="1128" spans="2:14" ht="27" outlineLevel="1">
      <c r="B1128" s="30" t="str">
        <f t="shared" si="35"/>
        <v>1048</v>
      </c>
      <c r="C1128" s="101" t="s">
        <v>1427</v>
      </c>
      <c r="D1128" s="11" t="s">
        <v>40</v>
      </c>
      <c r="E1128" s="11">
        <v>0.1</v>
      </c>
      <c r="F1128" s="11" t="s">
        <v>255</v>
      </c>
      <c r="G1128" s="11">
        <v>0</v>
      </c>
      <c r="H1128" s="11">
        <v>65535</v>
      </c>
      <c r="I1128" s="11" t="s">
        <v>992</v>
      </c>
      <c r="J1128" s="32" t="s">
        <v>1428</v>
      </c>
      <c r="K1128" s="124" t="s">
        <v>5801</v>
      </c>
      <c r="L1128" s="11" t="s">
        <v>4591</v>
      </c>
      <c r="M1128" s="11">
        <v>1</v>
      </c>
      <c r="N1128" s="11">
        <f t="shared" ref="N1128:N1139" ca="1" si="36">IF(INDIRECT(ADDRESS(ROW(),12))=1,2^(ROW()-ROW($N$1120)),0)</f>
        <v>0</v>
      </c>
    </row>
    <row r="1129" spans="2:14" ht="40.5" outlineLevel="1">
      <c r="B1129" s="30" t="str">
        <f t="shared" si="35"/>
        <v>1049</v>
      </c>
      <c r="C1129" s="101" t="s">
        <v>1429</v>
      </c>
      <c r="D1129" s="11" t="s">
        <v>40</v>
      </c>
      <c r="E1129" s="11">
        <v>0.1</v>
      </c>
      <c r="F1129" s="11" t="s">
        <v>255</v>
      </c>
      <c r="G1129" s="11">
        <v>0</v>
      </c>
      <c r="H1129" s="11">
        <v>65535</v>
      </c>
      <c r="I1129" s="11" t="s">
        <v>992</v>
      </c>
      <c r="J1129" s="32" t="s">
        <v>1430</v>
      </c>
      <c r="K1129" s="136" t="s">
        <v>5047</v>
      </c>
      <c r="L1129" s="11" t="s">
        <v>4591</v>
      </c>
      <c r="M1129" s="11">
        <v>1</v>
      </c>
      <c r="N1129" s="11">
        <f t="shared" ca="1" si="36"/>
        <v>0</v>
      </c>
    </row>
    <row r="1130" spans="2:14" ht="27" outlineLevel="1">
      <c r="B1130" s="30" t="str">
        <f t="shared" si="35"/>
        <v>104A</v>
      </c>
      <c r="C1130" s="101" t="s">
        <v>1431</v>
      </c>
      <c r="D1130" s="11" t="s">
        <v>40</v>
      </c>
      <c r="E1130" s="11">
        <v>0.1</v>
      </c>
      <c r="F1130" s="11" t="s">
        <v>255</v>
      </c>
      <c r="G1130" s="11">
        <v>0</v>
      </c>
      <c r="H1130" s="11">
        <v>65535</v>
      </c>
      <c r="I1130" s="11" t="s">
        <v>992</v>
      </c>
      <c r="J1130" s="27" t="s">
        <v>1432</v>
      </c>
      <c r="K1130" s="136" t="s">
        <v>5048</v>
      </c>
      <c r="L1130" s="11" t="s">
        <v>4591</v>
      </c>
      <c r="M1130" s="11">
        <v>1</v>
      </c>
      <c r="N1130" s="11">
        <f t="shared" ca="1" si="36"/>
        <v>0</v>
      </c>
    </row>
    <row r="1131" spans="2:14" ht="27.75" outlineLevel="1">
      <c r="B1131" s="82" t="str">
        <f t="shared" si="35"/>
        <v>104B</v>
      </c>
      <c r="C1131" s="171" t="s">
        <v>1433</v>
      </c>
      <c r="D1131" s="70" t="s">
        <v>40</v>
      </c>
      <c r="E1131" s="70">
        <v>0.01</v>
      </c>
      <c r="F1131" s="70" t="s">
        <v>257</v>
      </c>
      <c r="G1131" s="70">
        <v>0</v>
      </c>
      <c r="H1131" s="70">
        <v>65535</v>
      </c>
      <c r="I1131" s="70" t="s">
        <v>992</v>
      </c>
      <c r="J1131" s="69" t="s">
        <v>1434</v>
      </c>
      <c r="K1131" s="136" t="s">
        <v>5049</v>
      </c>
      <c r="L1131" s="70" t="s">
        <v>4546</v>
      </c>
      <c r="M1131" s="11">
        <v>1</v>
      </c>
      <c r="N1131" s="11">
        <f t="shared" ca="1" si="36"/>
        <v>0</v>
      </c>
    </row>
    <row r="1132" spans="2:14" ht="27.75" outlineLevel="1">
      <c r="B1132" s="82" t="str">
        <f t="shared" si="35"/>
        <v>104C</v>
      </c>
      <c r="C1132" s="179" t="s">
        <v>1435</v>
      </c>
      <c r="D1132" s="70" t="s">
        <v>40</v>
      </c>
      <c r="E1132" s="70">
        <v>0.01</v>
      </c>
      <c r="F1132" s="70" t="s">
        <v>257</v>
      </c>
      <c r="G1132" s="70">
        <v>0</v>
      </c>
      <c r="H1132" s="70">
        <v>65535</v>
      </c>
      <c r="I1132" s="70" t="s">
        <v>992</v>
      </c>
      <c r="J1132" s="69" t="s">
        <v>1436</v>
      </c>
      <c r="K1132" s="136" t="s">
        <v>5050</v>
      </c>
      <c r="L1132" s="70" t="s">
        <v>4546</v>
      </c>
      <c r="M1132" s="11">
        <v>1</v>
      </c>
      <c r="N1132" s="11">
        <f t="shared" ca="1" si="36"/>
        <v>0</v>
      </c>
    </row>
    <row r="1133" spans="2:14" ht="84" outlineLevel="1">
      <c r="B1133" s="82" t="str">
        <f t="shared" si="35"/>
        <v>104D</v>
      </c>
      <c r="C1133" s="179" t="s">
        <v>1437</v>
      </c>
      <c r="D1133" s="70" t="s">
        <v>40</v>
      </c>
      <c r="E1133" s="70">
        <v>1</v>
      </c>
      <c r="F1133" s="70" t="s">
        <v>522</v>
      </c>
      <c r="G1133" s="70">
        <v>1</v>
      </c>
      <c r="H1133" s="70">
        <v>90</v>
      </c>
      <c r="I1133" s="70" t="s">
        <v>992</v>
      </c>
      <c r="J1133" s="85" t="s">
        <v>1438</v>
      </c>
      <c r="K1133" s="124" t="s">
        <v>5802</v>
      </c>
      <c r="L1133" s="70" t="s">
        <v>4546</v>
      </c>
      <c r="M1133" s="11">
        <v>1</v>
      </c>
      <c r="N1133" s="11">
        <f t="shared" ca="1" si="36"/>
        <v>0</v>
      </c>
    </row>
    <row r="1134" spans="2:14" ht="81" outlineLevel="1">
      <c r="B1134" s="82" t="str">
        <f t="shared" si="35"/>
        <v>104E</v>
      </c>
      <c r="C1134" s="179" t="s">
        <v>1439</v>
      </c>
      <c r="D1134" s="70" t="s">
        <v>40</v>
      </c>
      <c r="E1134" s="70">
        <v>1</v>
      </c>
      <c r="F1134" s="70" t="s">
        <v>522</v>
      </c>
      <c r="G1134" s="70">
        <v>1</v>
      </c>
      <c r="H1134" s="70">
        <v>90</v>
      </c>
      <c r="I1134" s="70" t="s">
        <v>992</v>
      </c>
      <c r="J1134" s="69" t="s">
        <v>1440</v>
      </c>
      <c r="K1134" s="124" t="s">
        <v>5803</v>
      </c>
      <c r="L1134" s="70" t="s">
        <v>4546</v>
      </c>
      <c r="M1134" s="11">
        <v>1</v>
      </c>
      <c r="N1134" s="11">
        <f t="shared" ca="1" si="36"/>
        <v>0</v>
      </c>
    </row>
    <row r="1135" spans="2:14" ht="27.75" outlineLevel="1">
      <c r="B1135" s="82" t="str">
        <f t="shared" si="35"/>
        <v>104F</v>
      </c>
      <c r="C1135" s="179" t="s">
        <v>1441</v>
      </c>
      <c r="D1135" s="70" t="s">
        <v>40</v>
      </c>
      <c r="E1135" s="70">
        <v>1</v>
      </c>
      <c r="F1135" s="70" t="s">
        <v>1442</v>
      </c>
      <c r="G1135" s="70">
        <v>1</v>
      </c>
      <c r="H1135" s="70">
        <v>65535</v>
      </c>
      <c r="I1135" s="70" t="s">
        <v>992</v>
      </c>
      <c r="J1135" s="72" t="s">
        <v>1443</v>
      </c>
      <c r="K1135" s="136" t="s">
        <v>5051</v>
      </c>
      <c r="L1135" s="70" t="s">
        <v>4546</v>
      </c>
      <c r="M1135" s="11">
        <v>1</v>
      </c>
      <c r="N1135" s="11">
        <f t="shared" ca="1" si="36"/>
        <v>0</v>
      </c>
    </row>
    <row r="1136" spans="2:14" ht="40.5" outlineLevel="1">
      <c r="B1136" s="82" t="str">
        <f t="shared" si="35"/>
        <v>1050</v>
      </c>
      <c r="C1136" s="179" t="s">
        <v>1444</v>
      </c>
      <c r="D1136" s="70" t="s">
        <v>40</v>
      </c>
      <c r="E1136" s="70">
        <v>0.1</v>
      </c>
      <c r="F1136" s="70" t="s">
        <v>255</v>
      </c>
      <c r="G1136" s="70">
        <v>0</v>
      </c>
      <c r="H1136" s="70">
        <v>65535</v>
      </c>
      <c r="I1136" s="70" t="s">
        <v>992</v>
      </c>
      <c r="J1136" s="72" t="s">
        <v>1445</v>
      </c>
      <c r="K1136" s="124" t="s">
        <v>5804</v>
      </c>
      <c r="L1136" s="70" t="s">
        <v>4546</v>
      </c>
      <c r="M1136" s="11">
        <v>1</v>
      </c>
      <c r="N1136" s="11">
        <f t="shared" ca="1" si="36"/>
        <v>0</v>
      </c>
    </row>
    <row r="1137" spans="2:14" ht="81" outlineLevel="1">
      <c r="B1137" s="82" t="str">
        <f t="shared" si="35"/>
        <v>1051</v>
      </c>
      <c r="C1137" s="179" t="s">
        <v>1446</v>
      </c>
      <c r="D1137" s="70" t="s">
        <v>40</v>
      </c>
      <c r="E1137" s="70">
        <v>1</v>
      </c>
      <c r="F1137" s="70"/>
      <c r="G1137" s="70">
        <v>0</v>
      </c>
      <c r="H1137" s="70">
        <v>3</v>
      </c>
      <c r="I1137" s="70" t="s">
        <v>992</v>
      </c>
      <c r="J1137" s="72" t="s">
        <v>1447</v>
      </c>
      <c r="K1137" s="124" t="s">
        <v>5805</v>
      </c>
      <c r="L1137" s="70" t="s">
        <v>4546</v>
      </c>
      <c r="M1137" s="11">
        <v>1</v>
      </c>
      <c r="N1137" s="11">
        <f t="shared" ca="1" si="36"/>
        <v>0</v>
      </c>
    </row>
    <row r="1138" spans="2:14" ht="38.25" customHeight="1" outlineLevel="1">
      <c r="B1138" s="82" t="str">
        <f t="shared" si="35"/>
        <v>1052</v>
      </c>
      <c r="C1138" s="179" t="s">
        <v>1448</v>
      </c>
      <c r="D1138" s="83" t="s">
        <v>40</v>
      </c>
      <c r="E1138" s="83">
        <v>1</v>
      </c>
      <c r="F1138" s="83" t="s">
        <v>522</v>
      </c>
      <c r="G1138" s="83">
        <v>5</v>
      </c>
      <c r="H1138" s="83">
        <v>100</v>
      </c>
      <c r="I1138" s="83" t="s">
        <v>992</v>
      </c>
      <c r="J1138" s="72" t="s">
        <v>1449</v>
      </c>
      <c r="K1138" s="136" t="s">
        <v>5052</v>
      </c>
      <c r="L1138" s="70" t="s">
        <v>4546</v>
      </c>
      <c r="M1138" s="11">
        <v>1</v>
      </c>
      <c r="N1138" s="11">
        <f t="shared" ca="1" si="36"/>
        <v>0</v>
      </c>
    </row>
    <row r="1139" spans="2:14" ht="364.5" outlineLevel="1">
      <c r="B1139" s="82" t="str">
        <f t="shared" si="35"/>
        <v>1053</v>
      </c>
      <c r="C1139" s="179" t="s">
        <v>1450</v>
      </c>
      <c r="D1139" s="70" t="s">
        <v>40</v>
      </c>
      <c r="E1139" s="70"/>
      <c r="F1139" s="70"/>
      <c r="G1139" s="70"/>
      <c r="H1139" s="70"/>
      <c r="I1139" s="70" t="s">
        <v>992</v>
      </c>
      <c r="J1139" s="85" t="s">
        <v>1451</v>
      </c>
      <c r="K1139" s="124" t="s">
        <v>5806</v>
      </c>
      <c r="L1139" s="70" t="s">
        <v>4546</v>
      </c>
      <c r="M1139" s="11">
        <v>1</v>
      </c>
      <c r="N1139" s="11">
        <f t="shared" ca="1" si="36"/>
        <v>0</v>
      </c>
    </row>
    <row r="1140" spans="2:14" ht="85.5" outlineLevel="1">
      <c r="B1140" s="82" t="str">
        <f t="shared" si="35"/>
        <v>1054</v>
      </c>
      <c r="C1140" s="181" t="s">
        <v>1452</v>
      </c>
      <c r="D1140" s="70" t="s">
        <v>40</v>
      </c>
      <c r="E1140" s="70"/>
      <c r="F1140" s="70"/>
      <c r="G1140" s="70">
        <v>0</v>
      </c>
      <c r="H1140" s="70">
        <v>99</v>
      </c>
      <c r="I1140" s="70" t="s">
        <v>992</v>
      </c>
      <c r="J1140" s="124" t="s">
        <v>5061</v>
      </c>
      <c r="K1140" s="136" t="s">
        <v>5062</v>
      </c>
      <c r="L1140" s="70" t="s">
        <v>4546</v>
      </c>
      <c r="M1140" s="11">
        <v>1</v>
      </c>
    </row>
    <row r="1141" spans="2:14" ht="85.5" outlineLevel="1">
      <c r="B1141" s="82" t="str">
        <f t="shared" si="35"/>
        <v>1055</v>
      </c>
      <c r="C1141" s="181" t="s">
        <v>1453</v>
      </c>
      <c r="D1141" s="70" t="s">
        <v>40</v>
      </c>
      <c r="E1141" s="70"/>
      <c r="F1141" s="70"/>
      <c r="G1141" s="70">
        <v>0</v>
      </c>
      <c r="H1141" s="70">
        <v>99</v>
      </c>
      <c r="I1141" s="70" t="s">
        <v>992</v>
      </c>
      <c r="J1141" s="72" t="s">
        <v>1422</v>
      </c>
      <c r="K1141" s="136" t="s">
        <v>5062</v>
      </c>
      <c r="L1141" s="70" t="s">
        <v>4546</v>
      </c>
      <c r="M1141" s="11">
        <v>1</v>
      </c>
    </row>
    <row r="1142" spans="2:14" ht="85.5" outlineLevel="1">
      <c r="B1142" s="82" t="str">
        <f t="shared" si="35"/>
        <v>1056</v>
      </c>
      <c r="C1142" s="181" t="s">
        <v>1454</v>
      </c>
      <c r="D1142" s="70" t="s">
        <v>40</v>
      </c>
      <c r="E1142" s="70"/>
      <c r="F1142" s="70"/>
      <c r="G1142" s="70">
        <v>0</v>
      </c>
      <c r="H1142" s="70">
        <v>99</v>
      </c>
      <c r="I1142" s="70" t="s">
        <v>992</v>
      </c>
      <c r="J1142" s="72" t="s">
        <v>1422</v>
      </c>
      <c r="K1142" s="136" t="s">
        <v>5062</v>
      </c>
      <c r="L1142" s="70" t="s">
        <v>4546</v>
      </c>
      <c r="M1142" s="11">
        <v>1</v>
      </c>
    </row>
    <row r="1143" spans="2:14" outlineLevel="1">
      <c r="B1143" s="30" t="str">
        <f t="shared" si="35"/>
        <v>1057</v>
      </c>
      <c r="C1143" s="101"/>
    </row>
    <row r="1144" spans="2:14" outlineLevel="1">
      <c r="B1144" s="30" t="str">
        <f t="shared" si="35"/>
        <v>1058</v>
      </c>
      <c r="C1144" s="101"/>
    </row>
    <row r="1145" spans="2:14" outlineLevel="1">
      <c r="B1145" s="30" t="str">
        <f t="shared" si="35"/>
        <v>1059</v>
      </c>
      <c r="C1145" s="101"/>
    </row>
    <row r="1146" spans="2:14" outlineLevel="1">
      <c r="B1146" s="30" t="str">
        <f t="shared" si="35"/>
        <v>105A</v>
      </c>
      <c r="C1146" s="101"/>
    </row>
    <row r="1147" spans="2:14" outlineLevel="1">
      <c r="B1147" s="30" t="str">
        <f t="shared" si="35"/>
        <v>105B</v>
      </c>
      <c r="C1147" s="101"/>
    </row>
    <row r="1148" spans="2:14" outlineLevel="1">
      <c r="B1148" s="30" t="str">
        <f t="shared" si="35"/>
        <v>105C</v>
      </c>
      <c r="C1148" s="101"/>
    </row>
    <row r="1149" spans="2:14" outlineLevel="1">
      <c r="B1149" s="30" t="str">
        <f t="shared" si="35"/>
        <v>105D</v>
      </c>
      <c r="C1149" s="101"/>
    </row>
    <row r="1150" spans="2:14" outlineLevel="1">
      <c r="B1150" s="30" t="str">
        <f t="shared" si="35"/>
        <v>105E</v>
      </c>
      <c r="C1150" s="101"/>
    </row>
    <row r="1151" spans="2:14" outlineLevel="1">
      <c r="B1151" s="30" t="str">
        <f t="shared" si="35"/>
        <v>105F</v>
      </c>
      <c r="C1151" s="101"/>
    </row>
    <row r="1152" spans="2:14" outlineLevel="1">
      <c r="B1152" s="30" t="str">
        <f t="shared" si="35"/>
        <v>1060</v>
      </c>
      <c r="C1152" s="101"/>
    </row>
    <row r="1153" spans="2:3" outlineLevel="1">
      <c r="B1153" s="30" t="str">
        <f t="shared" si="35"/>
        <v>1061</v>
      </c>
      <c r="C1153" s="101"/>
    </row>
    <row r="1154" spans="2:3" outlineLevel="1">
      <c r="B1154" s="30" t="str">
        <f t="shared" si="35"/>
        <v>1062</v>
      </c>
      <c r="C1154" s="101"/>
    </row>
    <row r="1155" spans="2:3" outlineLevel="1">
      <c r="B1155" s="30" t="str">
        <f t="shared" si="35"/>
        <v>1063</v>
      </c>
      <c r="C1155" s="101"/>
    </row>
    <row r="1156" spans="2:3" outlineLevel="1">
      <c r="B1156" s="30" t="str">
        <f t="shared" si="35"/>
        <v>1064</v>
      </c>
      <c r="C1156" s="101"/>
    </row>
    <row r="1157" spans="2:3" outlineLevel="1">
      <c r="B1157" s="30" t="str">
        <f t="shared" si="35"/>
        <v>1065</v>
      </c>
      <c r="C1157" s="101"/>
    </row>
    <row r="1158" spans="2:3" outlineLevel="1">
      <c r="B1158" s="30" t="str">
        <f t="shared" si="35"/>
        <v>1066</v>
      </c>
      <c r="C1158" s="101"/>
    </row>
    <row r="1159" spans="2:3" outlineLevel="1">
      <c r="B1159" s="30" t="str">
        <f t="shared" si="35"/>
        <v>1067</v>
      </c>
      <c r="C1159" s="101"/>
    </row>
    <row r="1160" spans="2:3" outlineLevel="1">
      <c r="B1160" s="30" t="str">
        <f t="shared" si="35"/>
        <v>1068</v>
      </c>
      <c r="C1160" s="101"/>
    </row>
    <row r="1161" spans="2:3" outlineLevel="1">
      <c r="B1161" s="30" t="str">
        <f t="shared" si="35"/>
        <v>1069</v>
      </c>
      <c r="C1161" s="101"/>
    </row>
    <row r="1162" spans="2:3" outlineLevel="1">
      <c r="B1162" s="30" t="str">
        <f t="shared" si="35"/>
        <v>106A</v>
      </c>
      <c r="C1162" s="101"/>
    </row>
    <row r="1163" spans="2:3" outlineLevel="1">
      <c r="B1163" s="30" t="str">
        <f t="shared" si="35"/>
        <v>106B</v>
      </c>
      <c r="C1163" s="101"/>
    </row>
    <row r="1164" spans="2:3" outlineLevel="1">
      <c r="B1164" s="30" t="str">
        <f t="shared" si="35"/>
        <v>106C</v>
      </c>
      <c r="C1164" s="101"/>
    </row>
    <row r="1165" spans="2:3" outlineLevel="1">
      <c r="B1165" s="30" t="str">
        <f t="shared" si="35"/>
        <v>106D</v>
      </c>
      <c r="C1165" s="101"/>
    </row>
    <row r="1166" spans="2:3" outlineLevel="1">
      <c r="B1166" s="30" t="str">
        <f t="shared" si="35"/>
        <v>106E</v>
      </c>
      <c r="C1166" s="101"/>
    </row>
    <row r="1167" spans="2:3" outlineLevel="1">
      <c r="B1167" s="30" t="str">
        <f t="shared" si="35"/>
        <v>106F</v>
      </c>
      <c r="C1167" s="101"/>
    </row>
    <row r="1168" spans="2:3" outlineLevel="1">
      <c r="B1168" s="30" t="str">
        <f t="shared" si="35"/>
        <v>1070</v>
      </c>
      <c r="C1168" s="101"/>
    </row>
    <row r="1169" spans="2:14" outlineLevel="1">
      <c r="B1169" s="30" t="str">
        <f t="shared" si="35"/>
        <v>1071</v>
      </c>
      <c r="C1169" s="101"/>
    </row>
    <row r="1170" spans="2:14" outlineLevel="1">
      <c r="B1170" s="30" t="str">
        <f t="shared" si="35"/>
        <v>1072</v>
      </c>
      <c r="C1170" s="101"/>
    </row>
    <row r="1171" spans="2:14" outlineLevel="1">
      <c r="B1171" s="30" t="str">
        <f t="shared" si="35"/>
        <v>1073</v>
      </c>
      <c r="C1171" s="101"/>
    </row>
    <row r="1172" spans="2:14" outlineLevel="1">
      <c r="B1172" s="30" t="str">
        <f t="shared" si="35"/>
        <v>1074</v>
      </c>
      <c r="C1172" s="101"/>
    </row>
    <row r="1173" spans="2:14" outlineLevel="1">
      <c r="B1173" s="30" t="str">
        <f t="shared" si="35"/>
        <v>1075</v>
      </c>
      <c r="C1173" s="101"/>
    </row>
    <row r="1174" spans="2:14" outlineLevel="1">
      <c r="B1174" s="30" t="str">
        <f t="shared" si="35"/>
        <v>1076</v>
      </c>
      <c r="C1174" s="101"/>
    </row>
    <row r="1175" spans="2:14" outlineLevel="1">
      <c r="B1175" s="30" t="str">
        <f t="shared" si="35"/>
        <v>1077</v>
      </c>
      <c r="C1175" s="101"/>
    </row>
    <row r="1176" spans="2:14" outlineLevel="1">
      <c r="B1176" s="30" t="str">
        <f t="shared" si="35"/>
        <v>1078</v>
      </c>
      <c r="C1176" s="101"/>
    </row>
    <row r="1177" spans="2:14" outlineLevel="1">
      <c r="B1177" s="30" t="str">
        <f t="shared" si="35"/>
        <v>1079</v>
      </c>
      <c r="C1177" s="101"/>
    </row>
    <row r="1178" spans="2:14" outlineLevel="1">
      <c r="B1178" s="30" t="str">
        <f t="shared" si="35"/>
        <v>107A</v>
      </c>
      <c r="C1178" s="101"/>
    </row>
    <row r="1179" spans="2:14" outlineLevel="1">
      <c r="B1179" s="30" t="str">
        <f t="shared" si="35"/>
        <v>107B</v>
      </c>
      <c r="C1179" s="101"/>
    </row>
    <row r="1180" spans="2:14" outlineLevel="1">
      <c r="B1180" s="30" t="str">
        <f t="shared" si="35"/>
        <v>107C</v>
      </c>
      <c r="C1180" s="101"/>
    </row>
    <row r="1181" spans="2:14" outlineLevel="1">
      <c r="B1181" s="30" t="str">
        <f t="shared" si="35"/>
        <v>107D</v>
      </c>
      <c r="C1181" s="101"/>
    </row>
    <row r="1182" spans="2:14" outlineLevel="1">
      <c r="B1182" s="30" t="str">
        <f t="shared" si="35"/>
        <v>107E</v>
      </c>
      <c r="C1182" s="101"/>
    </row>
    <row r="1183" spans="2:14" outlineLevel="1">
      <c r="B1183" s="30" t="str">
        <f t="shared" si="35"/>
        <v>107F</v>
      </c>
      <c r="C1183" s="101"/>
    </row>
    <row r="1184" spans="2:14" outlineLevel="1">
      <c r="B1184" s="30" t="str">
        <f t="shared" si="35"/>
        <v>1080</v>
      </c>
      <c r="C1184" s="311" t="s">
        <v>1455</v>
      </c>
      <c r="D1184" s="281" t="s">
        <v>33</v>
      </c>
      <c r="E1184" s="281"/>
      <c r="F1184" s="281"/>
      <c r="G1184" s="281"/>
      <c r="H1184" s="281"/>
      <c r="I1184" s="281" t="s">
        <v>34</v>
      </c>
      <c r="J1184" s="258" t="s">
        <v>35</v>
      </c>
      <c r="K1184" s="244" t="s">
        <v>36</v>
      </c>
      <c r="L1184" s="11" t="s">
        <v>4591</v>
      </c>
      <c r="M1184" s="241" t="str">
        <f ca="1">DEC2HEX((15+SUM(INDIRECT(ADDRESS(ROW()+32,13)&amp;":"&amp;ADDRESS(ROW()+4+60-1,13))))/2^32,8)</f>
        <v>00000000</v>
      </c>
      <c r="N1184" s="247" t="str">
        <f ca="1">DEC2HEX(MOD(15+SUM(INDIRECT(ADDRESS(ROW()+4,13)&amp;":"&amp;ADDRESS(ROW()+4+28-1,13))),2^32),8)</f>
        <v>0000000F</v>
      </c>
    </row>
    <row r="1185" spans="2:14" outlineLevel="1">
      <c r="B1185" s="30" t="str">
        <f t="shared" si="35"/>
        <v>1081</v>
      </c>
      <c r="C1185" s="310"/>
      <c r="D1185" s="281"/>
      <c r="E1185" s="281"/>
      <c r="F1185" s="281"/>
      <c r="G1185" s="281"/>
      <c r="H1185" s="281"/>
      <c r="I1185" s="281"/>
      <c r="J1185" s="257"/>
      <c r="K1185" s="245"/>
      <c r="L1185" s="11" t="s">
        <v>4591</v>
      </c>
      <c r="M1185" s="242"/>
      <c r="N1185" s="248"/>
    </row>
    <row r="1186" spans="2:14" outlineLevel="1">
      <c r="B1186" s="30" t="str">
        <f t="shared" ref="B1186:B1249" si="37">DEC2HEX(4096+ROW()-ROW($B$1056),4)</f>
        <v>1082</v>
      </c>
      <c r="C1186" s="310"/>
      <c r="D1186" s="281"/>
      <c r="E1186" s="281"/>
      <c r="F1186" s="281"/>
      <c r="G1186" s="281"/>
      <c r="H1186" s="281"/>
      <c r="I1186" s="281"/>
      <c r="J1186" s="257"/>
      <c r="K1186" s="245"/>
      <c r="L1186" s="11" t="s">
        <v>4591</v>
      </c>
      <c r="M1186" s="242"/>
      <c r="N1186" s="248"/>
    </row>
    <row r="1187" spans="2:14" ht="82.15" customHeight="1" outlineLevel="1">
      <c r="B1187" s="30" t="str">
        <f t="shared" si="37"/>
        <v>1083</v>
      </c>
      <c r="C1187" s="310"/>
      <c r="D1187" s="281"/>
      <c r="E1187" s="281"/>
      <c r="F1187" s="281"/>
      <c r="G1187" s="281"/>
      <c r="H1187" s="281"/>
      <c r="I1187" s="281"/>
      <c r="J1187" s="257"/>
      <c r="K1187" s="246"/>
      <c r="L1187" s="11" t="s">
        <v>4591</v>
      </c>
      <c r="M1187" s="243"/>
      <c r="N1187" s="249"/>
    </row>
    <row r="1188" spans="2:14" outlineLevel="1">
      <c r="B1188" s="30" t="str">
        <f t="shared" si="37"/>
        <v>1084</v>
      </c>
      <c r="C1188" s="182" t="s">
        <v>1456</v>
      </c>
      <c r="D1188" s="88" t="s">
        <v>1457</v>
      </c>
      <c r="E1188" s="89"/>
      <c r="F1188" s="89"/>
      <c r="G1188" s="89"/>
      <c r="H1188" s="89"/>
      <c r="I1188" s="91" t="s">
        <v>992</v>
      </c>
      <c r="J1188" s="155" t="s">
        <v>5064</v>
      </c>
      <c r="K1188" s="155" t="s">
        <v>5807</v>
      </c>
      <c r="L1188" s="11" t="s">
        <v>4591</v>
      </c>
    </row>
    <row r="1189" spans="2:14" ht="60.6" customHeight="1" outlineLevel="1">
      <c r="B1189" s="30" t="str">
        <f t="shared" si="37"/>
        <v>1085</v>
      </c>
      <c r="C1189" s="183" t="s">
        <v>1458</v>
      </c>
      <c r="D1189" s="88" t="s">
        <v>1457</v>
      </c>
      <c r="E1189" s="91"/>
      <c r="F1189" s="91"/>
      <c r="G1189" s="91"/>
      <c r="H1189" s="91"/>
      <c r="I1189" s="91" t="s">
        <v>992</v>
      </c>
      <c r="J1189" s="92" t="s">
        <v>1459</v>
      </c>
      <c r="K1189" s="92" t="s">
        <v>5809</v>
      </c>
      <c r="L1189" s="11" t="s">
        <v>4591</v>
      </c>
    </row>
    <row r="1190" spans="2:14" ht="41.25" customHeight="1" outlineLevel="1">
      <c r="B1190" s="30" t="str">
        <f t="shared" si="37"/>
        <v>1086</v>
      </c>
      <c r="C1190" s="325" t="s">
        <v>1460</v>
      </c>
      <c r="D1190" s="285" t="s">
        <v>124</v>
      </c>
      <c r="E1190" s="293"/>
      <c r="F1190" s="293"/>
      <c r="G1190" s="293"/>
      <c r="H1190" s="293"/>
      <c r="I1190" s="285" t="s">
        <v>34</v>
      </c>
      <c r="J1190" s="272" t="s">
        <v>1461</v>
      </c>
      <c r="K1190" s="272" t="s">
        <v>5065</v>
      </c>
      <c r="L1190" s="11" t="s">
        <v>4591</v>
      </c>
    </row>
    <row r="1191" spans="2:14" ht="108.6" customHeight="1" outlineLevel="1">
      <c r="B1191" s="30" t="str">
        <f t="shared" si="37"/>
        <v>1087</v>
      </c>
      <c r="C1191" s="326"/>
      <c r="D1191" s="286"/>
      <c r="E1191" s="294"/>
      <c r="F1191" s="294"/>
      <c r="G1191" s="294"/>
      <c r="H1191" s="294"/>
      <c r="I1191" s="286"/>
      <c r="J1191" s="273"/>
      <c r="K1191" s="273"/>
      <c r="L1191" s="11" t="s">
        <v>4591</v>
      </c>
    </row>
    <row r="1192" spans="2:14" ht="28.5" outlineLevel="1">
      <c r="B1192" s="30" t="str">
        <f t="shared" si="37"/>
        <v>1088</v>
      </c>
      <c r="C1192" s="183" t="s">
        <v>1462</v>
      </c>
      <c r="D1192" s="88" t="s">
        <v>83</v>
      </c>
      <c r="E1192" s="91">
        <v>1</v>
      </c>
      <c r="F1192" s="91"/>
      <c r="G1192" s="91">
        <v>0</v>
      </c>
      <c r="H1192" s="91">
        <v>127</v>
      </c>
      <c r="I1192" s="91" t="s">
        <v>992</v>
      </c>
      <c r="J1192" s="156" t="s">
        <v>5066</v>
      </c>
      <c r="K1192" s="151" t="s">
        <v>5067</v>
      </c>
      <c r="L1192" s="11" t="s">
        <v>4591</v>
      </c>
    </row>
    <row r="1193" spans="2:14" ht="28.5" outlineLevel="1">
      <c r="B1193" s="30" t="str">
        <f t="shared" si="37"/>
        <v>1089</v>
      </c>
      <c r="C1193" s="183" t="s">
        <v>1464</v>
      </c>
      <c r="D1193" s="88" t="s">
        <v>83</v>
      </c>
      <c r="E1193" s="91">
        <v>1</v>
      </c>
      <c r="F1193" s="91"/>
      <c r="G1193" s="91">
        <v>0</v>
      </c>
      <c r="H1193" s="91">
        <v>127</v>
      </c>
      <c r="I1193" s="91" t="s">
        <v>992</v>
      </c>
      <c r="J1193" s="92" t="s">
        <v>1463</v>
      </c>
      <c r="K1193" s="151" t="s">
        <v>5067</v>
      </c>
      <c r="L1193" s="11" t="s">
        <v>4591</v>
      </c>
    </row>
    <row r="1194" spans="2:14" ht="28.5" outlineLevel="1">
      <c r="B1194" s="30" t="str">
        <f t="shared" si="37"/>
        <v>108A</v>
      </c>
      <c r="C1194" s="183" t="s">
        <v>1465</v>
      </c>
      <c r="D1194" s="88" t="s">
        <v>83</v>
      </c>
      <c r="E1194" s="91">
        <v>1</v>
      </c>
      <c r="F1194" s="91"/>
      <c r="G1194" s="91">
        <v>0</v>
      </c>
      <c r="H1194" s="91">
        <v>127</v>
      </c>
      <c r="I1194" s="91" t="s">
        <v>992</v>
      </c>
      <c r="J1194" s="92" t="s">
        <v>1463</v>
      </c>
      <c r="K1194" s="151" t="s">
        <v>5067</v>
      </c>
      <c r="L1194" s="11" t="s">
        <v>4591</v>
      </c>
    </row>
    <row r="1195" spans="2:14" ht="28.5" outlineLevel="1">
      <c r="B1195" s="30" t="str">
        <f t="shared" si="37"/>
        <v>108B</v>
      </c>
      <c r="C1195" s="183" t="s">
        <v>1466</v>
      </c>
      <c r="D1195" s="88" t="s">
        <v>83</v>
      </c>
      <c r="E1195" s="91">
        <v>1</v>
      </c>
      <c r="F1195" s="91"/>
      <c r="G1195" s="91">
        <v>0</v>
      </c>
      <c r="H1195" s="91">
        <v>127</v>
      </c>
      <c r="I1195" s="91" t="s">
        <v>992</v>
      </c>
      <c r="J1195" s="92" t="s">
        <v>1463</v>
      </c>
      <c r="K1195" s="151" t="s">
        <v>5067</v>
      </c>
      <c r="L1195" s="11" t="s">
        <v>4591</v>
      </c>
    </row>
    <row r="1196" spans="2:14" ht="42.75" outlineLevel="1">
      <c r="B1196" s="30" t="str">
        <f t="shared" si="37"/>
        <v>108C</v>
      </c>
      <c r="C1196" s="183" t="s">
        <v>1467</v>
      </c>
      <c r="D1196" s="88" t="s">
        <v>1457</v>
      </c>
      <c r="E1196" s="91"/>
      <c r="F1196" s="91"/>
      <c r="G1196" s="91" t="s">
        <v>1468</v>
      </c>
      <c r="H1196" s="91" t="s">
        <v>1468</v>
      </c>
      <c r="I1196" s="88" t="s">
        <v>992</v>
      </c>
      <c r="J1196" s="90" t="s">
        <v>1469</v>
      </c>
      <c r="K1196" s="151" t="s">
        <v>5068</v>
      </c>
      <c r="L1196" s="11" t="s">
        <v>4591</v>
      </c>
    </row>
    <row r="1197" spans="2:14" outlineLevel="1">
      <c r="B1197" s="30" t="str">
        <f t="shared" si="37"/>
        <v>108D</v>
      </c>
      <c r="C1197" s="101"/>
    </row>
    <row r="1198" spans="2:14" outlineLevel="1">
      <c r="B1198" s="30" t="str">
        <f t="shared" si="37"/>
        <v>108E</v>
      </c>
      <c r="C1198" s="101"/>
    </row>
    <row r="1199" spans="2:14" outlineLevel="1">
      <c r="B1199" s="30" t="str">
        <f t="shared" si="37"/>
        <v>108F</v>
      </c>
      <c r="C1199" s="101"/>
    </row>
    <row r="1200" spans="2:14" outlineLevel="1">
      <c r="B1200" s="30" t="str">
        <f t="shared" si="37"/>
        <v>1090</v>
      </c>
      <c r="C1200" s="101"/>
    </row>
    <row r="1201" spans="2:3" outlineLevel="1">
      <c r="B1201" s="30" t="str">
        <f t="shared" si="37"/>
        <v>1091</v>
      </c>
      <c r="C1201" s="101"/>
    </row>
    <row r="1202" spans="2:3" outlineLevel="1">
      <c r="B1202" s="30" t="str">
        <f t="shared" si="37"/>
        <v>1092</v>
      </c>
      <c r="C1202" s="101"/>
    </row>
    <row r="1203" spans="2:3" outlineLevel="1">
      <c r="B1203" s="30" t="str">
        <f t="shared" si="37"/>
        <v>1093</v>
      </c>
      <c r="C1203" s="101"/>
    </row>
    <row r="1204" spans="2:3" outlineLevel="1">
      <c r="B1204" s="30" t="str">
        <f t="shared" si="37"/>
        <v>1094</v>
      </c>
      <c r="C1204" s="101"/>
    </row>
    <row r="1205" spans="2:3" outlineLevel="1">
      <c r="B1205" s="30" t="str">
        <f t="shared" si="37"/>
        <v>1095</v>
      </c>
      <c r="C1205" s="101"/>
    </row>
    <row r="1206" spans="2:3" outlineLevel="1">
      <c r="B1206" s="30" t="str">
        <f t="shared" si="37"/>
        <v>1096</v>
      </c>
      <c r="C1206" s="101"/>
    </row>
    <row r="1207" spans="2:3" outlineLevel="1">
      <c r="B1207" s="30" t="str">
        <f t="shared" si="37"/>
        <v>1097</v>
      </c>
      <c r="C1207" s="101"/>
    </row>
    <row r="1208" spans="2:3" outlineLevel="1">
      <c r="B1208" s="30" t="str">
        <f t="shared" si="37"/>
        <v>1098</v>
      </c>
      <c r="C1208" s="101"/>
    </row>
    <row r="1209" spans="2:3" outlineLevel="1">
      <c r="B1209" s="30" t="str">
        <f t="shared" si="37"/>
        <v>1099</v>
      </c>
      <c r="C1209" s="101"/>
    </row>
    <row r="1210" spans="2:3" outlineLevel="1">
      <c r="B1210" s="30" t="str">
        <f t="shared" si="37"/>
        <v>109A</v>
      </c>
      <c r="C1210" s="101"/>
    </row>
    <row r="1211" spans="2:3" outlineLevel="1">
      <c r="B1211" s="30" t="str">
        <f t="shared" si="37"/>
        <v>109B</v>
      </c>
      <c r="C1211" s="101"/>
    </row>
    <row r="1212" spans="2:3" outlineLevel="1">
      <c r="B1212" s="30" t="str">
        <f t="shared" si="37"/>
        <v>109C</v>
      </c>
      <c r="C1212" s="101"/>
    </row>
    <row r="1213" spans="2:3" outlineLevel="1">
      <c r="B1213" s="30" t="str">
        <f t="shared" si="37"/>
        <v>109D</v>
      </c>
      <c r="C1213" s="101"/>
    </row>
    <row r="1214" spans="2:3" outlineLevel="1">
      <c r="B1214" s="30" t="str">
        <f t="shared" si="37"/>
        <v>109E</v>
      </c>
      <c r="C1214" s="101"/>
    </row>
    <row r="1215" spans="2:3" outlineLevel="1">
      <c r="B1215" s="30" t="str">
        <f t="shared" si="37"/>
        <v>109F</v>
      </c>
      <c r="C1215" s="101"/>
    </row>
    <row r="1216" spans="2:3" outlineLevel="1">
      <c r="B1216" s="30" t="str">
        <f t="shared" si="37"/>
        <v>10A0</v>
      </c>
      <c r="C1216" s="101"/>
    </row>
    <row r="1217" spans="2:3" outlineLevel="1">
      <c r="B1217" s="30" t="str">
        <f t="shared" si="37"/>
        <v>10A1</v>
      </c>
      <c r="C1217" s="101"/>
    </row>
    <row r="1218" spans="2:3" outlineLevel="1">
      <c r="B1218" s="30" t="str">
        <f t="shared" si="37"/>
        <v>10A2</v>
      </c>
      <c r="C1218" s="101"/>
    </row>
    <row r="1219" spans="2:3" outlineLevel="1">
      <c r="B1219" s="30" t="str">
        <f t="shared" si="37"/>
        <v>10A3</v>
      </c>
      <c r="C1219" s="101"/>
    </row>
    <row r="1220" spans="2:3" outlineLevel="1">
      <c r="B1220" s="30" t="str">
        <f t="shared" si="37"/>
        <v>10A4</v>
      </c>
      <c r="C1220" s="101"/>
    </row>
    <row r="1221" spans="2:3" outlineLevel="1">
      <c r="B1221" s="30" t="str">
        <f t="shared" si="37"/>
        <v>10A5</v>
      </c>
      <c r="C1221" s="101"/>
    </row>
    <row r="1222" spans="2:3" outlineLevel="1">
      <c r="B1222" s="30" t="str">
        <f t="shared" si="37"/>
        <v>10A6</v>
      </c>
      <c r="C1222" s="101"/>
    </row>
    <row r="1223" spans="2:3" outlineLevel="1">
      <c r="B1223" s="30" t="str">
        <f t="shared" si="37"/>
        <v>10A7</v>
      </c>
      <c r="C1223" s="101"/>
    </row>
    <row r="1224" spans="2:3" outlineLevel="1">
      <c r="B1224" s="30" t="str">
        <f t="shared" si="37"/>
        <v>10A8</v>
      </c>
      <c r="C1224" s="101"/>
    </row>
    <row r="1225" spans="2:3" outlineLevel="1">
      <c r="B1225" s="30" t="str">
        <f t="shared" si="37"/>
        <v>10A9</v>
      </c>
      <c r="C1225" s="101"/>
    </row>
    <row r="1226" spans="2:3" outlineLevel="1">
      <c r="B1226" s="30" t="str">
        <f t="shared" si="37"/>
        <v>10AA</v>
      </c>
      <c r="C1226" s="101"/>
    </row>
    <row r="1227" spans="2:3" outlineLevel="1">
      <c r="B1227" s="30" t="str">
        <f t="shared" si="37"/>
        <v>10AB</v>
      </c>
      <c r="C1227" s="101"/>
    </row>
    <row r="1228" spans="2:3" outlineLevel="1">
      <c r="B1228" s="30" t="str">
        <f t="shared" si="37"/>
        <v>10AC</v>
      </c>
      <c r="C1228" s="101"/>
    </row>
    <row r="1229" spans="2:3" outlineLevel="1">
      <c r="B1229" s="30" t="str">
        <f t="shared" si="37"/>
        <v>10AD</v>
      </c>
      <c r="C1229" s="101"/>
    </row>
    <row r="1230" spans="2:3" outlineLevel="1">
      <c r="B1230" s="30" t="str">
        <f t="shared" si="37"/>
        <v>10AE</v>
      </c>
      <c r="C1230" s="101"/>
    </row>
    <row r="1231" spans="2:3" outlineLevel="1">
      <c r="B1231" s="30" t="str">
        <f t="shared" si="37"/>
        <v>10AF</v>
      </c>
      <c r="C1231" s="101"/>
    </row>
    <row r="1232" spans="2:3" outlineLevel="1">
      <c r="B1232" s="30" t="str">
        <f t="shared" si="37"/>
        <v>10B0</v>
      </c>
      <c r="C1232" s="101"/>
    </row>
    <row r="1233" spans="2:3" outlineLevel="1">
      <c r="B1233" s="30" t="str">
        <f t="shared" si="37"/>
        <v>10B1</v>
      </c>
      <c r="C1233" s="101"/>
    </row>
    <row r="1234" spans="2:3" outlineLevel="1">
      <c r="B1234" s="30" t="str">
        <f t="shared" si="37"/>
        <v>10B2</v>
      </c>
      <c r="C1234" s="101"/>
    </row>
    <row r="1235" spans="2:3" outlineLevel="1">
      <c r="B1235" s="30" t="str">
        <f t="shared" si="37"/>
        <v>10B3</v>
      </c>
      <c r="C1235" s="101"/>
    </row>
    <row r="1236" spans="2:3" outlineLevel="1">
      <c r="B1236" s="30" t="str">
        <f t="shared" si="37"/>
        <v>10B4</v>
      </c>
      <c r="C1236" s="101"/>
    </row>
    <row r="1237" spans="2:3" outlineLevel="1">
      <c r="B1237" s="30" t="str">
        <f t="shared" si="37"/>
        <v>10B5</v>
      </c>
      <c r="C1237" s="101"/>
    </row>
    <row r="1238" spans="2:3" outlineLevel="1">
      <c r="B1238" s="30" t="str">
        <f t="shared" si="37"/>
        <v>10B6</v>
      </c>
      <c r="C1238" s="101"/>
    </row>
    <row r="1239" spans="2:3" outlineLevel="1">
      <c r="B1239" s="30" t="str">
        <f t="shared" si="37"/>
        <v>10B7</v>
      </c>
      <c r="C1239" s="101"/>
    </row>
    <row r="1240" spans="2:3" outlineLevel="1">
      <c r="B1240" s="30" t="str">
        <f t="shared" si="37"/>
        <v>10B8</v>
      </c>
      <c r="C1240" s="101"/>
    </row>
    <row r="1241" spans="2:3" outlineLevel="1">
      <c r="B1241" s="30" t="str">
        <f t="shared" si="37"/>
        <v>10B9</v>
      </c>
      <c r="C1241" s="101"/>
    </row>
    <row r="1242" spans="2:3" outlineLevel="1">
      <c r="B1242" s="30" t="str">
        <f t="shared" si="37"/>
        <v>10BA</v>
      </c>
      <c r="C1242" s="101"/>
    </row>
    <row r="1243" spans="2:3" outlineLevel="1">
      <c r="B1243" s="30" t="str">
        <f t="shared" si="37"/>
        <v>10BB</v>
      </c>
      <c r="C1243" s="101"/>
    </row>
    <row r="1244" spans="2:3" outlineLevel="1">
      <c r="B1244" s="30" t="str">
        <f t="shared" si="37"/>
        <v>10BC</v>
      </c>
      <c r="C1244" s="101"/>
    </row>
    <row r="1245" spans="2:3" outlineLevel="1">
      <c r="B1245" s="30" t="str">
        <f t="shared" si="37"/>
        <v>10BD</v>
      </c>
      <c r="C1245" s="101"/>
    </row>
    <row r="1246" spans="2:3" outlineLevel="1">
      <c r="B1246" s="30" t="str">
        <f t="shared" si="37"/>
        <v>10BE</v>
      </c>
      <c r="C1246" s="101"/>
    </row>
    <row r="1247" spans="2:3" outlineLevel="1">
      <c r="B1247" s="30" t="str">
        <f t="shared" si="37"/>
        <v>10BF</v>
      </c>
      <c r="C1247" s="101"/>
    </row>
    <row r="1248" spans="2:3" outlineLevel="1">
      <c r="B1248" s="30" t="str">
        <f t="shared" si="37"/>
        <v>10C0</v>
      </c>
      <c r="C1248" s="101"/>
    </row>
    <row r="1249" spans="2:3" outlineLevel="1">
      <c r="B1249" s="30" t="str">
        <f t="shared" si="37"/>
        <v>10C1</v>
      </c>
      <c r="C1249" s="101"/>
    </row>
    <row r="1250" spans="2:3" outlineLevel="1">
      <c r="B1250" s="30" t="str">
        <f t="shared" ref="B1250:B1311" si="38">DEC2HEX(4096+ROW()-ROW($B$1056),4)</f>
        <v>10C2</v>
      </c>
      <c r="C1250" s="101"/>
    </row>
    <row r="1251" spans="2:3" outlineLevel="1">
      <c r="B1251" s="30" t="str">
        <f t="shared" si="38"/>
        <v>10C3</v>
      </c>
      <c r="C1251" s="101"/>
    </row>
    <row r="1252" spans="2:3" outlineLevel="1">
      <c r="B1252" s="30" t="str">
        <f t="shared" si="38"/>
        <v>10C4</v>
      </c>
      <c r="C1252" s="101"/>
    </row>
    <row r="1253" spans="2:3" outlineLevel="1">
      <c r="B1253" s="30" t="str">
        <f t="shared" si="38"/>
        <v>10C5</v>
      </c>
      <c r="C1253" s="101"/>
    </row>
    <row r="1254" spans="2:3" outlineLevel="1">
      <c r="B1254" s="30" t="str">
        <f t="shared" si="38"/>
        <v>10C6</v>
      </c>
      <c r="C1254" s="101"/>
    </row>
    <row r="1255" spans="2:3" outlineLevel="1">
      <c r="B1255" s="30" t="str">
        <f t="shared" si="38"/>
        <v>10C7</v>
      </c>
      <c r="C1255" s="101"/>
    </row>
    <row r="1256" spans="2:3" outlineLevel="1">
      <c r="B1256" s="30" t="str">
        <f t="shared" si="38"/>
        <v>10C8</v>
      </c>
      <c r="C1256" s="101"/>
    </row>
    <row r="1257" spans="2:3" outlineLevel="1">
      <c r="B1257" s="30" t="str">
        <f t="shared" si="38"/>
        <v>10C9</v>
      </c>
      <c r="C1257" s="101"/>
    </row>
    <row r="1258" spans="2:3" outlineLevel="1">
      <c r="B1258" s="30" t="str">
        <f t="shared" si="38"/>
        <v>10CA</v>
      </c>
      <c r="C1258" s="101"/>
    </row>
    <row r="1259" spans="2:3" outlineLevel="1">
      <c r="B1259" s="30" t="str">
        <f t="shared" si="38"/>
        <v>10CB</v>
      </c>
      <c r="C1259" s="101"/>
    </row>
    <row r="1260" spans="2:3" outlineLevel="1">
      <c r="B1260" s="30" t="str">
        <f t="shared" si="38"/>
        <v>10CC</v>
      </c>
      <c r="C1260" s="101"/>
    </row>
    <row r="1261" spans="2:3" outlineLevel="1">
      <c r="B1261" s="30" t="str">
        <f t="shared" si="38"/>
        <v>10CD</v>
      </c>
      <c r="C1261" s="101"/>
    </row>
    <row r="1262" spans="2:3" outlineLevel="1">
      <c r="B1262" s="30" t="str">
        <f t="shared" si="38"/>
        <v>10CE</v>
      </c>
      <c r="C1262" s="101"/>
    </row>
    <row r="1263" spans="2:3" outlineLevel="1">
      <c r="B1263" s="30" t="str">
        <f t="shared" si="38"/>
        <v>10CF</v>
      </c>
      <c r="C1263" s="101"/>
    </row>
    <row r="1264" spans="2:3" outlineLevel="1">
      <c r="B1264" s="30" t="str">
        <f t="shared" si="38"/>
        <v>10D0</v>
      </c>
      <c r="C1264" s="101"/>
    </row>
    <row r="1265" spans="2:3" outlineLevel="1">
      <c r="B1265" s="30" t="str">
        <f t="shared" si="38"/>
        <v>10D1</v>
      </c>
      <c r="C1265" s="101"/>
    </row>
    <row r="1266" spans="2:3" outlineLevel="1">
      <c r="B1266" s="30" t="str">
        <f t="shared" si="38"/>
        <v>10D2</v>
      </c>
      <c r="C1266" s="101"/>
    </row>
    <row r="1267" spans="2:3" outlineLevel="1">
      <c r="B1267" s="30" t="str">
        <f t="shared" si="38"/>
        <v>10D3</v>
      </c>
      <c r="C1267" s="101"/>
    </row>
    <row r="1268" spans="2:3" outlineLevel="1">
      <c r="B1268" s="30" t="str">
        <f t="shared" si="38"/>
        <v>10D4</v>
      </c>
      <c r="C1268" s="101"/>
    </row>
    <row r="1269" spans="2:3" outlineLevel="1">
      <c r="B1269" s="30" t="str">
        <f t="shared" si="38"/>
        <v>10D5</v>
      </c>
      <c r="C1269" s="101"/>
    </row>
    <row r="1270" spans="2:3" outlineLevel="1">
      <c r="B1270" s="30" t="str">
        <f t="shared" si="38"/>
        <v>10D6</v>
      </c>
      <c r="C1270" s="101"/>
    </row>
    <row r="1271" spans="2:3" outlineLevel="1">
      <c r="B1271" s="30" t="str">
        <f t="shared" si="38"/>
        <v>10D7</v>
      </c>
      <c r="C1271" s="101"/>
    </row>
    <row r="1272" spans="2:3" outlineLevel="1">
      <c r="B1272" s="30" t="str">
        <f t="shared" si="38"/>
        <v>10D8</v>
      </c>
      <c r="C1272" s="101"/>
    </row>
    <row r="1273" spans="2:3" outlineLevel="1">
      <c r="B1273" s="30" t="str">
        <f t="shared" si="38"/>
        <v>10D9</v>
      </c>
      <c r="C1273" s="101"/>
    </row>
    <row r="1274" spans="2:3" outlineLevel="1">
      <c r="B1274" s="30" t="str">
        <f t="shared" si="38"/>
        <v>10DA</v>
      </c>
      <c r="C1274" s="101"/>
    </row>
    <row r="1275" spans="2:3" outlineLevel="1">
      <c r="B1275" s="30" t="str">
        <f t="shared" si="38"/>
        <v>10DB</v>
      </c>
      <c r="C1275" s="101"/>
    </row>
    <row r="1276" spans="2:3" outlineLevel="1">
      <c r="B1276" s="30" t="str">
        <f t="shared" si="38"/>
        <v>10DC</v>
      </c>
      <c r="C1276" s="101"/>
    </row>
    <row r="1277" spans="2:3" outlineLevel="1">
      <c r="B1277" s="30" t="str">
        <f t="shared" si="38"/>
        <v>10DD</v>
      </c>
      <c r="C1277" s="101"/>
    </row>
    <row r="1278" spans="2:3" outlineLevel="1">
      <c r="B1278" s="30" t="str">
        <f t="shared" si="38"/>
        <v>10DE</v>
      </c>
      <c r="C1278" s="101"/>
    </row>
    <row r="1279" spans="2:3" outlineLevel="1">
      <c r="B1279" s="30" t="str">
        <f t="shared" si="38"/>
        <v>10DF</v>
      </c>
      <c r="C1279" s="101"/>
    </row>
    <row r="1280" spans="2:3" outlineLevel="1">
      <c r="B1280" s="30" t="str">
        <f t="shared" si="38"/>
        <v>10E0</v>
      </c>
      <c r="C1280" s="101"/>
    </row>
    <row r="1281" spans="2:3" outlineLevel="1">
      <c r="B1281" s="30" t="str">
        <f t="shared" si="38"/>
        <v>10E1</v>
      </c>
      <c r="C1281" s="101"/>
    </row>
    <row r="1282" spans="2:3" outlineLevel="1">
      <c r="B1282" s="30" t="str">
        <f t="shared" si="38"/>
        <v>10E2</v>
      </c>
      <c r="C1282" s="101"/>
    </row>
    <row r="1283" spans="2:3" outlineLevel="1">
      <c r="B1283" s="30" t="str">
        <f t="shared" si="38"/>
        <v>10E3</v>
      </c>
      <c r="C1283" s="101"/>
    </row>
    <row r="1284" spans="2:3" outlineLevel="1">
      <c r="B1284" s="30" t="str">
        <f t="shared" si="38"/>
        <v>10E4</v>
      </c>
      <c r="C1284" s="101"/>
    </row>
    <row r="1285" spans="2:3" outlineLevel="1">
      <c r="B1285" s="30" t="str">
        <f t="shared" si="38"/>
        <v>10E5</v>
      </c>
      <c r="C1285" s="101"/>
    </row>
    <row r="1286" spans="2:3" outlineLevel="1">
      <c r="B1286" s="30" t="str">
        <f t="shared" si="38"/>
        <v>10E6</v>
      </c>
      <c r="C1286" s="101"/>
    </row>
    <row r="1287" spans="2:3" outlineLevel="1">
      <c r="B1287" s="30" t="str">
        <f t="shared" si="38"/>
        <v>10E7</v>
      </c>
      <c r="C1287" s="101"/>
    </row>
    <row r="1288" spans="2:3" outlineLevel="1">
      <c r="B1288" s="30" t="str">
        <f t="shared" si="38"/>
        <v>10E8</v>
      </c>
      <c r="C1288" s="101"/>
    </row>
    <row r="1289" spans="2:3" outlineLevel="1">
      <c r="B1289" s="30" t="str">
        <f t="shared" si="38"/>
        <v>10E9</v>
      </c>
      <c r="C1289" s="101"/>
    </row>
    <row r="1290" spans="2:3" outlineLevel="1">
      <c r="B1290" s="30" t="str">
        <f t="shared" si="38"/>
        <v>10EA</v>
      </c>
      <c r="C1290" s="101"/>
    </row>
    <row r="1291" spans="2:3" outlineLevel="1">
      <c r="B1291" s="30" t="str">
        <f t="shared" si="38"/>
        <v>10EB</v>
      </c>
      <c r="C1291" s="101"/>
    </row>
    <row r="1292" spans="2:3" outlineLevel="1">
      <c r="B1292" s="30" t="str">
        <f t="shared" si="38"/>
        <v>10EC</v>
      </c>
      <c r="C1292" s="101"/>
    </row>
    <row r="1293" spans="2:3" outlineLevel="1">
      <c r="B1293" s="30" t="str">
        <f t="shared" si="38"/>
        <v>10ED</v>
      </c>
      <c r="C1293" s="101"/>
    </row>
    <row r="1294" spans="2:3" outlineLevel="1">
      <c r="B1294" s="30" t="str">
        <f t="shared" si="38"/>
        <v>10EE</v>
      </c>
      <c r="C1294" s="101"/>
    </row>
    <row r="1295" spans="2:3" outlineLevel="1">
      <c r="B1295" s="30" t="str">
        <f t="shared" si="38"/>
        <v>10EF</v>
      </c>
      <c r="C1295" s="101"/>
    </row>
    <row r="1296" spans="2:3" outlineLevel="1">
      <c r="B1296" s="30" t="str">
        <f t="shared" si="38"/>
        <v>10F0</v>
      </c>
      <c r="C1296" s="101"/>
    </row>
    <row r="1297" spans="2:3" outlineLevel="1">
      <c r="B1297" s="30" t="str">
        <f t="shared" si="38"/>
        <v>10F1</v>
      </c>
      <c r="C1297" s="101"/>
    </row>
    <row r="1298" spans="2:3" outlineLevel="1">
      <c r="B1298" s="30" t="str">
        <f t="shared" si="38"/>
        <v>10F2</v>
      </c>
      <c r="C1298" s="101"/>
    </row>
    <row r="1299" spans="2:3" outlineLevel="1">
      <c r="B1299" s="30" t="str">
        <f t="shared" si="38"/>
        <v>10F3</v>
      </c>
      <c r="C1299" s="101"/>
    </row>
    <row r="1300" spans="2:3" outlineLevel="1">
      <c r="B1300" s="30" t="str">
        <f t="shared" si="38"/>
        <v>10F4</v>
      </c>
      <c r="C1300" s="101"/>
    </row>
    <row r="1301" spans="2:3" outlineLevel="1">
      <c r="B1301" s="30" t="str">
        <f t="shared" si="38"/>
        <v>10F5</v>
      </c>
      <c r="C1301" s="101"/>
    </row>
    <row r="1302" spans="2:3" outlineLevel="1">
      <c r="B1302" s="30" t="str">
        <f t="shared" si="38"/>
        <v>10F6</v>
      </c>
      <c r="C1302" s="101"/>
    </row>
    <row r="1303" spans="2:3" outlineLevel="1">
      <c r="B1303" s="30" t="str">
        <f t="shared" si="38"/>
        <v>10F7</v>
      </c>
      <c r="C1303" s="101"/>
    </row>
    <row r="1304" spans="2:3" outlineLevel="1">
      <c r="B1304" s="30" t="str">
        <f t="shared" si="38"/>
        <v>10F8</v>
      </c>
      <c r="C1304" s="101"/>
    </row>
    <row r="1305" spans="2:3" outlineLevel="1">
      <c r="B1305" s="30" t="str">
        <f t="shared" si="38"/>
        <v>10F9</v>
      </c>
      <c r="C1305" s="101"/>
    </row>
    <row r="1306" spans="2:3" outlineLevel="1">
      <c r="B1306" s="30" t="str">
        <f t="shared" si="38"/>
        <v>10FA</v>
      </c>
      <c r="C1306" s="101"/>
    </row>
    <row r="1307" spans="2:3" outlineLevel="1">
      <c r="B1307" s="30" t="str">
        <f t="shared" si="38"/>
        <v>10FB</v>
      </c>
      <c r="C1307" s="101"/>
    </row>
    <row r="1308" spans="2:3" outlineLevel="1">
      <c r="B1308" s="30" t="str">
        <f t="shared" si="38"/>
        <v>10FC</v>
      </c>
      <c r="C1308" s="101"/>
    </row>
    <row r="1309" spans="2:3" outlineLevel="1">
      <c r="B1309" s="30" t="str">
        <f t="shared" si="38"/>
        <v>10FD</v>
      </c>
      <c r="C1309" s="101"/>
    </row>
    <row r="1310" spans="2:3" outlineLevel="1">
      <c r="B1310" s="30" t="str">
        <f t="shared" si="38"/>
        <v>10FE</v>
      </c>
      <c r="C1310" s="101"/>
    </row>
    <row r="1311" spans="2:3" outlineLevel="1">
      <c r="B1311" s="30" t="str">
        <f t="shared" si="38"/>
        <v>10FF</v>
      </c>
    </row>
    <row r="1313" spans="1:14">
      <c r="A1313" s="304" t="s">
        <v>1470</v>
      </c>
      <c r="B1313" s="304"/>
      <c r="C1313" s="304"/>
      <c r="D1313" s="304"/>
      <c r="E1313" s="304"/>
      <c r="F1313" s="304"/>
      <c r="G1313" s="304"/>
      <c r="H1313" s="304"/>
      <c r="I1313" s="304"/>
      <c r="J1313" s="304"/>
      <c r="K1313" s="304"/>
      <c r="L1313" s="304"/>
      <c r="M1313" s="304"/>
      <c r="N1313" s="304"/>
    </row>
    <row r="1314" spans="1:14" s="25" customFormat="1" outlineLevel="1">
      <c r="A1314" s="31"/>
      <c r="B1314" s="93" t="str">
        <f>DEC2HEX(4352+ROW()-ROW($B$1314),4)</f>
        <v>1100</v>
      </c>
      <c r="C1314" s="310" t="s">
        <v>1471</v>
      </c>
      <c r="D1314" s="281" t="s">
        <v>33</v>
      </c>
      <c r="E1314" s="281"/>
      <c r="F1314" s="281"/>
      <c r="G1314" s="281"/>
      <c r="H1314" s="281"/>
      <c r="I1314" s="281" t="s">
        <v>34</v>
      </c>
      <c r="J1314" s="258" t="s">
        <v>35</v>
      </c>
      <c r="K1314" s="244" t="s">
        <v>36</v>
      </c>
      <c r="L1314" s="31" t="s">
        <v>4546</v>
      </c>
      <c r="M1314" s="241" t="str">
        <f ca="1">DEC2HEX((15+SUM(INDIRECT(ADDRESS(ROW()+32,13)&amp;":"&amp;ADDRESS(ROW()+4+60-1,13))))/2^32,8)</f>
        <v>00000000</v>
      </c>
      <c r="N1314" s="247" t="str">
        <f ca="1">DEC2HEX(MOD(15+SUM(INDIRECT(ADDRESS(ROW()+4,13)&amp;":"&amp;ADDRESS(ROW()+4+28-1,13))),2^32),8)</f>
        <v>0000001C</v>
      </c>
    </row>
    <row r="1315" spans="1:14" s="25" customFormat="1" outlineLevel="1">
      <c r="A1315" s="31"/>
      <c r="B1315" s="93" t="str">
        <f>DEC2HEX(4352+ROW()-ROW($B$1314),4)</f>
        <v>1101</v>
      </c>
      <c r="C1315" s="310"/>
      <c r="D1315" s="281"/>
      <c r="E1315" s="281"/>
      <c r="F1315" s="281"/>
      <c r="G1315" s="281"/>
      <c r="H1315" s="281"/>
      <c r="I1315" s="281"/>
      <c r="J1315" s="257"/>
      <c r="K1315" s="245"/>
      <c r="L1315" s="31" t="s">
        <v>4546</v>
      </c>
      <c r="M1315" s="242"/>
      <c r="N1315" s="248"/>
    </row>
    <row r="1316" spans="1:14" s="25" customFormat="1" outlineLevel="1">
      <c r="A1316" s="31"/>
      <c r="B1316" s="93" t="str">
        <f t="shared" ref="B1316:B1379" si="39">DEC2HEX(4352+ROW()-ROW($B$1314),4)</f>
        <v>1102</v>
      </c>
      <c r="C1316" s="310"/>
      <c r="D1316" s="281"/>
      <c r="E1316" s="281"/>
      <c r="F1316" s="281"/>
      <c r="G1316" s="281"/>
      <c r="H1316" s="281"/>
      <c r="I1316" s="281"/>
      <c r="J1316" s="257"/>
      <c r="K1316" s="245"/>
      <c r="L1316" s="31" t="s">
        <v>4546</v>
      </c>
      <c r="M1316" s="242"/>
      <c r="N1316" s="248"/>
    </row>
    <row r="1317" spans="1:14" s="25" customFormat="1" ht="76.5" customHeight="1" outlineLevel="1">
      <c r="A1317" s="31"/>
      <c r="B1317" s="93" t="str">
        <f t="shared" si="39"/>
        <v>1103</v>
      </c>
      <c r="C1317" s="310"/>
      <c r="D1317" s="281"/>
      <c r="E1317" s="281"/>
      <c r="F1317" s="281"/>
      <c r="G1317" s="281"/>
      <c r="H1317" s="281"/>
      <c r="I1317" s="281"/>
      <c r="J1317" s="257"/>
      <c r="K1317" s="246"/>
      <c r="L1317" s="31" t="s">
        <v>4546</v>
      </c>
      <c r="M1317" s="243"/>
      <c r="N1317" s="249"/>
    </row>
    <row r="1318" spans="1:14" ht="40.5" outlineLevel="1">
      <c r="B1318" s="94" t="str">
        <f t="shared" si="39"/>
        <v>1104</v>
      </c>
      <c r="C1318" s="184" t="s">
        <v>1472</v>
      </c>
      <c r="D1318" s="70" t="s">
        <v>40</v>
      </c>
      <c r="E1318" s="70"/>
      <c r="F1318" s="70"/>
      <c r="G1318" s="70">
        <v>0</v>
      </c>
      <c r="H1318" s="70">
        <v>1</v>
      </c>
      <c r="I1318" s="70" t="s">
        <v>992</v>
      </c>
      <c r="J1318" s="86" t="s">
        <v>1473</v>
      </c>
      <c r="K1318" s="144" t="s">
        <v>5063</v>
      </c>
      <c r="L1318" s="70" t="s">
        <v>4546</v>
      </c>
      <c r="M1318" s="11">
        <v>1</v>
      </c>
      <c r="N1318" s="11">
        <f ca="1">IF(INDIRECT(ADDRESS(ROW(),12))=1,2^(ROW()-ROW($N$1314)),0)</f>
        <v>0</v>
      </c>
    </row>
    <row r="1319" spans="1:14" outlineLevel="1">
      <c r="B1319" s="93" t="str">
        <f t="shared" si="39"/>
        <v>1105</v>
      </c>
      <c r="C1319" s="161"/>
      <c r="J1319" s="33"/>
      <c r="K1319" s="33"/>
      <c r="L1319" s="11" t="s">
        <v>4546</v>
      </c>
      <c r="N1319" s="11">
        <f t="shared" ref="N1319:N1365" ca="1" si="40">IF(INDIRECT(ADDRESS(ROW(),12))=1,2^(ROW()-ROW($N$1314)),0)</f>
        <v>0</v>
      </c>
    </row>
    <row r="1320" spans="1:14" outlineLevel="1">
      <c r="B1320" s="93" t="str">
        <f t="shared" si="39"/>
        <v>1106</v>
      </c>
      <c r="C1320" s="161"/>
      <c r="J1320" s="33"/>
      <c r="K1320" s="33"/>
      <c r="L1320" s="11" t="s">
        <v>4546</v>
      </c>
      <c r="N1320" s="11">
        <f t="shared" ca="1" si="40"/>
        <v>0</v>
      </c>
    </row>
    <row r="1321" spans="1:14" outlineLevel="1">
      <c r="B1321" s="93" t="str">
        <f t="shared" si="39"/>
        <v>1107</v>
      </c>
      <c r="C1321" s="161"/>
      <c r="J1321" s="33"/>
      <c r="K1321" s="33"/>
      <c r="L1321" s="11" t="s">
        <v>4546</v>
      </c>
      <c r="N1321" s="11">
        <f t="shared" ca="1" si="40"/>
        <v>0</v>
      </c>
    </row>
    <row r="1322" spans="1:14" outlineLevel="1">
      <c r="B1322" s="93" t="str">
        <f t="shared" si="39"/>
        <v>1108</v>
      </c>
      <c r="C1322" s="161"/>
      <c r="J1322" s="33"/>
      <c r="K1322" s="33"/>
      <c r="L1322" s="11" t="s">
        <v>4546</v>
      </c>
      <c r="N1322" s="11">
        <f t="shared" ca="1" si="40"/>
        <v>0</v>
      </c>
    </row>
    <row r="1323" spans="1:14" outlineLevel="1">
      <c r="B1323" s="93" t="str">
        <f t="shared" si="39"/>
        <v>1109</v>
      </c>
      <c r="C1323" s="161"/>
      <c r="J1323" s="33"/>
      <c r="K1323" s="33"/>
      <c r="L1323" s="11" t="s">
        <v>4546</v>
      </c>
      <c r="N1323" s="11">
        <f t="shared" ca="1" si="40"/>
        <v>0</v>
      </c>
    </row>
    <row r="1324" spans="1:14" outlineLevel="1">
      <c r="B1324" s="93" t="str">
        <f t="shared" si="39"/>
        <v>110A</v>
      </c>
      <c r="C1324" s="161"/>
      <c r="J1324" s="33"/>
      <c r="K1324" s="33"/>
      <c r="L1324" s="11" t="s">
        <v>4546</v>
      </c>
      <c r="N1324" s="11">
        <f t="shared" ca="1" si="40"/>
        <v>0</v>
      </c>
    </row>
    <row r="1325" spans="1:14" outlineLevel="1">
      <c r="B1325" s="93" t="str">
        <f t="shared" si="39"/>
        <v>110B</v>
      </c>
      <c r="L1325" s="11" t="s">
        <v>4546</v>
      </c>
      <c r="N1325" s="11">
        <f t="shared" ca="1" si="40"/>
        <v>0</v>
      </c>
    </row>
    <row r="1326" spans="1:14" outlineLevel="1">
      <c r="B1326" s="93" t="str">
        <f t="shared" si="39"/>
        <v>110C</v>
      </c>
      <c r="L1326" s="11" t="s">
        <v>4546</v>
      </c>
      <c r="N1326" s="11">
        <f t="shared" ca="1" si="40"/>
        <v>0</v>
      </c>
    </row>
    <row r="1327" spans="1:14" outlineLevel="1">
      <c r="B1327" s="93" t="str">
        <f t="shared" si="39"/>
        <v>110D</v>
      </c>
      <c r="L1327" s="11" t="s">
        <v>4546</v>
      </c>
      <c r="N1327" s="11">
        <f t="shared" ca="1" si="40"/>
        <v>0</v>
      </c>
    </row>
    <row r="1328" spans="1:14" outlineLevel="1">
      <c r="B1328" s="93" t="str">
        <f t="shared" si="39"/>
        <v>110E</v>
      </c>
      <c r="L1328" s="11" t="s">
        <v>4546</v>
      </c>
      <c r="N1328" s="11">
        <f t="shared" ca="1" si="40"/>
        <v>0</v>
      </c>
    </row>
    <row r="1329" spans="2:14" outlineLevel="1">
      <c r="B1329" s="93" t="str">
        <f t="shared" si="39"/>
        <v>110F</v>
      </c>
      <c r="L1329" s="11" t="s">
        <v>4546</v>
      </c>
      <c r="N1329" s="11">
        <f t="shared" ca="1" si="40"/>
        <v>0</v>
      </c>
    </row>
    <row r="1330" spans="2:14" ht="99" outlineLevel="1">
      <c r="B1330" s="94" t="str">
        <f t="shared" si="39"/>
        <v>1110</v>
      </c>
      <c r="C1330" s="179" t="s">
        <v>1474</v>
      </c>
      <c r="D1330" s="70" t="s">
        <v>40</v>
      </c>
      <c r="E1330" s="70"/>
      <c r="F1330" s="70"/>
      <c r="G1330" s="70">
        <v>0</v>
      </c>
      <c r="H1330" s="70">
        <v>4</v>
      </c>
      <c r="I1330" s="70" t="s">
        <v>992</v>
      </c>
      <c r="J1330" s="69" t="s">
        <v>1475</v>
      </c>
      <c r="K1330" s="95" t="s">
        <v>5027</v>
      </c>
      <c r="L1330" s="70" t="s">
        <v>4546</v>
      </c>
      <c r="M1330" s="11">
        <v>1</v>
      </c>
      <c r="N1330" s="11">
        <f t="shared" ca="1" si="40"/>
        <v>0</v>
      </c>
    </row>
    <row r="1331" spans="2:14" ht="99.75" outlineLevel="1">
      <c r="B1331" s="94" t="str">
        <f t="shared" si="39"/>
        <v>1111</v>
      </c>
      <c r="C1331" s="179" t="s">
        <v>1476</v>
      </c>
      <c r="D1331" s="70" t="s">
        <v>40</v>
      </c>
      <c r="E1331" s="70"/>
      <c r="F1331" s="70"/>
      <c r="G1331" s="70">
        <v>0</v>
      </c>
      <c r="H1331" s="70">
        <v>3</v>
      </c>
      <c r="I1331" s="70" t="s">
        <v>992</v>
      </c>
      <c r="J1331" s="72" t="s">
        <v>1477</v>
      </c>
      <c r="K1331" s="158" t="s">
        <v>5810</v>
      </c>
      <c r="L1331" s="70" t="s">
        <v>4546</v>
      </c>
      <c r="M1331" s="11">
        <v>1</v>
      </c>
      <c r="N1331" s="11">
        <f t="shared" ca="1" si="40"/>
        <v>0</v>
      </c>
    </row>
    <row r="1332" spans="2:14" ht="42.75" outlineLevel="1">
      <c r="B1332" s="94" t="str">
        <f t="shared" si="39"/>
        <v>1112</v>
      </c>
      <c r="C1332" s="179" t="s">
        <v>1478</v>
      </c>
      <c r="D1332" s="70" t="s">
        <v>40</v>
      </c>
      <c r="E1332" s="70"/>
      <c r="F1332" s="70"/>
      <c r="G1332" s="70">
        <v>0</v>
      </c>
      <c r="H1332" s="70">
        <v>1</v>
      </c>
      <c r="I1332" s="70" t="s">
        <v>992</v>
      </c>
      <c r="J1332" s="72" t="s">
        <v>1479</v>
      </c>
      <c r="K1332" s="158" t="s">
        <v>5811</v>
      </c>
      <c r="L1332" s="70" t="s">
        <v>4546</v>
      </c>
      <c r="M1332" s="11">
        <v>1</v>
      </c>
      <c r="N1332" s="11">
        <f t="shared" ca="1" si="40"/>
        <v>0</v>
      </c>
    </row>
    <row r="1333" spans="2:14" ht="28.5" outlineLevel="1">
      <c r="B1333" s="94" t="str">
        <f t="shared" si="39"/>
        <v>1113</v>
      </c>
      <c r="C1333" s="185" t="s">
        <v>1480</v>
      </c>
      <c r="D1333" s="70" t="s">
        <v>40</v>
      </c>
      <c r="E1333" s="95" t="s">
        <v>1481</v>
      </c>
      <c r="F1333" s="96" t="s">
        <v>1482</v>
      </c>
      <c r="G1333" s="95" t="s">
        <v>1483</v>
      </c>
      <c r="H1333" s="95" t="s">
        <v>1484</v>
      </c>
      <c r="I1333" s="97" t="s">
        <v>992</v>
      </c>
      <c r="J1333" s="72" t="s">
        <v>1485</v>
      </c>
      <c r="K1333" s="95" t="s">
        <v>5028</v>
      </c>
      <c r="L1333" s="97" t="s">
        <v>4546</v>
      </c>
      <c r="M1333" s="11">
        <v>1</v>
      </c>
      <c r="N1333" s="11">
        <f t="shared" ca="1" si="40"/>
        <v>0</v>
      </c>
    </row>
    <row r="1334" spans="2:14" ht="28.5" outlineLevel="1">
      <c r="B1334" s="94" t="str">
        <f t="shared" si="39"/>
        <v>1114</v>
      </c>
      <c r="C1334" s="185" t="s">
        <v>1486</v>
      </c>
      <c r="D1334" s="70" t="s">
        <v>40</v>
      </c>
      <c r="E1334" s="95" t="s">
        <v>1481</v>
      </c>
      <c r="F1334" s="96" t="s">
        <v>1482</v>
      </c>
      <c r="G1334" s="95" t="s">
        <v>1483</v>
      </c>
      <c r="H1334" s="95" t="s">
        <v>1484</v>
      </c>
      <c r="I1334" s="97" t="s">
        <v>992</v>
      </c>
      <c r="J1334" s="72" t="s">
        <v>1487</v>
      </c>
      <c r="K1334" s="95" t="s">
        <v>5029</v>
      </c>
      <c r="L1334" s="97" t="s">
        <v>4546</v>
      </c>
      <c r="M1334" s="11">
        <v>1</v>
      </c>
      <c r="N1334" s="11">
        <f t="shared" ca="1" si="40"/>
        <v>0</v>
      </c>
    </row>
    <row r="1335" spans="2:14" ht="28.5" outlineLevel="1">
      <c r="B1335" s="94" t="str">
        <f t="shared" si="39"/>
        <v>1115</v>
      </c>
      <c r="C1335" s="185" t="s">
        <v>1488</v>
      </c>
      <c r="D1335" s="70" t="s">
        <v>40</v>
      </c>
      <c r="E1335" s="95" t="s">
        <v>1481</v>
      </c>
      <c r="F1335" s="96" t="s">
        <v>1482</v>
      </c>
      <c r="G1335" s="95" t="s">
        <v>1483</v>
      </c>
      <c r="H1335" s="95" t="s">
        <v>1484</v>
      </c>
      <c r="I1335" s="97" t="s">
        <v>992</v>
      </c>
      <c r="J1335" s="72" t="s">
        <v>1489</v>
      </c>
      <c r="K1335" s="95" t="s">
        <v>5030</v>
      </c>
      <c r="L1335" s="97" t="s">
        <v>4546</v>
      </c>
      <c r="M1335" s="11">
        <v>1</v>
      </c>
      <c r="N1335" s="11">
        <f t="shared" ca="1" si="40"/>
        <v>0</v>
      </c>
    </row>
    <row r="1336" spans="2:14" ht="28.5" outlineLevel="1">
      <c r="B1336" s="94" t="str">
        <f t="shared" si="39"/>
        <v>1116</v>
      </c>
      <c r="C1336" s="185" t="s">
        <v>1490</v>
      </c>
      <c r="D1336" s="70" t="s">
        <v>40</v>
      </c>
      <c r="E1336" s="95" t="s">
        <v>1481</v>
      </c>
      <c r="F1336" s="96" t="s">
        <v>1482</v>
      </c>
      <c r="G1336" s="95" t="s">
        <v>1483</v>
      </c>
      <c r="H1336" s="95" t="s">
        <v>1484</v>
      </c>
      <c r="I1336" s="97" t="s">
        <v>992</v>
      </c>
      <c r="J1336" s="72" t="s">
        <v>1491</v>
      </c>
      <c r="K1336" s="95" t="s">
        <v>5031</v>
      </c>
      <c r="L1336" s="97" t="s">
        <v>4546</v>
      </c>
      <c r="M1336" s="11">
        <v>1</v>
      </c>
      <c r="N1336" s="11">
        <f t="shared" ca="1" si="40"/>
        <v>0</v>
      </c>
    </row>
    <row r="1337" spans="2:14" outlineLevel="1">
      <c r="B1337" s="94" t="str">
        <f t="shared" si="39"/>
        <v>1117</v>
      </c>
      <c r="C1337" s="329" t="s">
        <v>1492</v>
      </c>
      <c r="D1337" s="287" t="s">
        <v>124</v>
      </c>
      <c r="E1337" s="287">
        <v>1</v>
      </c>
      <c r="F1337" s="287" t="s">
        <v>1376</v>
      </c>
      <c r="G1337" s="287">
        <v>1</v>
      </c>
      <c r="H1337" s="290">
        <v>4294967296</v>
      </c>
      <c r="I1337" s="287" t="s">
        <v>992</v>
      </c>
      <c r="J1337" s="274" t="s">
        <v>1493</v>
      </c>
      <c r="K1337" s="95" t="s">
        <v>5032</v>
      </c>
      <c r="L1337" s="70" t="s">
        <v>4546</v>
      </c>
      <c r="M1337" s="11">
        <v>1</v>
      </c>
      <c r="N1337" s="11">
        <f t="shared" ca="1" si="40"/>
        <v>0</v>
      </c>
    </row>
    <row r="1338" spans="2:14" outlineLevel="1">
      <c r="B1338" s="94" t="str">
        <f t="shared" si="39"/>
        <v>1118</v>
      </c>
      <c r="C1338" s="330"/>
      <c r="D1338" s="287"/>
      <c r="E1338" s="287"/>
      <c r="F1338" s="287"/>
      <c r="G1338" s="287"/>
      <c r="H1338" s="290"/>
      <c r="I1338" s="287"/>
      <c r="J1338" s="274"/>
      <c r="K1338" s="95"/>
      <c r="L1338" s="70" t="s">
        <v>4546</v>
      </c>
      <c r="M1338" s="11">
        <v>1</v>
      </c>
      <c r="N1338" s="11">
        <f t="shared" ca="1" si="40"/>
        <v>0</v>
      </c>
    </row>
    <row r="1339" spans="2:14" ht="14.1" customHeight="1" outlineLevel="1">
      <c r="B1339" s="94" t="str">
        <f t="shared" si="39"/>
        <v>1119</v>
      </c>
      <c r="C1339" s="329" t="s">
        <v>1494</v>
      </c>
      <c r="D1339" s="287" t="s">
        <v>124</v>
      </c>
      <c r="E1339" s="287">
        <v>1</v>
      </c>
      <c r="F1339" s="287" t="s">
        <v>1376</v>
      </c>
      <c r="G1339" s="287">
        <v>1</v>
      </c>
      <c r="H1339" s="290">
        <v>4294967296</v>
      </c>
      <c r="I1339" s="287" t="s">
        <v>992</v>
      </c>
      <c r="J1339" s="274" t="s">
        <v>1495</v>
      </c>
      <c r="K1339" s="95" t="s">
        <v>5033</v>
      </c>
      <c r="L1339" s="70" t="s">
        <v>4546</v>
      </c>
      <c r="M1339" s="11">
        <v>1</v>
      </c>
      <c r="N1339" s="11">
        <f t="shared" ca="1" si="40"/>
        <v>0</v>
      </c>
    </row>
    <row r="1340" spans="2:14" outlineLevel="1">
      <c r="B1340" s="94" t="str">
        <f t="shared" si="39"/>
        <v>111A</v>
      </c>
      <c r="C1340" s="330"/>
      <c r="D1340" s="287"/>
      <c r="E1340" s="287"/>
      <c r="F1340" s="287"/>
      <c r="G1340" s="287"/>
      <c r="H1340" s="290"/>
      <c r="I1340" s="287"/>
      <c r="J1340" s="274"/>
      <c r="K1340" s="95"/>
      <c r="L1340" s="70" t="s">
        <v>4546</v>
      </c>
      <c r="M1340" s="11">
        <v>1</v>
      </c>
      <c r="N1340" s="11">
        <f t="shared" ca="1" si="40"/>
        <v>0</v>
      </c>
    </row>
    <row r="1341" spans="2:14" outlineLevel="1">
      <c r="B1341" s="94" t="str">
        <f t="shared" si="39"/>
        <v>111B</v>
      </c>
      <c r="C1341" s="179" t="s">
        <v>1496</v>
      </c>
      <c r="D1341" s="70"/>
      <c r="E1341" s="70"/>
      <c r="F1341" s="70"/>
      <c r="G1341" s="70"/>
      <c r="H1341" s="70"/>
      <c r="I1341" s="70"/>
      <c r="J1341" s="72" t="s">
        <v>1497</v>
      </c>
      <c r="K1341" s="158" t="s">
        <v>5812</v>
      </c>
      <c r="L1341" s="70" t="s">
        <v>4546</v>
      </c>
      <c r="N1341" s="11">
        <f t="shared" ca="1" si="40"/>
        <v>0</v>
      </c>
    </row>
    <row r="1342" spans="2:14" outlineLevel="1">
      <c r="B1342" s="94" t="str">
        <f t="shared" si="39"/>
        <v>111C</v>
      </c>
      <c r="C1342" s="179" t="s">
        <v>1498</v>
      </c>
      <c r="D1342" s="70"/>
      <c r="E1342" s="70"/>
      <c r="F1342" s="70"/>
      <c r="G1342" s="70"/>
      <c r="H1342" s="70"/>
      <c r="I1342" s="70"/>
      <c r="J1342" s="72" t="s">
        <v>1499</v>
      </c>
      <c r="K1342" s="158" t="s">
        <v>5813</v>
      </c>
      <c r="L1342" s="70" t="s">
        <v>4546</v>
      </c>
      <c r="N1342" s="11">
        <f t="shared" ca="1" si="40"/>
        <v>0</v>
      </c>
    </row>
    <row r="1343" spans="2:14" outlineLevel="1">
      <c r="B1343" s="94" t="str">
        <f t="shared" si="39"/>
        <v>111D</v>
      </c>
      <c r="C1343" s="179" t="s">
        <v>1500</v>
      </c>
      <c r="D1343" s="70"/>
      <c r="E1343" s="70"/>
      <c r="F1343" s="70"/>
      <c r="G1343" s="70"/>
      <c r="H1343" s="70"/>
      <c r="I1343" s="70"/>
      <c r="J1343" s="72" t="s">
        <v>1501</v>
      </c>
      <c r="K1343" s="158" t="s">
        <v>5814</v>
      </c>
      <c r="L1343" s="70" t="s">
        <v>4546</v>
      </c>
      <c r="N1343" s="11">
        <f t="shared" ca="1" si="40"/>
        <v>0</v>
      </c>
    </row>
    <row r="1344" spans="2:14" outlineLevel="1">
      <c r="B1344" s="94" t="str">
        <f t="shared" si="39"/>
        <v>111E</v>
      </c>
      <c r="C1344" s="179" t="s">
        <v>1502</v>
      </c>
      <c r="D1344" s="70"/>
      <c r="E1344" s="70"/>
      <c r="F1344" s="70"/>
      <c r="G1344" s="70"/>
      <c r="H1344" s="70"/>
      <c r="I1344" s="70"/>
      <c r="J1344" s="72" t="s">
        <v>1503</v>
      </c>
      <c r="K1344" s="158" t="s">
        <v>5815</v>
      </c>
      <c r="L1344" s="70" t="s">
        <v>4546</v>
      </c>
      <c r="N1344" s="11">
        <f t="shared" ca="1" si="40"/>
        <v>0</v>
      </c>
    </row>
    <row r="1345" spans="2:14" ht="288.75" outlineLevel="1">
      <c r="B1345" s="94" t="str">
        <f t="shared" si="39"/>
        <v>111F</v>
      </c>
      <c r="C1345" s="179" t="s">
        <v>1504</v>
      </c>
      <c r="D1345" s="70" t="s">
        <v>40</v>
      </c>
      <c r="E1345" s="70"/>
      <c r="F1345" s="70"/>
      <c r="G1345" s="70">
        <v>1</v>
      </c>
      <c r="H1345" s="70">
        <v>1</v>
      </c>
      <c r="I1345" s="70" t="s">
        <v>992</v>
      </c>
      <c r="J1345" s="69" t="s">
        <v>1505</v>
      </c>
      <c r="K1345" s="158" t="s">
        <v>5816</v>
      </c>
      <c r="L1345" s="70" t="s">
        <v>4546</v>
      </c>
      <c r="M1345" s="11">
        <v>1</v>
      </c>
      <c r="N1345" s="11">
        <f t="shared" ca="1" si="40"/>
        <v>0</v>
      </c>
    </row>
    <row r="1346" spans="2:14" ht="114" outlineLevel="1">
      <c r="B1346" s="94" t="str">
        <f t="shared" si="39"/>
        <v>1120</v>
      </c>
      <c r="C1346" s="179" t="s">
        <v>1506</v>
      </c>
      <c r="D1346" s="70" t="s">
        <v>40</v>
      </c>
      <c r="E1346" s="70"/>
      <c r="F1346" s="70"/>
      <c r="G1346" s="70">
        <v>0</v>
      </c>
      <c r="H1346" s="70">
        <v>7</v>
      </c>
      <c r="I1346" s="70" t="s">
        <v>992</v>
      </c>
      <c r="J1346" s="72" t="s">
        <v>1507</v>
      </c>
      <c r="K1346" s="158" t="s">
        <v>5817</v>
      </c>
      <c r="L1346" s="70" t="s">
        <v>4546</v>
      </c>
      <c r="M1346" s="11">
        <v>1</v>
      </c>
      <c r="N1346" s="11">
        <f t="shared" ca="1" si="40"/>
        <v>0</v>
      </c>
    </row>
    <row r="1347" spans="2:14" ht="40.5" outlineLevel="1">
      <c r="B1347" s="94" t="str">
        <f t="shared" si="39"/>
        <v>1121</v>
      </c>
      <c r="C1347" s="179" t="s">
        <v>1508</v>
      </c>
      <c r="D1347" s="70" t="s">
        <v>40</v>
      </c>
      <c r="E1347" s="70"/>
      <c r="F1347" s="70"/>
      <c r="G1347" s="70">
        <v>0</v>
      </c>
      <c r="H1347" s="70">
        <v>1</v>
      </c>
      <c r="I1347" s="70" t="s">
        <v>992</v>
      </c>
      <c r="J1347" s="72" t="s">
        <v>1509</v>
      </c>
      <c r="K1347" s="95" t="s">
        <v>5034</v>
      </c>
      <c r="L1347" s="70" t="s">
        <v>4546</v>
      </c>
      <c r="M1347" s="11">
        <v>1</v>
      </c>
      <c r="N1347" s="11">
        <f t="shared" ca="1" si="40"/>
        <v>0</v>
      </c>
    </row>
    <row r="1348" spans="2:14" ht="28.5" outlineLevel="1">
      <c r="B1348" s="94" t="str">
        <f t="shared" si="39"/>
        <v>1122</v>
      </c>
      <c r="C1348" s="185" t="s">
        <v>1510</v>
      </c>
      <c r="D1348" s="70" t="s">
        <v>40</v>
      </c>
      <c r="E1348" s="95" t="s">
        <v>1481</v>
      </c>
      <c r="F1348" s="96" t="s">
        <v>1482</v>
      </c>
      <c r="G1348" s="95" t="s">
        <v>1483</v>
      </c>
      <c r="H1348" s="95" t="s">
        <v>1484</v>
      </c>
      <c r="I1348" s="97" t="s">
        <v>992</v>
      </c>
      <c r="J1348" s="72" t="s">
        <v>1485</v>
      </c>
      <c r="K1348" s="95" t="s">
        <v>5035</v>
      </c>
      <c r="L1348" s="70" t="s">
        <v>4546</v>
      </c>
      <c r="M1348" s="11">
        <v>1</v>
      </c>
      <c r="N1348" s="11">
        <f t="shared" ca="1" si="40"/>
        <v>0</v>
      </c>
    </row>
    <row r="1349" spans="2:14" ht="28.5" outlineLevel="1">
      <c r="B1349" s="94" t="str">
        <f t="shared" si="39"/>
        <v>1123</v>
      </c>
      <c r="C1349" s="185" t="s">
        <v>1511</v>
      </c>
      <c r="D1349" s="70" t="s">
        <v>40</v>
      </c>
      <c r="E1349" s="95" t="s">
        <v>1481</v>
      </c>
      <c r="F1349" s="96" t="s">
        <v>1482</v>
      </c>
      <c r="G1349" s="95" t="s">
        <v>1483</v>
      </c>
      <c r="H1349" s="95" t="s">
        <v>1484</v>
      </c>
      <c r="I1349" s="97" t="s">
        <v>992</v>
      </c>
      <c r="J1349" s="72" t="s">
        <v>1487</v>
      </c>
      <c r="K1349" s="95" t="s">
        <v>5036</v>
      </c>
      <c r="L1349" s="70" t="s">
        <v>4546</v>
      </c>
      <c r="M1349" s="11">
        <v>1</v>
      </c>
      <c r="N1349" s="11">
        <f t="shared" ca="1" si="40"/>
        <v>0</v>
      </c>
    </row>
    <row r="1350" spans="2:14" ht="99.75" outlineLevel="1">
      <c r="B1350" s="94" t="str">
        <f t="shared" si="39"/>
        <v>1124</v>
      </c>
      <c r="C1350" s="179" t="s">
        <v>1512</v>
      </c>
      <c r="D1350" s="70" t="s">
        <v>40</v>
      </c>
      <c r="E1350" s="70">
        <v>1</v>
      </c>
      <c r="F1350" s="70" t="s">
        <v>522</v>
      </c>
      <c r="G1350" s="70">
        <v>30</v>
      </c>
      <c r="H1350" s="70">
        <v>100</v>
      </c>
      <c r="I1350" s="70" t="s">
        <v>992</v>
      </c>
      <c r="J1350" s="69" t="s">
        <v>1513</v>
      </c>
      <c r="K1350" s="158" t="s">
        <v>5818</v>
      </c>
      <c r="L1350" s="70" t="s">
        <v>4546</v>
      </c>
      <c r="M1350" s="11">
        <v>1</v>
      </c>
      <c r="N1350" s="11">
        <f t="shared" ca="1" si="40"/>
        <v>0</v>
      </c>
    </row>
    <row r="1351" spans="2:14" ht="42.75" outlineLevel="1">
      <c r="B1351" s="94" t="str">
        <f t="shared" si="39"/>
        <v>1125</v>
      </c>
      <c r="C1351" s="329" t="s">
        <v>1514</v>
      </c>
      <c r="D1351" s="287" t="s">
        <v>124</v>
      </c>
      <c r="E1351" s="287">
        <v>1</v>
      </c>
      <c r="F1351" s="287" t="s">
        <v>1376</v>
      </c>
      <c r="G1351" s="287">
        <v>1</v>
      </c>
      <c r="H1351" s="290">
        <v>4294967296</v>
      </c>
      <c r="I1351" s="287" t="s">
        <v>992</v>
      </c>
      <c r="J1351" s="275" t="s">
        <v>1515</v>
      </c>
      <c r="K1351" s="158" t="s">
        <v>5819</v>
      </c>
      <c r="L1351" s="70" t="s">
        <v>4546</v>
      </c>
      <c r="M1351" s="11">
        <v>1</v>
      </c>
      <c r="N1351" s="11">
        <f t="shared" ca="1" si="40"/>
        <v>0</v>
      </c>
    </row>
    <row r="1352" spans="2:14" outlineLevel="1">
      <c r="B1352" s="94" t="str">
        <f t="shared" si="39"/>
        <v>1126</v>
      </c>
      <c r="C1352" s="329"/>
      <c r="D1352" s="287"/>
      <c r="E1352" s="287"/>
      <c r="F1352" s="287"/>
      <c r="G1352" s="287"/>
      <c r="H1352" s="290"/>
      <c r="I1352" s="287"/>
      <c r="J1352" s="274"/>
      <c r="K1352" s="95"/>
      <c r="L1352" s="70" t="s">
        <v>4546</v>
      </c>
      <c r="M1352" s="11">
        <v>1</v>
      </c>
      <c r="N1352" s="11">
        <f t="shared" ca="1" si="40"/>
        <v>0</v>
      </c>
    </row>
    <row r="1353" spans="2:14" ht="54" outlineLevel="1">
      <c r="B1353" s="94" t="str">
        <f t="shared" si="39"/>
        <v>1127</v>
      </c>
      <c r="C1353" s="185" t="s">
        <v>1516</v>
      </c>
      <c r="D1353" s="70" t="s">
        <v>40</v>
      </c>
      <c r="E1353" s="95" t="s">
        <v>1481</v>
      </c>
      <c r="F1353" s="96" t="s">
        <v>1517</v>
      </c>
      <c r="G1353" s="95" t="s">
        <v>1481</v>
      </c>
      <c r="H1353" s="95" t="s">
        <v>1518</v>
      </c>
      <c r="I1353" s="97" t="s">
        <v>992</v>
      </c>
      <c r="J1353" s="72" t="s">
        <v>1519</v>
      </c>
      <c r="K1353" s="95" t="s">
        <v>5037</v>
      </c>
      <c r="L1353" s="70" t="s">
        <v>4546</v>
      </c>
      <c r="M1353" s="11">
        <v>1</v>
      </c>
      <c r="N1353" s="11">
        <f t="shared" ca="1" si="40"/>
        <v>0</v>
      </c>
    </row>
    <row r="1354" spans="2:14" ht="54" outlineLevel="1">
      <c r="B1354" s="94" t="str">
        <f t="shared" si="39"/>
        <v>1128</v>
      </c>
      <c r="C1354" s="185" t="s">
        <v>1520</v>
      </c>
      <c r="D1354" s="70" t="s">
        <v>40</v>
      </c>
      <c r="E1354" s="95" t="s">
        <v>1481</v>
      </c>
      <c r="F1354" s="96" t="s">
        <v>1517</v>
      </c>
      <c r="G1354" s="95" t="s">
        <v>1481</v>
      </c>
      <c r="H1354" s="95" t="s">
        <v>1518</v>
      </c>
      <c r="I1354" s="97" t="s">
        <v>992</v>
      </c>
      <c r="J1354" s="72" t="s">
        <v>1521</v>
      </c>
      <c r="K1354" s="95" t="s">
        <v>5038</v>
      </c>
      <c r="L1354" s="70" t="s">
        <v>4546</v>
      </c>
      <c r="M1354" s="11">
        <v>1</v>
      </c>
      <c r="N1354" s="11">
        <f t="shared" ca="1" si="40"/>
        <v>0</v>
      </c>
    </row>
    <row r="1355" spans="2:14" ht="171" outlineLevel="1">
      <c r="B1355" s="94" t="str">
        <f t="shared" si="39"/>
        <v>1129</v>
      </c>
      <c r="C1355" s="179" t="s">
        <v>1522</v>
      </c>
      <c r="D1355" s="70" t="s">
        <v>40</v>
      </c>
      <c r="E1355" s="70"/>
      <c r="F1355" s="70"/>
      <c r="G1355" s="70"/>
      <c r="H1355" s="70"/>
      <c r="I1355" s="70" t="s">
        <v>992</v>
      </c>
      <c r="J1355" s="69" t="s">
        <v>1523</v>
      </c>
      <c r="K1355" s="158" t="s">
        <v>5820</v>
      </c>
      <c r="L1355" s="70" t="s">
        <v>4546</v>
      </c>
      <c r="M1355" s="11">
        <v>1</v>
      </c>
      <c r="N1355" s="11">
        <f t="shared" ca="1" si="40"/>
        <v>0</v>
      </c>
    </row>
    <row r="1356" spans="2:14" outlineLevel="1">
      <c r="B1356" s="94" t="str">
        <f t="shared" si="39"/>
        <v>112A</v>
      </c>
      <c r="C1356" s="179" t="s">
        <v>1524</v>
      </c>
      <c r="D1356" s="70"/>
      <c r="E1356" s="70"/>
      <c r="F1356" s="70"/>
      <c r="G1356" s="70"/>
      <c r="H1356" s="70"/>
      <c r="I1356" s="70"/>
      <c r="J1356" s="72" t="s">
        <v>1525</v>
      </c>
      <c r="K1356" s="95" t="s">
        <v>5039</v>
      </c>
      <c r="L1356" s="70" t="s">
        <v>4546</v>
      </c>
      <c r="N1356" s="11">
        <f t="shared" ca="1" si="40"/>
        <v>0</v>
      </c>
    </row>
    <row r="1357" spans="2:14" outlineLevel="1">
      <c r="B1357" s="94" t="str">
        <f t="shared" si="39"/>
        <v>112B</v>
      </c>
      <c r="C1357" s="179" t="s">
        <v>1526</v>
      </c>
      <c r="D1357" s="70"/>
      <c r="E1357" s="70"/>
      <c r="F1357" s="70"/>
      <c r="G1357" s="70"/>
      <c r="H1357" s="70"/>
      <c r="I1357" s="70"/>
      <c r="J1357" s="72" t="s">
        <v>1527</v>
      </c>
      <c r="K1357" s="95" t="s">
        <v>5040</v>
      </c>
      <c r="L1357" s="70" t="s">
        <v>4546</v>
      </c>
      <c r="N1357" s="11">
        <f t="shared" ca="1" si="40"/>
        <v>0</v>
      </c>
    </row>
    <row r="1358" spans="2:14" outlineLevel="1">
      <c r="B1358" s="94" t="str">
        <f t="shared" si="39"/>
        <v>112C</v>
      </c>
      <c r="C1358" s="179" t="s">
        <v>1528</v>
      </c>
      <c r="D1358" s="70"/>
      <c r="E1358" s="70"/>
      <c r="F1358" s="70"/>
      <c r="G1358" s="70"/>
      <c r="H1358" s="70"/>
      <c r="I1358" s="70"/>
      <c r="J1358" s="72" t="s">
        <v>1529</v>
      </c>
      <c r="K1358" s="95" t="s">
        <v>5041</v>
      </c>
      <c r="L1358" s="70" t="s">
        <v>4546</v>
      </c>
      <c r="N1358" s="11">
        <f t="shared" ca="1" si="40"/>
        <v>0</v>
      </c>
    </row>
    <row r="1359" spans="2:14" outlineLevel="1">
      <c r="B1359" s="94" t="str">
        <f t="shared" si="39"/>
        <v>112D</v>
      </c>
      <c r="C1359" s="179" t="s">
        <v>1530</v>
      </c>
      <c r="D1359" s="70"/>
      <c r="E1359" s="70"/>
      <c r="F1359" s="70"/>
      <c r="G1359" s="70"/>
      <c r="H1359" s="70"/>
      <c r="I1359" s="70"/>
      <c r="J1359" s="72" t="s">
        <v>1531</v>
      </c>
      <c r="K1359" s="95" t="s">
        <v>5042</v>
      </c>
      <c r="L1359" s="70" t="s">
        <v>4546</v>
      </c>
      <c r="N1359" s="11">
        <f t="shared" ca="1" si="40"/>
        <v>0</v>
      </c>
    </row>
    <row r="1360" spans="2:14" outlineLevel="1">
      <c r="B1360" s="94" t="str">
        <f t="shared" si="39"/>
        <v>112E</v>
      </c>
      <c r="C1360" s="179" t="s">
        <v>1532</v>
      </c>
      <c r="D1360" s="70"/>
      <c r="E1360" s="70"/>
      <c r="F1360" s="70"/>
      <c r="G1360" s="70"/>
      <c r="H1360" s="70"/>
      <c r="I1360" s="70"/>
      <c r="J1360" s="72" t="s">
        <v>1533</v>
      </c>
      <c r="K1360" s="95" t="s">
        <v>5043</v>
      </c>
      <c r="L1360" s="70" t="s">
        <v>4546</v>
      </c>
      <c r="N1360" s="11">
        <f t="shared" ca="1" si="40"/>
        <v>0</v>
      </c>
    </row>
    <row r="1361" spans="2:14" ht="288.75" outlineLevel="1">
      <c r="B1361" s="94" t="str">
        <f t="shared" si="39"/>
        <v>112F</v>
      </c>
      <c r="C1361" s="179" t="s">
        <v>1534</v>
      </c>
      <c r="D1361" s="70" t="s">
        <v>40</v>
      </c>
      <c r="E1361" s="70"/>
      <c r="F1361" s="70"/>
      <c r="G1361" s="70">
        <v>1</v>
      </c>
      <c r="H1361" s="70">
        <v>1</v>
      </c>
      <c r="I1361" s="70" t="s">
        <v>992</v>
      </c>
      <c r="J1361" s="69" t="s">
        <v>1535</v>
      </c>
      <c r="K1361" s="158" t="s">
        <v>5821</v>
      </c>
      <c r="L1361" s="70" t="s">
        <v>4546</v>
      </c>
      <c r="M1361" s="11">
        <v>1</v>
      </c>
      <c r="N1361" s="11">
        <f t="shared" ca="1" si="40"/>
        <v>0</v>
      </c>
    </row>
    <row r="1362" spans="2:14" ht="28.5" outlineLevel="1">
      <c r="B1362" s="94" t="str">
        <f t="shared" si="39"/>
        <v>1130</v>
      </c>
      <c r="C1362" s="333" t="s">
        <v>1536</v>
      </c>
      <c r="D1362" s="288" t="s">
        <v>124</v>
      </c>
      <c r="E1362" s="288">
        <v>1</v>
      </c>
      <c r="F1362" s="288" t="s">
        <v>1376</v>
      </c>
      <c r="G1362" s="288">
        <v>100</v>
      </c>
      <c r="H1362" s="288"/>
      <c r="I1362" s="288" t="s">
        <v>992</v>
      </c>
      <c r="J1362" s="276" t="s">
        <v>1537</v>
      </c>
      <c r="K1362" s="95" t="s">
        <v>5044</v>
      </c>
      <c r="L1362" s="70" t="s">
        <v>4546</v>
      </c>
      <c r="N1362" s="11">
        <f t="shared" ca="1" si="40"/>
        <v>0</v>
      </c>
    </row>
    <row r="1363" spans="2:14" outlineLevel="1">
      <c r="B1363" s="94" t="str">
        <f t="shared" si="39"/>
        <v>1131</v>
      </c>
      <c r="C1363" s="334"/>
      <c r="D1363" s="289"/>
      <c r="E1363" s="289"/>
      <c r="F1363" s="289"/>
      <c r="G1363" s="289"/>
      <c r="H1363" s="289"/>
      <c r="I1363" s="289"/>
      <c r="J1363" s="277"/>
      <c r="K1363" s="95"/>
      <c r="L1363" s="70" t="s">
        <v>4546</v>
      </c>
      <c r="N1363" s="11">
        <f t="shared" ca="1" si="40"/>
        <v>0</v>
      </c>
    </row>
    <row r="1364" spans="2:14" ht="28.5" outlineLevel="1">
      <c r="B1364" s="94" t="str">
        <f t="shared" si="39"/>
        <v>1132</v>
      </c>
      <c r="C1364" s="333" t="s">
        <v>1538</v>
      </c>
      <c r="D1364" s="288" t="s">
        <v>124</v>
      </c>
      <c r="E1364" s="288">
        <v>1</v>
      </c>
      <c r="F1364" s="288" t="s">
        <v>1376</v>
      </c>
      <c r="G1364" s="288">
        <v>100</v>
      </c>
      <c r="H1364" s="288"/>
      <c r="I1364" s="288" t="s">
        <v>992</v>
      </c>
      <c r="J1364" s="276" t="s">
        <v>1539</v>
      </c>
      <c r="K1364" s="95" t="s">
        <v>5045</v>
      </c>
      <c r="L1364" s="70" t="s">
        <v>4546</v>
      </c>
      <c r="N1364" s="11">
        <f t="shared" ca="1" si="40"/>
        <v>0</v>
      </c>
    </row>
    <row r="1365" spans="2:14" outlineLevel="1">
      <c r="B1365" s="94" t="str">
        <f t="shared" si="39"/>
        <v>1133</v>
      </c>
      <c r="C1365" s="334"/>
      <c r="D1365" s="289"/>
      <c r="E1365" s="289"/>
      <c r="F1365" s="289"/>
      <c r="G1365" s="289"/>
      <c r="H1365" s="289"/>
      <c r="I1365" s="289"/>
      <c r="J1365" s="277"/>
      <c r="K1365" s="95"/>
      <c r="L1365" s="70" t="s">
        <v>4546</v>
      </c>
      <c r="N1365" s="11">
        <f t="shared" ca="1" si="40"/>
        <v>0</v>
      </c>
    </row>
    <row r="1366" spans="2:14" outlineLevel="1">
      <c r="B1366" s="93" t="str">
        <f t="shared" si="39"/>
        <v>1134</v>
      </c>
      <c r="C1366" s="101"/>
    </row>
    <row r="1367" spans="2:14" outlineLevel="1">
      <c r="B1367" s="93" t="str">
        <f t="shared" si="39"/>
        <v>1135</v>
      </c>
      <c r="C1367" s="101"/>
    </row>
    <row r="1368" spans="2:14" outlineLevel="1">
      <c r="B1368" s="93" t="str">
        <f t="shared" si="39"/>
        <v>1136</v>
      </c>
      <c r="C1368" s="101"/>
    </row>
    <row r="1369" spans="2:14" outlineLevel="1">
      <c r="B1369" s="93" t="str">
        <f t="shared" si="39"/>
        <v>1137</v>
      </c>
      <c r="C1369" s="101"/>
    </row>
    <row r="1370" spans="2:14" outlineLevel="1">
      <c r="B1370" s="93" t="str">
        <f t="shared" si="39"/>
        <v>1138</v>
      </c>
      <c r="C1370" s="101"/>
    </row>
    <row r="1371" spans="2:14" outlineLevel="1">
      <c r="B1371" s="93" t="str">
        <f t="shared" si="39"/>
        <v>1139</v>
      </c>
      <c r="C1371" s="101"/>
    </row>
    <row r="1372" spans="2:14" outlineLevel="1">
      <c r="B1372" s="93" t="str">
        <f t="shared" si="39"/>
        <v>113A</v>
      </c>
      <c r="C1372" s="101"/>
    </row>
    <row r="1373" spans="2:14" outlineLevel="1">
      <c r="B1373" s="93" t="str">
        <f t="shared" si="39"/>
        <v>113B</v>
      </c>
      <c r="C1373" s="101"/>
    </row>
    <row r="1374" spans="2:14" outlineLevel="1">
      <c r="B1374" s="93" t="str">
        <f t="shared" si="39"/>
        <v>113C</v>
      </c>
      <c r="C1374" s="101"/>
    </row>
    <row r="1375" spans="2:14" outlineLevel="1">
      <c r="B1375" s="93" t="str">
        <f t="shared" si="39"/>
        <v>113D</v>
      </c>
      <c r="C1375" s="101"/>
    </row>
    <row r="1376" spans="2:14" outlineLevel="1">
      <c r="B1376" s="93" t="str">
        <f t="shared" si="39"/>
        <v>113E</v>
      </c>
      <c r="C1376" s="101"/>
    </row>
    <row r="1377" spans="2:14" outlineLevel="1">
      <c r="B1377" s="93" t="str">
        <f t="shared" si="39"/>
        <v>113F</v>
      </c>
      <c r="C1377" s="101"/>
    </row>
    <row r="1378" spans="2:14" outlineLevel="1">
      <c r="B1378" s="93" t="str">
        <f t="shared" si="39"/>
        <v>1140</v>
      </c>
      <c r="C1378" s="310" t="s">
        <v>1540</v>
      </c>
      <c r="D1378" s="281" t="s">
        <v>33</v>
      </c>
      <c r="E1378" s="281"/>
      <c r="F1378" s="281"/>
      <c r="G1378" s="281"/>
      <c r="H1378" s="281"/>
      <c r="I1378" s="281" t="s">
        <v>34</v>
      </c>
      <c r="J1378" s="258" t="s">
        <v>35</v>
      </c>
      <c r="K1378" s="244" t="s">
        <v>36</v>
      </c>
      <c r="L1378" s="31" t="s">
        <v>4546</v>
      </c>
      <c r="M1378" s="241" t="str">
        <f ca="1">DEC2HEX((15+SUM(INDIRECT(ADDRESS(ROW()+32,13)&amp;":"&amp;ADDRESS(ROW()+4+60-1,13))))/2^32,8)</f>
        <v>00000000</v>
      </c>
      <c r="N1378" s="247" t="str">
        <f ca="1">DEC2HEX(MOD(15+SUM(INDIRECT(ADDRESS(ROW()+4,13)&amp;":"&amp;ADDRESS(ROW()+4+28-1,13))),2^32),8)</f>
        <v>0000000F</v>
      </c>
    </row>
    <row r="1379" spans="2:14" outlineLevel="1">
      <c r="B1379" s="93" t="str">
        <f t="shared" si="39"/>
        <v>1141</v>
      </c>
      <c r="C1379" s="310"/>
      <c r="D1379" s="281"/>
      <c r="E1379" s="281"/>
      <c r="F1379" s="281"/>
      <c r="G1379" s="281"/>
      <c r="H1379" s="281"/>
      <c r="I1379" s="281"/>
      <c r="J1379" s="257"/>
      <c r="K1379" s="245"/>
      <c r="L1379" s="31" t="s">
        <v>4546</v>
      </c>
      <c r="M1379" s="242"/>
      <c r="N1379" s="248"/>
    </row>
    <row r="1380" spans="2:14" outlineLevel="1">
      <c r="B1380" s="93" t="str">
        <f t="shared" ref="B1380:B1443" si="41">DEC2HEX(4352+ROW()-ROW($B$1314),4)</f>
        <v>1142</v>
      </c>
      <c r="C1380" s="310"/>
      <c r="D1380" s="281"/>
      <c r="E1380" s="281"/>
      <c r="F1380" s="281"/>
      <c r="G1380" s="281"/>
      <c r="H1380" s="281"/>
      <c r="I1380" s="281"/>
      <c r="J1380" s="257"/>
      <c r="K1380" s="245"/>
      <c r="L1380" s="31" t="s">
        <v>4546</v>
      </c>
      <c r="M1380" s="242"/>
      <c r="N1380" s="248"/>
    </row>
    <row r="1381" spans="2:14" ht="85.15" customHeight="1" outlineLevel="1">
      <c r="B1381" s="93" t="str">
        <f t="shared" si="41"/>
        <v>1143</v>
      </c>
      <c r="C1381" s="310"/>
      <c r="D1381" s="281"/>
      <c r="E1381" s="281"/>
      <c r="F1381" s="281"/>
      <c r="G1381" s="281"/>
      <c r="H1381" s="281"/>
      <c r="I1381" s="281"/>
      <c r="J1381" s="257"/>
      <c r="K1381" s="246"/>
      <c r="L1381" s="31" t="s">
        <v>4546</v>
      </c>
      <c r="M1381" s="243"/>
      <c r="N1381" s="249"/>
    </row>
    <row r="1382" spans="2:14" outlineLevel="1">
      <c r="B1382" s="93" t="str">
        <f t="shared" si="41"/>
        <v>1144</v>
      </c>
      <c r="C1382" s="186"/>
      <c r="D1382" s="25"/>
      <c r="E1382" s="25"/>
      <c r="F1382" s="25"/>
      <c r="G1382" s="25"/>
      <c r="H1382" s="25"/>
      <c r="I1382" s="25"/>
      <c r="J1382" s="38"/>
      <c r="K1382" s="133"/>
      <c r="L1382" s="31"/>
      <c r="M1382" s="11">
        <v>0</v>
      </c>
      <c r="N1382" s="11">
        <f ca="1">IF(INDIRECT(ADDRESS(ROW(),12))=1,2^(ROW()-ROW($N$1363)),0)</f>
        <v>0</v>
      </c>
    </row>
    <row r="1383" spans="2:14" outlineLevel="1">
      <c r="B1383" s="93" t="str">
        <f t="shared" si="41"/>
        <v>1145</v>
      </c>
      <c r="C1383" s="186"/>
      <c r="D1383" s="25"/>
      <c r="E1383" s="25"/>
      <c r="F1383" s="25"/>
      <c r="G1383" s="25"/>
      <c r="H1383" s="25"/>
      <c r="I1383" s="25"/>
      <c r="J1383" s="38"/>
      <c r="K1383" s="133"/>
      <c r="L1383" s="31"/>
    </row>
    <row r="1384" spans="2:14" outlineLevel="1">
      <c r="B1384" s="93" t="str">
        <f t="shared" si="41"/>
        <v>1146</v>
      </c>
      <c r="C1384" s="186"/>
      <c r="D1384" s="25"/>
      <c r="E1384" s="25"/>
      <c r="F1384" s="25"/>
      <c r="G1384" s="25"/>
      <c r="H1384" s="25"/>
      <c r="I1384" s="25"/>
      <c r="J1384" s="38"/>
      <c r="K1384" s="133"/>
      <c r="L1384" s="31"/>
    </row>
    <row r="1385" spans="2:14" outlineLevel="1">
      <c r="B1385" s="93" t="str">
        <f t="shared" si="41"/>
        <v>1147</v>
      </c>
      <c r="C1385" s="186"/>
      <c r="D1385" s="25"/>
      <c r="E1385" s="25"/>
      <c r="F1385" s="25"/>
      <c r="G1385" s="25"/>
      <c r="H1385" s="25"/>
      <c r="I1385" s="25"/>
      <c r="J1385" s="38"/>
      <c r="K1385" s="133"/>
      <c r="L1385" s="31"/>
    </row>
    <row r="1386" spans="2:14" outlineLevel="1">
      <c r="B1386" s="93" t="str">
        <f t="shared" si="41"/>
        <v>1148</v>
      </c>
      <c r="C1386" s="186"/>
      <c r="D1386" s="25"/>
      <c r="E1386" s="25"/>
      <c r="F1386" s="25"/>
      <c r="G1386" s="25"/>
      <c r="H1386" s="25"/>
      <c r="I1386" s="25"/>
      <c r="J1386" s="38"/>
      <c r="K1386" s="133"/>
      <c r="L1386" s="31"/>
    </row>
    <row r="1387" spans="2:14" outlineLevel="1">
      <c r="B1387" s="93" t="str">
        <f t="shared" si="41"/>
        <v>1149</v>
      </c>
      <c r="C1387" s="186"/>
      <c r="D1387" s="25"/>
      <c r="E1387" s="25"/>
      <c r="F1387" s="25"/>
      <c r="G1387" s="25"/>
      <c r="H1387" s="25"/>
      <c r="I1387" s="25"/>
      <c r="J1387" s="38"/>
      <c r="K1387" s="133"/>
      <c r="L1387" s="31"/>
    </row>
    <row r="1388" spans="2:14" outlineLevel="1">
      <c r="B1388" s="93" t="str">
        <f t="shared" si="41"/>
        <v>114A</v>
      </c>
      <c r="C1388" s="186"/>
      <c r="D1388" s="25"/>
      <c r="E1388" s="25"/>
      <c r="F1388" s="25"/>
      <c r="G1388" s="25"/>
      <c r="H1388" s="25"/>
      <c r="I1388" s="25"/>
      <c r="J1388" s="38"/>
      <c r="K1388" s="133"/>
      <c r="L1388" s="31"/>
    </row>
    <row r="1389" spans="2:14" outlineLevel="1">
      <c r="B1389" s="93" t="str">
        <f t="shared" si="41"/>
        <v>114B</v>
      </c>
      <c r="C1389" s="186"/>
      <c r="D1389" s="25"/>
      <c r="E1389" s="25"/>
      <c r="F1389" s="25"/>
      <c r="G1389" s="25"/>
      <c r="H1389" s="25"/>
      <c r="I1389" s="25"/>
      <c r="J1389" s="38"/>
      <c r="K1389" s="133"/>
      <c r="L1389" s="31"/>
    </row>
    <row r="1390" spans="2:14" outlineLevel="1">
      <c r="B1390" s="93" t="str">
        <f t="shared" si="41"/>
        <v>114C</v>
      </c>
      <c r="C1390" s="186"/>
      <c r="D1390" s="25"/>
      <c r="E1390" s="25"/>
      <c r="F1390" s="25"/>
      <c r="G1390" s="25"/>
      <c r="H1390" s="25"/>
      <c r="I1390" s="25"/>
      <c r="J1390" s="38"/>
      <c r="K1390" s="133"/>
      <c r="L1390" s="31"/>
    </row>
    <row r="1391" spans="2:14" outlineLevel="1">
      <c r="B1391" s="93" t="str">
        <f t="shared" si="41"/>
        <v>114D</v>
      </c>
      <c r="C1391" s="186"/>
      <c r="D1391" s="25"/>
      <c r="E1391" s="25"/>
      <c r="F1391" s="25"/>
      <c r="G1391" s="25"/>
      <c r="H1391" s="25"/>
      <c r="I1391" s="25"/>
      <c r="J1391" s="38"/>
      <c r="K1391" s="133"/>
      <c r="L1391" s="31"/>
    </row>
    <row r="1392" spans="2:14" outlineLevel="1">
      <c r="B1392" s="93" t="str">
        <f t="shared" si="41"/>
        <v>114E</v>
      </c>
      <c r="C1392" s="186"/>
      <c r="D1392" s="25"/>
      <c r="E1392" s="25"/>
      <c r="F1392" s="25"/>
      <c r="G1392" s="25"/>
      <c r="H1392" s="25"/>
      <c r="I1392" s="25"/>
      <c r="J1392" s="38"/>
      <c r="K1392" s="133"/>
      <c r="L1392" s="31"/>
    </row>
    <row r="1393" spans="2:12" outlineLevel="1">
      <c r="B1393" s="93" t="str">
        <f t="shared" si="41"/>
        <v>114F</v>
      </c>
      <c r="C1393" s="186"/>
      <c r="D1393" s="25"/>
      <c r="E1393" s="25"/>
      <c r="F1393" s="25"/>
      <c r="G1393" s="25"/>
      <c r="H1393" s="25"/>
      <c r="I1393" s="25"/>
      <c r="J1393" s="38"/>
      <c r="K1393" s="133"/>
      <c r="L1393" s="31"/>
    </row>
    <row r="1394" spans="2:12" outlineLevel="1">
      <c r="B1394" s="93" t="str">
        <f t="shared" si="41"/>
        <v>1150</v>
      </c>
      <c r="C1394" s="186"/>
      <c r="D1394" s="25"/>
      <c r="E1394" s="25"/>
      <c r="F1394" s="25"/>
      <c r="G1394" s="25"/>
      <c r="H1394" s="25"/>
      <c r="I1394" s="25"/>
      <c r="J1394" s="38"/>
      <c r="K1394" s="133"/>
      <c r="L1394" s="31"/>
    </row>
    <row r="1395" spans="2:12" outlineLevel="1">
      <c r="B1395" s="93" t="str">
        <f t="shared" si="41"/>
        <v>1151</v>
      </c>
      <c r="C1395" s="186"/>
      <c r="D1395" s="25"/>
      <c r="E1395" s="25"/>
      <c r="F1395" s="25"/>
      <c r="G1395" s="25"/>
      <c r="H1395" s="25"/>
      <c r="I1395" s="25"/>
      <c r="J1395" s="38"/>
      <c r="K1395" s="133"/>
      <c r="L1395" s="31"/>
    </row>
    <row r="1396" spans="2:12" outlineLevel="1">
      <c r="B1396" s="93" t="str">
        <f t="shared" si="41"/>
        <v>1152</v>
      </c>
      <c r="C1396" s="186"/>
      <c r="D1396" s="25"/>
      <c r="E1396" s="25"/>
      <c r="F1396" s="25"/>
      <c r="G1396" s="25"/>
      <c r="H1396" s="25"/>
      <c r="I1396" s="25"/>
      <c r="J1396" s="38"/>
      <c r="K1396" s="133"/>
      <c r="L1396" s="31"/>
    </row>
    <row r="1397" spans="2:12" outlineLevel="1">
      <c r="B1397" s="93" t="str">
        <f t="shared" si="41"/>
        <v>1153</v>
      </c>
      <c r="C1397" s="186"/>
      <c r="D1397" s="25"/>
      <c r="E1397" s="25"/>
      <c r="F1397" s="25"/>
      <c r="G1397" s="25"/>
      <c r="H1397" s="25"/>
      <c r="I1397" s="25"/>
      <c r="J1397" s="38"/>
      <c r="K1397" s="133"/>
      <c r="L1397" s="31"/>
    </row>
    <row r="1398" spans="2:12" outlineLevel="1">
      <c r="B1398" s="93" t="str">
        <f t="shared" si="41"/>
        <v>1154</v>
      </c>
      <c r="C1398" s="186"/>
      <c r="D1398" s="25"/>
      <c r="E1398" s="25"/>
      <c r="F1398" s="25"/>
      <c r="G1398" s="25"/>
      <c r="H1398" s="25"/>
      <c r="I1398" s="25"/>
      <c r="J1398" s="38"/>
      <c r="K1398" s="133"/>
      <c r="L1398" s="31"/>
    </row>
    <row r="1399" spans="2:12" outlineLevel="1">
      <c r="B1399" s="93" t="str">
        <f t="shared" si="41"/>
        <v>1155</v>
      </c>
      <c r="C1399" s="186"/>
      <c r="D1399" s="25"/>
      <c r="E1399" s="25"/>
      <c r="F1399" s="25"/>
      <c r="G1399" s="25"/>
      <c r="H1399" s="25"/>
      <c r="I1399" s="25"/>
      <c r="J1399" s="38"/>
      <c r="K1399" s="133"/>
      <c r="L1399" s="31"/>
    </row>
    <row r="1400" spans="2:12" outlineLevel="1">
      <c r="B1400" s="93" t="str">
        <f t="shared" si="41"/>
        <v>1156</v>
      </c>
      <c r="C1400" s="186"/>
      <c r="D1400" s="25"/>
      <c r="E1400" s="25"/>
      <c r="F1400" s="25"/>
      <c r="G1400" s="25"/>
      <c r="H1400" s="25"/>
      <c r="I1400" s="25"/>
      <c r="J1400" s="38"/>
      <c r="K1400" s="133"/>
      <c r="L1400" s="31"/>
    </row>
    <row r="1401" spans="2:12" outlineLevel="1">
      <c r="B1401" s="93" t="str">
        <f t="shared" si="41"/>
        <v>1157</v>
      </c>
      <c r="C1401" s="186"/>
      <c r="D1401" s="25"/>
      <c r="E1401" s="25"/>
      <c r="F1401" s="25"/>
      <c r="G1401" s="25"/>
      <c r="H1401" s="25"/>
      <c r="I1401" s="25"/>
      <c r="J1401" s="38"/>
      <c r="K1401" s="133"/>
      <c r="L1401" s="31"/>
    </row>
    <row r="1402" spans="2:12" outlineLevel="1">
      <c r="B1402" s="93" t="str">
        <f t="shared" si="41"/>
        <v>1158</v>
      </c>
      <c r="C1402" s="186"/>
      <c r="D1402" s="25"/>
      <c r="E1402" s="25"/>
      <c r="F1402" s="25"/>
      <c r="G1402" s="25"/>
      <c r="H1402" s="25"/>
      <c r="I1402" s="25"/>
      <c r="J1402" s="38"/>
      <c r="K1402" s="133"/>
      <c r="L1402" s="31"/>
    </row>
    <row r="1403" spans="2:12" outlineLevel="1">
      <c r="B1403" s="93" t="str">
        <f t="shared" si="41"/>
        <v>1159</v>
      </c>
      <c r="C1403" s="186"/>
      <c r="D1403" s="25"/>
      <c r="E1403" s="25"/>
      <c r="F1403" s="25"/>
      <c r="G1403" s="25"/>
      <c r="H1403" s="25"/>
      <c r="I1403" s="25"/>
      <c r="J1403" s="38"/>
      <c r="K1403" s="133"/>
      <c r="L1403" s="31"/>
    </row>
    <row r="1404" spans="2:12" outlineLevel="1">
      <c r="B1404" s="93" t="str">
        <f t="shared" si="41"/>
        <v>115A</v>
      </c>
      <c r="C1404" s="186"/>
      <c r="D1404" s="25"/>
      <c r="E1404" s="25"/>
      <c r="F1404" s="25"/>
      <c r="G1404" s="25"/>
      <c r="H1404" s="25"/>
      <c r="I1404" s="25"/>
      <c r="J1404" s="38"/>
      <c r="K1404" s="133"/>
      <c r="L1404" s="31"/>
    </row>
    <row r="1405" spans="2:12" outlineLevel="1">
      <c r="B1405" s="93" t="str">
        <f t="shared" si="41"/>
        <v>115B</v>
      </c>
      <c r="C1405" s="186"/>
      <c r="D1405" s="25"/>
      <c r="E1405" s="25"/>
      <c r="F1405" s="25"/>
      <c r="G1405" s="25"/>
      <c r="H1405" s="25"/>
      <c r="I1405" s="25"/>
      <c r="J1405" s="38"/>
      <c r="K1405" s="133"/>
      <c r="L1405" s="31"/>
    </row>
    <row r="1406" spans="2:12" outlineLevel="1">
      <c r="B1406" s="93" t="str">
        <f t="shared" si="41"/>
        <v>115C</v>
      </c>
      <c r="C1406" s="186"/>
      <c r="D1406" s="25"/>
      <c r="E1406" s="25"/>
      <c r="F1406" s="25"/>
      <c r="G1406" s="25"/>
      <c r="H1406" s="25"/>
      <c r="I1406" s="25"/>
      <c r="J1406" s="38"/>
      <c r="K1406" s="133"/>
      <c r="L1406" s="31"/>
    </row>
    <row r="1407" spans="2:12" outlineLevel="1">
      <c r="B1407" s="93" t="str">
        <f t="shared" si="41"/>
        <v>115D</v>
      </c>
      <c r="C1407" s="186"/>
      <c r="D1407" s="25"/>
      <c r="E1407" s="25"/>
      <c r="F1407" s="25"/>
      <c r="G1407" s="25"/>
      <c r="H1407" s="25"/>
      <c r="I1407" s="25"/>
      <c r="J1407" s="38"/>
      <c r="K1407" s="133"/>
      <c r="L1407" s="31"/>
    </row>
    <row r="1408" spans="2:12" outlineLevel="1">
      <c r="B1408" s="93" t="str">
        <f t="shared" si="41"/>
        <v>115E</v>
      </c>
      <c r="C1408" s="186"/>
      <c r="D1408" s="25"/>
      <c r="E1408" s="25"/>
      <c r="F1408" s="25"/>
      <c r="G1408" s="25"/>
      <c r="H1408" s="25"/>
      <c r="I1408" s="25"/>
      <c r="J1408" s="38"/>
      <c r="K1408" s="133"/>
      <c r="L1408" s="31"/>
    </row>
    <row r="1409" spans="2:12" outlineLevel="1">
      <c r="B1409" s="93" t="str">
        <f t="shared" si="41"/>
        <v>115F</v>
      </c>
      <c r="C1409" s="186"/>
      <c r="D1409" s="25"/>
      <c r="E1409" s="25"/>
      <c r="F1409" s="25"/>
      <c r="G1409" s="25"/>
      <c r="H1409" s="25"/>
      <c r="I1409" s="25"/>
      <c r="J1409" s="38"/>
      <c r="K1409" s="133"/>
      <c r="L1409" s="31"/>
    </row>
    <row r="1410" spans="2:12" outlineLevel="1">
      <c r="B1410" s="93" t="str">
        <f t="shared" si="41"/>
        <v>1160</v>
      </c>
      <c r="C1410" s="186"/>
      <c r="D1410" s="25"/>
      <c r="E1410" s="25"/>
      <c r="F1410" s="25"/>
      <c r="G1410" s="25"/>
      <c r="H1410" s="25"/>
      <c r="I1410" s="25"/>
      <c r="J1410" s="38"/>
      <c r="K1410" s="133"/>
      <c r="L1410" s="31"/>
    </row>
    <row r="1411" spans="2:12" outlineLevel="1">
      <c r="B1411" s="93" t="str">
        <f t="shared" si="41"/>
        <v>1161</v>
      </c>
      <c r="C1411" s="186"/>
      <c r="D1411" s="25"/>
      <c r="E1411" s="25"/>
      <c r="F1411" s="25"/>
      <c r="G1411" s="25"/>
      <c r="H1411" s="25"/>
      <c r="I1411" s="25"/>
      <c r="J1411" s="38"/>
      <c r="K1411" s="133"/>
      <c r="L1411" s="31"/>
    </row>
    <row r="1412" spans="2:12" outlineLevel="1">
      <c r="B1412" s="93" t="str">
        <f t="shared" si="41"/>
        <v>1162</v>
      </c>
      <c r="C1412" s="186"/>
      <c r="D1412" s="25"/>
      <c r="E1412" s="25"/>
      <c r="F1412" s="25"/>
      <c r="G1412" s="25"/>
      <c r="H1412" s="25"/>
      <c r="I1412" s="25"/>
      <c r="J1412" s="38"/>
      <c r="K1412" s="133"/>
      <c r="L1412" s="31"/>
    </row>
    <row r="1413" spans="2:12" outlineLevel="1">
      <c r="B1413" s="93" t="str">
        <f t="shared" si="41"/>
        <v>1163</v>
      </c>
      <c r="C1413" s="186"/>
      <c r="D1413" s="25"/>
      <c r="E1413" s="25"/>
      <c r="F1413" s="25"/>
      <c r="G1413" s="25"/>
      <c r="H1413" s="25"/>
      <c r="I1413" s="25"/>
      <c r="J1413" s="38"/>
      <c r="K1413" s="133"/>
      <c r="L1413" s="31"/>
    </row>
    <row r="1414" spans="2:12" outlineLevel="1">
      <c r="B1414" s="93" t="str">
        <f t="shared" si="41"/>
        <v>1164</v>
      </c>
      <c r="C1414" s="186"/>
      <c r="D1414" s="25"/>
      <c r="E1414" s="25"/>
      <c r="F1414" s="25"/>
      <c r="G1414" s="25"/>
      <c r="H1414" s="25"/>
      <c r="I1414" s="25"/>
      <c r="J1414" s="38"/>
      <c r="K1414" s="133"/>
      <c r="L1414" s="31"/>
    </row>
    <row r="1415" spans="2:12" outlineLevel="1">
      <c r="B1415" s="93" t="str">
        <f t="shared" si="41"/>
        <v>1165</v>
      </c>
      <c r="C1415" s="186"/>
      <c r="D1415" s="25"/>
      <c r="E1415" s="25"/>
      <c r="F1415" s="25"/>
      <c r="G1415" s="25"/>
      <c r="H1415" s="25"/>
      <c r="I1415" s="25"/>
      <c r="J1415" s="38"/>
      <c r="K1415" s="133"/>
      <c r="L1415" s="31"/>
    </row>
    <row r="1416" spans="2:12" outlineLevel="1">
      <c r="B1416" s="93" t="str">
        <f t="shared" si="41"/>
        <v>1166</v>
      </c>
      <c r="C1416" s="186"/>
      <c r="D1416" s="25"/>
      <c r="E1416" s="25"/>
      <c r="F1416" s="25"/>
      <c r="G1416" s="25"/>
      <c r="H1416" s="25"/>
      <c r="I1416" s="25"/>
      <c r="J1416" s="38"/>
      <c r="K1416" s="133"/>
      <c r="L1416" s="31"/>
    </row>
    <row r="1417" spans="2:12" outlineLevel="1">
      <c r="B1417" s="93" t="str">
        <f t="shared" si="41"/>
        <v>1167</v>
      </c>
      <c r="C1417" s="186"/>
      <c r="D1417" s="25"/>
      <c r="E1417" s="25"/>
      <c r="F1417" s="25"/>
      <c r="G1417" s="25"/>
      <c r="H1417" s="25"/>
      <c r="I1417" s="25"/>
      <c r="J1417" s="38"/>
      <c r="K1417" s="133"/>
      <c r="L1417" s="31"/>
    </row>
    <row r="1418" spans="2:12" outlineLevel="1">
      <c r="B1418" s="93" t="str">
        <f t="shared" si="41"/>
        <v>1168</v>
      </c>
      <c r="C1418" s="186"/>
      <c r="D1418" s="25"/>
      <c r="E1418" s="25"/>
      <c r="F1418" s="25"/>
      <c r="G1418" s="25"/>
      <c r="H1418" s="25"/>
      <c r="I1418" s="25"/>
      <c r="J1418" s="38"/>
      <c r="K1418" s="133"/>
      <c r="L1418" s="31"/>
    </row>
    <row r="1419" spans="2:12" outlineLevel="1">
      <c r="B1419" s="93" t="str">
        <f t="shared" si="41"/>
        <v>1169</v>
      </c>
      <c r="C1419" s="186"/>
      <c r="D1419" s="25"/>
      <c r="E1419" s="25"/>
      <c r="F1419" s="25"/>
      <c r="G1419" s="25"/>
      <c r="H1419" s="25"/>
      <c r="I1419" s="25"/>
      <c r="J1419" s="38"/>
      <c r="K1419" s="133"/>
      <c r="L1419" s="31"/>
    </row>
    <row r="1420" spans="2:12" outlineLevel="1">
      <c r="B1420" s="93" t="str">
        <f t="shared" si="41"/>
        <v>116A</v>
      </c>
      <c r="C1420" s="186"/>
      <c r="D1420" s="25"/>
      <c r="E1420" s="25"/>
      <c r="F1420" s="25"/>
      <c r="G1420" s="25"/>
      <c r="H1420" s="25"/>
      <c r="I1420" s="25"/>
      <c r="J1420" s="38"/>
      <c r="K1420" s="133"/>
      <c r="L1420" s="31"/>
    </row>
    <row r="1421" spans="2:12" outlineLevel="1">
      <c r="B1421" s="93" t="str">
        <f t="shared" si="41"/>
        <v>116B</v>
      </c>
      <c r="C1421" s="186"/>
      <c r="D1421" s="25"/>
      <c r="E1421" s="25"/>
      <c r="F1421" s="25"/>
      <c r="G1421" s="25"/>
      <c r="H1421" s="25"/>
      <c r="I1421" s="25"/>
      <c r="J1421" s="38"/>
      <c r="K1421" s="133"/>
      <c r="L1421" s="31"/>
    </row>
    <row r="1422" spans="2:12" outlineLevel="1">
      <c r="B1422" s="93" t="str">
        <f t="shared" si="41"/>
        <v>116C</v>
      </c>
      <c r="C1422" s="186"/>
      <c r="D1422" s="25"/>
      <c r="E1422" s="25"/>
      <c r="F1422" s="25"/>
      <c r="G1422" s="25"/>
      <c r="H1422" s="25"/>
      <c r="I1422" s="25"/>
      <c r="J1422" s="38"/>
      <c r="K1422" s="133"/>
      <c r="L1422" s="31"/>
    </row>
    <row r="1423" spans="2:12" outlineLevel="1">
      <c r="B1423" s="93" t="str">
        <f t="shared" si="41"/>
        <v>116D</v>
      </c>
      <c r="C1423" s="186"/>
      <c r="D1423" s="25"/>
      <c r="E1423" s="25"/>
      <c r="F1423" s="25"/>
      <c r="G1423" s="25"/>
      <c r="H1423" s="25"/>
      <c r="I1423" s="25"/>
      <c r="J1423" s="38"/>
      <c r="K1423" s="133"/>
      <c r="L1423" s="31"/>
    </row>
    <row r="1424" spans="2:12" outlineLevel="1">
      <c r="B1424" s="93" t="str">
        <f t="shared" si="41"/>
        <v>116E</v>
      </c>
      <c r="C1424" s="186"/>
      <c r="D1424" s="25"/>
      <c r="E1424" s="25"/>
      <c r="F1424" s="25"/>
      <c r="G1424" s="25"/>
      <c r="H1424" s="25"/>
      <c r="I1424" s="25"/>
      <c r="J1424" s="38"/>
      <c r="K1424" s="133"/>
      <c r="L1424" s="31"/>
    </row>
    <row r="1425" spans="2:12" outlineLevel="1">
      <c r="B1425" s="93" t="str">
        <f t="shared" si="41"/>
        <v>116F</v>
      </c>
      <c r="C1425" s="186"/>
      <c r="D1425" s="25"/>
      <c r="E1425" s="25"/>
      <c r="F1425" s="25"/>
      <c r="G1425" s="25"/>
      <c r="H1425" s="25"/>
      <c r="I1425" s="25"/>
      <c r="J1425" s="38"/>
      <c r="K1425" s="133"/>
      <c r="L1425" s="31"/>
    </row>
    <row r="1426" spans="2:12" outlineLevel="1">
      <c r="B1426" s="93" t="str">
        <f t="shared" si="41"/>
        <v>1170</v>
      </c>
      <c r="C1426" s="186"/>
      <c r="D1426" s="25"/>
      <c r="E1426" s="25"/>
      <c r="F1426" s="25"/>
      <c r="G1426" s="25"/>
      <c r="H1426" s="25"/>
      <c r="I1426" s="25"/>
      <c r="J1426" s="38"/>
      <c r="K1426" s="133"/>
      <c r="L1426" s="31"/>
    </row>
    <row r="1427" spans="2:12" outlineLevel="1">
      <c r="B1427" s="93" t="str">
        <f t="shared" si="41"/>
        <v>1171</v>
      </c>
      <c r="C1427" s="186"/>
      <c r="D1427" s="25"/>
      <c r="E1427" s="25"/>
      <c r="F1427" s="25"/>
      <c r="G1427" s="25"/>
      <c r="H1427" s="25"/>
      <c r="I1427" s="25"/>
      <c r="J1427" s="38"/>
      <c r="K1427" s="133"/>
      <c r="L1427" s="31"/>
    </row>
    <row r="1428" spans="2:12" outlineLevel="1">
      <c r="B1428" s="93" t="str">
        <f t="shared" si="41"/>
        <v>1172</v>
      </c>
      <c r="C1428" s="186"/>
      <c r="D1428" s="25"/>
      <c r="E1428" s="25"/>
      <c r="F1428" s="25"/>
      <c r="G1428" s="25"/>
      <c r="H1428" s="25"/>
      <c r="I1428" s="25"/>
      <c r="J1428" s="38"/>
      <c r="K1428" s="133"/>
      <c r="L1428" s="31"/>
    </row>
    <row r="1429" spans="2:12" outlineLevel="1">
      <c r="B1429" s="93" t="str">
        <f t="shared" si="41"/>
        <v>1173</v>
      </c>
      <c r="C1429" s="186"/>
      <c r="D1429" s="25"/>
      <c r="E1429" s="25"/>
      <c r="F1429" s="25"/>
      <c r="G1429" s="25"/>
      <c r="H1429" s="25"/>
      <c r="I1429" s="25"/>
      <c r="J1429" s="38"/>
      <c r="K1429" s="133"/>
      <c r="L1429" s="31"/>
    </row>
    <row r="1430" spans="2:12" outlineLevel="1">
      <c r="B1430" s="93" t="str">
        <f t="shared" si="41"/>
        <v>1174</v>
      </c>
      <c r="C1430" s="186"/>
      <c r="D1430" s="25"/>
      <c r="E1430" s="25"/>
      <c r="F1430" s="25"/>
      <c r="G1430" s="25"/>
      <c r="H1430" s="25"/>
      <c r="I1430" s="25"/>
      <c r="J1430" s="38"/>
      <c r="K1430" s="133"/>
      <c r="L1430" s="31"/>
    </row>
    <row r="1431" spans="2:12" outlineLevel="1">
      <c r="B1431" s="93" t="str">
        <f t="shared" si="41"/>
        <v>1175</v>
      </c>
      <c r="C1431" s="186"/>
      <c r="D1431" s="25"/>
      <c r="E1431" s="25"/>
      <c r="F1431" s="25"/>
      <c r="G1431" s="25"/>
      <c r="H1431" s="25"/>
      <c r="I1431" s="25"/>
      <c r="J1431" s="38"/>
      <c r="K1431" s="133"/>
      <c r="L1431" s="31"/>
    </row>
    <row r="1432" spans="2:12" outlineLevel="1">
      <c r="B1432" s="93" t="str">
        <f t="shared" si="41"/>
        <v>1176</v>
      </c>
      <c r="C1432" s="186"/>
      <c r="D1432" s="25"/>
      <c r="E1432" s="25"/>
      <c r="F1432" s="25"/>
      <c r="G1432" s="25"/>
      <c r="H1432" s="25"/>
      <c r="I1432" s="25"/>
      <c r="J1432" s="38"/>
      <c r="K1432" s="133"/>
      <c r="L1432" s="31"/>
    </row>
    <row r="1433" spans="2:12" outlineLevel="1">
      <c r="B1433" s="93" t="str">
        <f t="shared" si="41"/>
        <v>1177</v>
      </c>
      <c r="C1433" s="186"/>
      <c r="D1433" s="25"/>
      <c r="E1433" s="25"/>
      <c r="F1433" s="25"/>
      <c r="G1433" s="25"/>
      <c r="H1433" s="25"/>
      <c r="I1433" s="25"/>
      <c r="J1433" s="38"/>
      <c r="K1433" s="133"/>
      <c r="L1433" s="31"/>
    </row>
    <row r="1434" spans="2:12" outlineLevel="1">
      <c r="B1434" s="93" t="str">
        <f t="shared" si="41"/>
        <v>1178</v>
      </c>
      <c r="C1434" s="186"/>
      <c r="D1434" s="25"/>
      <c r="E1434" s="25"/>
      <c r="F1434" s="25"/>
      <c r="G1434" s="25"/>
      <c r="H1434" s="25"/>
      <c r="I1434" s="25"/>
      <c r="J1434" s="38"/>
      <c r="K1434" s="133"/>
      <c r="L1434" s="31"/>
    </row>
    <row r="1435" spans="2:12" outlineLevel="1">
      <c r="B1435" s="93" t="str">
        <f t="shared" si="41"/>
        <v>1179</v>
      </c>
      <c r="C1435" s="186"/>
      <c r="D1435" s="25"/>
      <c r="E1435" s="25"/>
      <c r="F1435" s="25"/>
      <c r="G1435" s="25"/>
      <c r="H1435" s="25"/>
      <c r="I1435" s="25"/>
      <c r="J1435" s="38"/>
      <c r="K1435" s="133"/>
      <c r="L1435" s="31"/>
    </row>
    <row r="1436" spans="2:12" outlineLevel="1">
      <c r="B1436" s="93" t="str">
        <f t="shared" si="41"/>
        <v>117A</v>
      </c>
      <c r="C1436" s="186"/>
      <c r="D1436" s="25"/>
      <c r="E1436" s="25"/>
      <c r="F1436" s="25"/>
      <c r="G1436" s="25"/>
      <c r="H1436" s="25"/>
      <c r="I1436" s="25"/>
      <c r="J1436" s="38"/>
      <c r="K1436" s="133"/>
      <c r="L1436" s="31"/>
    </row>
    <row r="1437" spans="2:12" outlineLevel="1">
      <c r="B1437" s="93" t="str">
        <f t="shared" si="41"/>
        <v>117B</v>
      </c>
      <c r="C1437" s="186"/>
      <c r="D1437" s="25"/>
      <c r="E1437" s="25"/>
      <c r="F1437" s="25"/>
      <c r="G1437" s="25"/>
      <c r="H1437" s="25"/>
      <c r="I1437" s="25"/>
      <c r="J1437" s="38"/>
      <c r="K1437" s="133"/>
      <c r="L1437" s="31"/>
    </row>
    <row r="1438" spans="2:12" outlineLevel="1">
      <c r="B1438" s="93" t="str">
        <f t="shared" si="41"/>
        <v>117C</v>
      </c>
      <c r="C1438" s="186"/>
      <c r="D1438" s="25"/>
      <c r="E1438" s="25"/>
      <c r="F1438" s="25"/>
      <c r="G1438" s="25"/>
      <c r="H1438" s="25"/>
      <c r="I1438" s="25"/>
      <c r="J1438" s="38"/>
      <c r="K1438" s="133"/>
      <c r="L1438" s="31"/>
    </row>
    <row r="1439" spans="2:12" outlineLevel="1">
      <c r="B1439" s="93" t="str">
        <f t="shared" si="41"/>
        <v>117D</v>
      </c>
      <c r="C1439" s="186"/>
      <c r="D1439" s="25"/>
      <c r="E1439" s="25"/>
      <c r="F1439" s="25"/>
      <c r="G1439" s="25"/>
      <c r="H1439" s="25"/>
      <c r="I1439" s="25"/>
      <c r="J1439" s="38"/>
      <c r="K1439" s="133"/>
      <c r="L1439" s="31"/>
    </row>
    <row r="1440" spans="2:12" outlineLevel="1">
      <c r="B1440" s="93" t="str">
        <f t="shared" si="41"/>
        <v>117E</v>
      </c>
      <c r="C1440" s="101"/>
    </row>
    <row r="1441" spans="2:14" outlineLevel="1">
      <c r="B1441" s="93" t="str">
        <f t="shared" si="41"/>
        <v>117F</v>
      </c>
      <c r="C1441" s="101"/>
    </row>
    <row r="1442" spans="2:14" outlineLevel="1">
      <c r="B1442" s="93" t="str">
        <f t="shared" si="41"/>
        <v>1180</v>
      </c>
      <c r="C1442" s="310" t="s">
        <v>1541</v>
      </c>
      <c r="D1442" s="281" t="s">
        <v>33</v>
      </c>
      <c r="E1442" s="281"/>
      <c r="F1442" s="281"/>
      <c r="G1442" s="281"/>
      <c r="H1442" s="281"/>
      <c r="I1442" s="281" t="s">
        <v>34</v>
      </c>
      <c r="J1442" s="258" t="s">
        <v>35</v>
      </c>
      <c r="K1442" s="244" t="s">
        <v>36</v>
      </c>
      <c r="L1442" s="11" t="s">
        <v>4546</v>
      </c>
      <c r="M1442" s="241" t="str">
        <f ca="1">DEC2HEX((15+SUM(INDIRECT(ADDRESS(ROW()+32,13)&amp;":"&amp;ADDRESS(ROW()+4+60-1,13))))/2^32,8)</f>
        <v>00000000</v>
      </c>
      <c r="N1442" s="247" t="str">
        <f ca="1">DEC2HEX(MOD(15+SUM(INDIRECT(ADDRESS(ROW()+4,13)&amp;":"&amp;ADDRESS(ROW()+4+28-1,13))),2^32),8)</f>
        <v>00000015</v>
      </c>
    </row>
    <row r="1443" spans="2:14" outlineLevel="1">
      <c r="B1443" s="93" t="str">
        <f t="shared" si="41"/>
        <v>1181</v>
      </c>
      <c r="C1443" s="310"/>
      <c r="D1443" s="281"/>
      <c r="E1443" s="281"/>
      <c r="F1443" s="281"/>
      <c r="G1443" s="281"/>
      <c r="H1443" s="281"/>
      <c r="I1443" s="281"/>
      <c r="J1443" s="257"/>
      <c r="K1443" s="245"/>
      <c r="L1443" s="11" t="s">
        <v>4546</v>
      </c>
      <c r="M1443" s="242"/>
      <c r="N1443" s="248"/>
    </row>
    <row r="1444" spans="2:14" outlineLevel="1">
      <c r="B1444" s="93" t="str">
        <f t="shared" ref="B1444:B1507" si="42">DEC2HEX(4352+ROW()-ROW($B$1314),4)</f>
        <v>1182</v>
      </c>
      <c r="C1444" s="310"/>
      <c r="D1444" s="281"/>
      <c r="E1444" s="281"/>
      <c r="F1444" s="281"/>
      <c r="G1444" s="281"/>
      <c r="H1444" s="281"/>
      <c r="I1444" s="281"/>
      <c r="J1444" s="257"/>
      <c r="K1444" s="245"/>
      <c r="L1444" s="11" t="s">
        <v>4546</v>
      </c>
      <c r="M1444" s="242"/>
      <c r="N1444" s="248"/>
    </row>
    <row r="1445" spans="2:14" ht="38.65" customHeight="1" outlineLevel="1">
      <c r="B1445" s="93" t="str">
        <f t="shared" si="42"/>
        <v>1183</v>
      </c>
      <c r="C1445" s="310"/>
      <c r="D1445" s="281"/>
      <c r="E1445" s="281"/>
      <c r="F1445" s="281"/>
      <c r="G1445" s="281"/>
      <c r="H1445" s="281"/>
      <c r="I1445" s="281"/>
      <c r="J1445" s="257"/>
      <c r="K1445" s="246"/>
      <c r="L1445" s="11" t="s">
        <v>4546</v>
      </c>
      <c r="M1445" s="243"/>
      <c r="N1445" s="249"/>
    </row>
    <row r="1446" spans="2:14" ht="137.25" outlineLevel="1">
      <c r="B1446" s="94" t="str">
        <f t="shared" si="42"/>
        <v>1184</v>
      </c>
      <c r="C1446" s="179" t="s">
        <v>1542</v>
      </c>
      <c r="D1446" s="70" t="s">
        <v>40</v>
      </c>
      <c r="E1446" s="70">
        <v>1</v>
      </c>
      <c r="F1446" s="83" t="s">
        <v>80</v>
      </c>
      <c r="G1446" s="70">
        <v>0</v>
      </c>
      <c r="H1446" s="70">
        <v>65535</v>
      </c>
      <c r="I1446" s="70" t="s">
        <v>992</v>
      </c>
      <c r="J1446" s="69" t="s">
        <v>1543</v>
      </c>
      <c r="K1446" s="39" t="s">
        <v>5021</v>
      </c>
      <c r="L1446" s="70" t="s">
        <v>4546</v>
      </c>
      <c r="M1446" s="11">
        <v>0</v>
      </c>
      <c r="N1446" s="11">
        <f ca="1">IF(INDIRECT(ADDRESS(ROW(),12))=1,2^(ROW()-ROW($N$1442)),0)</f>
        <v>0</v>
      </c>
    </row>
    <row r="1447" spans="2:14" ht="57" outlineLevel="1">
      <c r="B1447" s="94" t="str">
        <f t="shared" si="42"/>
        <v>1185</v>
      </c>
      <c r="C1447" s="179" t="s">
        <v>1544</v>
      </c>
      <c r="D1447" s="70" t="s">
        <v>40</v>
      </c>
      <c r="E1447" s="70"/>
      <c r="F1447" s="70"/>
      <c r="G1447" s="70">
        <v>0</v>
      </c>
      <c r="H1447" s="70">
        <v>1</v>
      </c>
      <c r="I1447" s="70" t="s">
        <v>992</v>
      </c>
      <c r="J1447" s="69" t="s">
        <v>1545</v>
      </c>
      <c r="K1447" s="39" t="s">
        <v>5022</v>
      </c>
      <c r="L1447" s="70" t="s">
        <v>4546</v>
      </c>
      <c r="N1447" s="11">
        <f t="shared" ref="N1447:N1483" ca="1" si="43">IF(INDIRECT(ADDRESS(ROW(),12))=1,2^(ROW()-ROW($N$1442)),0)</f>
        <v>0</v>
      </c>
    </row>
    <row r="1448" spans="2:14" outlineLevel="1">
      <c r="B1448" s="94" t="str">
        <f t="shared" si="42"/>
        <v>1186</v>
      </c>
      <c r="C1448" s="179" t="s">
        <v>1546</v>
      </c>
      <c r="D1448" s="70"/>
      <c r="E1448" s="70"/>
      <c r="F1448" s="70"/>
      <c r="G1448" s="70"/>
      <c r="H1448" s="70"/>
      <c r="I1448" s="70"/>
      <c r="J1448" s="69" t="s">
        <v>1547</v>
      </c>
      <c r="K1448" s="39" t="s">
        <v>5023</v>
      </c>
      <c r="L1448" s="70" t="s">
        <v>4546</v>
      </c>
      <c r="N1448" s="11">
        <f t="shared" ca="1" si="43"/>
        <v>0</v>
      </c>
    </row>
    <row r="1449" spans="2:14" ht="21.75" customHeight="1" outlineLevel="1">
      <c r="B1449" s="94" t="str">
        <f t="shared" si="42"/>
        <v>1187</v>
      </c>
      <c r="C1449" s="330" t="s">
        <v>1548</v>
      </c>
      <c r="D1449" s="287" t="s">
        <v>1549</v>
      </c>
      <c r="E1449" s="287">
        <v>1</v>
      </c>
      <c r="F1449" s="287" t="s">
        <v>1376</v>
      </c>
      <c r="G1449" s="287">
        <v>-2147483648</v>
      </c>
      <c r="H1449" s="290">
        <v>2147483647</v>
      </c>
      <c r="I1449" s="287" t="s">
        <v>992</v>
      </c>
      <c r="J1449" s="274" t="s">
        <v>1550</v>
      </c>
      <c r="K1449" s="244" t="s">
        <v>5024</v>
      </c>
      <c r="L1449" s="70" t="s">
        <v>4546</v>
      </c>
      <c r="M1449" s="11">
        <v>1</v>
      </c>
      <c r="N1449" s="11">
        <f t="shared" ca="1" si="43"/>
        <v>0</v>
      </c>
    </row>
    <row r="1450" spans="2:14" ht="24" customHeight="1" outlineLevel="1">
      <c r="B1450" s="94" t="str">
        <f t="shared" si="42"/>
        <v>1188</v>
      </c>
      <c r="C1450" s="330"/>
      <c r="D1450" s="287"/>
      <c r="E1450" s="287"/>
      <c r="F1450" s="287"/>
      <c r="G1450" s="287"/>
      <c r="H1450" s="290"/>
      <c r="I1450" s="287"/>
      <c r="J1450" s="274"/>
      <c r="K1450" s="246"/>
      <c r="L1450" s="70" t="s">
        <v>4546</v>
      </c>
      <c r="M1450" s="11">
        <v>1</v>
      </c>
      <c r="N1450" s="11">
        <f t="shared" ca="1" si="43"/>
        <v>0</v>
      </c>
    </row>
    <row r="1451" spans="2:14" ht="23.25" customHeight="1" outlineLevel="1">
      <c r="B1451" s="94" t="str">
        <f t="shared" si="42"/>
        <v>1189</v>
      </c>
      <c r="C1451" s="329" t="s">
        <v>1551</v>
      </c>
      <c r="D1451" s="287" t="s">
        <v>1549</v>
      </c>
      <c r="E1451" s="287">
        <v>1</v>
      </c>
      <c r="F1451" s="287" t="s">
        <v>1376</v>
      </c>
      <c r="G1451" s="287">
        <v>-2147483648</v>
      </c>
      <c r="H1451" s="290">
        <v>2147483647</v>
      </c>
      <c r="I1451" s="287" t="s">
        <v>992</v>
      </c>
      <c r="J1451" s="275" t="s">
        <v>1552</v>
      </c>
      <c r="K1451" s="244" t="s">
        <v>5025</v>
      </c>
      <c r="L1451" s="70" t="s">
        <v>4546</v>
      </c>
      <c r="M1451" s="11">
        <v>1</v>
      </c>
      <c r="N1451" s="11">
        <f t="shared" ca="1" si="43"/>
        <v>0</v>
      </c>
    </row>
    <row r="1452" spans="2:14" ht="22.5" customHeight="1" outlineLevel="1">
      <c r="B1452" s="94" t="str">
        <f t="shared" si="42"/>
        <v>118A</v>
      </c>
      <c r="C1452" s="330"/>
      <c r="D1452" s="287"/>
      <c r="E1452" s="287"/>
      <c r="F1452" s="287"/>
      <c r="G1452" s="287"/>
      <c r="H1452" s="290"/>
      <c r="I1452" s="287"/>
      <c r="J1452" s="274"/>
      <c r="K1452" s="246"/>
      <c r="L1452" s="70" t="s">
        <v>4546</v>
      </c>
      <c r="M1452" s="11">
        <v>1</v>
      </c>
      <c r="N1452" s="11">
        <f t="shared" ca="1" si="43"/>
        <v>0</v>
      </c>
    </row>
    <row r="1453" spans="2:14" ht="24.75" customHeight="1" outlineLevel="1">
      <c r="B1453" s="94" t="str">
        <f t="shared" si="42"/>
        <v>118B</v>
      </c>
      <c r="C1453" s="329" t="s">
        <v>1553</v>
      </c>
      <c r="D1453" s="287" t="s">
        <v>1549</v>
      </c>
      <c r="E1453" s="287">
        <v>1</v>
      </c>
      <c r="F1453" s="287" t="s">
        <v>1376</v>
      </c>
      <c r="G1453" s="287">
        <v>-2147483648</v>
      </c>
      <c r="H1453" s="290">
        <v>2147483647</v>
      </c>
      <c r="I1453" s="287" t="s">
        <v>992</v>
      </c>
      <c r="J1453" s="275" t="s">
        <v>1554</v>
      </c>
      <c r="K1453" s="244" t="s">
        <v>5026</v>
      </c>
      <c r="L1453" s="70" t="s">
        <v>4546</v>
      </c>
      <c r="M1453" s="11">
        <v>1</v>
      </c>
      <c r="N1453" s="11">
        <f t="shared" ca="1" si="43"/>
        <v>0</v>
      </c>
    </row>
    <row r="1454" spans="2:14" ht="24" customHeight="1" outlineLevel="1">
      <c r="B1454" s="94" t="str">
        <f t="shared" si="42"/>
        <v>118C</v>
      </c>
      <c r="C1454" s="330"/>
      <c r="D1454" s="287"/>
      <c r="E1454" s="287"/>
      <c r="F1454" s="287"/>
      <c r="G1454" s="287"/>
      <c r="H1454" s="290"/>
      <c r="I1454" s="287"/>
      <c r="J1454" s="274"/>
      <c r="K1454" s="246"/>
      <c r="L1454" s="70" t="s">
        <v>4546</v>
      </c>
      <c r="M1454" s="11">
        <v>1</v>
      </c>
      <c r="N1454" s="11">
        <f t="shared" ca="1" si="43"/>
        <v>0</v>
      </c>
    </row>
    <row r="1455" spans="2:14" ht="22.5" customHeight="1" outlineLevel="1">
      <c r="B1455" s="94" t="str">
        <f t="shared" si="42"/>
        <v>118D</v>
      </c>
      <c r="C1455" s="329" t="s">
        <v>1555</v>
      </c>
      <c r="D1455" s="287" t="s">
        <v>1549</v>
      </c>
      <c r="E1455" s="287">
        <v>1</v>
      </c>
      <c r="F1455" s="287" t="s">
        <v>1376</v>
      </c>
      <c r="G1455" s="287">
        <v>-2147483648</v>
      </c>
      <c r="H1455" s="290">
        <v>2147483647</v>
      </c>
      <c r="I1455" s="287" t="s">
        <v>992</v>
      </c>
      <c r="J1455" s="274" t="s">
        <v>1556</v>
      </c>
      <c r="K1455" s="250" t="s">
        <v>5697</v>
      </c>
      <c r="L1455" s="70" t="s">
        <v>4546</v>
      </c>
      <c r="N1455" s="11">
        <f t="shared" ca="1" si="43"/>
        <v>0</v>
      </c>
    </row>
    <row r="1456" spans="2:14" ht="21" customHeight="1" outlineLevel="1">
      <c r="B1456" s="94" t="str">
        <f t="shared" si="42"/>
        <v>118E</v>
      </c>
      <c r="C1456" s="330"/>
      <c r="D1456" s="287"/>
      <c r="E1456" s="287"/>
      <c r="F1456" s="287"/>
      <c r="G1456" s="287"/>
      <c r="H1456" s="290"/>
      <c r="I1456" s="287"/>
      <c r="J1456" s="274"/>
      <c r="K1456" s="251"/>
      <c r="L1456" s="70" t="s">
        <v>4546</v>
      </c>
      <c r="N1456" s="11">
        <f t="shared" ca="1" si="43"/>
        <v>0</v>
      </c>
    </row>
    <row r="1457" spans="2:14" ht="21.75" customHeight="1" outlineLevel="1">
      <c r="B1457" s="94" t="str">
        <f t="shared" si="42"/>
        <v>118F</v>
      </c>
      <c r="C1457" s="330" t="s">
        <v>1557</v>
      </c>
      <c r="D1457" s="287" t="s">
        <v>1549</v>
      </c>
      <c r="E1457" s="287">
        <v>1</v>
      </c>
      <c r="F1457" s="287" t="s">
        <v>1376</v>
      </c>
      <c r="G1457" s="287">
        <v>-2147483648</v>
      </c>
      <c r="H1457" s="290">
        <v>2147483647</v>
      </c>
      <c r="I1457" s="287" t="s">
        <v>992</v>
      </c>
      <c r="J1457" s="274" t="s">
        <v>1558</v>
      </c>
      <c r="K1457" s="244" t="s">
        <v>5698</v>
      </c>
      <c r="L1457" s="70" t="s">
        <v>4546</v>
      </c>
      <c r="N1457" s="11">
        <f t="shared" ca="1" si="43"/>
        <v>0</v>
      </c>
    </row>
    <row r="1458" spans="2:14" ht="21.75" customHeight="1" outlineLevel="1">
      <c r="B1458" s="94" t="str">
        <f t="shared" si="42"/>
        <v>1190</v>
      </c>
      <c r="C1458" s="330"/>
      <c r="D1458" s="287"/>
      <c r="E1458" s="287"/>
      <c r="F1458" s="287"/>
      <c r="G1458" s="287"/>
      <c r="H1458" s="290"/>
      <c r="I1458" s="287"/>
      <c r="J1458" s="274"/>
      <c r="K1458" s="246"/>
      <c r="L1458" s="70" t="s">
        <v>4546</v>
      </c>
      <c r="N1458" s="11">
        <f t="shared" ca="1" si="43"/>
        <v>0</v>
      </c>
    </row>
    <row r="1459" spans="2:14" ht="30.75" customHeight="1" outlineLevel="1">
      <c r="B1459" s="93" t="str">
        <f t="shared" si="42"/>
        <v>1191</v>
      </c>
      <c r="C1459" s="321" t="s">
        <v>1559</v>
      </c>
      <c r="D1459" s="281" t="s">
        <v>1549</v>
      </c>
      <c r="E1459" s="281">
        <v>1</v>
      </c>
      <c r="F1459" s="281" t="s">
        <v>1376</v>
      </c>
      <c r="G1459" s="281">
        <v>-2147483648</v>
      </c>
      <c r="H1459" s="291">
        <v>2147483647</v>
      </c>
      <c r="I1459" s="281" t="s">
        <v>992</v>
      </c>
      <c r="J1459" s="257" t="s">
        <v>1560</v>
      </c>
      <c r="K1459" s="244" t="s">
        <v>5822</v>
      </c>
      <c r="L1459" s="25" t="s">
        <v>4546</v>
      </c>
      <c r="N1459" s="11">
        <f t="shared" ca="1" si="43"/>
        <v>0</v>
      </c>
    </row>
    <row r="1460" spans="2:14" ht="30" customHeight="1" outlineLevel="1">
      <c r="B1460" s="93" t="str">
        <f t="shared" si="42"/>
        <v>1192</v>
      </c>
      <c r="C1460" s="310"/>
      <c r="D1460" s="281"/>
      <c r="E1460" s="281"/>
      <c r="F1460" s="281"/>
      <c r="G1460" s="281"/>
      <c r="H1460" s="291"/>
      <c r="I1460" s="281"/>
      <c r="J1460" s="257"/>
      <c r="K1460" s="246"/>
      <c r="L1460" s="25" t="s">
        <v>4546</v>
      </c>
      <c r="N1460" s="11">
        <f t="shared" ca="1" si="43"/>
        <v>0</v>
      </c>
    </row>
    <row r="1461" spans="2:14" ht="36.75" customHeight="1" outlineLevel="1">
      <c r="B1461" s="93" t="str">
        <f t="shared" si="42"/>
        <v>1193</v>
      </c>
      <c r="C1461" s="321" t="s">
        <v>1561</v>
      </c>
      <c r="D1461" s="281" t="s">
        <v>1549</v>
      </c>
      <c r="E1461" s="281">
        <v>1</v>
      </c>
      <c r="F1461" s="281" t="s">
        <v>1376</v>
      </c>
      <c r="G1461" s="281">
        <v>-2147483648</v>
      </c>
      <c r="H1461" s="291">
        <v>2147483647</v>
      </c>
      <c r="I1461" s="281" t="s">
        <v>992</v>
      </c>
      <c r="J1461" s="257" t="s">
        <v>1562</v>
      </c>
      <c r="K1461" s="244" t="s">
        <v>5823</v>
      </c>
      <c r="L1461" s="25" t="s">
        <v>4546</v>
      </c>
      <c r="N1461" s="11">
        <f t="shared" ca="1" si="43"/>
        <v>0</v>
      </c>
    </row>
    <row r="1462" spans="2:14" ht="33.75" customHeight="1" outlineLevel="1">
      <c r="B1462" s="93" t="str">
        <f t="shared" si="42"/>
        <v>1194</v>
      </c>
      <c r="C1462" s="310"/>
      <c r="D1462" s="281"/>
      <c r="E1462" s="281"/>
      <c r="F1462" s="281"/>
      <c r="G1462" s="281"/>
      <c r="H1462" s="291"/>
      <c r="I1462" s="281"/>
      <c r="J1462" s="257"/>
      <c r="K1462" s="246"/>
      <c r="L1462" s="25" t="s">
        <v>4546</v>
      </c>
      <c r="N1462" s="11">
        <f t="shared" ca="1" si="43"/>
        <v>0</v>
      </c>
    </row>
    <row r="1463" spans="2:14" ht="36.75" customHeight="1" outlineLevel="1">
      <c r="B1463" s="93" t="str">
        <f t="shared" si="42"/>
        <v>1195</v>
      </c>
      <c r="C1463" s="321" t="s">
        <v>1563</v>
      </c>
      <c r="D1463" s="281" t="s">
        <v>1549</v>
      </c>
      <c r="E1463" s="281">
        <v>1</v>
      </c>
      <c r="F1463" s="281" t="s">
        <v>1376</v>
      </c>
      <c r="G1463" s="281">
        <v>-2147483648</v>
      </c>
      <c r="H1463" s="291">
        <v>2147483647</v>
      </c>
      <c r="I1463" s="281" t="s">
        <v>992</v>
      </c>
      <c r="J1463" s="257" t="s">
        <v>1564</v>
      </c>
      <c r="K1463" s="244" t="s">
        <v>5824</v>
      </c>
      <c r="L1463" s="25" t="s">
        <v>4546</v>
      </c>
      <c r="N1463" s="11">
        <f t="shared" ca="1" si="43"/>
        <v>0</v>
      </c>
    </row>
    <row r="1464" spans="2:14" ht="33.75" customHeight="1" outlineLevel="1">
      <c r="B1464" s="93" t="str">
        <f t="shared" si="42"/>
        <v>1196</v>
      </c>
      <c r="C1464" s="310"/>
      <c r="D1464" s="281"/>
      <c r="E1464" s="281"/>
      <c r="F1464" s="281"/>
      <c r="G1464" s="281"/>
      <c r="H1464" s="291"/>
      <c r="I1464" s="281"/>
      <c r="J1464" s="257"/>
      <c r="K1464" s="246"/>
      <c r="L1464" s="25" t="s">
        <v>4546</v>
      </c>
      <c r="N1464" s="11">
        <f t="shared" ca="1" si="43"/>
        <v>0</v>
      </c>
    </row>
    <row r="1465" spans="2:14" ht="33.75" customHeight="1" outlineLevel="1">
      <c r="B1465" s="93" t="str">
        <f t="shared" si="42"/>
        <v>1197</v>
      </c>
      <c r="C1465" s="321" t="s">
        <v>1565</v>
      </c>
      <c r="D1465" s="281" t="s">
        <v>1549</v>
      </c>
      <c r="E1465" s="281">
        <v>1</v>
      </c>
      <c r="F1465" s="281" t="s">
        <v>1376</v>
      </c>
      <c r="G1465" s="281">
        <v>-2147483648</v>
      </c>
      <c r="H1465" s="291">
        <v>2147483647</v>
      </c>
      <c r="I1465" s="281" t="s">
        <v>992</v>
      </c>
      <c r="J1465" s="257" t="s">
        <v>1566</v>
      </c>
      <c r="K1465" s="244" t="s">
        <v>5825</v>
      </c>
      <c r="L1465" s="25" t="s">
        <v>4546</v>
      </c>
      <c r="N1465" s="11">
        <f t="shared" ca="1" si="43"/>
        <v>0</v>
      </c>
    </row>
    <row r="1466" spans="2:14" ht="33.75" customHeight="1" outlineLevel="1">
      <c r="B1466" s="93" t="str">
        <f t="shared" si="42"/>
        <v>1198</v>
      </c>
      <c r="C1466" s="310"/>
      <c r="D1466" s="281"/>
      <c r="E1466" s="281"/>
      <c r="F1466" s="281"/>
      <c r="G1466" s="281"/>
      <c r="H1466" s="291"/>
      <c r="I1466" s="281"/>
      <c r="J1466" s="257"/>
      <c r="K1466" s="246"/>
      <c r="L1466" s="25" t="s">
        <v>4546</v>
      </c>
      <c r="N1466" s="11">
        <f t="shared" ca="1" si="43"/>
        <v>0</v>
      </c>
    </row>
    <row r="1467" spans="2:14" ht="28.5" customHeight="1" outlineLevel="1">
      <c r="B1467" s="93" t="str">
        <f t="shared" si="42"/>
        <v>1199</v>
      </c>
      <c r="C1467" s="321" t="s">
        <v>1567</v>
      </c>
      <c r="D1467" s="281" t="s">
        <v>1549</v>
      </c>
      <c r="E1467" s="281">
        <v>1</v>
      </c>
      <c r="F1467" s="281" t="s">
        <v>1376</v>
      </c>
      <c r="G1467" s="281">
        <v>-2147483648</v>
      </c>
      <c r="H1467" s="291">
        <v>2147483647</v>
      </c>
      <c r="I1467" s="281" t="s">
        <v>992</v>
      </c>
      <c r="J1467" s="257" t="s">
        <v>1568</v>
      </c>
      <c r="K1467" s="244" t="s">
        <v>5826</v>
      </c>
      <c r="L1467" s="25" t="s">
        <v>4546</v>
      </c>
      <c r="N1467" s="11">
        <f t="shared" ca="1" si="43"/>
        <v>0</v>
      </c>
    </row>
    <row r="1468" spans="2:14" ht="29.25" customHeight="1" outlineLevel="1">
      <c r="B1468" s="93" t="str">
        <f t="shared" si="42"/>
        <v>119A</v>
      </c>
      <c r="C1468" s="310"/>
      <c r="D1468" s="281"/>
      <c r="E1468" s="281"/>
      <c r="F1468" s="281"/>
      <c r="G1468" s="281"/>
      <c r="H1468" s="291"/>
      <c r="I1468" s="281"/>
      <c r="J1468" s="257"/>
      <c r="K1468" s="246"/>
      <c r="L1468" s="25" t="s">
        <v>4546</v>
      </c>
      <c r="N1468" s="11">
        <f t="shared" ca="1" si="43"/>
        <v>0</v>
      </c>
    </row>
    <row r="1469" spans="2:14" ht="27.75" customHeight="1" outlineLevel="1">
      <c r="B1469" s="93" t="str">
        <f t="shared" si="42"/>
        <v>119B</v>
      </c>
      <c r="C1469" s="321" t="s">
        <v>1569</v>
      </c>
      <c r="D1469" s="281" t="s">
        <v>1549</v>
      </c>
      <c r="E1469" s="281">
        <v>1</v>
      </c>
      <c r="F1469" s="281" t="s">
        <v>1376</v>
      </c>
      <c r="G1469" s="281">
        <v>-2147483648</v>
      </c>
      <c r="H1469" s="291">
        <v>2147483647</v>
      </c>
      <c r="I1469" s="281" t="s">
        <v>992</v>
      </c>
      <c r="J1469" s="257" t="s">
        <v>1570</v>
      </c>
      <c r="K1469" s="244" t="s">
        <v>5827</v>
      </c>
      <c r="L1469" s="25" t="s">
        <v>4546</v>
      </c>
      <c r="N1469" s="11">
        <f t="shared" ca="1" si="43"/>
        <v>0</v>
      </c>
    </row>
    <row r="1470" spans="2:14" outlineLevel="1">
      <c r="B1470" s="93" t="str">
        <f t="shared" si="42"/>
        <v>119C</v>
      </c>
      <c r="C1470" s="310"/>
      <c r="D1470" s="281"/>
      <c r="E1470" s="281"/>
      <c r="F1470" s="281"/>
      <c r="G1470" s="281"/>
      <c r="H1470" s="291"/>
      <c r="I1470" s="281"/>
      <c r="J1470" s="257"/>
      <c r="K1470" s="246"/>
      <c r="L1470" s="25" t="s">
        <v>4546</v>
      </c>
      <c r="N1470" s="11">
        <f t="shared" ca="1" si="43"/>
        <v>0</v>
      </c>
    </row>
    <row r="1471" spans="2:14" ht="36" customHeight="1" outlineLevel="1">
      <c r="B1471" s="93" t="str">
        <f t="shared" si="42"/>
        <v>119D</v>
      </c>
      <c r="C1471" s="321" t="s">
        <v>1571</v>
      </c>
      <c r="D1471" s="281" t="s">
        <v>1549</v>
      </c>
      <c r="E1471" s="281">
        <v>1</v>
      </c>
      <c r="F1471" s="281" t="s">
        <v>1376</v>
      </c>
      <c r="G1471" s="281">
        <v>-2147483648</v>
      </c>
      <c r="H1471" s="291">
        <v>2147483647</v>
      </c>
      <c r="I1471" s="281" t="s">
        <v>992</v>
      </c>
      <c r="J1471" s="257" t="s">
        <v>1572</v>
      </c>
      <c r="K1471" s="244" t="s">
        <v>5828</v>
      </c>
      <c r="L1471" s="25" t="s">
        <v>4546</v>
      </c>
      <c r="N1471" s="11">
        <f t="shared" ca="1" si="43"/>
        <v>0</v>
      </c>
    </row>
    <row r="1472" spans="2:14" ht="118.15" customHeight="1" outlineLevel="1">
      <c r="B1472" s="93" t="str">
        <f t="shared" si="42"/>
        <v>119E</v>
      </c>
      <c r="C1472" s="310"/>
      <c r="D1472" s="281"/>
      <c r="E1472" s="281"/>
      <c r="F1472" s="281"/>
      <c r="G1472" s="281"/>
      <c r="H1472" s="291"/>
      <c r="I1472" s="281"/>
      <c r="J1472" s="257"/>
      <c r="K1472" s="246"/>
      <c r="L1472" s="25" t="s">
        <v>4546</v>
      </c>
      <c r="N1472" s="11">
        <f t="shared" ca="1" si="43"/>
        <v>0</v>
      </c>
    </row>
    <row r="1473" spans="2:14" ht="37.5" customHeight="1" outlineLevel="1">
      <c r="B1473" s="93" t="str">
        <f t="shared" si="42"/>
        <v>119F</v>
      </c>
      <c r="C1473" s="321" t="s">
        <v>1573</v>
      </c>
      <c r="D1473" s="281" t="s">
        <v>1549</v>
      </c>
      <c r="E1473" s="281">
        <v>1</v>
      </c>
      <c r="F1473" s="281" t="s">
        <v>1376</v>
      </c>
      <c r="G1473" s="281">
        <v>-2147483648</v>
      </c>
      <c r="H1473" s="291">
        <v>2147483647</v>
      </c>
      <c r="I1473" s="281" t="s">
        <v>992</v>
      </c>
      <c r="J1473" s="257" t="s">
        <v>1574</v>
      </c>
      <c r="K1473" s="244" t="s">
        <v>5829</v>
      </c>
      <c r="L1473" s="25" t="s">
        <v>4546</v>
      </c>
      <c r="N1473" s="11">
        <f t="shared" ca="1" si="43"/>
        <v>0</v>
      </c>
    </row>
    <row r="1474" spans="2:14" ht="103.5" customHeight="1" outlineLevel="1">
      <c r="B1474" s="93" t="str">
        <f t="shared" si="42"/>
        <v>11A0</v>
      </c>
      <c r="C1474" s="310"/>
      <c r="D1474" s="281"/>
      <c r="E1474" s="281"/>
      <c r="F1474" s="281"/>
      <c r="G1474" s="281"/>
      <c r="H1474" s="291"/>
      <c r="I1474" s="281"/>
      <c r="J1474" s="257"/>
      <c r="K1474" s="246"/>
      <c r="L1474" s="25" t="s">
        <v>4546</v>
      </c>
      <c r="N1474" s="11">
        <f t="shared" ca="1" si="43"/>
        <v>0</v>
      </c>
    </row>
    <row r="1475" spans="2:14" ht="30" customHeight="1" outlineLevel="1">
      <c r="B1475" s="93" t="str">
        <f t="shared" si="42"/>
        <v>11A1</v>
      </c>
      <c r="C1475" s="321" t="s">
        <v>1575</v>
      </c>
      <c r="D1475" s="281" t="s">
        <v>1549</v>
      </c>
      <c r="E1475" s="281">
        <v>1</v>
      </c>
      <c r="F1475" s="281" t="s">
        <v>1376</v>
      </c>
      <c r="G1475" s="281">
        <v>-2147483648</v>
      </c>
      <c r="H1475" s="291">
        <v>2147483647</v>
      </c>
      <c r="I1475" s="281" t="s">
        <v>992</v>
      </c>
      <c r="J1475" s="257" t="s">
        <v>1576</v>
      </c>
      <c r="K1475" s="244" t="s">
        <v>5830</v>
      </c>
      <c r="L1475" s="25" t="s">
        <v>4546</v>
      </c>
      <c r="N1475" s="11">
        <f t="shared" ca="1" si="43"/>
        <v>0</v>
      </c>
    </row>
    <row r="1476" spans="2:14" ht="80.650000000000006" customHeight="1" outlineLevel="1">
      <c r="B1476" s="93" t="str">
        <f t="shared" si="42"/>
        <v>11A2</v>
      </c>
      <c r="C1476" s="310"/>
      <c r="D1476" s="281"/>
      <c r="E1476" s="281"/>
      <c r="F1476" s="281"/>
      <c r="G1476" s="281"/>
      <c r="H1476" s="291"/>
      <c r="I1476" s="281"/>
      <c r="J1476" s="257"/>
      <c r="K1476" s="246"/>
      <c r="L1476" s="25" t="s">
        <v>4546</v>
      </c>
      <c r="N1476" s="11">
        <f t="shared" ca="1" si="43"/>
        <v>0</v>
      </c>
    </row>
    <row r="1477" spans="2:14" ht="30.75" customHeight="1" outlineLevel="1">
      <c r="B1477" s="93" t="str">
        <f t="shared" si="42"/>
        <v>11A3</v>
      </c>
      <c r="C1477" s="321" t="s">
        <v>1577</v>
      </c>
      <c r="D1477" s="281" t="s">
        <v>1549</v>
      </c>
      <c r="E1477" s="281">
        <v>1</v>
      </c>
      <c r="F1477" s="281" t="s">
        <v>1376</v>
      </c>
      <c r="G1477" s="281">
        <v>-2147483648</v>
      </c>
      <c r="H1477" s="291">
        <v>2147483647</v>
      </c>
      <c r="I1477" s="281" t="s">
        <v>992</v>
      </c>
      <c r="J1477" s="257" t="s">
        <v>1578</v>
      </c>
      <c r="K1477" s="244" t="s">
        <v>5831</v>
      </c>
      <c r="L1477" s="25" t="s">
        <v>4546</v>
      </c>
      <c r="N1477" s="11">
        <f t="shared" ca="1" si="43"/>
        <v>0</v>
      </c>
    </row>
    <row r="1478" spans="2:14" ht="99.6" customHeight="1" outlineLevel="1">
      <c r="B1478" s="93" t="str">
        <f t="shared" si="42"/>
        <v>11A4</v>
      </c>
      <c r="C1478" s="310"/>
      <c r="D1478" s="281"/>
      <c r="E1478" s="281"/>
      <c r="F1478" s="281"/>
      <c r="G1478" s="281"/>
      <c r="H1478" s="291"/>
      <c r="I1478" s="281"/>
      <c r="J1478" s="257"/>
      <c r="K1478" s="246"/>
      <c r="L1478" s="25" t="s">
        <v>4546</v>
      </c>
      <c r="N1478" s="11">
        <f t="shared" ca="1" si="43"/>
        <v>0</v>
      </c>
    </row>
    <row r="1479" spans="2:14" ht="48" customHeight="1" outlineLevel="1">
      <c r="B1479" s="93" t="str">
        <f t="shared" si="42"/>
        <v>11A5</v>
      </c>
      <c r="C1479" s="321" t="s">
        <v>1579</v>
      </c>
      <c r="D1479" s="281" t="s">
        <v>124</v>
      </c>
      <c r="E1479" s="281">
        <v>1</v>
      </c>
      <c r="F1479" s="292" t="s">
        <v>80</v>
      </c>
      <c r="G1479" s="281">
        <v>0</v>
      </c>
      <c r="H1479" s="291">
        <v>4294967296</v>
      </c>
      <c r="I1479" s="281" t="s">
        <v>992</v>
      </c>
      <c r="J1479" s="258" t="s">
        <v>1580</v>
      </c>
      <c r="K1479" s="244" t="s">
        <v>5832</v>
      </c>
      <c r="L1479" s="25" t="s">
        <v>4546</v>
      </c>
      <c r="N1479" s="11">
        <f t="shared" ca="1" si="43"/>
        <v>0</v>
      </c>
    </row>
    <row r="1480" spans="2:14" ht="141" customHeight="1" outlineLevel="1">
      <c r="B1480" s="93" t="str">
        <f t="shared" si="42"/>
        <v>11A6</v>
      </c>
      <c r="C1480" s="310"/>
      <c r="D1480" s="281"/>
      <c r="E1480" s="281"/>
      <c r="F1480" s="281"/>
      <c r="G1480" s="281"/>
      <c r="H1480" s="291"/>
      <c r="I1480" s="281"/>
      <c r="J1480" s="257"/>
      <c r="K1480" s="246"/>
      <c r="L1480" s="25" t="s">
        <v>4546</v>
      </c>
      <c r="N1480" s="11">
        <f t="shared" ca="1" si="43"/>
        <v>0</v>
      </c>
    </row>
    <row r="1481" spans="2:14" outlineLevel="1">
      <c r="B1481" s="93" t="str">
        <f t="shared" si="42"/>
        <v>11A7</v>
      </c>
      <c r="C1481" s="310" t="s">
        <v>1581</v>
      </c>
      <c r="D1481" s="281" t="s">
        <v>124</v>
      </c>
      <c r="E1481" s="281">
        <v>1</v>
      </c>
      <c r="F1481" s="292" t="s">
        <v>80</v>
      </c>
      <c r="G1481" s="281">
        <v>0</v>
      </c>
      <c r="H1481" s="291">
        <v>4294967296</v>
      </c>
      <c r="I1481" s="281" t="s">
        <v>992</v>
      </c>
      <c r="J1481" s="259" t="s">
        <v>1582</v>
      </c>
      <c r="K1481" s="244" t="s">
        <v>5833</v>
      </c>
      <c r="L1481" s="25" t="s">
        <v>4546</v>
      </c>
      <c r="N1481" s="11">
        <f t="shared" ca="1" si="43"/>
        <v>0</v>
      </c>
    </row>
    <row r="1482" spans="2:14" outlineLevel="1">
      <c r="B1482" s="93" t="str">
        <f t="shared" si="42"/>
        <v>11A8</v>
      </c>
      <c r="C1482" s="310"/>
      <c r="D1482" s="281"/>
      <c r="E1482" s="281"/>
      <c r="F1482" s="281"/>
      <c r="G1482" s="281"/>
      <c r="H1482" s="291"/>
      <c r="I1482" s="281"/>
      <c r="J1482" s="260"/>
      <c r="K1482" s="246"/>
      <c r="L1482" s="25" t="s">
        <v>4546</v>
      </c>
      <c r="N1482" s="11">
        <f t="shared" ca="1" si="43"/>
        <v>0</v>
      </c>
    </row>
    <row r="1483" spans="2:14" ht="157.15" customHeight="1" outlineLevel="1">
      <c r="B1483" s="93" t="str">
        <f t="shared" si="42"/>
        <v>11A9</v>
      </c>
      <c r="C1483" s="186" t="s">
        <v>1583</v>
      </c>
      <c r="D1483" s="25" t="s">
        <v>40</v>
      </c>
      <c r="E1483" s="25"/>
      <c r="F1483" s="25"/>
      <c r="G1483" s="25">
        <v>0</v>
      </c>
      <c r="H1483" s="25">
        <v>2</v>
      </c>
      <c r="I1483" s="25" t="s">
        <v>992</v>
      </c>
      <c r="J1483" s="38" t="s">
        <v>1584</v>
      </c>
      <c r="K1483" s="39" t="s">
        <v>5834</v>
      </c>
      <c r="L1483" s="25" t="s">
        <v>4546</v>
      </c>
      <c r="N1483" s="11">
        <f t="shared" ca="1" si="43"/>
        <v>0</v>
      </c>
    </row>
    <row r="1484" spans="2:14" outlineLevel="1">
      <c r="B1484" s="93" t="str">
        <f t="shared" si="42"/>
        <v>11AA</v>
      </c>
    </row>
    <row r="1485" spans="2:14" outlineLevel="1">
      <c r="B1485" s="93" t="str">
        <f t="shared" si="42"/>
        <v>11AB</v>
      </c>
    </row>
    <row r="1486" spans="2:14" outlineLevel="1">
      <c r="B1486" s="93" t="str">
        <f t="shared" si="42"/>
        <v>11AC</v>
      </c>
    </row>
    <row r="1487" spans="2:14" outlineLevel="1">
      <c r="B1487" s="93" t="str">
        <f t="shared" si="42"/>
        <v>11AD</v>
      </c>
    </row>
    <row r="1488" spans="2:14" outlineLevel="1">
      <c r="B1488" s="93" t="str">
        <f t="shared" si="42"/>
        <v>11AE</v>
      </c>
    </row>
    <row r="1489" spans="2:2" outlineLevel="1">
      <c r="B1489" s="93" t="str">
        <f t="shared" si="42"/>
        <v>11AF</v>
      </c>
    </row>
    <row r="1490" spans="2:2" outlineLevel="1">
      <c r="B1490" s="93" t="str">
        <f t="shared" si="42"/>
        <v>11B0</v>
      </c>
    </row>
    <row r="1491" spans="2:2" outlineLevel="1">
      <c r="B1491" s="93" t="str">
        <f t="shared" si="42"/>
        <v>11B1</v>
      </c>
    </row>
    <row r="1492" spans="2:2" outlineLevel="1">
      <c r="B1492" s="93" t="str">
        <f t="shared" si="42"/>
        <v>11B2</v>
      </c>
    </row>
    <row r="1493" spans="2:2" outlineLevel="1">
      <c r="B1493" s="93" t="str">
        <f t="shared" si="42"/>
        <v>11B3</v>
      </c>
    </row>
    <row r="1494" spans="2:2" outlineLevel="1">
      <c r="B1494" s="93" t="str">
        <f t="shared" si="42"/>
        <v>11B4</v>
      </c>
    </row>
    <row r="1495" spans="2:2" outlineLevel="1">
      <c r="B1495" s="93" t="str">
        <f t="shared" si="42"/>
        <v>11B5</v>
      </c>
    </row>
    <row r="1496" spans="2:2" outlineLevel="1">
      <c r="B1496" s="93" t="str">
        <f t="shared" si="42"/>
        <v>11B6</v>
      </c>
    </row>
    <row r="1497" spans="2:2" outlineLevel="1">
      <c r="B1497" s="93" t="str">
        <f t="shared" si="42"/>
        <v>11B7</v>
      </c>
    </row>
    <row r="1498" spans="2:2" outlineLevel="1">
      <c r="B1498" s="93" t="str">
        <f t="shared" si="42"/>
        <v>11B8</v>
      </c>
    </row>
    <row r="1499" spans="2:2" outlineLevel="1">
      <c r="B1499" s="93" t="str">
        <f t="shared" si="42"/>
        <v>11B9</v>
      </c>
    </row>
    <row r="1500" spans="2:2" outlineLevel="1">
      <c r="B1500" s="93" t="str">
        <f t="shared" si="42"/>
        <v>11BA</v>
      </c>
    </row>
    <row r="1501" spans="2:2" outlineLevel="1">
      <c r="B1501" s="93" t="str">
        <f t="shared" si="42"/>
        <v>11BB</v>
      </c>
    </row>
    <row r="1502" spans="2:2" outlineLevel="1">
      <c r="B1502" s="93" t="str">
        <f t="shared" si="42"/>
        <v>11BC</v>
      </c>
    </row>
    <row r="1503" spans="2:2" outlineLevel="1">
      <c r="B1503" s="93" t="str">
        <f t="shared" si="42"/>
        <v>11BD</v>
      </c>
    </row>
    <row r="1504" spans="2:2" outlineLevel="1">
      <c r="B1504" s="93" t="str">
        <f t="shared" si="42"/>
        <v>11BE</v>
      </c>
    </row>
    <row r="1505" spans="2:14" outlineLevel="1">
      <c r="B1505" s="93" t="str">
        <f t="shared" si="42"/>
        <v>11BF</v>
      </c>
    </row>
    <row r="1506" spans="2:14" outlineLevel="1">
      <c r="B1506" s="93" t="str">
        <f t="shared" si="42"/>
        <v>11C0</v>
      </c>
      <c r="C1506" s="310" t="s">
        <v>1585</v>
      </c>
      <c r="D1506" s="281" t="s">
        <v>33</v>
      </c>
      <c r="E1506" s="281"/>
      <c r="F1506" s="281"/>
      <c r="G1506" s="281"/>
      <c r="H1506" s="281"/>
      <c r="I1506" s="281" t="s">
        <v>34</v>
      </c>
      <c r="J1506" s="258" t="s">
        <v>35</v>
      </c>
      <c r="K1506" s="244" t="s">
        <v>36</v>
      </c>
      <c r="L1506" s="11" t="s">
        <v>4546</v>
      </c>
      <c r="M1506" s="241" t="str">
        <f ca="1">DEC2HEX((15+SUM(INDIRECT(ADDRESS(ROW()+32,13)&amp;":"&amp;ADDRESS(ROW()+4+60-1,13))))/2^32,8)</f>
        <v>00000000</v>
      </c>
      <c r="N1506" s="247" t="str">
        <f ca="1">DEC2HEX(MOD(15+SUM(INDIRECT(ADDRESS(ROW()+4,13)&amp;":"&amp;ADDRESS(ROW()+4+28-1,13))),2^32),8)</f>
        <v>0000000F</v>
      </c>
    </row>
    <row r="1507" spans="2:14" outlineLevel="1">
      <c r="B1507" s="93" t="str">
        <f t="shared" si="42"/>
        <v>11C1</v>
      </c>
      <c r="C1507" s="310"/>
      <c r="D1507" s="281"/>
      <c r="E1507" s="281"/>
      <c r="F1507" s="281"/>
      <c r="G1507" s="281"/>
      <c r="H1507" s="281"/>
      <c r="I1507" s="281"/>
      <c r="J1507" s="257"/>
      <c r="K1507" s="245"/>
      <c r="L1507" s="11" t="s">
        <v>4546</v>
      </c>
      <c r="M1507" s="242"/>
      <c r="N1507" s="248"/>
    </row>
    <row r="1508" spans="2:14" outlineLevel="1">
      <c r="B1508" s="93" t="str">
        <f t="shared" ref="B1508:B1511" si="44">DEC2HEX(4352+ROW()-ROW($B$1314),4)</f>
        <v>11C2</v>
      </c>
      <c r="C1508" s="310"/>
      <c r="D1508" s="281"/>
      <c r="E1508" s="281"/>
      <c r="F1508" s="281"/>
      <c r="G1508" s="281"/>
      <c r="H1508" s="281"/>
      <c r="I1508" s="281"/>
      <c r="J1508" s="257"/>
      <c r="K1508" s="245"/>
      <c r="L1508" s="11" t="s">
        <v>4546</v>
      </c>
      <c r="M1508" s="242"/>
      <c r="N1508" s="248"/>
    </row>
    <row r="1509" spans="2:14" ht="100.15" customHeight="1" outlineLevel="1">
      <c r="B1509" s="93" t="str">
        <f t="shared" si="44"/>
        <v>11C3</v>
      </c>
      <c r="C1509" s="310"/>
      <c r="D1509" s="281"/>
      <c r="E1509" s="281"/>
      <c r="F1509" s="281"/>
      <c r="G1509" s="281"/>
      <c r="H1509" s="281"/>
      <c r="I1509" s="281"/>
      <c r="J1509" s="257"/>
      <c r="K1509" s="246"/>
      <c r="L1509" s="11" t="s">
        <v>4546</v>
      </c>
      <c r="M1509" s="243"/>
      <c r="N1509" s="249"/>
    </row>
    <row r="1510" spans="2:14" outlineLevel="1">
      <c r="B1510" s="93" t="str">
        <f t="shared" si="44"/>
        <v>11C4</v>
      </c>
      <c r="M1510" s="11">
        <v>0</v>
      </c>
      <c r="N1510" s="11">
        <f ca="1">IF(INDIRECT(ADDRESS(ROW(),12))=1,2^(ROW()-ROW($N$1506)),0)</f>
        <v>0</v>
      </c>
    </row>
    <row r="1511" spans="2:14" outlineLevel="1">
      <c r="B1511" s="93" t="str">
        <f t="shared" si="44"/>
        <v>11C5</v>
      </c>
    </row>
    <row r="1512" spans="2:14" outlineLevel="1">
      <c r="B1512" s="93"/>
    </row>
    <row r="1513" spans="2:14" outlineLevel="1">
      <c r="B1513" s="93"/>
    </row>
    <row r="1514" spans="2:14" outlineLevel="1">
      <c r="B1514" s="93"/>
    </row>
    <row r="1515" spans="2:14" outlineLevel="1">
      <c r="B1515" s="93"/>
    </row>
    <row r="1516" spans="2:14" outlineLevel="1">
      <c r="B1516" s="93"/>
    </row>
    <row r="1517" spans="2:14" outlineLevel="1">
      <c r="B1517" s="93"/>
    </row>
    <row r="1518" spans="2:14" outlineLevel="1">
      <c r="B1518" s="93"/>
    </row>
    <row r="1519" spans="2:14" outlineLevel="1">
      <c r="B1519" s="93"/>
    </row>
    <row r="1520" spans="2:14" outlineLevel="1">
      <c r="B1520" s="93"/>
    </row>
    <row r="1521" spans="2:2" outlineLevel="1">
      <c r="B1521" s="93"/>
    </row>
    <row r="1522" spans="2:2" outlineLevel="1">
      <c r="B1522" s="93"/>
    </row>
    <row r="1523" spans="2:2" outlineLevel="1">
      <c r="B1523" s="93"/>
    </row>
    <row r="1524" spans="2:2" outlineLevel="1">
      <c r="B1524" s="93"/>
    </row>
    <row r="1525" spans="2:2" outlineLevel="1">
      <c r="B1525" s="93"/>
    </row>
    <row r="1526" spans="2:2" outlineLevel="1">
      <c r="B1526" s="93"/>
    </row>
    <row r="1527" spans="2:2" outlineLevel="1">
      <c r="B1527" s="93"/>
    </row>
    <row r="1528" spans="2:2" outlineLevel="1">
      <c r="B1528" s="93"/>
    </row>
    <row r="1529" spans="2:2" outlineLevel="1">
      <c r="B1529" s="93"/>
    </row>
    <row r="1530" spans="2:2" outlineLevel="1">
      <c r="B1530" s="93"/>
    </row>
    <row r="1531" spans="2:2" outlineLevel="1">
      <c r="B1531" s="93"/>
    </row>
    <row r="1532" spans="2:2" outlineLevel="1">
      <c r="B1532" s="93"/>
    </row>
    <row r="1533" spans="2:2" outlineLevel="1"/>
    <row r="1534" spans="2:2" outlineLevel="1"/>
    <row r="1535" spans="2:2" outlineLevel="1"/>
    <row r="1536" spans="2:2" outlineLevel="1"/>
    <row r="1537" spans="1:14" outlineLevel="1"/>
    <row r="1538" spans="1:14" outlineLevel="1"/>
    <row r="1539" spans="1:14" outlineLevel="1"/>
    <row r="1542" spans="1:14">
      <c r="A1542" s="322" t="s">
        <v>1586</v>
      </c>
      <c r="B1542" s="323"/>
      <c r="C1542" s="323"/>
      <c r="D1542" s="323"/>
      <c r="E1542" s="323"/>
      <c r="F1542" s="323"/>
      <c r="G1542" s="323"/>
      <c r="H1542" s="323"/>
      <c r="I1542" s="323"/>
      <c r="J1542" s="323"/>
      <c r="K1542" s="323"/>
      <c r="L1542" s="323"/>
      <c r="M1542" s="323"/>
      <c r="N1542" s="324"/>
    </row>
    <row r="1543" spans="1:14" outlineLevel="1">
      <c r="B1543" s="26" t="str">
        <f>DEC2HEX(4864+ROW()-ROW($B$1543),4)</f>
        <v>1300</v>
      </c>
      <c r="C1543" s="310" t="s">
        <v>1587</v>
      </c>
      <c r="D1543" s="281" t="s">
        <v>33</v>
      </c>
      <c r="E1543" s="281"/>
      <c r="F1543" s="281"/>
      <c r="G1543" s="281"/>
      <c r="H1543" s="281"/>
      <c r="I1543" s="281" t="s">
        <v>34</v>
      </c>
      <c r="J1543" s="258" t="s">
        <v>35</v>
      </c>
      <c r="K1543" s="244" t="s">
        <v>36</v>
      </c>
      <c r="M1543" s="241" t="str">
        <f ca="1">DEC2HEX((15+SUM(INDIRECT(ADDRESS(ROW()+32,13)&amp;":"&amp;ADDRESS(ROW()+4+60-1,13))))/2^32,8)</f>
        <v>00000000</v>
      </c>
      <c r="N1543" s="247" t="str">
        <f ca="1">DEC2HEX(MOD(15+SUM(INDIRECT(ADDRESS(ROW()+4,13)&amp;":"&amp;ADDRESS(ROW()+4+28-1,13))),2^32),8)</f>
        <v>0000002B</v>
      </c>
    </row>
    <row r="1544" spans="1:14" outlineLevel="1">
      <c r="B1544" s="26" t="str">
        <f t="shared" ref="B1544:B1594" si="45">DEC2HEX(4864+ROW()-ROW($B$1543),4)</f>
        <v>1301</v>
      </c>
      <c r="C1544" s="310"/>
      <c r="D1544" s="281"/>
      <c r="E1544" s="281"/>
      <c r="F1544" s="281"/>
      <c r="G1544" s="281"/>
      <c r="H1544" s="281"/>
      <c r="I1544" s="281"/>
      <c r="J1544" s="257"/>
      <c r="K1544" s="245"/>
      <c r="M1544" s="242"/>
      <c r="N1544" s="248"/>
    </row>
    <row r="1545" spans="1:14" outlineLevel="1">
      <c r="B1545" s="26" t="str">
        <f t="shared" si="45"/>
        <v>1302</v>
      </c>
      <c r="C1545" s="310"/>
      <c r="D1545" s="281"/>
      <c r="E1545" s="281"/>
      <c r="F1545" s="281"/>
      <c r="G1545" s="281"/>
      <c r="H1545" s="281"/>
      <c r="I1545" s="281"/>
      <c r="J1545" s="257"/>
      <c r="K1545" s="245"/>
      <c r="M1545" s="242"/>
      <c r="N1545" s="248"/>
    </row>
    <row r="1546" spans="1:14" ht="80.099999999999994" customHeight="1" outlineLevel="1">
      <c r="B1546" s="26" t="str">
        <f t="shared" si="45"/>
        <v>1303</v>
      </c>
      <c r="C1546" s="310"/>
      <c r="D1546" s="281"/>
      <c r="E1546" s="281"/>
      <c r="F1546" s="281"/>
      <c r="G1546" s="281"/>
      <c r="H1546" s="281"/>
      <c r="I1546" s="281"/>
      <c r="J1546" s="257"/>
      <c r="K1546" s="246"/>
      <c r="M1546" s="243"/>
      <c r="N1546" s="249"/>
    </row>
    <row r="1547" spans="1:14" ht="63" customHeight="1" outlineLevel="1">
      <c r="B1547" s="26" t="str">
        <f t="shared" si="45"/>
        <v>1304</v>
      </c>
      <c r="C1547" s="162" t="s">
        <v>1588</v>
      </c>
      <c r="D1547" s="11" t="s">
        <v>40</v>
      </c>
      <c r="E1547" s="11">
        <v>0.1</v>
      </c>
      <c r="F1547" s="11" t="s">
        <v>255</v>
      </c>
      <c r="I1547" s="11" t="s">
        <v>34</v>
      </c>
      <c r="J1547" s="143" t="s">
        <v>5070</v>
      </c>
      <c r="K1547" s="143" t="s">
        <v>5095</v>
      </c>
      <c r="M1547" s="11">
        <v>1</v>
      </c>
      <c r="N1547" s="11">
        <f ca="1">IF(INDIRECT(ADDRESS(ROW(),12))=1,2^(ROW()-ROW($N$1543)),0)</f>
        <v>0</v>
      </c>
    </row>
    <row r="1548" spans="1:14" ht="58.5" customHeight="1" outlineLevel="1">
      <c r="B1548" s="26" t="str">
        <f t="shared" si="45"/>
        <v>1305</v>
      </c>
      <c r="C1548" s="162" t="s">
        <v>1589</v>
      </c>
      <c r="D1548" s="11" t="s">
        <v>40</v>
      </c>
      <c r="E1548" s="11">
        <v>1</v>
      </c>
      <c r="F1548" s="11" t="s">
        <v>1019</v>
      </c>
      <c r="I1548" s="11" t="s">
        <v>34</v>
      </c>
      <c r="J1548" s="43" t="s">
        <v>1590</v>
      </c>
      <c r="K1548" s="143" t="s">
        <v>5835</v>
      </c>
      <c r="M1548" s="11">
        <v>1</v>
      </c>
      <c r="N1548" s="11">
        <f t="shared" ref="N1548:N1594" ca="1" si="46">IF(INDIRECT(ADDRESS(ROW(),12))=1,2^(ROW()-ROW($N$1543)),0)</f>
        <v>0</v>
      </c>
    </row>
    <row r="1549" spans="1:14" ht="54" outlineLevel="1">
      <c r="B1549" s="26" t="str">
        <f t="shared" si="45"/>
        <v>1306</v>
      </c>
      <c r="C1549" s="162" t="s">
        <v>1591</v>
      </c>
      <c r="D1549" s="11" t="s">
        <v>40</v>
      </c>
      <c r="E1549" s="11">
        <v>0.1</v>
      </c>
      <c r="F1549" s="11" t="s">
        <v>255</v>
      </c>
      <c r="I1549" s="11" t="s">
        <v>34</v>
      </c>
      <c r="J1549" s="43" t="s">
        <v>1592</v>
      </c>
      <c r="K1549" s="143" t="s">
        <v>5071</v>
      </c>
      <c r="M1549" s="11">
        <v>1</v>
      </c>
      <c r="N1549" s="11">
        <f t="shared" ca="1" si="46"/>
        <v>0</v>
      </c>
    </row>
    <row r="1550" spans="1:14" ht="54" outlineLevel="1">
      <c r="B1550" s="26" t="str">
        <f t="shared" si="45"/>
        <v>1307</v>
      </c>
      <c r="C1550" s="162" t="s">
        <v>1593</v>
      </c>
      <c r="D1550" s="11" t="s">
        <v>40</v>
      </c>
      <c r="E1550" s="11">
        <v>1</v>
      </c>
      <c r="F1550" s="11" t="s">
        <v>1019</v>
      </c>
      <c r="I1550" s="11" t="s">
        <v>34</v>
      </c>
      <c r="J1550" s="43" t="s">
        <v>1594</v>
      </c>
      <c r="K1550" s="143" t="s">
        <v>5072</v>
      </c>
      <c r="M1550" s="11">
        <v>1</v>
      </c>
      <c r="N1550" s="11">
        <f t="shared" ca="1" si="46"/>
        <v>0</v>
      </c>
    </row>
    <row r="1551" spans="1:14" ht="54" outlineLevel="1">
      <c r="B1551" s="26" t="str">
        <f t="shared" si="45"/>
        <v>1308</v>
      </c>
      <c r="C1551" s="162" t="s">
        <v>1595</v>
      </c>
      <c r="D1551" s="11" t="s">
        <v>40</v>
      </c>
      <c r="E1551" s="11">
        <v>0.1</v>
      </c>
      <c r="F1551" s="11" t="s">
        <v>255</v>
      </c>
      <c r="I1551" s="11" t="s">
        <v>34</v>
      </c>
      <c r="J1551" s="43" t="s">
        <v>1596</v>
      </c>
      <c r="K1551" s="143" t="s">
        <v>5073</v>
      </c>
      <c r="M1551" s="11">
        <v>1</v>
      </c>
      <c r="N1551" s="11">
        <f t="shared" ca="1" si="46"/>
        <v>0</v>
      </c>
    </row>
    <row r="1552" spans="1:14" ht="54" outlineLevel="1">
      <c r="B1552" s="26" t="str">
        <f t="shared" si="45"/>
        <v>1309</v>
      </c>
      <c r="C1552" s="162" t="s">
        <v>1597</v>
      </c>
      <c r="D1552" s="11" t="s">
        <v>40</v>
      </c>
      <c r="E1552" s="11">
        <v>1</v>
      </c>
      <c r="F1552" s="11" t="s">
        <v>1019</v>
      </c>
      <c r="I1552" s="11" t="s">
        <v>34</v>
      </c>
      <c r="J1552" s="43" t="s">
        <v>1598</v>
      </c>
      <c r="K1552" s="143" t="s">
        <v>5836</v>
      </c>
      <c r="M1552" s="11">
        <v>1</v>
      </c>
      <c r="N1552" s="11">
        <f t="shared" ca="1" si="46"/>
        <v>0</v>
      </c>
    </row>
    <row r="1553" spans="2:14" ht="54" outlineLevel="1">
      <c r="B1553" s="26" t="str">
        <f t="shared" si="45"/>
        <v>130A</v>
      </c>
      <c r="C1553" s="162" t="s">
        <v>1599</v>
      </c>
      <c r="D1553" s="11" t="s">
        <v>40</v>
      </c>
      <c r="E1553" s="11">
        <v>0.1</v>
      </c>
      <c r="F1553" s="11" t="s">
        <v>255</v>
      </c>
      <c r="I1553" s="11" t="s">
        <v>34</v>
      </c>
      <c r="J1553" s="43" t="s">
        <v>1600</v>
      </c>
      <c r="K1553" s="143" t="s">
        <v>5074</v>
      </c>
      <c r="M1553" s="11">
        <v>1</v>
      </c>
      <c r="N1553" s="11">
        <f t="shared" ca="1" si="46"/>
        <v>0</v>
      </c>
    </row>
    <row r="1554" spans="2:14" ht="54" outlineLevel="1">
      <c r="B1554" s="26" t="str">
        <f t="shared" si="45"/>
        <v>130B</v>
      </c>
      <c r="C1554" s="162" t="s">
        <v>1601</v>
      </c>
      <c r="D1554" s="11" t="s">
        <v>40</v>
      </c>
      <c r="E1554" s="11">
        <v>1</v>
      </c>
      <c r="F1554" s="11" t="s">
        <v>1019</v>
      </c>
      <c r="I1554" s="11" t="s">
        <v>34</v>
      </c>
      <c r="J1554" s="43" t="s">
        <v>1602</v>
      </c>
      <c r="K1554" s="143" t="s">
        <v>5075</v>
      </c>
      <c r="M1554" s="11">
        <v>1</v>
      </c>
      <c r="N1554" s="11">
        <f t="shared" ca="1" si="46"/>
        <v>0</v>
      </c>
    </row>
    <row r="1555" spans="2:14" ht="54" outlineLevel="1">
      <c r="B1555" s="26" t="str">
        <f t="shared" si="45"/>
        <v>130C</v>
      </c>
      <c r="C1555" s="162" t="s">
        <v>1603</v>
      </c>
      <c r="D1555" s="11" t="s">
        <v>40</v>
      </c>
      <c r="E1555" s="11">
        <v>0.1</v>
      </c>
      <c r="F1555" s="11" t="s">
        <v>255</v>
      </c>
      <c r="I1555" s="11" t="s">
        <v>34</v>
      </c>
      <c r="J1555" s="43" t="s">
        <v>1604</v>
      </c>
      <c r="K1555" s="143" t="s">
        <v>5076</v>
      </c>
      <c r="M1555" s="11">
        <v>1</v>
      </c>
      <c r="N1555" s="11">
        <f t="shared" ca="1" si="46"/>
        <v>0</v>
      </c>
    </row>
    <row r="1556" spans="2:14" ht="54" outlineLevel="1">
      <c r="B1556" s="26" t="str">
        <f t="shared" si="45"/>
        <v>130D</v>
      </c>
      <c r="C1556" s="162" t="s">
        <v>1605</v>
      </c>
      <c r="D1556" s="11" t="s">
        <v>40</v>
      </c>
      <c r="E1556" s="11">
        <v>1</v>
      </c>
      <c r="F1556" s="11" t="s">
        <v>1019</v>
      </c>
      <c r="I1556" s="11" t="s">
        <v>34</v>
      </c>
      <c r="J1556" s="43" t="s">
        <v>1606</v>
      </c>
      <c r="K1556" s="143" t="s">
        <v>5837</v>
      </c>
      <c r="M1556" s="11">
        <v>1</v>
      </c>
      <c r="N1556" s="11">
        <f t="shared" ca="1" si="46"/>
        <v>0</v>
      </c>
    </row>
    <row r="1557" spans="2:14" ht="54" outlineLevel="1">
      <c r="B1557" s="26" t="str">
        <f t="shared" si="45"/>
        <v>130E</v>
      </c>
      <c r="C1557" s="162" t="s">
        <v>1607</v>
      </c>
      <c r="D1557" s="11" t="s">
        <v>40</v>
      </c>
      <c r="E1557" s="11">
        <v>0.1</v>
      </c>
      <c r="F1557" s="11" t="s">
        <v>255</v>
      </c>
      <c r="I1557" s="11" t="s">
        <v>34</v>
      </c>
      <c r="J1557" s="43" t="s">
        <v>1608</v>
      </c>
      <c r="K1557" s="143" t="s">
        <v>5077</v>
      </c>
      <c r="M1557" s="11">
        <v>1</v>
      </c>
      <c r="N1557" s="11">
        <f t="shared" ca="1" si="46"/>
        <v>0</v>
      </c>
    </row>
    <row r="1558" spans="2:14" ht="54" outlineLevel="1">
      <c r="B1558" s="26" t="str">
        <f t="shared" si="45"/>
        <v>130F</v>
      </c>
      <c r="C1558" s="162" t="s">
        <v>1609</v>
      </c>
      <c r="D1558" s="11" t="s">
        <v>40</v>
      </c>
      <c r="E1558" s="11">
        <v>1</v>
      </c>
      <c r="F1558" s="11" t="s">
        <v>1019</v>
      </c>
      <c r="I1558" s="11" t="s">
        <v>34</v>
      </c>
      <c r="J1558" s="43" t="s">
        <v>1610</v>
      </c>
      <c r="K1558" s="143" t="s">
        <v>5078</v>
      </c>
      <c r="M1558" s="11">
        <v>1</v>
      </c>
      <c r="N1558" s="11">
        <f t="shared" ca="1" si="46"/>
        <v>0</v>
      </c>
    </row>
    <row r="1559" spans="2:14" ht="54" outlineLevel="1">
      <c r="B1559" s="26" t="str">
        <f t="shared" si="45"/>
        <v>1310</v>
      </c>
      <c r="C1559" s="162" t="s">
        <v>1611</v>
      </c>
      <c r="D1559" s="11" t="s">
        <v>40</v>
      </c>
      <c r="E1559" s="11">
        <v>0.1</v>
      </c>
      <c r="F1559" s="11" t="s">
        <v>255</v>
      </c>
      <c r="I1559" s="11" t="s">
        <v>34</v>
      </c>
      <c r="J1559" s="43" t="s">
        <v>1612</v>
      </c>
      <c r="K1559" s="143" t="s">
        <v>5079</v>
      </c>
      <c r="M1559" s="11">
        <v>1</v>
      </c>
      <c r="N1559" s="11">
        <f t="shared" ca="1" si="46"/>
        <v>0</v>
      </c>
    </row>
    <row r="1560" spans="2:14" ht="54" outlineLevel="1">
      <c r="B1560" s="26" t="str">
        <f t="shared" si="45"/>
        <v>1311</v>
      </c>
      <c r="C1560" s="162" t="s">
        <v>1613</v>
      </c>
      <c r="D1560" s="11" t="s">
        <v>40</v>
      </c>
      <c r="E1560" s="11">
        <v>1</v>
      </c>
      <c r="F1560" s="11" t="s">
        <v>1019</v>
      </c>
      <c r="I1560" s="11" t="s">
        <v>34</v>
      </c>
      <c r="J1560" s="43" t="s">
        <v>1614</v>
      </c>
      <c r="K1560" s="143" t="s">
        <v>5838</v>
      </c>
      <c r="M1560" s="11">
        <v>1</v>
      </c>
      <c r="N1560" s="11">
        <f t="shared" ca="1" si="46"/>
        <v>0</v>
      </c>
    </row>
    <row r="1561" spans="2:14" ht="54" outlineLevel="1">
      <c r="B1561" s="26" t="str">
        <f t="shared" si="45"/>
        <v>1312</v>
      </c>
      <c r="C1561" s="162" t="s">
        <v>1615</v>
      </c>
      <c r="D1561" s="11" t="s">
        <v>40</v>
      </c>
      <c r="E1561" s="11">
        <v>0.1</v>
      </c>
      <c r="F1561" s="11" t="s">
        <v>255</v>
      </c>
      <c r="I1561" s="11" t="s">
        <v>34</v>
      </c>
      <c r="J1561" s="43" t="s">
        <v>1616</v>
      </c>
      <c r="K1561" s="143" t="s">
        <v>5080</v>
      </c>
      <c r="M1561" s="11">
        <v>1</v>
      </c>
      <c r="N1561" s="11">
        <f t="shared" ca="1" si="46"/>
        <v>0</v>
      </c>
    </row>
    <row r="1562" spans="2:14" ht="54" outlineLevel="1">
      <c r="B1562" s="26" t="str">
        <f t="shared" si="45"/>
        <v>1313</v>
      </c>
      <c r="C1562" s="162" t="s">
        <v>1617</v>
      </c>
      <c r="D1562" s="11" t="s">
        <v>40</v>
      </c>
      <c r="E1562" s="11">
        <v>1</v>
      </c>
      <c r="F1562" s="11" t="s">
        <v>1019</v>
      </c>
      <c r="I1562" s="11" t="s">
        <v>34</v>
      </c>
      <c r="J1562" s="43" t="s">
        <v>1618</v>
      </c>
      <c r="K1562" s="143" t="s">
        <v>5081</v>
      </c>
      <c r="M1562" s="11">
        <v>1</v>
      </c>
      <c r="N1562" s="11">
        <f t="shared" ca="1" si="46"/>
        <v>0</v>
      </c>
    </row>
    <row r="1563" spans="2:14" ht="54" outlineLevel="1">
      <c r="B1563" s="26" t="str">
        <f t="shared" si="45"/>
        <v>1314</v>
      </c>
      <c r="C1563" s="162" t="s">
        <v>1619</v>
      </c>
      <c r="D1563" s="11" t="s">
        <v>40</v>
      </c>
      <c r="E1563" s="11">
        <v>0.01</v>
      </c>
      <c r="F1563" s="11" t="s">
        <v>235</v>
      </c>
      <c r="I1563" s="11" t="s">
        <v>34</v>
      </c>
      <c r="J1563" s="43" t="s">
        <v>1620</v>
      </c>
      <c r="K1563" s="143" t="s">
        <v>5088</v>
      </c>
      <c r="M1563" s="11">
        <v>1</v>
      </c>
      <c r="N1563" s="11">
        <f t="shared" ca="1" si="46"/>
        <v>0</v>
      </c>
    </row>
    <row r="1564" spans="2:14" ht="54" outlineLevel="1">
      <c r="B1564" s="26" t="str">
        <f t="shared" si="45"/>
        <v>1315</v>
      </c>
      <c r="C1564" s="162" t="s">
        <v>1621</v>
      </c>
      <c r="D1564" s="11" t="s">
        <v>40</v>
      </c>
      <c r="E1564" s="11">
        <v>1</v>
      </c>
      <c r="F1564" s="11" t="s">
        <v>1019</v>
      </c>
      <c r="I1564" s="11" t="s">
        <v>34</v>
      </c>
      <c r="J1564" s="143" t="s">
        <v>5082</v>
      </c>
      <c r="K1564" s="143" t="s">
        <v>5839</v>
      </c>
      <c r="M1564" s="11">
        <v>1</v>
      </c>
      <c r="N1564" s="11">
        <f t="shared" ca="1" si="46"/>
        <v>0</v>
      </c>
    </row>
    <row r="1565" spans="2:14" ht="54" outlineLevel="1">
      <c r="B1565" s="26" t="str">
        <f t="shared" si="45"/>
        <v>1316</v>
      </c>
      <c r="C1565" s="162" t="s">
        <v>1622</v>
      </c>
      <c r="D1565" s="11" t="s">
        <v>40</v>
      </c>
      <c r="E1565" s="11">
        <v>0.01</v>
      </c>
      <c r="F1565" s="11" t="s">
        <v>235</v>
      </c>
      <c r="I1565" s="11" t="s">
        <v>34</v>
      </c>
      <c r="J1565" s="43" t="s">
        <v>1623</v>
      </c>
      <c r="K1565" s="143" t="s">
        <v>5083</v>
      </c>
      <c r="M1565" s="11">
        <v>1</v>
      </c>
      <c r="N1565" s="11">
        <f t="shared" ca="1" si="46"/>
        <v>0</v>
      </c>
    </row>
    <row r="1566" spans="2:14" ht="54" outlineLevel="1">
      <c r="B1566" s="26" t="str">
        <f t="shared" si="45"/>
        <v>1317</v>
      </c>
      <c r="C1566" s="162" t="s">
        <v>1624</v>
      </c>
      <c r="D1566" s="11" t="s">
        <v>40</v>
      </c>
      <c r="E1566" s="11">
        <v>1</v>
      </c>
      <c r="F1566" s="11" t="s">
        <v>1019</v>
      </c>
      <c r="I1566" s="11" t="s">
        <v>34</v>
      </c>
      <c r="J1566" s="43" t="s">
        <v>1625</v>
      </c>
      <c r="K1566" s="143" t="s">
        <v>5084</v>
      </c>
      <c r="M1566" s="11">
        <v>1</v>
      </c>
      <c r="N1566" s="11">
        <f t="shared" ca="1" si="46"/>
        <v>0</v>
      </c>
    </row>
    <row r="1567" spans="2:14" ht="54" outlineLevel="1">
      <c r="B1567" s="26" t="str">
        <f t="shared" si="45"/>
        <v>1318</v>
      </c>
      <c r="C1567" s="162" t="s">
        <v>1626</v>
      </c>
      <c r="D1567" s="11" t="s">
        <v>40</v>
      </c>
      <c r="E1567" s="11">
        <v>0.01</v>
      </c>
      <c r="F1567" s="11" t="s">
        <v>235</v>
      </c>
      <c r="I1567" s="11" t="s">
        <v>34</v>
      </c>
      <c r="J1567" s="43" t="s">
        <v>1627</v>
      </c>
      <c r="K1567" s="143" t="s">
        <v>5085</v>
      </c>
      <c r="M1567" s="11">
        <v>1</v>
      </c>
      <c r="N1567" s="11">
        <f t="shared" ca="1" si="46"/>
        <v>0</v>
      </c>
    </row>
    <row r="1568" spans="2:14" ht="54" outlineLevel="1">
      <c r="B1568" s="26" t="str">
        <f t="shared" si="45"/>
        <v>1319</v>
      </c>
      <c r="C1568" s="162" t="s">
        <v>1628</v>
      </c>
      <c r="D1568" s="11" t="s">
        <v>40</v>
      </c>
      <c r="E1568" s="11">
        <v>1</v>
      </c>
      <c r="F1568" s="11" t="s">
        <v>1019</v>
      </c>
      <c r="I1568" s="11" t="s">
        <v>34</v>
      </c>
      <c r="J1568" s="43" t="s">
        <v>1629</v>
      </c>
      <c r="K1568" s="143" t="s">
        <v>5840</v>
      </c>
      <c r="M1568" s="11">
        <v>1</v>
      </c>
      <c r="N1568" s="11">
        <f t="shared" ca="1" si="46"/>
        <v>0</v>
      </c>
    </row>
    <row r="1569" spans="2:14" ht="54" outlineLevel="1">
      <c r="B1569" s="26" t="str">
        <f t="shared" si="45"/>
        <v>131A</v>
      </c>
      <c r="C1569" s="162" t="s">
        <v>1630</v>
      </c>
      <c r="D1569" s="11" t="s">
        <v>40</v>
      </c>
      <c r="E1569" s="11">
        <v>0.01</v>
      </c>
      <c r="F1569" s="11" t="s">
        <v>235</v>
      </c>
      <c r="I1569" s="11" t="s">
        <v>34</v>
      </c>
      <c r="J1569" s="43" t="s">
        <v>1631</v>
      </c>
      <c r="K1569" s="143" t="s">
        <v>5086</v>
      </c>
      <c r="M1569" s="11">
        <v>1</v>
      </c>
      <c r="N1569" s="11">
        <f t="shared" ca="1" si="46"/>
        <v>0</v>
      </c>
    </row>
    <row r="1570" spans="2:14" ht="54" outlineLevel="1">
      <c r="B1570" s="26" t="str">
        <f t="shared" si="45"/>
        <v>131B</v>
      </c>
      <c r="C1570" s="162" t="s">
        <v>1632</v>
      </c>
      <c r="D1570" s="11" t="s">
        <v>40</v>
      </c>
      <c r="E1570" s="11">
        <v>1</v>
      </c>
      <c r="F1570" s="11" t="s">
        <v>1019</v>
      </c>
      <c r="I1570" s="11" t="s">
        <v>34</v>
      </c>
      <c r="J1570" s="43" t="s">
        <v>1633</v>
      </c>
      <c r="K1570" s="143" t="s">
        <v>5087</v>
      </c>
      <c r="M1570" s="11">
        <v>1</v>
      </c>
      <c r="N1570" s="11">
        <f t="shared" ca="1" si="46"/>
        <v>0</v>
      </c>
    </row>
    <row r="1571" spans="2:14" ht="54" outlineLevel="1">
      <c r="B1571" s="26" t="str">
        <f t="shared" si="45"/>
        <v>131C</v>
      </c>
      <c r="C1571" s="162" t="s">
        <v>1634</v>
      </c>
      <c r="D1571" s="11" t="s">
        <v>40</v>
      </c>
      <c r="E1571" s="11">
        <v>0.01</v>
      </c>
      <c r="F1571" s="11" t="s">
        <v>235</v>
      </c>
      <c r="I1571" s="11" t="s">
        <v>34</v>
      </c>
      <c r="J1571" s="43" t="s">
        <v>1635</v>
      </c>
      <c r="K1571" s="143" t="s">
        <v>5089</v>
      </c>
      <c r="M1571" s="11">
        <v>1</v>
      </c>
      <c r="N1571" s="11">
        <f t="shared" ca="1" si="46"/>
        <v>0</v>
      </c>
    </row>
    <row r="1572" spans="2:14" ht="54" outlineLevel="1">
      <c r="B1572" s="26" t="str">
        <f t="shared" si="45"/>
        <v>131D</v>
      </c>
      <c r="C1572" s="162" t="s">
        <v>1636</v>
      </c>
      <c r="D1572" s="11" t="s">
        <v>40</v>
      </c>
      <c r="E1572" s="11">
        <v>1</v>
      </c>
      <c r="F1572" s="11" t="s">
        <v>1019</v>
      </c>
      <c r="I1572" s="11" t="s">
        <v>34</v>
      </c>
      <c r="J1572" s="43" t="s">
        <v>1637</v>
      </c>
      <c r="K1572" s="143" t="s">
        <v>5841</v>
      </c>
      <c r="M1572" s="11">
        <v>1</v>
      </c>
      <c r="N1572" s="11">
        <f t="shared" ca="1" si="46"/>
        <v>0</v>
      </c>
    </row>
    <row r="1573" spans="2:14" ht="54" outlineLevel="1">
      <c r="B1573" s="26" t="str">
        <f t="shared" si="45"/>
        <v>131E</v>
      </c>
      <c r="C1573" s="162" t="s">
        <v>1638</v>
      </c>
      <c r="D1573" s="11" t="s">
        <v>40</v>
      </c>
      <c r="E1573" s="11">
        <v>0.01</v>
      </c>
      <c r="F1573" s="11" t="s">
        <v>235</v>
      </c>
      <c r="I1573" s="11" t="s">
        <v>34</v>
      </c>
      <c r="J1573" s="43" t="s">
        <v>1639</v>
      </c>
      <c r="K1573" s="143" t="s">
        <v>5090</v>
      </c>
      <c r="M1573" s="11">
        <v>1</v>
      </c>
      <c r="N1573" s="11">
        <f t="shared" ca="1" si="46"/>
        <v>0</v>
      </c>
    </row>
    <row r="1574" spans="2:14" ht="54" outlineLevel="1">
      <c r="B1574" s="26" t="str">
        <f t="shared" si="45"/>
        <v>131F</v>
      </c>
      <c r="C1574" s="162" t="s">
        <v>1640</v>
      </c>
      <c r="D1574" s="11" t="s">
        <v>40</v>
      </c>
      <c r="E1574" s="11">
        <v>1</v>
      </c>
      <c r="F1574" s="11" t="s">
        <v>1019</v>
      </c>
      <c r="I1574" s="11" t="s">
        <v>34</v>
      </c>
      <c r="J1574" s="43" t="s">
        <v>1641</v>
      </c>
      <c r="K1574" s="143" t="s">
        <v>5091</v>
      </c>
      <c r="M1574" s="11">
        <v>1</v>
      </c>
      <c r="N1574" s="11">
        <f t="shared" ca="1" si="46"/>
        <v>0</v>
      </c>
    </row>
    <row r="1575" spans="2:14" ht="54" outlineLevel="1">
      <c r="B1575" s="26" t="str">
        <f t="shared" si="45"/>
        <v>1320</v>
      </c>
      <c r="C1575" s="162" t="s">
        <v>1642</v>
      </c>
      <c r="D1575" s="11" t="s">
        <v>40</v>
      </c>
      <c r="E1575" s="11">
        <v>0.01</v>
      </c>
      <c r="F1575" s="11" t="s">
        <v>235</v>
      </c>
      <c r="I1575" s="11" t="s">
        <v>34</v>
      </c>
      <c r="J1575" s="43" t="s">
        <v>1643</v>
      </c>
      <c r="K1575" s="143" t="s">
        <v>5092</v>
      </c>
      <c r="M1575" s="11">
        <v>1</v>
      </c>
      <c r="N1575" s="11">
        <f t="shared" ca="1" si="46"/>
        <v>0</v>
      </c>
    </row>
    <row r="1576" spans="2:14" ht="54" outlineLevel="1">
      <c r="B1576" s="26" t="str">
        <f t="shared" si="45"/>
        <v>1321</v>
      </c>
      <c r="C1576" s="162" t="s">
        <v>1644</v>
      </c>
      <c r="D1576" s="11" t="s">
        <v>40</v>
      </c>
      <c r="E1576" s="11">
        <v>1</v>
      </c>
      <c r="F1576" s="11" t="s">
        <v>1019</v>
      </c>
      <c r="I1576" s="11" t="s">
        <v>34</v>
      </c>
      <c r="J1576" s="43" t="s">
        <v>1645</v>
      </c>
      <c r="K1576" s="143" t="s">
        <v>5842</v>
      </c>
      <c r="M1576" s="11">
        <v>1</v>
      </c>
      <c r="N1576" s="11">
        <f t="shared" ca="1" si="46"/>
        <v>0</v>
      </c>
    </row>
    <row r="1577" spans="2:14" ht="54" outlineLevel="1">
      <c r="B1577" s="26" t="str">
        <f t="shared" si="45"/>
        <v>1322</v>
      </c>
      <c r="C1577" s="162" t="s">
        <v>1646</v>
      </c>
      <c r="D1577" s="11" t="s">
        <v>40</v>
      </c>
      <c r="E1577" s="11">
        <v>0.01</v>
      </c>
      <c r="F1577" s="11" t="s">
        <v>235</v>
      </c>
      <c r="I1577" s="11" t="s">
        <v>34</v>
      </c>
      <c r="J1577" s="43" t="s">
        <v>1647</v>
      </c>
      <c r="K1577" s="143" t="s">
        <v>5093</v>
      </c>
      <c r="M1577" s="11">
        <v>1</v>
      </c>
      <c r="N1577" s="11">
        <f t="shared" ca="1" si="46"/>
        <v>0</v>
      </c>
    </row>
    <row r="1578" spans="2:14" ht="54" outlineLevel="1">
      <c r="B1578" s="26" t="str">
        <f t="shared" si="45"/>
        <v>1323</v>
      </c>
      <c r="C1578" s="162" t="s">
        <v>1648</v>
      </c>
      <c r="D1578" s="11" t="s">
        <v>40</v>
      </c>
      <c r="E1578" s="11">
        <v>1</v>
      </c>
      <c r="F1578" s="11" t="s">
        <v>1019</v>
      </c>
      <c r="I1578" s="11" t="s">
        <v>34</v>
      </c>
      <c r="J1578" s="43" t="s">
        <v>1649</v>
      </c>
      <c r="K1578" s="143" t="s">
        <v>5094</v>
      </c>
      <c r="M1578" s="11">
        <v>1</v>
      </c>
      <c r="N1578" s="11">
        <f t="shared" ca="1" si="46"/>
        <v>0</v>
      </c>
    </row>
    <row r="1579" spans="2:14" outlineLevel="1">
      <c r="B1579" s="26" t="str">
        <f t="shared" si="45"/>
        <v>1324</v>
      </c>
      <c r="C1579" s="162" t="s">
        <v>1650</v>
      </c>
      <c r="J1579" s="33" t="s">
        <v>1651</v>
      </c>
      <c r="K1579" s="141" t="s">
        <v>5843</v>
      </c>
      <c r="N1579" s="11">
        <f t="shared" ca="1" si="46"/>
        <v>0</v>
      </c>
    </row>
    <row r="1580" spans="2:14" outlineLevel="1">
      <c r="B1580" s="26" t="str">
        <f t="shared" si="45"/>
        <v>1325</v>
      </c>
      <c r="C1580" s="162" t="s">
        <v>1652</v>
      </c>
      <c r="J1580" s="33" t="s">
        <v>1653</v>
      </c>
      <c r="K1580" s="141" t="s">
        <v>5844</v>
      </c>
      <c r="N1580" s="11">
        <f t="shared" ca="1" si="46"/>
        <v>0</v>
      </c>
    </row>
    <row r="1581" spans="2:14" outlineLevel="1">
      <c r="B1581" s="26" t="str">
        <f t="shared" si="45"/>
        <v>1326</v>
      </c>
      <c r="C1581" s="162" t="s">
        <v>1654</v>
      </c>
      <c r="J1581" s="33" t="s">
        <v>1655</v>
      </c>
      <c r="K1581" s="141" t="s">
        <v>5845</v>
      </c>
      <c r="N1581" s="11">
        <f t="shared" ca="1" si="46"/>
        <v>0</v>
      </c>
    </row>
    <row r="1582" spans="2:14" outlineLevel="1">
      <c r="B1582" s="26" t="str">
        <f t="shared" si="45"/>
        <v>1327</v>
      </c>
      <c r="C1582" s="162" t="s">
        <v>1656</v>
      </c>
      <c r="J1582" s="33" t="s">
        <v>1657</v>
      </c>
      <c r="K1582" s="141" t="s">
        <v>5846</v>
      </c>
      <c r="N1582" s="11">
        <f t="shared" ca="1" si="46"/>
        <v>0</v>
      </c>
    </row>
    <row r="1583" spans="2:14" outlineLevel="1">
      <c r="B1583" s="26" t="str">
        <f t="shared" si="45"/>
        <v>1328</v>
      </c>
      <c r="C1583" s="162" t="s">
        <v>1658</v>
      </c>
      <c r="J1583" s="33" t="s">
        <v>1659</v>
      </c>
      <c r="K1583" s="141" t="s">
        <v>5847</v>
      </c>
      <c r="N1583" s="11">
        <f t="shared" ca="1" si="46"/>
        <v>0</v>
      </c>
    </row>
    <row r="1584" spans="2:14" outlineLevel="1">
      <c r="B1584" s="26" t="str">
        <f t="shared" si="45"/>
        <v>1329</v>
      </c>
      <c r="C1584" s="162" t="s">
        <v>1660</v>
      </c>
      <c r="J1584" s="33" t="s">
        <v>1661</v>
      </c>
      <c r="K1584" s="141" t="s">
        <v>5848</v>
      </c>
      <c r="N1584" s="11">
        <f t="shared" ca="1" si="46"/>
        <v>0</v>
      </c>
    </row>
    <row r="1585" spans="2:14" outlineLevel="1">
      <c r="B1585" s="26" t="str">
        <f t="shared" si="45"/>
        <v>132A</v>
      </c>
      <c r="C1585" s="162" t="s">
        <v>1662</v>
      </c>
      <c r="J1585" s="33" t="s">
        <v>1663</v>
      </c>
      <c r="K1585" s="141" t="s">
        <v>5849</v>
      </c>
      <c r="N1585" s="11">
        <f t="shared" ca="1" si="46"/>
        <v>0</v>
      </c>
    </row>
    <row r="1586" spans="2:14" outlineLevel="1">
      <c r="B1586" s="26" t="str">
        <f t="shared" si="45"/>
        <v>132B</v>
      </c>
      <c r="C1586" s="162" t="s">
        <v>1664</v>
      </c>
      <c r="J1586" s="33" t="s">
        <v>1665</v>
      </c>
      <c r="K1586" s="141" t="s">
        <v>5850</v>
      </c>
      <c r="N1586" s="11">
        <f t="shared" ca="1" si="46"/>
        <v>0</v>
      </c>
    </row>
    <row r="1587" spans="2:14" outlineLevel="1">
      <c r="B1587" s="26" t="str">
        <f t="shared" si="45"/>
        <v>132C</v>
      </c>
      <c r="C1587" s="162" t="s">
        <v>1666</v>
      </c>
      <c r="J1587" s="33" t="s">
        <v>1667</v>
      </c>
      <c r="K1587" s="141" t="s">
        <v>5851</v>
      </c>
      <c r="N1587" s="11">
        <f t="shared" ca="1" si="46"/>
        <v>0</v>
      </c>
    </row>
    <row r="1588" spans="2:14" outlineLevel="1">
      <c r="B1588" s="26" t="str">
        <f t="shared" si="45"/>
        <v>132D</v>
      </c>
      <c r="C1588" s="162" t="s">
        <v>1668</v>
      </c>
      <c r="J1588" s="33" t="s">
        <v>1669</v>
      </c>
      <c r="K1588" s="141" t="s">
        <v>5852</v>
      </c>
      <c r="N1588" s="11">
        <f t="shared" ca="1" si="46"/>
        <v>0</v>
      </c>
    </row>
    <row r="1589" spans="2:14" outlineLevel="1">
      <c r="B1589" s="26" t="str">
        <f t="shared" si="45"/>
        <v>132E</v>
      </c>
      <c r="C1589" s="162" t="s">
        <v>1670</v>
      </c>
      <c r="J1589" s="33" t="s">
        <v>1671</v>
      </c>
      <c r="K1589" s="141" t="s">
        <v>5853</v>
      </c>
      <c r="N1589" s="11">
        <f t="shared" ca="1" si="46"/>
        <v>0</v>
      </c>
    </row>
    <row r="1590" spans="2:14" outlineLevel="1">
      <c r="B1590" s="26" t="str">
        <f t="shared" si="45"/>
        <v>132F</v>
      </c>
      <c r="C1590" s="162" t="s">
        <v>1672</v>
      </c>
      <c r="J1590" s="33" t="s">
        <v>1673</v>
      </c>
      <c r="K1590" s="141" t="s">
        <v>5854</v>
      </c>
      <c r="N1590" s="11">
        <f t="shared" ca="1" si="46"/>
        <v>0</v>
      </c>
    </row>
    <row r="1591" spans="2:14" outlineLevel="1">
      <c r="B1591" s="26" t="str">
        <f t="shared" si="45"/>
        <v>1330</v>
      </c>
      <c r="C1591" s="162" t="s">
        <v>1674</v>
      </c>
      <c r="J1591" s="33" t="s">
        <v>1675</v>
      </c>
      <c r="K1591" s="141" t="s">
        <v>5855</v>
      </c>
      <c r="N1591" s="11">
        <f t="shared" ca="1" si="46"/>
        <v>0</v>
      </c>
    </row>
    <row r="1592" spans="2:14" outlineLevel="1">
      <c r="B1592" s="26" t="str">
        <f t="shared" si="45"/>
        <v>1331</v>
      </c>
      <c r="C1592" s="162" t="s">
        <v>1676</v>
      </c>
      <c r="J1592" s="33" t="s">
        <v>1677</v>
      </c>
      <c r="K1592" s="141" t="s">
        <v>5856</v>
      </c>
      <c r="N1592" s="11">
        <f t="shared" ca="1" si="46"/>
        <v>0</v>
      </c>
    </row>
    <row r="1593" spans="2:14" outlineLevel="1">
      <c r="B1593" s="26" t="str">
        <f t="shared" si="45"/>
        <v>1332</v>
      </c>
      <c r="C1593" s="162" t="s">
        <v>1678</v>
      </c>
      <c r="J1593" s="33" t="s">
        <v>1679</v>
      </c>
      <c r="K1593" s="141" t="s">
        <v>5857</v>
      </c>
      <c r="N1593" s="11">
        <f t="shared" ca="1" si="46"/>
        <v>0</v>
      </c>
    </row>
    <row r="1594" spans="2:14" outlineLevel="1">
      <c r="B1594" s="26" t="str">
        <f t="shared" si="45"/>
        <v>1333</v>
      </c>
      <c r="C1594" s="162" t="s">
        <v>1680</v>
      </c>
      <c r="J1594" s="33" t="s">
        <v>1681</v>
      </c>
      <c r="K1594" s="141" t="s">
        <v>5858</v>
      </c>
      <c r="N1594" s="11">
        <f t="shared" ca="1" si="46"/>
        <v>0</v>
      </c>
    </row>
    <row r="1595" spans="2:14" outlineLevel="1">
      <c r="C1595" s="161"/>
    </row>
    <row r="1596" spans="2:14" outlineLevel="1">
      <c r="B1596" s="26" t="str">
        <f>DEC2HEX(4928+ROW()-ROW($B$1596),4)</f>
        <v>1340</v>
      </c>
      <c r="C1596" s="310" t="s">
        <v>1682</v>
      </c>
      <c r="D1596" s="281" t="s">
        <v>33</v>
      </c>
      <c r="E1596" s="281"/>
      <c r="F1596" s="281"/>
      <c r="G1596" s="281"/>
      <c r="H1596" s="281"/>
      <c r="I1596" s="281" t="s">
        <v>34</v>
      </c>
      <c r="J1596" s="258" t="s">
        <v>35</v>
      </c>
      <c r="K1596" s="244" t="s">
        <v>36</v>
      </c>
      <c r="M1596" s="241" t="str">
        <f ca="1">DEC2HEX((15+SUM(INDIRECT(ADDRESS(ROW()+32,13)&amp;":"&amp;ADDRESS(ROW()+4+60-1,13))))/2^32,8)</f>
        <v>00000000</v>
      </c>
      <c r="N1596" s="247" t="str">
        <f ca="1">DEC2HEX(MOD(15+SUM(INDIRECT(ADDRESS(ROW()+4,13)&amp;":"&amp;ADDRESS(ROW()+4+28-1,13))),2^32),8)</f>
        <v>0000002B</v>
      </c>
    </row>
    <row r="1597" spans="2:14" outlineLevel="1">
      <c r="B1597" s="26" t="str">
        <f t="shared" ref="B1597:B1664" si="47">DEC2HEX(4928+ROW()-ROW($B$1596),4)</f>
        <v>1341</v>
      </c>
      <c r="C1597" s="310"/>
      <c r="D1597" s="281"/>
      <c r="E1597" s="281"/>
      <c r="F1597" s="281"/>
      <c r="G1597" s="281"/>
      <c r="H1597" s="281"/>
      <c r="I1597" s="281"/>
      <c r="J1597" s="257"/>
      <c r="K1597" s="245"/>
      <c r="M1597" s="242"/>
      <c r="N1597" s="248"/>
    </row>
    <row r="1598" spans="2:14" outlineLevel="1">
      <c r="B1598" s="26" t="str">
        <f t="shared" si="47"/>
        <v>1342</v>
      </c>
      <c r="C1598" s="310"/>
      <c r="D1598" s="281"/>
      <c r="E1598" s="281"/>
      <c r="F1598" s="281"/>
      <c r="G1598" s="281"/>
      <c r="H1598" s="281"/>
      <c r="I1598" s="281"/>
      <c r="J1598" s="257"/>
      <c r="K1598" s="245"/>
      <c r="M1598" s="242"/>
      <c r="N1598" s="248"/>
    </row>
    <row r="1599" spans="2:14" ht="69" customHeight="1" outlineLevel="1">
      <c r="B1599" s="26" t="str">
        <f t="shared" si="47"/>
        <v>1343</v>
      </c>
      <c r="C1599" s="310"/>
      <c r="D1599" s="281"/>
      <c r="E1599" s="281"/>
      <c r="F1599" s="281"/>
      <c r="G1599" s="281"/>
      <c r="H1599" s="281"/>
      <c r="I1599" s="281"/>
      <c r="J1599" s="257"/>
      <c r="K1599" s="246"/>
      <c r="M1599" s="243"/>
      <c r="N1599" s="249"/>
    </row>
    <row r="1600" spans="2:14" outlineLevel="1">
      <c r="B1600" s="26" t="str">
        <f t="shared" si="47"/>
        <v>1344</v>
      </c>
      <c r="C1600" s="161" t="s">
        <v>1683</v>
      </c>
      <c r="D1600" s="11" t="s">
        <v>40</v>
      </c>
      <c r="E1600" s="11">
        <v>0.1</v>
      </c>
      <c r="F1600" s="11" t="s">
        <v>255</v>
      </c>
      <c r="I1600" s="11" t="s">
        <v>34</v>
      </c>
      <c r="J1600" s="43" t="s">
        <v>1684</v>
      </c>
      <c r="K1600" s="33" t="s">
        <v>5096</v>
      </c>
      <c r="M1600" s="11">
        <v>1</v>
      </c>
      <c r="N1600" s="11">
        <f ca="1">IF(INDIRECT(ADDRESS(ROW(),12))=1,2^(ROW()-ROW($N$1596)),0)</f>
        <v>0</v>
      </c>
    </row>
    <row r="1601" spans="2:14" outlineLevel="1">
      <c r="B1601" s="26" t="str">
        <f t="shared" si="47"/>
        <v>1345</v>
      </c>
      <c r="C1601" s="161" t="s">
        <v>1685</v>
      </c>
      <c r="D1601" s="11" t="s">
        <v>40</v>
      </c>
      <c r="E1601" s="11">
        <v>0.01</v>
      </c>
      <c r="F1601" s="11" t="s">
        <v>257</v>
      </c>
      <c r="I1601" s="11" t="s">
        <v>34</v>
      </c>
      <c r="J1601" s="43" t="s">
        <v>1686</v>
      </c>
      <c r="K1601" s="33" t="s">
        <v>5097</v>
      </c>
      <c r="M1601" s="11">
        <v>1</v>
      </c>
      <c r="N1601" s="11">
        <f t="shared" ref="N1601:N1659" ca="1" si="48">IF(INDIRECT(ADDRESS(ROW(),12))=1,2^(ROW()-ROW($N$1596)),0)</f>
        <v>0</v>
      </c>
    </row>
    <row r="1602" spans="2:14" outlineLevel="1">
      <c r="B1602" s="26" t="str">
        <f t="shared" si="47"/>
        <v>1346</v>
      </c>
      <c r="C1602" s="161" t="s">
        <v>1687</v>
      </c>
      <c r="D1602" s="11" t="s">
        <v>40</v>
      </c>
      <c r="E1602" s="11">
        <v>0.1</v>
      </c>
      <c r="F1602" s="11" t="s">
        <v>255</v>
      </c>
      <c r="I1602" s="11" t="s">
        <v>34</v>
      </c>
      <c r="J1602" s="43" t="s">
        <v>1688</v>
      </c>
      <c r="K1602" s="33" t="s">
        <v>5098</v>
      </c>
      <c r="M1602" s="11">
        <v>1</v>
      </c>
      <c r="N1602" s="11">
        <f t="shared" ca="1" si="48"/>
        <v>0</v>
      </c>
    </row>
    <row r="1603" spans="2:14" outlineLevel="1">
      <c r="B1603" s="26" t="str">
        <f t="shared" si="47"/>
        <v>1347</v>
      </c>
      <c r="C1603" s="161" t="s">
        <v>1689</v>
      </c>
      <c r="D1603" s="11" t="s">
        <v>40</v>
      </c>
      <c r="E1603" s="11">
        <v>0.01</v>
      </c>
      <c r="F1603" s="11" t="s">
        <v>257</v>
      </c>
      <c r="I1603" s="11" t="s">
        <v>34</v>
      </c>
      <c r="J1603" s="43" t="s">
        <v>1690</v>
      </c>
      <c r="K1603" s="33" t="s">
        <v>5099</v>
      </c>
      <c r="M1603" s="11">
        <v>1</v>
      </c>
      <c r="N1603" s="11">
        <f t="shared" ca="1" si="48"/>
        <v>0</v>
      </c>
    </row>
    <row r="1604" spans="2:14" outlineLevel="1">
      <c r="B1604" s="26" t="str">
        <f t="shared" si="47"/>
        <v>1348</v>
      </c>
      <c r="C1604" s="161" t="s">
        <v>1691</v>
      </c>
      <c r="D1604" s="11" t="s">
        <v>40</v>
      </c>
      <c r="E1604" s="11">
        <v>0.1</v>
      </c>
      <c r="F1604" s="11" t="s">
        <v>255</v>
      </c>
      <c r="I1604" s="11" t="s">
        <v>34</v>
      </c>
      <c r="J1604" s="43" t="s">
        <v>1692</v>
      </c>
      <c r="K1604" s="33" t="s">
        <v>5100</v>
      </c>
      <c r="M1604" s="11">
        <v>1</v>
      </c>
      <c r="N1604" s="11">
        <f t="shared" ca="1" si="48"/>
        <v>0</v>
      </c>
    </row>
    <row r="1605" spans="2:14" outlineLevel="1">
      <c r="B1605" s="26" t="str">
        <f t="shared" si="47"/>
        <v>1349</v>
      </c>
      <c r="C1605" s="161" t="s">
        <v>1693</v>
      </c>
      <c r="D1605" s="11" t="s">
        <v>40</v>
      </c>
      <c r="E1605" s="11">
        <v>0.01</v>
      </c>
      <c r="F1605" s="11" t="s">
        <v>257</v>
      </c>
      <c r="I1605" s="11" t="s">
        <v>34</v>
      </c>
      <c r="J1605" s="43" t="s">
        <v>1694</v>
      </c>
      <c r="K1605" s="33" t="s">
        <v>5101</v>
      </c>
      <c r="M1605" s="11">
        <v>1</v>
      </c>
      <c r="N1605" s="11">
        <f t="shared" ca="1" si="48"/>
        <v>0</v>
      </c>
    </row>
    <row r="1606" spans="2:14" outlineLevel="1">
      <c r="B1606" s="26" t="str">
        <f t="shared" si="47"/>
        <v>134A</v>
      </c>
      <c r="C1606" s="161" t="s">
        <v>1695</v>
      </c>
      <c r="D1606" s="11" t="s">
        <v>40</v>
      </c>
      <c r="E1606" s="11">
        <v>0.1</v>
      </c>
      <c r="F1606" s="11" t="s">
        <v>255</v>
      </c>
      <c r="I1606" s="11" t="s">
        <v>34</v>
      </c>
      <c r="J1606" s="43" t="s">
        <v>1696</v>
      </c>
      <c r="K1606" s="33" t="s">
        <v>5102</v>
      </c>
      <c r="M1606" s="11">
        <v>1</v>
      </c>
      <c r="N1606" s="11">
        <f t="shared" ca="1" si="48"/>
        <v>0</v>
      </c>
    </row>
    <row r="1607" spans="2:14" outlineLevel="1">
      <c r="B1607" s="26" t="str">
        <f t="shared" si="47"/>
        <v>134B</v>
      </c>
      <c r="C1607" s="161" t="s">
        <v>1697</v>
      </c>
      <c r="D1607" s="11" t="s">
        <v>40</v>
      </c>
      <c r="E1607" s="11">
        <v>0.01</v>
      </c>
      <c r="F1607" s="11" t="s">
        <v>257</v>
      </c>
      <c r="I1607" s="11" t="s">
        <v>34</v>
      </c>
      <c r="J1607" s="43" t="s">
        <v>1698</v>
      </c>
      <c r="K1607" s="33" t="s">
        <v>5103</v>
      </c>
      <c r="M1607" s="11">
        <v>1</v>
      </c>
      <c r="N1607" s="11">
        <f t="shared" ca="1" si="48"/>
        <v>0</v>
      </c>
    </row>
    <row r="1608" spans="2:14" outlineLevel="1">
      <c r="B1608" s="26" t="str">
        <f t="shared" si="47"/>
        <v>134C</v>
      </c>
      <c r="C1608" s="161" t="s">
        <v>1699</v>
      </c>
      <c r="D1608" s="11" t="s">
        <v>40</v>
      </c>
      <c r="E1608" s="11">
        <v>0.1</v>
      </c>
      <c r="F1608" s="11" t="s">
        <v>255</v>
      </c>
      <c r="I1608" s="11" t="s">
        <v>34</v>
      </c>
      <c r="J1608" s="43" t="s">
        <v>1700</v>
      </c>
      <c r="K1608" s="33" t="s">
        <v>5104</v>
      </c>
      <c r="M1608" s="11">
        <v>1</v>
      </c>
      <c r="N1608" s="11">
        <f t="shared" ca="1" si="48"/>
        <v>0</v>
      </c>
    </row>
    <row r="1609" spans="2:14" outlineLevel="1">
      <c r="B1609" s="26" t="str">
        <f t="shared" si="47"/>
        <v>134D</v>
      </c>
      <c r="C1609" s="161" t="s">
        <v>1701</v>
      </c>
      <c r="D1609" s="11" t="s">
        <v>40</v>
      </c>
      <c r="E1609" s="11">
        <v>0.01</v>
      </c>
      <c r="F1609" s="11" t="s">
        <v>257</v>
      </c>
      <c r="I1609" s="11" t="s">
        <v>34</v>
      </c>
      <c r="J1609" s="43" t="s">
        <v>1702</v>
      </c>
      <c r="K1609" s="33" t="s">
        <v>5105</v>
      </c>
      <c r="M1609" s="11">
        <v>1</v>
      </c>
      <c r="N1609" s="11">
        <f t="shared" ca="1" si="48"/>
        <v>0</v>
      </c>
    </row>
    <row r="1610" spans="2:14" outlineLevel="1">
      <c r="B1610" s="26" t="str">
        <f t="shared" si="47"/>
        <v>134E</v>
      </c>
      <c r="C1610" s="161" t="s">
        <v>1703</v>
      </c>
      <c r="D1610" s="11" t="s">
        <v>40</v>
      </c>
      <c r="E1610" s="11">
        <v>0.1</v>
      </c>
      <c r="F1610" s="11" t="s">
        <v>255</v>
      </c>
      <c r="I1610" s="11" t="s">
        <v>34</v>
      </c>
      <c r="J1610" s="43" t="s">
        <v>1704</v>
      </c>
      <c r="K1610" s="33" t="s">
        <v>5106</v>
      </c>
      <c r="M1610" s="11">
        <v>1</v>
      </c>
      <c r="N1610" s="11">
        <f t="shared" ca="1" si="48"/>
        <v>0</v>
      </c>
    </row>
    <row r="1611" spans="2:14" outlineLevel="1">
      <c r="B1611" s="26" t="str">
        <f t="shared" si="47"/>
        <v>134F</v>
      </c>
      <c r="C1611" s="161" t="s">
        <v>1705</v>
      </c>
      <c r="D1611" s="11" t="s">
        <v>40</v>
      </c>
      <c r="E1611" s="11">
        <v>0.01</v>
      </c>
      <c r="F1611" s="11" t="s">
        <v>257</v>
      </c>
      <c r="I1611" s="11" t="s">
        <v>34</v>
      </c>
      <c r="J1611" s="43" t="s">
        <v>1706</v>
      </c>
      <c r="K1611" s="33" t="s">
        <v>5107</v>
      </c>
      <c r="M1611" s="11">
        <v>1</v>
      </c>
      <c r="N1611" s="11">
        <f t="shared" ca="1" si="48"/>
        <v>0</v>
      </c>
    </row>
    <row r="1612" spans="2:14" outlineLevel="1">
      <c r="B1612" s="26" t="str">
        <f t="shared" si="47"/>
        <v>1350</v>
      </c>
      <c r="C1612" s="161" t="s">
        <v>1707</v>
      </c>
      <c r="D1612" s="11" t="s">
        <v>40</v>
      </c>
      <c r="E1612" s="11">
        <v>0.1</v>
      </c>
      <c r="F1612" s="11" t="s">
        <v>255</v>
      </c>
      <c r="I1612" s="11" t="s">
        <v>34</v>
      </c>
      <c r="J1612" s="43" t="s">
        <v>1708</v>
      </c>
      <c r="K1612" s="33" t="s">
        <v>5108</v>
      </c>
      <c r="M1612" s="11">
        <v>1</v>
      </c>
      <c r="N1612" s="11">
        <f t="shared" ca="1" si="48"/>
        <v>0</v>
      </c>
    </row>
    <row r="1613" spans="2:14" outlineLevel="1">
      <c r="B1613" s="26" t="str">
        <f t="shared" si="47"/>
        <v>1351</v>
      </c>
      <c r="C1613" s="161" t="s">
        <v>1709</v>
      </c>
      <c r="D1613" s="11" t="s">
        <v>40</v>
      </c>
      <c r="E1613" s="11">
        <v>0.01</v>
      </c>
      <c r="F1613" s="11" t="s">
        <v>257</v>
      </c>
      <c r="I1613" s="11" t="s">
        <v>34</v>
      </c>
      <c r="J1613" s="43" t="s">
        <v>1710</v>
      </c>
      <c r="K1613" s="33" t="s">
        <v>5109</v>
      </c>
      <c r="M1613" s="11">
        <v>1</v>
      </c>
      <c r="N1613" s="11">
        <f t="shared" ca="1" si="48"/>
        <v>0</v>
      </c>
    </row>
    <row r="1614" spans="2:14" outlineLevel="1">
      <c r="B1614" s="26" t="str">
        <f t="shared" si="47"/>
        <v>1352</v>
      </c>
      <c r="C1614" s="161" t="s">
        <v>1711</v>
      </c>
      <c r="D1614" s="11" t="s">
        <v>40</v>
      </c>
      <c r="E1614" s="11">
        <v>0.1</v>
      </c>
      <c r="F1614" s="11" t="s">
        <v>255</v>
      </c>
      <c r="I1614" s="11" t="s">
        <v>34</v>
      </c>
      <c r="J1614" s="43" t="s">
        <v>1712</v>
      </c>
      <c r="K1614" s="33" t="s">
        <v>5110</v>
      </c>
      <c r="M1614" s="11">
        <v>1</v>
      </c>
      <c r="N1614" s="11">
        <f t="shared" ca="1" si="48"/>
        <v>0</v>
      </c>
    </row>
    <row r="1615" spans="2:14" outlineLevel="1">
      <c r="B1615" s="26" t="str">
        <f t="shared" si="47"/>
        <v>1353</v>
      </c>
      <c r="C1615" s="161" t="s">
        <v>1713</v>
      </c>
      <c r="D1615" s="11" t="s">
        <v>40</v>
      </c>
      <c r="E1615" s="11">
        <v>0.01</v>
      </c>
      <c r="F1615" s="11" t="s">
        <v>257</v>
      </c>
      <c r="I1615" s="11" t="s">
        <v>34</v>
      </c>
      <c r="J1615" s="43" t="s">
        <v>1714</v>
      </c>
      <c r="K1615" s="33" t="s">
        <v>5111</v>
      </c>
      <c r="M1615" s="11">
        <v>1</v>
      </c>
      <c r="N1615" s="11">
        <f t="shared" ca="1" si="48"/>
        <v>0</v>
      </c>
    </row>
    <row r="1616" spans="2:14" outlineLevel="1">
      <c r="B1616" s="26" t="str">
        <f t="shared" si="47"/>
        <v>1354</v>
      </c>
      <c r="C1616" s="161" t="s">
        <v>1715</v>
      </c>
      <c r="D1616" s="11" t="s">
        <v>40</v>
      </c>
      <c r="E1616" s="11">
        <v>0.1</v>
      </c>
      <c r="F1616" s="11" t="s">
        <v>255</v>
      </c>
      <c r="I1616" s="11" t="s">
        <v>34</v>
      </c>
      <c r="J1616" s="43" t="s">
        <v>1716</v>
      </c>
      <c r="K1616" s="33" t="s">
        <v>5112</v>
      </c>
      <c r="M1616" s="11">
        <v>1</v>
      </c>
      <c r="N1616" s="11">
        <f t="shared" ca="1" si="48"/>
        <v>0</v>
      </c>
    </row>
    <row r="1617" spans="2:14" outlineLevel="1">
      <c r="B1617" s="26" t="str">
        <f t="shared" si="47"/>
        <v>1355</v>
      </c>
      <c r="C1617" s="161" t="s">
        <v>1717</v>
      </c>
      <c r="D1617" s="11" t="s">
        <v>40</v>
      </c>
      <c r="E1617" s="11">
        <v>0.01</v>
      </c>
      <c r="F1617" s="11" t="s">
        <v>257</v>
      </c>
      <c r="I1617" s="11" t="s">
        <v>34</v>
      </c>
      <c r="J1617" s="43" t="s">
        <v>1718</v>
      </c>
      <c r="K1617" s="33" t="s">
        <v>5113</v>
      </c>
      <c r="M1617" s="11">
        <v>1</v>
      </c>
      <c r="N1617" s="11">
        <f t="shared" ca="1" si="48"/>
        <v>0</v>
      </c>
    </row>
    <row r="1618" spans="2:14" outlineLevel="1">
      <c r="B1618" s="26" t="str">
        <f t="shared" si="47"/>
        <v>1356</v>
      </c>
      <c r="C1618" s="161" t="s">
        <v>1719</v>
      </c>
      <c r="D1618" s="11" t="s">
        <v>40</v>
      </c>
      <c r="E1618" s="11">
        <v>0.1</v>
      </c>
      <c r="F1618" s="11" t="s">
        <v>255</v>
      </c>
      <c r="I1618" s="11" t="s">
        <v>34</v>
      </c>
      <c r="J1618" s="43" t="s">
        <v>1720</v>
      </c>
      <c r="K1618" s="33" t="s">
        <v>5114</v>
      </c>
      <c r="M1618" s="11">
        <v>1</v>
      </c>
      <c r="N1618" s="11">
        <f t="shared" ca="1" si="48"/>
        <v>0</v>
      </c>
    </row>
    <row r="1619" spans="2:14" outlineLevel="1">
      <c r="B1619" s="26" t="str">
        <f t="shared" si="47"/>
        <v>1357</v>
      </c>
      <c r="C1619" s="161" t="s">
        <v>1721</v>
      </c>
      <c r="D1619" s="11" t="s">
        <v>40</v>
      </c>
      <c r="E1619" s="11">
        <v>0.01</v>
      </c>
      <c r="F1619" s="11" t="s">
        <v>257</v>
      </c>
      <c r="I1619" s="11" t="s">
        <v>34</v>
      </c>
      <c r="J1619" s="43" t="s">
        <v>1722</v>
      </c>
      <c r="K1619" s="33" t="s">
        <v>5115</v>
      </c>
      <c r="M1619" s="11">
        <v>1</v>
      </c>
      <c r="N1619" s="11">
        <f t="shared" ca="1" si="48"/>
        <v>0</v>
      </c>
    </row>
    <row r="1620" spans="2:14" outlineLevel="1">
      <c r="B1620" s="26" t="str">
        <f t="shared" si="47"/>
        <v>1358</v>
      </c>
      <c r="C1620" s="161" t="s">
        <v>1723</v>
      </c>
      <c r="D1620" s="11" t="s">
        <v>40</v>
      </c>
      <c r="E1620" s="11">
        <v>0.1</v>
      </c>
      <c r="F1620" s="11" t="s">
        <v>255</v>
      </c>
      <c r="I1620" s="11" t="s">
        <v>34</v>
      </c>
      <c r="J1620" s="43" t="s">
        <v>1724</v>
      </c>
      <c r="K1620" s="33" t="s">
        <v>5116</v>
      </c>
      <c r="M1620" s="11">
        <v>1</v>
      </c>
      <c r="N1620" s="11">
        <f t="shared" ca="1" si="48"/>
        <v>0</v>
      </c>
    </row>
    <row r="1621" spans="2:14" outlineLevel="1">
      <c r="B1621" s="26" t="str">
        <f t="shared" si="47"/>
        <v>1359</v>
      </c>
      <c r="C1621" s="161" t="s">
        <v>1725</v>
      </c>
      <c r="D1621" s="11" t="s">
        <v>40</v>
      </c>
      <c r="E1621" s="11">
        <v>0.01</v>
      </c>
      <c r="F1621" s="11" t="s">
        <v>257</v>
      </c>
      <c r="I1621" s="11" t="s">
        <v>34</v>
      </c>
      <c r="J1621" s="43" t="s">
        <v>1726</v>
      </c>
      <c r="K1621" s="33" t="s">
        <v>5117</v>
      </c>
      <c r="M1621" s="11">
        <v>1</v>
      </c>
      <c r="N1621" s="11">
        <f t="shared" ca="1" si="48"/>
        <v>0</v>
      </c>
    </row>
    <row r="1622" spans="2:14" outlineLevel="1">
      <c r="B1622" s="26" t="str">
        <f t="shared" si="47"/>
        <v>135A</v>
      </c>
      <c r="C1622" s="161" t="s">
        <v>1727</v>
      </c>
      <c r="D1622" s="11" t="s">
        <v>40</v>
      </c>
      <c r="E1622" s="11">
        <v>0.1</v>
      </c>
      <c r="F1622" s="11" t="s">
        <v>255</v>
      </c>
      <c r="I1622" s="11" t="s">
        <v>34</v>
      </c>
      <c r="J1622" s="43" t="s">
        <v>1728</v>
      </c>
      <c r="K1622" s="33" t="s">
        <v>5118</v>
      </c>
      <c r="M1622" s="11">
        <v>1</v>
      </c>
      <c r="N1622" s="11">
        <f t="shared" ca="1" si="48"/>
        <v>0</v>
      </c>
    </row>
    <row r="1623" spans="2:14" outlineLevel="1">
      <c r="B1623" s="26" t="str">
        <f t="shared" si="47"/>
        <v>135B</v>
      </c>
      <c r="C1623" s="161" t="s">
        <v>1729</v>
      </c>
      <c r="D1623" s="11" t="s">
        <v>40</v>
      </c>
      <c r="E1623" s="11">
        <v>0.01</v>
      </c>
      <c r="F1623" s="11" t="s">
        <v>257</v>
      </c>
      <c r="I1623" s="11" t="s">
        <v>34</v>
      </c>
      <c r="J1623" s="43" t="s">
        <v>1730</v>
      </c>
      <c r="K1623" s="33" t="s">
        <v>5119</v>
      </c>
      <c r="M1623" s="11">
        <v>1</v>
      </c>
      <c r="N1623" s="11">
        <f t="shared" ca="1" si="48"/>
        <v>0</v>
      </c>
    </row>
    <row r="1624" spans="2:14" outlineLevel="1">
      <c r="B1624" s="26" t="str">
        <f t="shared" si="47"/>
        <v>135C</v>
      </c>
      <c r="C1624" s="161" t="s">
        <v>1731</v>
      </c>
      <c r="D1624" s="11" t="s">
        <v>40</v>
      </c>
      <c r="E1624" s="11">
        <v>0.1</v>
      </c>
      <c r="F1624" s="11" t="s">
        <v>255</v>
      </c>
      <c r="I1624" s="11" t="s">
        <v>34</v>
      </c>
      <c r="J1624" s="43" t="s">
        <v>1732</v>
      </c>
      <c r="K1624" s="33" t="s">
        <v>5120</v>
      </c>
      <c r="M1624" s="11">
        <v>1</v>
      </c>
      <c r="N1624" s="11">
        <f t="shared" ca="1" si="48"/>
        <v>0</v>
      </c>
    </row>
    <row r="1625" spans="2:14" outlineLevel="1">
      <c r="B1625" s="26" t="str">
        <f t="shared" si="47"/>
        <v>135D</v>
      </c>
      <c r="C1625" s="161" t="s">
        <v>1733</v>
      </c>
      <c r="D1625" s="11" t="s">
        <v>40</v>
      </c>
      <c r="E1625" s="11">
        <v>0.01</v>
      </c>
      <c r="F1625" s="11" t="s">
        <v>257</v>
      </c>
      <c r="I1625" s="11" t="s">
        <v>34</v>
      </c>
      <c r="J1625" s="43" t="s">
        <v>1734</v>
      </c>
      <c r="K1625" s="33" t="s">
        <v>5121</v>
      </c>
      <c r="M1625" s="11">
        <v>1</v>
      </c>
      <c r="N1625" s="11">
        <f t="shared" ca="1" si="48"/>
        <v>0</v>
      </c>
    </row>
    <row r="1626" spans="2:14" outlineLevel="1">
      <c r="B1626" s="26" t="str">
        <f t="shared" si="47"/>
        <v>135E</v>
      </c>
      <c r="C1626" s="161" t="s">
        <v>1735</v>
      </c>
      <c r="D1626" s="11" t="s">
        <v>40</v>
      </c>
      <c r="E1626" s="11">
        <v>0.1</v>
      </c>
      <c r="F1626" s="11" t="s">
        <v>255</v>
      </c>
      <c r="I1626" s="11" t="s">
        <v>34</v>
      </c>
      <c r="J1626" s="43" t="s">
        <v>1736</v>
      </c>
      <c r="K1626" s="33" t="s">
        <v>5122</v>
      </c>
      <c r="M1626" s="11">
        <v>1</v>
      </c>
      <c r="N1626" s="11">
        <f t="shared" ca="1" si="48"/>
        <v>0</v>
      </c>
    </row>
    <row r="1627" spans="2:14" outlineLevel="1">
      <c r="B1627" s="26" t="str">
        <f t="shared" si="47"/>
        <v>135F</v>
      </c>
      <c r="C1627" s="161" t="s">
        <v>1737</v>
      </c>
      <c r="D1627" s="11" t="s">
        <v>40</v>
      </c>
      <c r="E1627" s="11">
        <v>0.01</v>
      </c>
      <c r="F1627" s="11" t="s">
        <v>257</v>
      </c>
      <c r="I1627" s="11" t="s">
        <v>34</v>
      </c>
      <c r="J1627" s="43" t="s">
        <v>1738</v>
      </c>
      <c r="K1627" s="33" t="s">
        <v>5123</v>
      </c>
      <c r="M1627" s="11">
        <v>1</v>
      </c>
      <c r="N1627" s="11">
        <f t="shared" ca="1" si="48"/>
        <v>0</v>
      </c>
    </row>
    <row r="1628" spans="2:14" outlineLevel="1">
      <c r="B1628" s="26" t="str">
        <f t="shared" si="47"/>
        <v>1360</v>
      </c>
      <c r="C1628" s="161" t="s">
        <v>1739</v>
      </c>
      <c r="D1628" s="11" t="s">
        <v>40</v>
      </c>
      <c r="E1628" s="11">
        <v>0.1</v>
      </c>
      <c r="F1628" s="11" t="s">
        <v>255</v>
      </c>
      <c r="I1628" s="11" t="s">
        <v>34</v>
      </c>
      <c r="J1628" s="43" t="s">
        <v>1740</v>
      </c>
      <c r="K1628" s="33" t="s">
        <v>5124</v>
      </c>
      <c r="M1628" s="11">
        <v>1</v>
      </c>
      <c r="N1628" s="11">
        <f t="shared" ca="1" si="48"/>
        <v>0</v>
      </c>
    </row>
    <row r="1629" spans="2:14" outlineLevel="1">
      <c r="B1629" s="26" t="str">
        <f t="shared" si="47"/>
        <v>1361</v>
      </c>
      <c r="C1629" s="161" t="s">
        <v>1741</v>
      </c>
      <c r="D1629" s="11" t="s">
        <v>40</v>
      </c>
      <c r="E1629" s="11">
        <v>0.01</v>
      </c>
      <c r="F1629" s="11" t="s">
        <v>257</v>
      </c>
      <c r="I1629" s="11" t="s">
        <v>34</v>
      </c>
      <c r="J1629" s="43" t="s">
        <v>1742</v>
      </c>
      <c r="K1629" s="33" t="s">
        <v>5125</v>
      </c>
      <c r="M1629" s="11">
        <v>1</v>
      </c>
      <c r="N1629" s="11">
        <f t="shared" ca="1" si="48"/>
        <v>0</v>
      </c>
    </row>
    <row r="1630" spans="2:14" outlineLevel="1">
      <c r="B1630" s="26" t="str">
        <f t="shared" si="47"/>
        <v>1362</v>
      </c>
      <c r="C1630" s="161" t="s">
        <v>1743</v>
      </c>
      <c r="D1630" s="11" t="s">
        <v>40</v>
      </c>
      <c r="E1630" s="11">
        <v>0.1</v>
      </c>
      <c r="F1630" s="11" t="s">
        <v>255</v>
      </c>
      <c r="I1630" s="11" t="s">
        <v>34</v>
      </c>
      <c r="J1630" s="43" t="s">
        <v>1744</v>
      </c>
      <c r="K1630" s="33" t="s">
        <v>5126</v>
      </c>
      <c r="M1630" s="11">
        <v>1</v>
      </c>
      <c r="N1630" s="11">
        <f t="shared" ca="1" si="48"/>
        <v>0</v>
      </c>
    </row>
    <row r="1631" spans="2:14" outlineLevel="1">
      <c r="B1631" s="26" t="str">
        <f t="shared" si="47"/>
        <v>1363</v>
      </c>
      <c r="C1631" s="161" t="s">
        <v>1745</v>
      </c>
      <c r="D1631" s="11" t="s">
        <v>40</v>
      </c>
      <c r="E1631" s="11">
        <v>0.01</v>
      </c>
      <c r="F1631" s="11" t="s">
        <v>257</v>
      </c>
      <c r="I1631" s="11" t="s">
        <v>34</v>
      </c>
      <c r="J1631" s="43" t="s">
        <v>1746</v>
      </c>
      <c r="K1631" s="33" t="s">
        <v>5127</v>
      </c>
      <c r="M1631" s="11">
        <v>1</v>
      </c>
      <c r="N1631" s="11">
        <f t="shared" ca="1" si="48"/>
        <v>0</v>
      </c>
    </row>
    <row r="1632" spans="2:14" outlineLevel="1">
      <c r="B1632" s="26" t="str">
        <f t="shared" si="47"/>
        <v>1364</v>
      </c>
      <c r="C1632" s="161" t="s">
        <v>1747</v>
      </c>
      <c r="D1632" s="11" t="s">
        <v>40</v>
      </c>
      <c r="E1632" s="11">
        <v>0.1</v>
      </c>
      <c r="F1632" s="11" t="s">
        <v>255</v>
      </c>
      <c r="I1632" s="11" t="s">
        <v>34</v>
      </c>
      <c r="J1632" s="43" t="s">
        <v>1748</v>
      </c>
      <c r="K1632" s="33" t="s">
        <v>5128</v>
      </c>
      <c r="M1632" s="11">
        <v>1</v>
      </c>
      <c r="N1632" s="11">
        <f t="shared" ca="1" si="48"/>
        <v>0</v>
      </c>
    </row>
    <row r="1633" spans="2:14" outlineLevel="1">
      <c r="B1633" s="26" t="str">
        <f t="shared" si="47"/>
        <v>1365</v>
      </c>
      <c r="C1633" s="161" t="s">
        <v>1749</v>
      </c>
      <c r="D1633" s="11" t="s">
        <v>40</v>
      </c>
      <c r="E1633" s="11">
        <v>0.01</v>
      </c>
      <c r="F1633" s="11" t="s">
        <v>257</v>
      </c>
      <c r="I1633" s="11" t="s">
        <v>34</v>
      </c>
      <c r="J1633" s="43" t="s">
        <v>1750</v>
      </c>
      <c r="K1633" s="33" t="s">
        <v>5129</v>
      </c>
      <c r="M1633" s="11">
        <v>1</v>
      </c>
      <c r="N1633" s="11">
        <f t="shared" ca="1" si="48"/>
        <v>0</v>
      </c>
    </row>
    <row r="1634" spans="2:14" outlineLevel="1">
      <c r="B1634" s="26" t="str">
        <f t="shared" si="47"/>
        <v>1366</v>
      </c>
      <c r="C1634" s="161" t="s">
        <v>1751</v>
      </c>
      <c r="D1634" s="11" t="s">
        <v>40</v>
      </c>
      <c r="E1634" s="11">
        <v>0.1</v>
      </c>
      <c r="F1634" s="11" t="s">
        <v>255</v>
      </c>
      <c r="I1634" s="11" t="s">
        <v>34</v>
      </c>
      <c r="J1634" s="43" t="s">
        <v>1752</v>
      </c>
      <c r="K1634" s="33" t="s">
        <v>5130</v>
      </c>
      <c r="M1634" s="11">
        <v>1</v>
      </c>
      <c r="N1634" s="11">
        <f t="shared" ca="1" si="48"/>
        <v>0</v>
      </c>
    </row>
    <row r="1635" spans="2:14" outlineLevel="1">
      <c r="B1635" s="26" t="str">
        <f t="shared" si="47"/>
        <v>1367</v>
      </c>
      <c r="C1635" s="161" t="s">
        <v>1753</v>
      </c>
      <c r="D1635" s="11" t="s">
        <v>40</v>
      </c>
      <c r="E1635" s="11">
        <v>0.01</v>
      </c>
      <c r="F1635" s="11" t="s">
        <v>257</v>
      </c>
      <c r="I1635" s="11" t="s">
        <v>34</v>
      </c>
      <c r="J1635" s="43" t="s">
        <v>1754</v>
      </c>
      <c r="K1635" s="33" t="s">
        <v>5131</v>
      </c>
      <c r="M1635" s="11">
        <v>1</v>
      </c>
      <c r="N1635" s="11">
        <f t="shared" ca="1" si="48"/>
        <v>0</v>
      </c>
    </row>
    <row r="1636" spans="2:14" outlineLevel="1">
      <c r="B1636" s="26" t="str">
        <f t="shared" si="47"/>
        <v>1368</v>
      </c>
      <c r="C1636" s="161" t="s">
        <v>1755</v>
      </c>
      <c r="D1636" s="11" t="s">
        <v>40</v>
      </c>
      <c r="E1636" s="11">
        <v>0.1</v>
      </c>
      <c r="F1636" s="11" t="s">
        <v>255</v>
      </c>
      <c r="I1636" s="11" t="s">
        <v>34</v>
      </c>
      <c r="J1636" s="43" t="s">
        <v>1756</v>
      </c>
      <c r="K1636" s="33" t="s">
        <v>5132</v>
      </c>
      <c r="M1636" s="11">
        <v>1</v>
      </c>
      <c r="N1636" s="11">
        <f t="shared" ca="1" si="48"/>
        <v>0</v>
      </c>
    </row>
    <row r="1637" spans="2:14" outlineLevel="1">
      <c r="B1637" s="26" t="str">
        <f t="shared" si="47"/>
        <v>1369</v>
      </c>
      <c r="C1637" s="161" t="s">
        <v>1757</v>
      </c>
      <c r="D1637" s="11" t="s">
        <v>40</v>
      </c>
      <c r="E1637" s="11">
        <v>0.01</v>
      </c>
      <c r="F1637" s="11" t="s">
        <v>257</v>
      </c>
      <c r="I1637" s="11" t="s">
        <v>34</v>
      </c>
      <c r="J1637" s="43" t="s">
        <v>1758</v>
      </c>
      <c r="K1637" s="33" t="s">
        <v>5133</v>
      </c>
      <c r="M1637" s="11">
        <v>1</v>
      </c>
      <c r="N1637" s="11">
        <f t="shared" ca="1" si="48"/>
        <v>0</v>
      </c>
    </row>
    <row r="1638" spans="2:14" outlineLevel="1">
      <c r="B1638" s="26" t="str">
        <f t="shared" si="47"/>
        <v>136A</v>
      </c>
      <c r="C1638" s="161" t="s">
        <v>1759</v>
      </c>
      <c r="D1638" s="11" t="s">
        <v>40</v>
      </c>
      <c r="E1638" s="11">
        <v>0.1</v>
      </c>
      <c r="F1638" s="11" t="s">
        <v>255</v>
      </c>
      <c r="I1638" s="11" t="s">
        <v>34</v>
      </c>
      <c r="J1638" s="43" t="s">
        <v>1760</v>
      </c>
      <c r="K1638" s="33" t="s">
        <v>5134</v>
      </c>
      <c r="M1638" s="11">
        <v>1</v>
      </c>
      <c r="N1638" s="11">
        <f t="shared" ca="1" si="48"/>
        <v>0</v>
      </c>
    </row>
    <row r="1639" spans="2:14" outlineLevel="1">
      <c r="B1639" s="26" t="str">
        <f t="shared" si="47"/>
        <v>136B</v>
      </c>
      <c r="C1639" s="161" t="s">
        <v>1761</v>
      </c>
      <c r="D1639" s="11" t="s">
        <v>40</v>
      </c>
      <c r="E1639" s="11">
        <v>0.01</v>
      </c>
      <c r="F1639" s="11" t="s">
        <v>257</v>
      </c>
      <c r="I1639" s="11" t="s">
        <v>34</v>
      </c>
      <c r="J1639" s="43" t="s">
        <v>1762</v>
      </c>
      <c r="K1639" s="33" t="s">
        <v>5135</v>
      </c>
      <c r="M1639" s="11">
        <v>1</v>
      </c>
      <c r="N1639" s="11">
        <f t="shared" ca="1" si="48"/>
        <v>0</v>
      </c>
    </row>
    <row r="1640" spans="2:14" outlineLevel="1">
      <c r="B1640" s="26" t="str">
        <f t="shared" si="47"/>
        <v>136C</v>
      </c>
      <c r="C1640" s="161" t="s">
        <v>1763</v>
      </c>
      <c r="D1640" s="11" t="s">
        <v>40</v>
      </c>
      <c r="E1640" s="11">
        <v>0.1</v>
      </c>
      <c r="F1640" s="11" t="s">
        <v>255</v>
      </c>
      <c r="I1640" s="11" t="s">
        <v>34</v>
      </c>
      <c r="J1640" s="43" t="s">
        <v>1764</v>
      </c>
      <c r="K1640" s="33" t="s">
        <v>5136</v>
      </c>
      <c r="M1640" s="11">
        <v>1</v>
      </c>
      <c r="N1640" s="11">
        <f t="shared" ca="1" si="48"/>
        <v>0</v>
      </c>
    </row>
    <row r="1641" spans="2:14" outlineLevel="1">
      <c r="B1641" s="26" t="str">
        <f t="shared" si="47"/>
        <v>136D</v>
      </c>
      <c r="C1641" s="161" t="s">
        <v>1765</v>
      </c>
      <c r="D1641" s="11" t="s">
        <v>40</v>
      </c>
      <c r="E1641" s="11">
        <v>0.01</v>
      </c>
      <c r="F1641" s="11" t="s">
        <v>257</v>
      </c>
      <c r="I1641" s="11" t="s">
        <v>34</v>
      </c>
      <c r="J1641" s="43" t="s">
        <v>1766</v>
      </c>
      <c r="K1641" s="33" t="s">
        <v>5137</v>
      </c>
      <c r="M1641" s="11">
        <v>1</v>
      </c>
      <c r="N1641" s="11">
        <f t="shared" ca="1" si="48"/>
        <v>0</v>
      </c>
    </row>
    <row r="1642" spans="2:14" outlineLevel="1">
      <c r="B1642" s="26" t="str">
        <f t="shared" si="47"/>
        <v>136E</v>
      </c>
      <c r="C1642" s="161" t="s">
        <v>1767</v>
      </c>
      <c r="D1642" s="11" t="s">
        <v>40</v>
      </c>
      <c r="E1642" s="11">
        <v>0.1</v>
      </c>
      <c r="F1642" s="11" t="s">
        <v>255</v>
      </c>
      <c r="I1642" s="11" t="s">
        <v>34</v>
      </c>
      <c r="J1642" s="43" t="s">
        <v>1768</v>
      </c>
      <c r="K1642" s="33" t="s">
        <v>5138</v>
      </c>
      <c r="M1642" s="11">
        <v>1</v>
      </c>
      <c r="N1642" s="11">
        <f t="shared" ca="1" si="48"/>
        <v>0</v>
      </c>
    </row>
    <row r="1643" spans="2:14" outlineLevel="1">
      <c r="B1643" s="26" t="str">
        <f t="shared" si="47"/>
        <v>136F</v>
      </c>
      <c r="C1643" s="161" t="s">
        <v>1769</v>
      </c>
      <c r="D1643" s="11" t="s">
        <v>40</v>
      </c>
      <c r="E1643" s="11">
        <v>0.01</v>
      </c>
      <c r="F1643" s="11" t="s">
        <v>257</v>
      </c>
      <c r="I1643" s="11" t="s">
        <v>34</v>
      </c>
      <c r="J1643" s="43" t="s">
        <v>1770</v>
      </c>
      <c r="K1643" s="33" t="s">
        <v>5139</v>
      </c>
      <c r="M1643" s="11">
        <v>1</v>
      </c>
      <c r="N1643" s="11">
        <f t="shared" ca="1" si="48"/>
        <v>0</v>
      </c>
    </row>
    <row r="1644" spans="2:14" outlineLevel="1">
      <c r="B1644" s="26" t="str">
        <f t="shared" si="47"/>
        <v>1370</v>
      </c>
      <c r="C1644" s="161" t="s">
        <v>1771</v>
      </c>
      <c r="D1644" s="11" t="s">
        <v>40</v>
      </c>
      <c r="E1644" s="11">
        <v>0.1</v>
      </c>
      <c r="F1644" s="11" t="s">
        <v>255</v>
      </c>
      <c r="I1644" s="11" t="s">
        <v>34</v>
      </c>
      <c r="J1644" s="43" t="s">
        <v>1772</v>
      </c>
      <c r="K1644" s="33" t="s">
        <v>5140</v>
      </c>
      <c r="M1644" s="11">
        <v>1</v>
      </c>
      <c r="N1644" s="11">
        <f t="shared" ca="1" si="48"/>
        <v>0</v>
      </c>
    </row>
    <row r="1645" spans="2:14" outlineLevel="1">
      <c r="B1645" s="26" t="str">
        <f t="shared" si="47"/>
        <v>1371</v>
      </c>
      <c r="C1645" s="161" t="s">
        <v>1773</v>
      </c>
      <c r="D1645" s="11" t="s">
        <v>40</v>
      </c>
      <c r="E1645" s="11">
        <v>0.01</v>
      </c>
      <c r="F1645" s="11" t="s">
        <v>257</v>
      </c>
      <c r="I1645" s="11" t="s">
        <v>34</v>
      </c>
      <c r="J1645" s="43" t="s">
        <v>1774</v>
      </c>
      <c r="K1645" s="33" t="s">
        <v>5141</v>
      </c>
      <c r="M1645" s="11">
        <v>1</v>
      </c>
      <c r="N1645" s="11">
        <f t="shared" ca="1" si="48"/>
        <v>0</v>
      </c>
    </row>
    <row r="1646" spans="2:14" outlineLevel="1">
      <c r="B1646" s="26" t="str">
        <f t="shared" si="47"/>
        <v>1372</v>
      </c>
      <c r="C1646" s="161" t="s">
        <v>1775</v>
      </c>
      <c r="D1646" s="11" t="s">
        <v>40</v>
      </c>
      <c r="E1646" s="11">
        <v>0.1</v>
      </c>
      <c r="F1646" s="11" t="s">
        <v>255</v>
      </c>
      <c r="I1646" s="11" t="s">
        <v>34</v>
      </c>
      <c r="J1646" s="43" t="s">
        <v>1776</v>
      </c>
      <c r="K1646" s="33" t="s">
        <v>5142</v>
      </c>
      <c r="M1646" s="11">
        <v>1</v>
      </c>
      <c r="N1646" s="11">
        <f t="shared" ca="1" si="48"/>
        <v>0</v>
      </c>
    </row>
    <row r="1647" spans="2:14" outlineLevel="1">
      <c r="B1647" s="26" t="str">
        <f t="shared" si="47"/>
        <v>1373</v>
      </c>
      <c r="C1647" s="161" t="s">
        <v>1777</v>
      </c>
      <c r="D1647" s="11" t="s">
        <v>40</v>
      </c>
      <c r="E1647" s="11">
        <v>0.01</v>
      </c>
      <c r="F1647" s="11" t="s">
        <v>257</v>
      </c>
      <c r="I1647" s="11" t="s">
        <v>34</v>
      </c>
      <c r="J1647" s="43" t="s">
        <v>1778</v>
      </c>
      <c r="K1647" s="33" t="s">
        <v>5143</v>
      </c>
      <c r="M1647" s="11">
        <v>1</v>
      </c>
      <c r="N1647" s="11">
        <f t="shared" ca="1" si="48"/>
        <v>0</v>
      </c>
    </row>
    <row r="1648" spans="2:14" outlineLevel="1">
      <c r="B1648" s="26" t="str">
        <f t="shared" si="47"/>
        <v>1374</v>
      </c>
      <c r="C1648" s="161" t="s">
        <v>1779</v>
      </c>
      <c r="D1648" s="11" t="s">
        <v>40</v>
      </c>
      <c r="E1648" s="11">
        <v>0.1</v>
      </c>
      <c r="F1648" s="11" t="s">
        <v>255</v>
      </c>
      <c r="I1648" s="11" t="s">
        <v>34</v>
      </c>
      <c r="J1648" s="43" t="s">
        <v>1780</v>
      </c>
      <c r="K1648" s="33" t="s">
        <v>5144</v>
      </c>
      <c r="M1648" s="11">
        <v>1</v>
      </c>
      <c r="N1648" s="11">
        <f t="shared" ca="1" si="48"/>
        <v>0</v>
      </c>
    </row>
    <row r="1649" spans="2:14" outlineLevel="1">
      <c r="B1649" s="26" t="str">
        <f t="shared" si="47"/>
        <v>1375</v>
      </c>
      <c r="C1649" s="161" t="s">
        <v>1781</v>
      </c>
      <c r="D1649" s="11" t="s">
        <v>40</v>
      </c>
      <c r="E1649" s="11">
        <v>0.01</v>
      </c>
      <c r="F1649" s="11" t="s">
        <v>257</v>
      </c>
      <c r="I1649" s="11" t="s">
        <v>34</v>
      </c>
      <c r="J1649" s="43" t="s">
        <v>1782</v>
      </c>
      <c r="K1649" s="33" t="s">
        <v>5145</v>
      </c>
      <c r="M1649" s="11">
        <v>1</v>
      </c>
      <c r="N1649" s="11">
        <f t="shared" ca="1" si="48"/>
        <v>0</v>
      </c>
    </row>
    <row r="1650" spans="2:14" outlineLevel="1">
      <c r="B1650" s="26" t="str">
        <f t="shared" si="47"/>
        <v>1376</v>
      </c>
      <c r="C1650" s="161" t="s">
        <v>1783</v>
      </c>
      <c r="D1650" s="11" t="s">
        <v>40</v>
      </c>
      <c r="E1650" s="11">
        <v>0.1</v>
      </c>
      <c r="F1650" s="11" t="s">
        <v>255</v>
      </c>
      <c r="I1650" s="11" t="s">
        <v>34</v>
      </c>
      <c r="J1650" s="43" t="s">
        <v>1784</v>
      </c>
      <c r="K1650" s="33" t="s">
        <v>5146</v>
      </c>
      <c r="M1650" s="11">
        <v>1</v>
      </c>
      <c r="N1650" s="11">
        <f t="shared" ca="1" si="48"/>
        <v>0</v>
      </c>
    </row>
    <row r="1651" spans="2:14" outlineLevel="1">
      <c r="B1651" s="26" t="str">
        <f t="shared" si="47"/>
        <v>1377</v>
      </c>
      <c r="C1651" s="161" t="s">
        <v>1785</v>
      </c>
      <c r="D1651" s="11" t="s">
        <v>40</v>
      </c>
      <c r="E1651" s="11">
        <v>0.01</v>
      </c>
      <c r="F1651" s="11" t="s">
        <v>257</v>
      </c>
      <c r="I1651" s="11" t="s">
        <v>34</v>
      </c>
      <c r="J1651" s="43" t="s">
        <v>1786</v>
      </c>
      <c r="K1651" s="33" t="s">
        <v>5147</v>
      </c>
      <c r="M1651" s="11">
        <v>1</v>
      </c>
      <c r="N1651" s="11">
        <f t="shared" ca="1" si="48"/>
        <v>0</v>
      </c>
    </row>
    <row r="1652" spans="2:14" outlineLevel="1">
      <c r="B1652" s="26" t="str">
        <f t="shared" si="47"/>
        <v>1378</v>
      </c>
      <c r="C1652" s="161" t="s">
        <v>1787</v>
      </c>
      <c r="D1652" s="11" t="s">
        <v>40</v>
      </c>
      <c r="E1652" s="11">
        <v>0.1</v>
      </c>
      <c r="F1652" s="11" t="s">
        <v>255</v>
      </c>
      <c r="I1652" s="11" t="s">
        <v>34</v>
      </c>
      <c r="J1652" s="43" t="s">
        <v>1788</v>
      </c>
      <c r="K1652" s="33" t="s">
        <v>5148</v>
      </c>
      <c r="M1652" s="11">
        <v>1</v>
      </c>
      <c r="N1652" s="11">
        <f t="shared" ca="1" si="48"/>
        <v>0</v>
      </c>
    </row>
    <row r="1653" spans="2:14" outlineLevel="1">
      <c r="B1653" s="26" t="str">
        <f t="shared" si="47"/>
        <v>1379</v>
      </c>
      <c r="C1653" s="161" t="s">
        <v>1789</v>
      </c>
      <c r="D1653" s="11" t="s">
        <v>40</v>
      </c>
      <c r="E1653" s="11">
        <v>0.01</v>
      </c>
      <c r="F1653" s="11" t="s">
        <v>257</v>
      </c>
      <c r="I1653" s="11" t="s">
        <v>34</v>
      </c>
      <c r="J1653" s="43" t="s">
        <v>1790</v>
      </c>
      <c r="K1653" s="33" t="s">
        <v>5149</v>
      </c>
      <c r="M1653" s="11">
        <v>1</v>
      </c>
      <c r="N1653" s="11">
        <f t="shared" ca="1" si="48"/>
        <v>0</v>
      </c>
    </row>
    <row r="1654" spans="2:14" outlineLevel="1">
      <c r="B1654" s="26" t="str">
        <f t="shared" si="47"/>
        <v>137A</v>
      </c>
      <c r="C1654" s="161" t="s">
        <v>1791</v>
      </c>
      <c r="D1654" s="11" t="s">
        <v>40</v>
      </c>
      <c r="E1654" s="11">
        <v>0.1</v>
      </c>
      <c r="F1654" s="11" t="s">
        <v>255</v>
      </c>
      <c r="I1654" s="11" t="s">
        <v>34</v>
      </c>
      <c r="J1654" s="43" t="s">
        <v>1792</v>
      </c>
      <c r="K1654" s="33" t="s">
        <v>5150</v>
      </c>
      <c r="M1654" s="11">
        <v>1</v>
      </c>
      <c r="N1654" s="11">
        <f t="shared" ca="1" si="48"/>
        <v>0</v>
      </c>
    </row>
    <row r="1655" spans="2:14" outlineLevel="1">
      <c r="B1655" s="26" t="str">
        <f t="shared" si="47"/>
        <v>137B</v>
      </c>
      <c r="C1655" s="161" t="s">
        <v>1793</v>
      </c>
      <c r="D1655" s="11" t="s">
        <v>40</v>
      </c>
      <c r="E1655" s="11">
        <v>0.01</v>
      </c>
      <c r="F1655" s="11" t="s">
        <v>257</v>
      </c>
      <c r="I1655" s="11" t="s">
        <v>34</v>
      </c>
      <c r="J1655" s="43" t="s">
        <v>1794</v>
      </c>
      <c r="K1655" s="33" t="s">
        <v>5151</v>
      </c>
      <c r="M1655" s="11">
        <v>1</v>
      </c>
      <c r="N1655" s="11">
        <f t="shared" ca="1" si="48"/>
        <v>0</v>
      </c>
    </row>
    <row r="1656" spans="2:14" outlineLevel="1">
      <c r="B1656" s="26" t="str">
        <f t="shared" si="47"/>
        <v>137C</v>
      </c>
      <c r="C1656" s="161" t="s">
        <v>1795</v>
      </c>
      <c r="D1656" s="11" t="s">
        <v>40</v>
      </c>
      <c r="E1656" s="11">
        <v>0.1</v>
      </c>
      <c r="F1656" s="11" t="s">
        <v>255</v>
      </c>
      <c r="I1656" s="11" t="s">
        <v>34</v>
      </c>
      <c r="J1656" s="43" t="s">
        <v>1796</v>
      </c>
      <c r="K1656" s="33" t="s">
        <v>5152</v>
      </c>
      <c r="M1656" s="11">
        <v>1</v>
      </c>
      <c r="N1656" s="11">
        <f t="shared" ca="1" si="48"/>
        <v>0</v>
      </c>
    </row>
    <row r="1657" spans="2:14" outlineLevel="1">
      <c r="B1657" s="26" t="str">
        <f t="shared" si="47"/>
        <v>137D</v>
      </c>
      <c r="C1657" s="161" t="s">
        <v>1797</v>
      </c>
      <c r="D1657" s="11" t="s">
        <v>40</v>
      </c>
      <c r="E1657" s="11">
        <v>0.01</v>
      </c>
      <c r="F1657" s="11" t="s">
        <v>257</v>
      </c>
      <c r="I1657" s="11" t="s">
        <v>34</v>
      </c>
      <c r="J1657" s="43" t="s">
        <v>1798</v>
      </c>
      <c r="K1657" s="33" t="s">
        <v>5153</v>
      </c>
      <c r="M1657" s="11">
        <v>1</v>
      </c>
      <c r="N1657" s="11">
        <f t="shared" ca="1" si="48"/>
        <v>0</v>
      </c>
    </row>
    <row r="1658" spans="2:14" outlineLevel="1">
      <c r="B1658" s="26" t="str">
        <f t="shared" si="47"/>
        <v>137E</v>
      </c>
      <c r="C1658" s="161" t="s">
        <v>1799</v>
      </c>
      <c r="D1658" s="11" t="s">
        <v>40</v>
      </c>
      <c r="E1658" s="11">
        <v>0.1</v>
      </c>
      <c r="F1658" s="11" t="s">
        <v>255</v>
      </c>
      <c r="I1658" s="11" t="s">
        <v>34</v>
      </c>
      <c r="J1658" s="43" t="s">
        <v>1800</v>
      </c>
      <c r="K1658" s="33" t="s">
        <v>5154</v>
      </c>
      <c r="M1658" s="11">
        <v>1</v>
      </c>
      <c r="N1658" s="11">
        <f t="shared" ca="1" si="48"/>
        <v>0</v>
      </c>
    </row>
    <row r="1659" spans="2:14" outlineLevel="1">
      <c r="B1659" s="26" t="str">
        <f t="shared" si="47"/>
        <v>137F</v>
      </c>
      <c r="C1659" s="161" t="s">
        <v>1801</v>
      </c>
      <c r="D1659" s="11" t="s">
        <v>40</v>
      </c>
      <c r="E1659" s="11">
        <v>0.01</v>
      </c>
      <c r="F1659" s="11" t="s">
        <v>257</v>
      </c>
      <c r="I1659" s="11" t="s">
        <v>34</v>
      </c>
      <c r="J1659" s="43" t="s">
        <v>1802</v>
      </c>
      <c r="K1659" s="33" t="s">
        <v>5155</v>
      </c>
      <c r="M1659" s="11">
        <v>1</v>
      </c>
      <c r="N1659" s="11">
        <f t="shared" ca="1" si="48"/>
        <v>0</v>
      </c>
    </row>
    <row r="1660" spans="2:14" outlineLevel="1">
      <c r="B1660" s="26" t="str">
        <f t="shared" si="47"/>
        <v>1380</v>
      </c>
      <c r="C1660" s="310" t="s">
        <v>1803</v>
      </c>
      <c r="D1660" s="281" t="s">
        <v>33</v>
      </c>
      <c r="E1660" s="281"/>
      <c r="F1660" s="281"/>
      <c r="G1660" s="281"/>
      <c r="H1660" s="281"/>
      <c r="I1660" s="281" t="s">
        <v>34</v>
      </c>
      <c r="J1660" s="258" t="s">
        <v>35</v>
      </c>
      <c r="K1660" s="244" t="s">
        <v>36</v>
      </c>
      <c r="M1660" s="241" t="str">
        <f ca="1">DEC2HEX((15+SUM(INDIRECT(ADDRESS(ROW()+32,13)&amp;":"&amp;ADDRESS(ROW()+4+60-1,13))))/2^32,8)</f>
        <v>00000000</v>
      </c>
      <c r="N1660" s="247" t="str">
        <f ca="1">DEC2HEX(MOD(15+SUM(INDIRECT(ADDRESS(ROW()+4,13)&amp;":"&amp;ADDRESS(ROW()+4+28-1,13))),2^32),8)</f>
        <v>0000002B</v>
      </c>
    </row>
    <row r="1661" spans="2:14" outlineLevel="1">
      <c r="B1661" s="26" t="str">
        <f t="shared" si="47"/>
        <v>1381</v>
      </c>
      <c r="C1661" s="310"/>
      <c r="D1661" s="281"/>
      <c r="E1661" s="281"/>
      <c r="F1661" s="281"/>
      <c r="G1661" s="281"/>
      <c r="H1661" s="281"/>
      <c r="I1661" s="281"/>
      <c r="J1661" s="257"/>
      <c r="K1661" s="245"/>
      <c r="M1661" s="242"/>
      <c r="N1661" s="248"/>
    </row>
    <row r="1662" spans="2:14" outlineLevel="1">
      <c r="B1662" s="26" t="str">
        <f t="shared" si="47"/>
        <v>1382</v>
      </c>
      <c r="C1662" s="310"/>
      <c r="D1662" s="281"/>
      <c r="E1662" s="281"/>
      <c r="F1662" s="281"/>
      <c r="G1662" s="281"/>
      <c r="H1662" s="281"/>
      <c r="I1662" s="281"/>
      <c r="J1662" s="257"/>
      <c r="K1662" s="245"/>
      <c r="M1662" s="242"/>
      <c r="N1662" s="248"/>
    </row>
    <row r="1663" spans="2:14" ht="70.150000000000006" customHeight="1" outlineLevel="1">
      <c r="B1663" s="26" t="str">
        <f t="shared" si="47"/>
        <v>1383</v>
      </c>
      <c r="C1663" s="310"/>
      <c r="D1663" s="281"/>
      <c r="E1663" s="281"/>
      <c r="F1663" s="281"/>
      <c r="G1663" s="281"/>
      <c r="H1663" s="281"/>
      <c r="I1663" s="281"/>
      <c r="J1663" s="257"/>
      <c r="K1663" s="246"/>
      <c r="M1663" s="243"/>
      <c r="N1663" s="249"/>
    </row>
    <row r="1664" spans="2:14" outlineLevel="1">
      <c r="B1664" s="26" t="str">
        <f t="shared" si="47"/>
        <v>1384</v>
      </c>
      <c r="C1664" s="161" t="s">
        <v>1804</v>
      </c>
      <c r="D1664" s="11" t="s">
        <v>40</v>
      </c>
      <c r="E1664" s="11">
        <v>0.1</v>
      </c>
      <c r="F1664" s="11" t="s">
        <v>255</v>
      </c>
      <c r="I1664" s="11" t="s">
        <v>34</v>
      </c>
      <c r="J1664" s="43" t="s">
        <v>1805</v>
      </c>
      <c r="K1664" s="33" t="s">
        <v>5156</v>
      </c>
      <c r="M1664" s="11">
        <v>1</v>
      </c>
      <c r="N1664" s="11">
        <f ca="1">IF(INDIRECT(ADDRESS(ROW(),12))=1,2^(ROW()-ROW($N$1660)),0)</f>
        <v>0</v>
      </c>
    </row>
    <row r="1665" spans="2:14" outlineLevel="1">
      <c r="B1665" s="26" t="str">
        <f t="shared" ref="B1665:B1732" si="49">DEC2HEX(4928+ROW()-ROW($B$1596),4)</f>
        <v>1385</v>
      </c>
      <c r="C1665" s="161" t="s">
        <v>1806</v>
      </c>
      <c r="D1665" s="11" t="s">
        <v>40</v>
      </c>
      <c r="E1665" s="11">
        <v>0.01</v>
      </c>
      <c r="F1665" s="11" t="s">
        <v>257</v>
      </c>
      <c r="I1665" s="11" t="s">
        <v>34</v>
      </c>
      <c r="J1665" s="43" t="s">
        <v>1807</v>
      </c>
      <c r="K1665" s="33" t="s">
        <v>5157</v>
      </c>
      <c r="M1665" s="11">
        <v>1</v>
      </c>
      <c r="N1665" s="11">
        <f t="shared" ref="N1665:N1723" ca="1" si="50">IF(INDIRECT(ADDRESS(ROW(),12))=1,2^(ROW()-ROW($N$1660)),0)</f>
        <v>0</v>
      </c>
    </row>
    <row r="1666" spans="2:14" outlineLevel="1">
      <c r="B1666" s="26" t="str">
        <f t="shared" si="49"/>
        <v>1386</v>
      </c>
      <c r="C1666" s="161" t="s">
        <v>1808</v>
      </c>
      <c r="D1666" s="11" t="s">
        <v>40</v>
      </c>
      <c r="E1666" s="11">
        <v>0.1</v>
      </c>
      <c r="F1666" s="11" t="s">
        <v>255</v>
      </c>
      <c r="I1666" s="11" t="s">
        <v>34</v>
      </c>
      <c r="J1666" s="43" t="s">
        <v>1809</v>
      </c>
      <c r="K1666" s="33" t="s">
        <v>5158</v>
      </c>
      <c r="M1666" s="11">
        <v>1</v>
      </c>
      <c r="N1666" s="11">
        <f t="shared" ca="1" si="50"/>
        <v>0</v>
      </c>
    </row>
    <row r="1667" spans="2:14" outlineLevel="1">
      <c r="B1667" s="26" t="str">
        <f t="shared" si="49"/>
        <v>1387</v>
      </c>
      <c r="C1667" s="161" t="s">
        <v>1810</v>
      </c>
      <c r="D1667" s="11" t="s">
        <v>40</v>
      </c>
      <c r="E1667" s="11">
        <v>0.01</v>
      </c>
      <c r="F1667" s="11" t="s">
        <v>257</v>
      </c>
      <c r="I1667" s="11" t="s">
        <v>34</v>
      </c>
      <c r="J1667" s="43" t="s">
        <v>1811</v>
      </c>
      <c r="K1667" s="33" t="s">
        <v>5159</v>
      </c>
      <c r="M1667" s="11">
        <v>1</v>
      </c>
      <c r="N1667" s="11">
        <f t="shared" ca="1" si="50"/>
        <v>0</v>
      </c>
    </row>
    <row r="1668" spans="2:14" outlineLevel="1">
      <c r="B1668" s="26" t="str">
        <f t="shared" si="49"/>
        <v>1388</v>
      </c>
      <c r="C1668" s="161" t="s">
        <v>1812</v>
      </c>
      <c r="D1668" s="11" t="s">
        <v>40</v>
      </c>
      <c r="E1668" s="11">
        <v>0.1</v>
      </c>
      <c r="F1668" s="11" t="s">
        <v>255</v>
      </c>
      <c r="I1668" s="11" t="s">
        <v>34</v>
      </c>
      <c r="J1668" s="43" t="s">
        <v>1813</v>
      </c>
      <c r="K1668" s="33" t="s">
        <v>5160</v>
      </c>
      <c r="M1668" s="11">
        <v>1</v>
      </c>
      <c r="N1668" s="11">
        <f t="shared" ca="1" si="50"/>
        <v>0</v>
      </c>
    </row>
    <row r="1669" spans="2:14" outlineLevel="1">
      <c r="B1669" s="26" t="str">
        <f t="shared" si="49"/>
        <v>1389</v>
      </c>
      <c r="C1669" s="161" t="s">
        <v>1814</v>
      </c>
      <c r="D1669" s="11" t="s">
        <v>40</v>
      </c>
      <c r="E1669" s="11">
        <v>0.01</v>
      </c>
      <c r="F1669" s="11" t="s">
        <v>257</v>
      </c>
      <c r="I1669" s="11" t="s">
        <v>34</v>
      </c>
      <c r="J1669" s="43" t="s">
        <v>1815</v>
      </c>
      <c r="K1669" s="33" t="s">
        <v>5161</v>
      </c>
      <c r="M1669" s="11">
        <v>1</v>
      </c>
      <c r="N1669" s="11">
        <f t="shared" ca="1" si="50"/>
        <v>0</v>
      </c>
    </row>
    <row r="1670" spans="2:14" outlineLevel="1">
      <c r="B1670" s="26" t="str">
        <f t="shared" si="49"/>
        <v>138A</v>
      </c>
      <c r="C1670" s="161" t="s">
        <v>1816</v>
      </c>
      <c r="D1670" s="11" t="s">
        <v>40</v>
      </c>
      <c r="E1670" s="11">
        <v>0.1</v>
      </c>
      <c r="F1670" s="11" t="s">
        <v>255</v>
      </c>
      <c r="I1670" s="11" t="s">
        <v>34</v>
      </c>
      <c r="J1670" s="43" t="s">
        <v>1817</v>
      </c>
      <c r="K1670" s="33" t="s">
        <v>5162</v>
      </c>
      <c r="M1670" s="11">
        <v>1</v>
      </c>
      <c r="N1670" s="11">
        <f t="shared" ca="1" si="50"/>
        <v>0</v>
      </c>
    </row>
    <row r="1671" spans="2:14" outlineLevel="1">
      <c r="B1671" s="26" t="str">
        <f t="shared" si="49"/>
        <v>138B</v>
      </c>
      <c r="C1671" s="161" t="s">
        <v>1818</v>
      </c>
      <c r="D1671" s="11" t="s">
        <v>40</v>
      </c>
      <c r="E1671" s="11">
        <v>0.01</v>
      </c>
      <c r="F1671" s="11" t="s">
        <v>257</v>
      </c>
      <c r="I1671" s="11" t="s">
        <v>34</v>
      </c>
      <c r="J1671" s="43" t="s">
        <v>1819</v>
      </c>
      <c r="K1671" s="33" t="s">
        <v>5163</v>
      </c>
      <c r="M1671" s="11">
        <v>1</v>
      </c>
      <c r="N1671" s="11">
        <f t="shared" ca="1" si="50"/>
        <v>0</v>
      </c>
    </row>
    <row r="1672" spans="2:14" outlineLevel="1">
      <c r="B1672" s="26" t="str">
        <f t="shared" si="49"/>
        <v>138C</v>
      </c>
      <c r="C1672" s="161" t="s">
        <v>1820</v>
      </c>
      <c r="D1672" s="11" t="s">
        <v>40</v>
      </c>
      <c r="E1672" s="11">
        <v>0.1</v>
      </c>
      <c r="F1672" s="11" t="s">
        <v>255</v>
      </c>
      <c r="I1672" s="11" t="s">
        <v>34</v>
      </c>
      <c r="J1672" s="43" t="s">
        <v>1821</v>
      </c>
      <c r="K1672" s="33" t="s">
        <v>5164</v>
      </c>
      <c r="M1672" s="11">
        <v>1</v>
      </c>
      <c r="N1672" s="11">
        <f t="shared" ca="1" si="50"/>
        <v>0</v>
      </c>
    </row>
    <row r="1673" spans="2:14" outlineLevel="1">
      <c r="B1673" s="26" t="str">
        <f t="shared" si="49"/>
        <v>138D</v>
      </c>
      <c r="C1673" s="161" t="s">
        <v>1822</v>
      </c>
      <c r="D1673" s="11" t="s">
        <v>40</v>
      </c>
      <c r="E1673" s="11">
        <v>0.01</v>
      </c>
      <c r="F1673" s="11" t="s">
        <v>257</v>
      </c>
      <c r="I1673" s="11" t="s">
        <v>34</v>
      </c>
      <c r="J1673" s="43" t="s">
        <v>1823</v>
      </c>
      <c r="K1673" s="33" t="s">
        <v>5165</v>
      </c>
      <c r="M1673" s="11">
        <v>1</v>
      </c>
      <c r="N1673" s="11">
        <f t="shared" ca="1" si="50"/>
        <v>0</v>
      </c>
    </row>
    <row r="1674" spans="2:14" outlineLevel="1">
      <c r="B1674" s="26" t="str">
        <f t="shared" si="49"/>
        <v>138E</v>
      </c>
      <c r="C1674" s="161" t="s">
        <v>1824</v>
      </c>
      <c r="D1674" s="11" t="s">
        <v>40</v>
      </c>
      <c r="E1674" s="11">
        <v>0.1</v>
      </c>
      <c r="F1674" s="11" t="s">
        <v>255</v>
      </c>
      <c r="I1674" s="11" t="s">
        <v>34</v>
      </c>
      <c r="J1674" s="43" t="s">
        <v>1825</v>
      </c>
      <c r="K1674" s="33" t="s">
        <v>5166</v>
      </c>
      <c r="M1674" s="11">
        <v>1</v>
      </c>
      <c r="N1674" s="11">
        <f t="shared" ca="1" si="50"/>
        <v>0</v>
      </c>
    </row>
    <row r="1675" spans="2:14" outlineLevel="1">
      <c r="B1675" s="26" t="str">
        <f t="shared" si="49"/>
        <v>138F</v>
      </c>
      <c r="C1675" s="161" t="s">
        <v>1826</v>
      </c>
      <c r="D1675" s="11" t="s">
        <v>40</v>
      </c>
      <c r="E1675" s="11">
        <v>0.01</v>
      </c>
      <c r="F1675" s="11" t="s">
        <v>257</v>
      </c>
      <c r="I1675" s="11" t="s">
        <v>34</v>
      </c>
      <c r="J1675" s="43" t="s">
        <v>1827</v>
      </c>
      <c r="K1675" s="33" t="s">
        <v>5167</v>
      </c>
      <c r="M1675" s="11">
        <v>1</v>
      </c>
      <c r="N1675" s="11">
        <f t="shared" ca="1" si="50"/>
        <v>0</v>
      </c>
    </row>
    <row r="1676" spans="2:14" outlineLevel="1">
      <c r="B1676" s="26" t="str">
        <f t="shared" si="49"/>
        <v>1390</v>
      </c>
      <c r="C1676" s="161" t="s">
        <v>1828</v>
      </c>
      <c r="D1676" s="11" t="s">
        <v>40</v>
      </c>
      <c r="E1676" s="11">
        <v>0.1</v>
      </c>
      <c r="F1676" s="11" t="s">
        <v>255</v>
      </c>
      <c r="I1676" s="11" t="s">
        <v>34</v>
      </c>
      <c r="J1676" s="43" t="s">
        <v>1829</v>
      </c>
      <c r="K1676" s="33" t="s">
        <v>5168</v>
      </c>
      <c r="M1676" s="11">
        <v>1</v>
      </c>
      <c r="N1676" s="11">
        <f t="shared" ca="1" si="50"/>
        <v>0</v>
      </c>
    </row>
    <row r="1677" spans="2:14" outlineLevel="1">
      <c r="B1677" s="26" t="str">
        <f t="shared" si="49"/>
        <v>1391</v>
      </c>
      <c r="C1677" s="161" t="s">
        <v>1830</v>
      </c>
      <c r="D1677" s="11" t="s">
        <v>40</v>
      </c>
      <c r="E1677" s="11">
        <v>0.01</v>
      </c>
      <c r="F1677" s="11" t="s">
        <v>257</v>
      </c>
      <c r="I1677" s="11" t="s">
        <v>34</v>
      </c>
      <c r="J1677" s="43" t="s">
        <v>1831</v>
      </c>
      <c r="K1677" s="33" t="s">
        <v>5169</v>
      </c>
      <c r="M1677" s="11">
        <v>1</v>
      </c>
      <c r="N1677" s="11">
        <f t="shared" ca="1" si="50"/>
        <v>0</v>
      </c>
    </row>
    <row r="1678" spans="2:14" outlineLevel="1">
      <c r="B1678" s="26" t="str">
        <f t="shared" si="49"/>
        <v>1392</v>
      </c>
      <c r="C1678" s="161" t="s">
        <v>1832</v>
      </c>
      <c r="D1678" s="11" t="s">
        <v>40</v>
      </c>
      <c r="E1678" s="11">
        <v>0.1</v>
      </c>
      <c r="F1678" s="11" t="s">
        <v>255</v>
      </c>
      <c r="I1678" s="11" t="s">
        <v>34</v>
      </c>
      <c r="J1678" s="43" t="s">
        <v>1833</v>
      </c>
      <c r="K1678" s="33" t="s">
        <v>5170</v>
      </c>
      <c r="M1678" s="11">
        <v>1</v>
      </c>
      <c r="N1678" s="11">
        <f t="shared" ca="1" si="50"/>
        <v>0</v>
      </c>
    </row>
    <row r="1679" spans="2:14" outlineLevel="1">
      <c r="B1679" s="26" t="str">
        <f t="shared" si="49"/>
        <v>1393</v>
      </c>
      <c r="C1679" s="161" t="s">
        <v>1834</v>
      </c>
      <c r="D1679" s="11" t="s">
        <v>40</v>
      </c>
      <c r="E1679" s="11">
        <v>0.01</v>
      </c>
      <c r="F1679" s="11" t="s">
        <v>257</v>
      </c>
      <c r="I1679" s="11" t="s">
        <v>34</v>
      </c>
      <c r="J1679" s="43" t="s">
        <v>1835</v>
      </c>
      <c r="K1679" s="33" t="s">
        <v>5171</v>
      </c>
      <c r="M1679" s="11">
        <v>1</v>
      </c>
      <c r="N1679" s="11">
        <f t="shared" ca="1" si="50"/>
        <v>0</v>
      </c>
    </row>
    <row r="1680" spans="2:14" outlineLevel="1">
      <c r="B1680" s="26" t="str">
        <f t="shared" si="49"/>
        <v>1394</v>
      </c>
      <c r="C1680" s="161" t="s">
        <v>1836</v>
      </c>
      <c r="D1680" s="11" t="s">
        <v>40</v>
      </c>
      <c r="E1680" s="11">
        <v>0.1</v>
      </c>
      <c r="F1680" s="11" t="s">
        <v>255</v>
      </c>
      <c r="I1680" s="11" t="s">
        <v>34</v>
      </c>
      <c r="J1680" s="43" t="s">
        <v>1837</v>
      </c>
      <c r="K1680" s="33" t="s">
        <v>5172</v>
      </c>
      <c r="M1680" s="11">
        <v>1</v>
      </c>
      <c r="N1680" s="11">
        <f t="shared" ca="1" si="50"/>
        <v>0</v>
      </c>
    </row>
    <row r="1681" spans="2:14" outlineLevel="1">
      <c r="B1681" s="26" t="str">
        <f t="shared" si="49"/>
        <v>1395</v>
      </c>
      <c r="C1681" s="161" t="s">
        <v>1838</v>
      </c>
      <c r="D1681" s="11" t="s">
        <v>40</v>
      </c>
      <c r="E1681" s="11">
        <v>0.01</v>
      </c>
      <c r="F1681" s="11" t="s">
        <v>257</v>
      </c>
      <c r="I1681" s="11" t="s">
        <v>34</v>
      </c>
      <c r="J1681" s="43" t="s">
        <v>1839</v>
      </c>
      <c r="K1681" s="33" t="s">
        <v>5173</v>
      </c>
      <c r="M1681" s="11">
        <v>1</v>
      </c>
      <c r="N1681" s="11">
        <f t="shared" ca="1" si="50"/>
        <v>0</v>
      </c>
    </row>
    <row r="1682" spans="2:14" outlineLevel="1">
      <c r="B1682" s="26" t="str">
        <f t="shared" si="49"/>
        <v>1396</v>
      </c>
      <c r="C1682" s="161" t="s">
        <v>1840</v>
      </c>
      <c r="D1682" s="11" t="s">
        <v>40</v>
      </c>
      <c r="E1682" s="11">
        <v>0.1</v>
      </c>
      <c r="F1682" s="11" t="s">
        <v>255</v>
      </c>
      <c r="I1682" s="11" t="s">
        <v>34</v>
      </c>
      <c r="J1682" s="43" t="s">
        <v>1841</v>
      </c>
      <c r="K1682" s="33" t="s">
        <v>5174</v>
      </c>
      <c r="M1682" s="11">
        <v>1</v>
      </c>
      <c r="N1682" s="11">
        <f t="shared" ca="1" si="50"/>
        <v>0</v>
      </c>
    </row>
    <row r="1683" spans="2:14" outlineLevel="1">
      <c r="B1683" s="26" t="str">
        <f t="shared" si="49"/>
        <v>1397</v>
      </c>
      <c r="C1683" s="161" t="s">
        <v>1842</v>
      </c>
      <c r="D1683" s="11" t="s">
        <v>40</v>
      </c>
      <c r="E1683" s="11">
        <v>0.01</v>
      </c>
      <c r="F1683" s="11" t="s">
        <v>257</v>
      </c>
      <c r="I1683" s="11" t="s">
        <v>34</v>
      </c>
      <c r="J1683" s="43" t="s">
        <v>1843</v>
      </c>
      <c r="K1683" s="33" t="s">
        <v>5175</v>
      </c>
      <c r="M1683" s="11">
        <v>1</v>
      </c>
      <c r="N1683" s="11">
        <f t="shared" ca="1" si="50"/>
        <v>0</v>
      </c>
    </row>
    <row r="1684" spans="2:14" outlineLevel="1">
      <c r="B1684" s="26" t="str">
        <f t="shared" si="49"/>
        <v>1398</v>
      </c>
      <c r="C1684" s="161" t="s">
        <v>1844</v>
      </c>
      <c r="D1684" s="11" t="s">
        <v>40</v>
      </c>
      <c r="E1684" s="11">
        <v>0.1</v>
      </c>
      <c r="F1684" s="11" t="s">
        <v>255</v>
      </c>
      <c r="I1684" s="11" t="s">
        <v>34</v>
      </c>
      <c r="J1684" s="43" t="s">
        <v>1845</v>
      </c>
      <c r="K1684" s="33" t="s">
        <v>5176</v>
      </c>
      <c r="M1684" s="11">
        <v>1</v>
      </c>
      <c r="N1684" s="11">
        <f t="shared" ca="1" si="50"/>
        <v>0</v>
      </c>
    </row>
    <row r="1685" spans="2:14" outlineLevel="1">
      <c r="B1685" s="26" t="str">
        <f t="shared" si="49"/>
        <v>1399</v>
      </c>
      <c r="C1685" s="161" t="s">
        <v>1846</v>
      </c>
      <c r="D1685" s="11" t="s">
        <v>40</v>
      </c>
      <c r="E1685" s="11">
        <v>0.01</v>
      </c>
      <c r="F1685" s="11" t="s">
        <v>257</v>
      </c>
      <c r="I1685" s="11" t="s">
        <v>34</v>
      </c>
      <c r="J1685" s="43" t="s">
        <v>1847</v>
      </c>
      <c r="K1685" s="33" t="s">
        <v>5177</v>
      </c>
      <c r="M1685" s="11">
        <v>1</v>
      </c>
      <c r="N1685" s="11">
        <f t="shared" ca="1" si="50"/>
        <v>0</v>
      </c>
    </row>
    <row r="1686" spans="2:14" outlineLevel="1">
      <c r="B1686" s="26" t="str">
        <f t="shared" si="49"/>
        <v>139A</v>
      </c>
      <c r="C1686" s="161" t="s">
        <v>1848</v>
      </c>
      <c r="D1686" s="11" t="s">
        <v>40</v>
      </c>
      <c r="E1686" s="11">
        <v>0.1</v>
      </c>
      <c r="F1686" s="11" t="s">
        <v>255</v>
      </c>
      <c r="I1686" s="11" t="s">
        <v>34</v>
      </c>
      <c r="J1686" s="43" t="s">
        <v>1849</v>
      </c>
      <c r="K1686" s="33" t="s">
        <v>5178</v>
      </c>
      <c r="M1686" s="11">
        <v>1</v>
      </c>
      <c r="N1686" s="11">
        <f t="shared" ca="1" si="50"/>
        <v>0</v>
      </c>
    </row>
    <row r="1687" spans="2:14" outlineLevel="1">
      <c r="B1687" s="26" t="str">
        <f t="shared" si="49"/>
        <v>139B</v>
      </c>
      <c r="C1687" s="161" t="s">
        <v>1850</v>
      </c>
      <c r="D1687" s="11" t="s">
        <v>40</v>
      </c>
      <c r="E1687" s="11">
        <v>0.01</v>
      </c>
      <c r="F1687" s="11" t="s">
        <v>257</v>
      </c>
      <c r="I1687" s="11" t="s">
        <v>34</v>
      </c>
      <c r="J1687" s="43" t="s">
        <v>1851</v>
      </c>
      <c r="K1687" s="33" t="s">
        <v>5179</v>
      </c>
      <c r="M1687" s="11">
        <v>1</v>
      </c>
      <c r="N1687" s="11">
        <f t="shared" ca="1" si="50"/>
        <v>0</v>
      </c>
    </row>
    <row r="1688" spans="2:14" outlineLevel="1">
      <c r="B1688" s="26" t="str">
        <f t="shared" si="49"/>
        <v>139C</v>
      </c>
      <c r="C1688" s="161" t="s">
        <v>1852</v>
      </c>
      <c r="D1688" s="11" t="s">
        <v>40</v>
      </c>
      <c r="E1688" s="11">
        <v>0.1</v>
      </c>
      <c r="F1688" s="11" t="s">
        <v>255</v>
      </c>
      <c r="I1688" s="11" t="s">
        <v>34</v>
      </c>
      <c r="J1688" s="43" t="s">
        <v>1853</v>
      </c>
      <c r="K1688" s="33" t="s">
        <v>5180</v>
      </c>
      <c r="M1688" s="11">
        <v>1</v>
      </c>
      <c r="N1688" s="11">
        <f t="shared" ca="1" si="50"/>
        <v>0</v>
      </c>
    </row>
    <row r="1689" spans="2:14" outlineLevel="1">
      <c r="B1689" s="26" t="str">
        <f t="shared" si="49"/>
        <v>139D</v>
      </c>
      <c r="C1689" s="161" t="s">
        <v>1854</v>
      </c>
      <c r="D1689" s="11" t="s">
        <v>40</v>
      </c>
      <c r="E1689" s="11">
        <v>0.01</v>
      </c>
      <c r="F1689" s="11" t="s">
        <v>257</v>
      </c>
      <c r="I1689" s="11" t="s">
        <v>34</v>
      </c>
      <c r="J1689" s="43" t="s">
        <v>1855</v>
      </c>
      <c r="K1689" s="33" t="s">
        <v>5181</v>
      </c>
      <c r="M1689" s="11">
        <v>1</v>
      </c>
      <c r="N1689" s="11">
        <f t="shared" ca="1" si="50"/>
        <v>0</v>
      </c>
    </row>
    <row r="1690" spans="2:14" outlineLevel="1">
      <c r="B1690" s="26" t="str">
        <f t="shared" si="49"/>
        <v>139E</v>
      </c>
      <c r="C1690" s="161" t="s">
        <v>1856</v>
      </c>
      <c r="D1690" s="11" t="s">
        <v>40</v>
      </c>
      <c r="E1690" s="11">
        <v>0.1</v>
      </c>
      <c r="F1690" s="11" t="s">
        <v>255</v>
      </c>
      <c r="I1690" s="11" t="s">
        <v>34</v>
      </c>
      <c r="J1690" s="43" t="s">
        <v>1857</v>
      </c>
      <c r="K1690" s="33" t="s">
        <v>5182</v>
      </c>
      <c r="M1690" s="11">
        <v>1</v>
      </c>
      <c r="N1690" s="11">
        <f t="shared" ca="1" si="50"/>
        <v>0</v>
      </c>
    </row>
    <row r="1691" spans="2:14" outlineLevel="1">
      <c r="B1691" s="26" t="str">
        <f t="shared" si="49"/>
        <v>139F</v>
      </c>
      <c r="C1691" s="161" t="s">
        <v>1858</v>
      </c>
      <c r="D1691" s="11" t="s">
        <v>40</v>
      </c>
      <c r="E1691" s="11">
        <v>0.01</v>
      </c>
      <c r="F1691" s="11" t="s">
        <v>257</v>
      </c>
      <c r="I1691" s="11" t="s">
        <v>34</v>
      </c>
      <c r="J1691" s="43" t="s">
        <v>1859</v>
      </c>
      <c r="K1691" s="33" t="s">
        <v>5183</v>
      </c>
      <c r="M1691" s="11">
        <v>1</v>
      </c>
      <c r="N1691" s="11">
        <f t="shared" ca="1" si="50"/>
        <v>0</v>
      </c>
    </row>
    <row r="1692" spans="2:14" outlineLevel="1">
      <c r="B1692" s="26" t="str">
        <f t="shared" si="49"/>
        <v>13A0</v>
      </c>
      <c r="C1692" s="161" t="s">
        <v>1860</v>
      </c>
      <c r="D1692" s="11" t="s">
        <v>40</v>
      </c>
      <c r="E1692" s="11">
        <v>0.1</v>
      </c>
      <c r="F1692" s="11" t="s">
        <v>255</v>
      </c>
      <c r="I1692" s="11" t="s">
        <v>34</v>
      </c>
      <c r="J1692" s="43" t="s">
        <v>1861</v>
      </c>
      <c r="K1692" s="33" t="s">
        <v>5184</v>
      </c>
      <c r="M1692" s="11">
        <v>1</v>
      </c>
      <c r="N1692" s="11">
        <f t="shared" ca="1" si="50"/>
        <v>0</v>
      </c>
    </row>
    <row r="1693" spans="2:14" outlineLevel="1">
      <c r="B1693" s="26" t="str">
        <f t="shared" si="49"/>
        <v>13A1</v>
      </c>
      <c r="C1693" s="161" t="s">
        <v>1862</v>
      </c>
      <c r="D1693" s="11" t="s">
        <v>40</v>
      </c>
      <c r="E1693" s="11">
        <v>0.01</v>
      </c>
      <c r="F1693" s="11" t="s">
        <v>257</v>
      </c>
      <c r="I1693" s="11" t="s">
        <v>34</v>
      </c>
      <c r="J1693" s="43" t="s">
        <v>1863</v>
      </c>
      <c r="K1693" s="33" t="s">
        <v>5185</v>
      </c>
      <c r="M1693" s="11">
        <v>1</v>
      </c>
      <c r="N1693" s="11">
        <f t="shared" ca="1" si="50"/>
        <v>0</v>
      </c>
    </row>
    <row r="1694" spans="2:14" outlineLevel="1">
      <c r="B1694" s="26" t="str">
        <f t="shared" si="49"/>
        <v>13A2</v>
      </c>
      <c r="C1694" s="161" t="s">
        <v>1864</v>
      </c>
      <c r="D1694" s="11" t="s">
        <v>40</v>
      </c>
      <c r="E1694" s="11">
        <v>0.1</v>
      </c>
      <c r="F1694" s="11" t="s">
        <v>255</v>
      </c>
      <c r="I1694" s="11" t="s">
        <v>34</v>
      </c>
      <c r="J1694" s="43" t="s">
        <v>1865</v>
      </c>
      <c r="K1694" s="33" t="s">
        <v>5186</v>
      </c>
      <c r="M1694" s="11">
        <v>1</v>
      </c>
      <c r="N1694" s="11">
        <f t="shared" ca="1" si="50"/>
        <v>0</v>
      </c>
    </row>
    <row r="1695" spans="2:14" outlineLevel="1">
      <c r="B1695" s="26" t="str">
        <f t="shared" si="49"/>
        <v>13A3</v>
      </c>
      <c r="C1695" s="161" t="s">
        <v>1866</v>
      </c>
      <c r="D1695" s="11" t="s">
        <v>40</v>
      </c>
      <c r="E1695" s="11">
        <v>0.01</v>
      </c>
      <c r="F1695" s="11" t="s">
        <v>257</v>
      </c>
      <c r="I1695" s="11" t="s">
        <v>34</v>
      </c>
      <c r="J1695" s="43" t="s">
        <v>1867</v>
      </c>
      <c r="K1695" s="33" t="s">
        <v>5187</v>
      </c>
      <c r="M1695" s="11">
        <v>1</v>
      </c>
      <c r="N1695" s="11">
        <f t="shared" ca="1" si="50"/>
        <v>0</v>
      </c>
    </row>
    <row r="1696" spans="2:14" outlineLevel="1">
      <c r="B1696" s="26" t="str">
        <f t="shared" si="49"/>
        <v>13A4</v>
      </c>
      <c r="C1696" s="161" t="s">
        <v>1868</v>
      </c>
      <c r="D1696" s="11" t="s">
        <v>40</v>
      </c>
      <c r="E1696" s="11">
        <v>0.1</v>
      </c>
      <c r="F1696" s="11" t="s">
        <v>255</v>
      </c>
      <c r="I1696" s="11" t="s">
        <v>34</v>
      </c>
      <c r="J1696" s="43" t="s">
        <v>1869</v>
      </c>
      <c r="K1696" s="33" t="s">
        <v>5188</v>
      </c>
      <c r="M1696" s="11">
        <v>1</v>
      </c>
      <c r="N1696" s="11">
        <f t="shared" ca="1" si="50"/>
        <v>0</v>
      </c>
    </row>
    <row r="1697" spans="2:14" outlineLevel="1">
      <c r="B1697" s="26" t="str">
        <f t="shared" si="49"/>
        <v>13A5</v>
      </c>
      <c r="C1697" s="161" t="s">
        <v>1870</v>
      </c>
      <c r="D1697" s="11" t="s">
        <v>40</v>
      </c>
      <c r="E1697" s="11">
        <v>0.01</v>
      </c>
      <c r="F1697" s="11" t="s">
        <v>257</v>
      </c>
      <c r="I1697" s="11" t="s">
        <v>34</v>
      </c>
      <c r="J1697" s="43" t="s">
        <v>1871</v>
      </c>
      <c r="K1697" s="33" t="s">
        <v>5189</v>
      </c>
      <c r="M1697" s="11">
        <v>1</v>
      </c>
      <c r="N1697" s="11">
        <f t="shared" ca="1" si="50"/>
        <v>0</v>
      </c>
    </row>
    <row r="1698" spans="2:14" outlineLevel="1">
      <c r="B1698" s="26" t="str">
        <f t="shared" si="49"/>
        <v>13A6</v>
      </c>
      <c r="C1698" s="161" t="s">
        <v>1872</v>
      </c>
      <c r="D1698" s="11" t="s">
        <v>40</v>
      </c>
      <c r="E1698" s="11">
        <v>0.1</v>
      </c>
      <c r="F1698" s="11" t="s">
        <v>255</v>
      </c>
      <c r="I1698" s="11" t="s">
        <v>34</v>
      </c>
      <c r="J1698" s="43" t="s">
        <v>1873</v>
      </c>
      <c r="K1698" s="33" t="s">
        <v>5190</v>
      </c>
      <c r="M1698" s="11">
        <v>1</v>
      </c>
      <c r="N1698" s="11">
        <f t="shared" ca="1" si="50"/>
        <v>0</v>
      </c>
    </row>
    <row r="1699" spans="2:14" outlineLevel="1">
      <c r="B1699" s="26" t="str">
        <f t="shared" si="49"/>
        <v>13A7</v>
      </c>
      <c r="C1699" s="161" t="s">
        <v>1874</v>
      </c>
      <c r="D1699" s="11" t="s">
        <v>40</v>
      </c>
      <c r="E1699" s="11">
        <v>0.01</v>
      </c>
      <c r="F1699" s="11" t="s">
        <v>257</v>
      </c>
      <c r="I1699" s="11" t="s">
        <v>34</v>
      </c>
      <c r="J1699" s="43" t="s">
        <v>1875</v>
      </c>
      <c r="K1699" s="33" t="s">
        <v>5191</v>
      </c>
      <c r="M1699" s="11">
        <v>1</v>
      </c>
      <c r="N1699" s="11">
        <f t="shared" ca="1" si="50"/>
        <v>0</v>
      </c>
    </row>
    <row r="1700" spans="2:14" outlineLevel="1">
      <c r="B1700" s="26" t="str">
        <f t="shared" si="49"/>
        <v>13A8</v>
      </c>
      <c r="C1700" s="161" t="s">
        <v>1876</v>
      </c>
      <c r="D1700" s="11" t="s">
        <v>40</v>
      </c>
      <c r="E1700" s="11">
        <v>0.1</v>
      </c>
      <c r="F1700" s="11" t="s">
        <v>255</v>
      </c>
      <c r="I1700" s="11" t="s">
        <v>34</v>
      </c>
      <c r="J1700" s="43" t="s">
        <v>1877</v>
      </c>
      <c r="K1700" s="33" t="s">
        <v>5192</v>
      </c>
      <c r="M1700" s="11">
        <v>1</v>
      </c>
      <c r="N1700" s="11">
        <f t="shared" ca="1" si="50"/>
        <v>0</v>
      </c>
    </row>
    <row r="1701" spans="2:14" outlineLevel="1">
      <c r="B1701" s="26" t="str">
        <f t="shared" si="49"/>
        <v>13A9</v>
      </c>
      <c r="C1701" s="161" t="s">
        <v>1878</v>
      </c>
      <c r="D1701" s="11" t="s">
        <v>40</v>
      </c>
      <c r="E1701" s="11">
        <v>0.01</v>
      </c>
      <c r="F1701" s="11" t="s">
        <v>257</v>
      </c>
      <c r="I1701" s="11" t="s">
        <v>34</v>
      </c>
      <c r="J1701" s="43" t="s">
        <v>1879</v>
      </c>
      <c r="K1701" s="33" t="s">
        <v>5193</v>
      </c>
      <c r="M1701" s="11">
        <v>1</v>
      </c>
      <c r="N1701" s="11">
        <f t="shared" ca="1" si="50"/>
        <v>0</v>
      </c>
    </row>
    <row r="1702" spans="2:14" outlineLevel="1">
      <c r="B1702" s="26" t="str">
        <f t="shared" si="49"/>
        <v>13AA</v>
      </c>
      <c r="C1702" s="161" t="s">
        <v>1880</v>
      </c>
      <c r="D1702" s="11" t="s">
        <v>40</v>
      </c>
      <c r="E1702" s="11">
        <v>0.1</v>
      </c>
      <c r="F1702" s="11" t="s">
        <v>255</v>
      </c>
      <c r="I1702" s="11" t="s">
        <v>34</v>
      </c>
      <c r="J1702" s="43" t="s">
        <v>1881</v>
      </c>
      <c r="K1702" s="33" t="s">
        <v>5194</v>
      </c>
      <c r="M1702" s="11">
        <v>1</v>
      </c>
      <c r="N1702" s="11">
        <f t="shared" ca="1" si="50"/>
        <v>0</v>
      </c>
    </row>
    <row r="1703" spans="2:14" outlineLevel="1">
      <c r="B1703" s="26" t="str">
        <f t="shared" si="49"/>
        <v>13AB</v>
      </c>
      <c r="C1703" s="161" t="s">
        <v>1882</v>
      </c>
      <c r="D1703" s="11" t="s">
        <v>40</v>
      </c>
      <c r="E1703" s="11">
        <v>0.01</v>
      </c>
      <c r="F1703" s="11" t="s">
        <v>257</v>
      </c>
      <c r="I1703" s="11" t="s">
        <v>34</v>
      </c>
      <c r="J1703" s="43" t="s">
        <v>1883</v>
      </c>
      <c r="K1703" s="33" t="s">
        <v>5195</v>
      </c>
      <c r="M1703" s="11">
        <v>1</v>
      </c>
      <c r="N1703" s="11">
        <f t="shared" ca="1" si="50"/>
        <v>0</v>
      </c>
    </row>
    <row r="1704" spans="2:14" outlineLevel="1">
      <c r="B1704" s="26" t="str">
        <f t="shared" si="49"/>
        <v>13AC</v>
      </c>
      <c r="C1704" s="161" t="s">
        <v>1884</v>
      </c>
      <c r="D1704" s="11" t="s">
        <v>40</v>
      </c>
      <c r="E1704" s="11">
        <v>0.1</v>
      </c>
      <c r="F1704" s="11" t="s">
        <v>255</v>
      </c>
      <c r="I1704" s="11" t="s">
        <v>34</v>
      </c>
      <c r="J1704" s="43" t="s">
        <v>1885</v>
      </c>
      <c r="K1704" s="33" t="s">
        <v>5196</v>
      </c>
      <c r="M1704" s="11">
        <v>1</v>
      </c>
      <c r="N1704" s="11">
        <f t="shared" ca="1" si="50"/>
        <v>0</v>
      </c>
    </row>
    <row r="1705" spans="2:14" outlineLevel="1">
      <c r="B1705" s="26" t="str">
        <f t="shared" si="49"/>
        <v>13AD</v>
      </c>
      <c r="C1705" s="161" t="s">
        <v>1886</v>
      </c>
      <c r="D1705" s="11" t="s">
        <v>40</v>
      </c>
      <c r="E1705" s="11">
        <v>0.01</v>
      </c>
      <c r="F1705" s="11" t="s">
        <v>257</v>
      </c>
      <c r="I1705" s="11" t="s">
        <v>34</v>
      </c>
      <c r="J1705" s="43" t="s">
        <v>1887</v>
      </c>
      <c r="K1705" s="33" t="s">
        <v>5197</v>
      </c>
      <c r="M1705" s="11">
        <v>1</v>
      </c>
      <c r="N1705" s="11">
        <f t="shared" ca="1" si="50"/>
        <v>0</v>
      </c>
    </row>
    <row r="1706" spans="2:14" outlineLevel="1">
      <c r="B1706" s="26" t="str">
        <f t="shared" si="49"/>
        <v>13AE</v>
      </c>
      <c r="C1706" s="161" t="s">
        <v>1888</v>
      </c>
      <c r="D1706" s="11" t="s">
        <v>40</v>
      </c>
      <c r="E1706" s="11">
        <v>0.1</v>
      </c>
      <c r="F1706" s="11" t="s">
        <v>255</v>
      </c>
      <c r="I1706" s="11" t="s">
        <v>34</v>
      </c>
      <c r="J1706" s="43" t="s">
        <v>1889</v>
      </c>
      <c r="K1706" s="33" t="s">
        <v>5198</v>
      </c>
      <c r="M1706" s="11">
        <v>1</v>
      </c>
      <c r="N1706" s="11">
        <f t="shared" ca="1" si="50"/>
        <v>0</v>
      </c>
    </row>
    <row r="1707" spans="2:14" outlineLevel="1">
      <c r="B1707" s="26" t="str">
        <f t="shared" si="49"/>
        <v>13AF</v>
      </c>
      <c r="C1707" s="161" t="s">
        <v>1890</v>
      </c>
      <c r="D1707" s="11" t="s">
        <v>40</v>
      </c>
      <c r="E1707" s="11">
        <v>0.01</v>
      </c>
      <c r="F1707" s="11" t="s">
        <v>257</v>
      </c>
      <c r="I1707" s="11" t="s">
        <v>34</v>
      </c>
      <c r="J1707" s="43" t="s">
        <v>1891</v>
      </c>
      <c r="K1707" s="33" t="s">
        <v>5199</v>
      </c>
      <c r="M1707" s="11">
        <v>1</v>
      </c>
      <c r="N1707" s="11">
        <f t="shared" ca="1" si="50"/>
        <v>0</v>
      </c>
    </row>
    <row r="1708" spans="2:14" outlineLevel="1">
      <c r="B1708" s="26" t="str">
        <f t="shared" si="49"/>
        <v>13B0</v>
      </c>
      <c r="C1708" s="161" t="s">
        <v>1892</v>
      </c>
      <c r="D1708" s="11" t="s">
        <v>40</v>
      </c>
      <c r="E1708" s="11">
        <v>0.1</v>
      </c>
      <c r="F1708" s="11" t="s">
        <v>255</v>
      </c>
      <c r="I1708" s="11" t="s">
        <v>34</v>
      </c>
      <c r="J1708" s="43" t="s">
        <v>1893</v>
      </c>
      <c r="K1708" s="33" t="s">
        <v>5200</v>
      </c>
      <c r="M1708" s="11">
        <v>1</v>
      </c>
      <c r="N1708" s="11">
        <f t="shared" ca="1" si="50"/>
        <v>0</v>
      </c>
    </row>
    <row r="1709" spans="2:14" outlineLevel="1">
      <c r="B1709" s="26" t="str">
        <f t="shared" si="49"/>
        <v>13B1</v>
      </c>
      <c r="C1709" s="161" t="s">
        <v>1894</v>
      </c>
      <c r="D1709" s="11" t="s">
        <v>40</v>
      </c>
      <c r="E1709" s="11">
        <v>0.01</v>
      </c>
      <c r="F1709" s="11" t="s">
        <v>257</v>
      </c>
      <c r="I1709" s="11" t="s">
        <v>34</v>
      </c>
      <c r="J1709" s="43" t="s">
        <v>1895</v>
      </c>
      <c r="K1709" s="33" t="s">
        <v>5201</v>
      </c>
      <c r="M1709" s="11">
        <v>1</v>
      </c>
      <c r="N1709" s="11">
        <f t="shared" ca="1" si="50"/>
        <v>0</v>
      </c>
    </row>
    <row r="1710" spans="2:14" outlineLevel="1">
      <c r="B1710" s="26" t="str">
        <f t="shared" si="49"/>
        <v>13B2</v>
      </c>
      <c r="C1710" s="161" t="s">
        <v>1896</v>
      </c>
      <c r="D1710" s="11" t="s">
        <v>40</v>
      </c>
      <c r="E1710" s="11">
        <v>0.1</v>
      </c>
      <c r="F1710" s="11" t="s">
        <v>255</v>
      </c>
      <c r="I1710" s="11" t="s">
        <v>34</v>
      </c>
      <c r="J1710" s="43" t="s">
        <v>1897</v>
      </c>
      <c r="K1710" s="33" t="s">
        <v>5202</v>
      </c>
      <c r="M1710" s="11">
        <v>1</v>
      </c>
      <c r="N1710" s="11">
        <f t="shared" ca="1" si="50"/>
        <v>0</v>
      </c>
    </row>
    <row r="1711" spans="2:14" outlineLevel="1">
      <c r="B1711" s="26" t="str">
        <f t="shared" si="49"/>
        <v>13B3</v>
      </c>
      <c r="C1711" s="161" t="s">
        <v>1898</v>
      </c>
      <c r="D1711" s="11" t="s">
        <v>40</v>
      </c>
      <c r="E1711" s="11">
        <v>0.01</v>
      </c>
      <c r="F1711" s="11" t="s">
        <v>257</v>
      </c>
      <c r="I1711" s="11" t="s">
        <v>34</v>
      </c>
      <c r="J1711" s="43" t="s">
        <v>1899</v>
      </c>
      <c r="K1711" s="33" t="s">
        <v>5203</v>
      </c>
      <c r="M1711" s="11">
        <v>1</v>
      </c>
      <c r="N1711" s="11">
        <f t="shared" ca="1" si="50"/>
        <v>0</v>
      </c>
    </row>
    <row r="1712" spans="2:14" outlineLevel="1">
      <c r="B1712" s="26" t="str">
        <f t="shared" si="49"/>
        <v>13B4</v>
      </c>
      <c r="C1712" s="161" t="s">
        <v>1900</v>
      </c>
      <c r="D1712" s="11" t="s">
        <v>40</v>
      </c>
      <c r="E1712" s="11">
        <v>0.1</v>
      </c>
      <c r="F1712" s="11" t="s">
        <v>255</v>
      </c>
      <c r="I1712" s="11" t="s">
        <v>34</v>
      </c>
      <c r="J1712" s="43" t="s">
        <v>1901</v>
      </c>
      <c r="K1712" s="33" t="s">
        <v>5204</v>
      </c>
      <c r="M1712" s="11">
        <v>1</v>
      </c>
      <c r="N1712" s="11">
        <f t="shared" ca="1" si="50"/>
        <v>0</v>
      </c>
    </row>
    <row r="1713" spans="2:14" outlineLevel="1">
      <c r="B1713" s="26" t="str">
        <f t="shared" si="49"/>
        <v>13B5</v>
      </c>
      <c r="C1713" s="161" t="s">
        <v>1902</v>
      </c>
      <c r="D1713" s="11" t="s">
        <v>40</v>
      </c>
      <c r="E1713" s="11">
        <v>0.01</v>
      </c>
      <c r="F1713" s="11" t="s">
        <v>257</v>
      </c>
      <c r="I1713" s="11" t="s">
        <v>34</v>
      </c>
      <c r="J1713" s="43" t="s">
        <v>1903</v>
      </c>
      <c r="K1713" s="33" t="s">
        <v>5205</v>
      </c>
      <c r="M1713" s="11">
        <v>1</v>
      </c>
      <c r="N1713" s="11">
        <f t="shared" ca="1" si="50"/>
        <v>0</v>
      </c>
    </row>
    <row r="1714" spans="2:14" outlineLevel="1">
      <c r="B1714" s="26" t="str">
        <f t="shared" si="49"/>
        <v>13B6</v>
      </c>
      <c r="C1714" s="161" t="s">
        <v>1904</v>
      </c>
      <c r="D1714" s="11" t="s">
        <v>40</v>
      </c>
      <c r="E1714" s="11">
        <v>0.1</v>
      </c>
      <c r="F1714" s="11" t="s">
        <v>255</v>
      </c>
      <c r="I1714" s="11" t="s">
        <v>34</v>
      </c>
      <c r="J1714" s="43" t="s">
        <v>1905</v>
      </c>
      <c r="K1714" s="33" t="s">
        <v>5206</v>
      </c>
      <c r="M1714" s="11">
        <v>1</v>
      </c>
      <c r="N1714" s="11">
        <f t="shared" ca="1" si="50"/>
        <v>0</v>
      </c>
    </row>
    <row r="1715" spans="2:14" outlineLevel="1">
      <c r="B1715" s="26" t="str">
        <f t="shared" si="49"/>
        <v>13B7</v>
      </c>
      <c r="C1715" s="161" t="s">
        <v>1906</v>
      </c>
      <c r="D1715" s="11" t="s">
        <v>40</v>
      </c>
      <c r="E1715" s="11">
        <v>0.01</v>
      </c>
      <c r="F1715" s="11" t="s">
        <v>257</v>
      </c>
      <c r="I1715" s="11" t="s">
        <v>34</v>
      </c>
      <c r="J1715" s="43" t="s">
        <v>1907</v>
      </c>
      <c r="K1715" s="33" t="s">
        <v>5207</v>
      </c>
      <c r="M1715" s="11">
        <v>1</v>
      </c>
      <c r="N1715" s="11">
        <f t="shared" ca="1" si="50"/>
        <v>0</v>
      </c>
    </row>
    <row r="1716" spans="2:14" outlineLevel="1">
      <c r="B1716" s="26" t="str">
        <f t="shared" si="49"/>
        <v>13B8</v>
      </c>
      <c r="C1716" s="161" t="s">
        <v>1908</v>
      </c>
      <c r="D1716" s="11" t="s">
        <v>40</v>
      </c>
      <c r="E1716" s="11">
        <v>0.1</v>
      </c>
      <c r="F1716" s="11" t="s">
        <v>255</v>
      </c>
      <c r="I1716" s="11" t="s">
        <v>34</v>
      </c>
      <c r="J1716" s="43" t="s">
        <v>1909</v>
      </c>
      <c r="K1716" s="33" t="s">
        <v>5208</v>
      </c>
      <c r="M1716" s="11">
        <v>1</v>
      </c>
      <c r="N1716" s="11">
        <f t="shared" ca="1" si="50"/>
        <v>0</v>
      </c>
    </row>
    <row r="1717" spans="2:14" outlineLevel="1">
      <c r="B1717" s="26" t="str">
        <f t="shared" si="49"/>
        <v>13B9</v>
      </c>
      <c r="C1717" s="161" t="s">
        <v>1910</v>
      </c>
      <c r="D1717" s="11" t="s">
        <v>40</v>
      </c>
      <c r="E1717" s="11">
        <v>0.01</v>
      </c>
      <c r="F1717" s="11" t="s">
        <v>257</v>
      </c>
      <c r="I1717" s="11" t="s">
        <v>34</v>
      </c>
      <c r="J1717" s="43" t="s">
        <v>1911</v>
      </c>
      <c r="K1717" s="33" t="s">
        <v>5209</v>
      </c>
      <c r="M1717" s="11">
        <v>1</v>
      </c>
      <c r="N1717" s="11">
        <f t="shared" ca="1" si="50"/>
        <v>0</v>
      </c>
    </row>
    <row r="1718" spans="2:14" outlineLevel="1">
      <c r="B1718" s="26" t="str">
        <f t="shared" si="49"/>
        <v>13BA</v>
      </c>
      <c r="C1718" s="161" t="s">
        <v>1912</v>
      </c>
      <c r="D1718" s="11" t="s">
        <v>40</v>
      </c>
      <c r="E1718" s="11">
        <v>0.1</v>
      </c>
      <c r="F1718" s="11" t="s">
        <v>255</v>
      </c>
      <c r="I1718" s="11" t="s">
        <v>34</v>
      </c>
      <c r="J1718" s="43" t="s">
        <v>1913</v>
      </c>
      <c r="K1718" s="33" t="s">
        <v>5210</v>
      </c>
      <c r="M1718" s="11">
        <v>1</v>
      </c>
      <c r="N1718" s="11">
        <f t="shared" ca="1" si="50"/>
        <v>0</v>
      </c>
    </row>
    <row r="1719" spans="2:14" outlineLevel="1">
      <c r="B1719" s="26" t="str">
        <f t="shared" si="49"/>
        <v>13BB</v>
      </c>
      <c r="C1719" s="161" t="s">
        <v>1914</v>
      </c>
      <c r="D1719" s="11" t="s">
        <v>40</v>
      </c>
      <c r="E1719" s="11">
        <v>0.01</v>
      </c>
      <c r="F1719" s="11" t="s">
        <v>257</v>
      </c>
      <c r="I1719" s="11" t="s">
        <v>34</v>
      </c>
      <c r="J1719" s="43" t="s">
        <v>1915</v>
      </c>
      <c r="K1719" s="33" t="s">
        <v>5211</v>
      </c>
      <c r="M1719" s="11">
        <v>1</v>
      </c>
      <c r="N1719" s="11">
        <f t="shared" ca="1" si="50"/>
        <v>0</v>
      </c>
    </row>
    <row r="1720" spans="2:14" outlineLevel="1">
      <c r="B1720" s="26" t="str">
        <f t="shared" si="49"/>
        <v>13BC</v>
      </c>
      <c r="C1720" s="161" t="s">
        <v>1916</v>
      </c>
      <c r="D1720" s="11" t="s">
        <v>40</v>
      </c>
      <c r="E1720" s="11">
        <v>0.1</v>
      </c>
      <c r="F1720" s="11" t="s">
        <v>255</v>
      </c>
      <c r="I1720" s="11" t="s">
        <v>34</v>
      </c>
      <c r="J1720" s="43" t="s">
        <v>1917</v>
      </c>
      <c r="K1720" s="33" t="s">
        <v>5212</v>
      </c>
      <c r="M1720" s="11">
        <v>1</v>
      </c>
      <c r="N1720" s="11">
        <f t="shared" ca="1" si="50"/>
        <v>0</v>
      </c>
    </row>
    <row r="1721" spans="2:14" outlineLevel="1">
      <c r="B1721" s="26" t="str">
        <f t="shared" si="49"/>
        <v>13BD</v>
      </c>
      <c r="C1721" s="161" t="s">
        <v>1918</v>
      </c>
      <c r="D1721" s="11" t="s">
        <v>40</v>
      </c>
      <c r="E1721" s="11">
        <v>0.01</v>
      </c>
      <c r="F1721" s="11" t="s">
        <v>257</v>
      </c>
      <c r="I1721" s="11" t="s">
        <v>34</v>
      </c>
      <c r="J1721" s="43" t="s">
        <v>1919</v>
      </c>
      <c r="K1721" s="33" t="s">
        <v>5213</v>
      </c>
      <c r="M1721" s="11">
        <v>1</v>
      </c>
      <c r="N1721" s="11">
        <f t="shared" ca="1" si="50"/>
        <v>0</v>
      </c>
    </row>
    <row r="1722" spans="2:14" outlineLevel="1">
      <c r="B1722" s="26" t="str">
        <f t="shared" si="49"/>
        <v>13BE</v>
      </c>
      <c r="C1722" s="161" t="s">
        <v>1920</v>
      </c>
      <c r="D1722" s="11" t="s">
        <v>40</v>
      </c>
      <c r="E1722" s="11">
        <v>0.1</v>
      </c>
      <c r="F1722" s="11" t="s">
        <v>255</v>
      </c>
      <c r="I1722" s="11" t="s">
        <v>34</v>
      </c>
      <c r="J1722" s="43" t="s">
        <v>1921</v>
      </c>
      <c r="K1722" s="33" t="s">
        <v>5214</v>
      </c>
      <c r="M1722" s="11">
        <v>1</v>
      </c>
      <c r="N1722" s="11">
        <f t="shared" ca="1" si="50"/>
        <v>0</v>
      </c>
    </row>
    <row r="1723" spans="2:14" outlineLevel="1">
      <c r="B1723" s="26" t="str">
        <f t="shared" si="49"/>
        <v>13BF</v>
      </c>
      <c r="C1723" s="161" t="s">
        <v>1922</v>
      </c>
      <c r="D1723" s="11" t="s">
        <v>40</v>
      </c>
      <c r="E1723" s="11">
        <v>0.01</v>
      </c>
      <c r="F1723" s="11" t="s">
        <v>257</v>
      </c>
      <c r="I1723" s="11" t="s">
        <v>34</v>
      </c>
      <c r="J1723" s="43" t="s">
        <v>1923</v>
      </c>
      <c r="K1723" s="33" t="s">
        <v>5215</v>
      </c>
      <c r="M1723" s="11">
        <v>1</v>
      </c>
      <c r="N1723" s="11">
        <f t="shared" ca="1" si="50"/>
        <v>0</v>
      </c>
    </row>
    <row r="1724" spans="2:14" outlineLevel="1">
      <c r="B1724" s="26" t="str">
        <f t="shared" si="49"/>
        <v>13C0</v>
      </c>
      <c r="C1724" s="310" t="s">
        <v>1924</v>
      </c>
      <c r="D1724" s="281" t="s">
        <v>33</v>
      </c>
      <c r="E1724" s="281"/>
      <c r="F1724" s="281"/>
      <c r="G1724" s="281"/>
      <c r="H1724" s="281"/>
      <c r="I1724" s="281" t="s">
        <v>34</v>
      </c>
      <c r="J1724" s="258" t="s">
        <v>35</v>
      </c>
      <c r="K1724" s="244" t="s">
        <v>36</v>
      </c>
      <c r="M1724" s="241" t="str">
        <f ca="1">DEC2HEX((15+SUM(INDIRECT(ADDRESS(ROW()+32,13)&amp;":"&amp;ADDRESS(ROW()+4+60-1,13))))/2^32,8)</f>
        <v>00000000</v>
      </c>
      <c r="N1724" s="247" t="str">
        <f ca="1">DEC2HEX(MOD(15+SUM(INDIRECT(ADDRESS(ROW()+4,13)&amp;":"&amp;ADDRESS(ROW()+4+28-1,13))),2^32),8)</f>
        <v>0000002B</v>
      </c>
    </row>
    <row r="1725" spans="2:14" outlineLevel="1">
      <c r="B1725" s="26" t="str">
        <f t="shared" si="49"/>
        <v>13C1</v>
      </c>
      <c r="C1725" s="310"/>
      <c r="D1725" s="281"/>
      <c r="E1725" s="281"/>
      <c r="F1725" s="281"/>
      <c r="G1725" s="281"/>
      <c r="H1725" s="281"/>
      <c r="I1725" s="281"/>
      <c r="J1725" s="257"/>
      <c r="K1725" s="245"/>
      <c r="M1725" s="242"/>
      <c r="N1725" s="248"/>
    </row>
    <row r="1726" spans="2:14" outlineLevel="1">
      <c r="B1726" s="26" t="str">
        <f t="shared" si="49"/>
        <v>13C2</v>
      </c>
      <c r="C1726" s="310"/>
      <c r="D1726" s="281"/>
      <c r="E1726" s="281"/>
      <c r="F1726" s="281"/>
      <c r="G1726" s="281"/>
      <c r="H1726" s="281"/>
      <c r="I1726" s="281"/>
      <c r="J1726" s="257"/>
      <c r="K1726" s="245"/>
      <c r="M1726" s="242"/>
      <c r="N1726" s="248"/>
    </row>
    <row r="1727" spans="2:14" ht="80.650000000000006" customHeight="1" outlineLevel="1">
      <c r="B1727" s="26" t="str">
        <f t="shared" si="49"/>
        <v>13C3</v>
      </c>
      <c r="C1727" s="310"/>
      <c r="D1727" s="281"/>
      <c r="E1727" s="281"/>
      <c r="F1727" s="281"/>
      <c r="G1727" s="281"/>
      <c r="H1727" s="281"/>
      <c r="I1727" s="281"/>
      <c r="J1727" s="257"/>
      <c r="K1727" s="246"/>
      <c r="M1727" s="243"/>
      <c r="N1727" s="249"/>
    </row>
    <row r="1728" spans="2:14" outlineLevel="1">
      <c r="B1728" s="26" t="str">
        <f t="shared" si="49"/>
        <v>13C4</v>
      </c>
      <c r="C1728" s="161" t="s">
        <v>1925</v>
      </c>
      <c r="D1728" s="11" t="s">
        <v>40</v>
      </c>
      <c r="E1728" s="11">
        <v>0.1</v>
      </c>
      <c r="F1728" s="11" t="s">
        <v>255</v>
      </c>
      <c r="I1728" s="11" t="s">
        <v>34</v>
      </c>
      <c r="J1728" s="43" t="s">
        <v>1926</v>
      </c>
      <c r="K1728" s="33" t="s">
        <v>5216</v>
      </c>
      <c r="M1728" s="11">
        <v>1</v>
      </c>
      <c r="N1728" s="11">
        <f ca="1">IF(INDIRECT(ADDRESS(ROW(),12))=1,2^(ROW()-ROW($N$1724)),0)</f>
        <v>0</v>
      </c>
    </row>
    <row r="1729" spans="2:14" outlineLevel="1">
      <c r="B1729" s="26" t="str">
        <f t="shared" si="49"/>
        <v>13C5</v>
      </c>
      <c r="C1729" s="161" t="s">
        <v>1927</v>
      </c>
      <c r="D1729" s="11" t="s">
        <v>40</v>
      </c>
      <c r="E1729" s="11">
        <v>0.01</v>
      </c>
      <c r="F1729" s="11" t="s">
        <v>257</v>
      </c>
      <c r="I1729" s="11" t="s">
        <v>34</v>
      </c>
      <c r="J1729" s="43" t="s">
        <v>1928</v>
      </c>
      <c r="K1729" s="33" t="s">
        <v>5217</v>
      </c>
      <c r="M1729" s="11">
        <v>1</v>
      </c>
      <c r="N1729" s="11">
        <f t="shared" ref="N1729:N1787" ca="1" si="51">IF(INDIRECT(ADDRESS(ROW(),12))=1,2^(ROW()-ROW($N$1724)),0)</f>
        <v>0</v>
      </c>
    </row>
    <row r="1730" spans="2:14" outlineLevel="1">
      <c r="B1730" s="26" t="str">
        <f t="shared" si="49"/>
        <v>13C6</v>
      </c>
      <c r="C1730" s="161" t="s">
        <v>1929</v>
      </c>
      <c r="D1730" s="11" t="s">
        <v>40</v>
      </c>
      <c r="E1730" s="11">
        <v>0.1</v>
      </c>
      <c r="F1730" s="11" t="s">
        <v>255</v>
      </c>
      <c r="I1730" s="11" t="s">
        <v>34</v>
      </c>
      <c r="J1730" s="43" t="s">
        <v>1930</v>
      </c>
      <c r="K1730" s="33" t="s">
        <v>5218</v>
      </c>
      <c r="M1730" s="11">
        <v>1</v>
      </c>
      <c r="N1730" s="11">
        <f t="shared" ca="1" si="51"/>
        <v>0</v>
      </c>
    </row>
    <row r="1731" spans="2:14" outlineLevel="1">
      <c r="B1731" s="26" t="str">
        <f t="shared" si="49"/>
        <v>13C7</v>
      </c>
      <c r="C1731" s="161" t="s">
        <v>1931</v>
      </c>
      <c r="D1731" s="11" t="s">
        <v>40</v>
      </c>
      <c r="E1731" s="11">
        <v>0.01</v>
      </c>
      <c r="F1731" s="11" t="s">
        <v>257</v>
      </c>
      <c r="I1731" s="11" t="s">
        <v>34</v>
      </c>
      <c r="J1731" s="43" t="s">
        <v>1932</v>
      </c>
      <c r="K1731" s="33" t="s">
        <v>5219</v>
      </c>
      <c r="M1731" s="11">
        <v>1</v>
      </c>
      <c r="N1731" s="11">
        <f t="shared" ca="1" si="51"/>
        <v>0</v>
      </c>
    </row>
    <row r="1732" spans="2:14" outlineLevel="1">
      <c r="B1732" s="26" t="str">
        <f t="shared" si="49"/>
        <v>13C8</v>
      </c>
      <c r="C1732" s="161" t="s">
        <v>1933</v>
      </c>
      <c r="D1732" s="11" t="s">
        <v>40</v>
      </c>
      <c r="E1732" s="11">
        <v>0.1</v>
      </c>
      <c r="F1732" s="11" t="s">
        <v>255</v>
      </c>
      <c r="I1732" s="11" t="s">
        <v>34</v>
      </c>
      <c r="J1732" s="43" t="s">
        <v>1934</v>
      </c>
      <c r="K1732" s="33" t="s">
        <v>5220</v>
      </c>
      <c r="M1732" s="11">
        <v>1</v>
      </c>
      <c r="N1732" s="11">
        <f t="shared" ca="1" si="51"/>
        <v>0</v>
      </c>
    </row>
    <row r="1733" spans="2:14" outlineLevel="1">
      <c r="B1733" s="26" t="str">
        <f t="shared" ref="B1733:B1800" si="52">DEC2HEX(4928+ROW()-ROW($B$1596),4)</f>
        <v>13C9</v>
      </c>
      <c r="C1733" s="161" t="s">
        <v>1935</v>
      </c>
      <c r="D1733" s="11" t="s">
        <v>40</v>
      </c>
      <c r="E1733" s="11">
        <v>0.01</v>
      </c>
      <c r="F1733" s="11" t="s">
        <v>257</v>
      </c>
      <c r="I1733" s="11" t="s">
        <v>34</v>
      </c>
      <c r="J1733" s="43" t="s">
        <v>1936</v>
      </c>
      <c r="K1733" s="33" t="s">
        <v>5221</v>
      </c>
      <c r="M1733" s="11">
        <v>1</v>
      </c>
      <c r="N1733" s="11">
        <f t="shared" ca="1" si="51"/>
        <v>0</v>
      </c>
    </row>
    <row r="1734" spans="2:14" outlineLevel="1">
      <c r="B1734" s="26" t="str">
        <f t="shared" si="52"/>
        <v>13CA</v>
      </c>
      <c r="C1734" s="161" t="s">
        <v>1937</v>
      </c>
      <c r="D1734" s="11" t="s">
        <v>40</v>
      </c>
      <c r="E1734" s="11">
        <v>0.1</v>
      </c>
      <c r="F1734" s="11" t="s">
        <v>255</v>
      </c>
      <c r="I1734" s="11" t="s">
        <v>34</v>
      </c>
      <c r="J1734" s="43" t="s">
        <v>1938</v>
      </c>
      <c r="K1734" s="33" t="s">
        <v>5222</v>
      </c>
      <c r="M1734" s="11">
        <v>1</v>
      </c>
      <c r="N1734" s="11">
        <f t="shared" ca="1" si="51"/>
        <v>0</v>
      </c>
    </row>
    <row r="1735" spans="2:14" outlineLevel="1">
      <c r="B1735" s="26" t="str">
        <f t="shared" si="52"/>
        <v>13CB</v>
      </c>
      <c r="C1735" s="161" t="s">
        <v>1939</v>
      </c>
      <c r="D1735" s="11" t="s">
        <v>40</v>
      </c>
      <c r="E1735" s="11">
        <v>0.01</v>
      </c>
      <c r="F1735" s="11" t="s">
        <v>257</v>
      </c>
      <c r="I1735" s="11" t="s">
        <v>34</v>
      </c>
      <c r="J1735" s="43" t="s">
        <v>1940</v>
      </c>
      <c r="K1735" s="33" t="s">
        <v>5223</v>
      </c>
      <c r="M1735" s="11">
        <v>1</v>
      </c>
      <c r="N1735" s="11">
        <f t="shared" ca="1" si="51"/>
        <v>0</v>
      </c>
    </row>
    <row r="1736" spans="2:14" outlineLevel="1">
      <c r="B1736" s="26" t="str">
        <f t="shared" si="52"/>
        <v>13CC</v>
      </c>
      <c r="C1736" s="161" t="s">
        <v>1941</v>
      </c>
      <c r="D1736" s="11" t="s">
        <v>40</v>
      </c>
      <c r="E1736" s="11">
        <v>0.1</v>
      </c>
      <c r="F1736" s="11" t="s">
        <v>255</v>
      </c>
      <c r="I1736" s="11" t="s">
        <v>34</v>
      </c>
      <c r="J1736" s="43" t="s">
        <v>1942</v>
      </c>
      <c r="K1736" s="33" t="s">
        <v>5224</v>
      </c>
      <c r="M1736" s="11">
        <v>1</v>
      </c>
      <c r="N1736" s="11">
        <f t="shared" ca="1" si="51"/>
        <v>0</v>
      </c>
    </row>
    <row r="1737" spans="2:14" outlineLevel="1">
      <c r="B1737" s="26" t="str">
        <f t="shared" si="52"/>
        <v>13CD</v>
      </c>
      <c r="C1737" s="161" t="s">
        <v>1943</v>
      </c>
      <c r="D1737" s="11" t="s">
        <v>40</v>
      </c>
      <c r="E1737" s="11">
        <v>0.01</v>
      </c>
      <c r="F1737" s="11" t="s">
        <v>257</v>
      </c>
      <c r="I1737" s="11" t="s">
        <v>34</v>
      </c>
      <c r="J1737" s="43" t="s">
        <v>1944</v>
      </c>
      <c r="K1737" s="33" t="s">
        <v>5225</v>
      </c>
      <c r="M1737" s="11">
        <v>1</v>
      </c>
      <c r="N1737" s="11">
        <f t="shared" ca="1" si="51"/>
        <v>0</v>
      </c>
    </row>
    <row r="1738" spans="2:14" outlineLevel="1">
      <c r="B1738" s="26" t="str">
        <f t="shared" si="52"/>
        <v>13CE</v>
      </c>
      <c r="C1738" s="161" t="s">
        <v>1945</v>
      </c>
      <c r="D1738" s="11" t="s">
        <v>40</v>
      </c>
      <c r="E1738" s="11">
        <v>0.1</v>
      </c>
      <c r="F1738" s="11" t="s">
        <v>255</v>
      </c>
      <c r="I1738" s="11" t="s">
        <v>34</v>
      </c>
      <c r="J1738" s="43" t="s">
        <v>1946</v>
      </c>
      <c r="K1738" s="33" t="s">
        <v>5226</v>
      </c>
      <c r="M1738" s="11">
        <v>1</v>
      </c>
      <c r="N1738" s="11">
        <f t="shared" ca="1" si="51"/>
        <v>0</v>
      </c>
    </row>
    <row r="1739" spans="2:14" outlineLevel="1">
      <c r="B1739" s="26" t="str">
        <f t="shared" si="52"/>
        <v>13CF</v>
      </c>
      <c r="C1739" s="161" t="s">
        <v>1947</v>
      </c>
      <c r="D1739" s="11" t="s">
        <v>40</v>
      </c>
      <c r="E1739" s="11">
        <v>0.01</v>
      </c>
      <c r="F1739" s="11" t="s">
        <v>257</v>
      </c>
      <c r="I1739" s="11" t="s">
        <v>34</v>
      </c>
      <c r="J1739" s="43" t="s">
        <v>1948</v>
      </c>
      <c r="K1739" s="33" t="s">
        <v>5227</v>
      </c>
      <c r="M1739" s="11">
        <v>1</v>
      </c>
      <c r="N1739" s="11">
        <f t="shared" ca="1" si="51"/>
        <v>0</v>
      </c>
    </row>
    <row r="1740" spans="2:14" outlineLevel="1">
      <c r="B1740" s="26" t="str">
        <f t="shared" si="52"/>
        <v>13D0</v>
      </c>
      <c r="C1740" s="161" t="s">
        <v>1949</v>
      </c>
      <c r="D1740" s="11" t="s">
        <v>40</v>
      </c>
      <c r="E1740" s="11">
        <v>0.1</v>
      </c>
      <c r="F1740" s="11" t="s">
        <v>255</v>
      </c>
      <c r="I1740" s="11" t="s">
        <v>34</v>
      </c>
      <c r="J1740" s="43" t="s">
        <v>1950</v>
      </c>
      <c r="K1740" s="33" t="s">
        <v>5228</v>
      </c>
      <c r="M1740" s="11">
        <v>1</v>
      </c>
      <c r="N1740" s="11">
        <f t="shared" ca="1" si="51"/>
        <v>0</v>
      </c>
    </row>
    <row r="1741" spans="2:14" outlineLevel="1">
      <c r="B1741" s="26" t="str">
        <f t="shared" si="52"/>
        <v>13D1</v>
      </c>
      <c r="C1741" s="161" t="s">
        <v>1951</v>
      </c>
      <c r="D1741" s="11" t="s">
        <v>40</v>
      </c>
      <c r="E1741" s="11">
        <v>0.01</v>
      </c>
      <c r="F1741" s="11" t="s">
        <v>257</v>
      </c>
      <c r="I1741" s="11" t="s">
        <v>34</v>
      </c>
      <c r="J1741" s="43" t="s">
        <v>1952</v>
      </c>
      <c r="K1741" s="33" t="s">
        <v>5229</v>
      </c>
      <c r="M1741" s="11">
        <v>1</v>
      </c>
      <c r="N1741" s="11">
        <f t="shared" ca="1" si="51"/>
        <v>0</v>
      </c>
    </row>
    <row r="1742" spans="2:14" outlineLevel="1">
      <c r="B1742" s="26" t="str">
        <f t="shared" si="52"/>
        <v>13D2</v>
      </c>
      <c r="C1742" s="161" t="s">
        <v>1953</v>
      </c>
      <c r="D1742" s="11" t="s">
        <v>40</v>
      </c>
      <c r="E1742" s="11">
        <v>0.1</v>
      </c>
      <c r="F1742" s="11" t="s">
        <v>255</v>
      </c>
      <c r="I1742" s="11" t="s">
        <v>34</v>
      </c>
      <c r="J1742" s="43" t="s">
        <v>1954</v>
      </c>
      <c r="K1742" s="33" t="s">
        <v>5230</v>
      </c>
      <c r="M1742" s="11">
        <v>1</v>
      </c>
      <c r="N1742" s="11">
        <f t="shared" ca="1" si="51"/>
        <v>0</v>
      </c>
    </row>
    <row r="1743" spans="2:14" outlineLevel="1">
      <c r="B1743" s="26" t="str">
        <f t="shared" si="52"/>
        <v>13D3</v>
      </c>
      <c r="C1743" s="161" t="s">
        <v>1955</v>
      </c>
      <c r="D1743" s="11" t="s">
        <v>40</v>
      </c>
      <c r="E1743" s="11">
        <v>0.01</v>
      </c>
      <c r="F1743" s="11" t="s">
        <v>257</v>
      </c>
      <c r="I1743" s="11" t="s">
        <v>34</v>
      </c>
      <c r="J1743" s="43" t="s">
        <v>1956</v>
      </c>
      <c r="K1743" s="33" t="s">
        <v>5231</v>
      </c>
      <c r="M1743" s="11">
        <v>1</v>
      </c>
      <c r="N1743" s="11">
        <f t="shared" ca="1" si="51"/>
        <v>0</v>
      </c>
    </row>
    <row r="1744" spans="2:14" outlineLevel="1">
      <c r="B1744" s="26" t="str">
        <f t="shared" si="52"/>
        <v>13D4</v>
      </c>
      <c r="C1744" s="161" t="s">
        <v>1957</v>
      </c>
      <c r="D1744" s="11" t="s">
        <v>40</v>
      </c>
      <c r="E1744" s="11">
        <v>0.1</v>
      </c>
      <c r="F1744" s="11" t="s">
        <v>255</v>
      </c>
      <c r="I1744" s="11" t="s">
        <v>34</v>
      </c>
      <c r="J1744" s="43" t="s">
        <v>1958</v>
      </c>
      <c r="K1744" s="33" t="s">
        <v>5232</v>
      </c>
      <c r="M1744" s="11">
        <v>1</v>
      </c>
      <c r="N1744" s="11">
        <f t="shared" ca="1" si="51"/>
        <v>0</v>
      </c>
    </row>
    <row r="1745" spans="2:14" outlineLevel="1">
      <c r="B1745" s="26" t="str">
        <f t="shared" si="52"/>
        <v>13D5</v>
      </c>
      <c r="C1745" s="161" t="s">
        <v>1959</v>
      </c>
      <c r="D1745" s="11" t="s">
        <v>40</v>
      </c>
      <c r="E1745" s="11">
        <v>0.01</v>
      </c>
      <c r="F1745" s="11" t="s">
        <v>257</v>
      </c>
      <c r="I1745" s="11" t="s">
        <v>34</v>
      </c>
      <c r="J1745" s="43" t="s">
        <v>1960</v>
      </c>
      <c r="K1745" s="33" t="s">
        <v>5233</v>
      </c>
      <c r="M1745" s="11">
        <v>1</v>
      </c>
      <c r="N1745" s="11">
        <f t="shared" ca="1" si="51"/>
        <v>0</v>
      </c>
    </row>
    <row r="1746" spans="2:14" outlineLevel="1">
      <c r="B1746" s="26" t="str">
        <f t="shared" si="52"/>
        <v>13D6</v>
      </c>
      <c r="C1746" s="161" t="s">
        <v>1961</v>
      </c>
      <c r="D1746" s="11" t="s">
        <v>40</v>
      </c>
      <c r="E1746" s="11">
        <v>0.1</v>
      </c>
      <c r="F1746" s="11" t="s">
        <v>255</v>
      </c>
      <c r="I1746" s="11" t="s">
        <v>34</v>
      </c>
      <c r="J1746" s="43" t="s">
        <v>1962</v>
      </c>
      <c r="K1746" s="33" t="s">
        <v>5234</v>
      </c>
      <c r="M1746" s="11">
        <v>1</v>
      </c>
      <c r="N1746" s="11">
        <f t="shared" ca="1" si="51"/>
        <v>0</v>
      </c>
    </row>
    <row r="1747" spans="2:14" outlineLevel="1">
      <c r="B1747" s="26" t="str">
        <f t="shared" si="52"/>
        <v>13D7</v>
      </c>
      <c r="C1747" s="161" t="s">
        <v>1963</v>
      </c>
      <c r="D1747" s="11" t="s">
        <v>40</v>
      </c>
      <c r="E1747" s="11">
        <v>0.01</v>
      </c>
      <c r="F1747" s="11" t="s">
        <v>257</v>
      </c>
      <c r="I1747" s="11" t="s">
        <v>34</v>
      </c>
      <c r="J1747" s="43" t="s">
        <v>1964</v>
      </c>
      <c r="K1747" s="33" t="s">
        <v>5235</v>
      </c>
      <c r="M1747" s="11">
        <v>1</v>
      </c>
      <c r="N1747" s="11">
        <f t="shared" ca="1" si="51"/>
        <v>0</v>
      </c>
    </row>
    <row r="1748" spans="2:14" outlineLevel="1">
      <c r="B1748" s="26" t="str">
        <f t="shared" si="52"/>
        <v>13D8</v>
      </c>
      <c r="C1748" s="161" t="s">
        <v>1965</v>
      </c>
      <c r="D1748" s="11" t="s">
        <v>40</v>
      </c>
      <c r="E1748" s="11">
        <v>0.1</v>
      </c>
      <c r="F1748" s="11" t="s">
        <v>255</v>
      </c>
      <c r="I1748" s="11" t="s">
        <v>34</v>
      </c>
      <c r="J1748" s="43" t="s">
        <v>1966</v>
      </c>
      <c r="K1748" s="33" t="s">
        <v>5236</v>
      </c>
      <c r="M1748" s="11">
        <v>1</v>
      </c>
      <c r="N1748" s="11">
        <f t="shared" ca="1" si="51"/>
        <v>0</v>
      </c>
    </row>
    <row r="1749" spans="2:14" outlineLevel="1">
      <c r="B1749" s="26" t="str">
        <f t="shared" si="52"/>
        <v>13D9</v>
      </c>
      <c r="C1749" s="161" t="s">
        <v>1967</v>
      </c>
      <c r="D1749" s="11" t="s">
        <v>40</v>
      </c>
      <c r="E1749" s="11">
        <v>0.01</v>
      </c>
      <c r="F1749" s="11" t="s">
        <v>257</v>
      </c>
      <c r="I1749" s="11" t="s">
        <v>34</v>
      </c>
      <c r="J1749" s="43" t="s">
        <v>1968</v>
      </c>
      <c r="K1749" s="33" t="s">
        <v>5237</v>
      </c>
      <c r="M1749" s="11">
        <v>1</v>
      </c>
      <c r="N1749" s="11">
        <f t="shared" ca="1" si="51"/>
        <v>0</v>
      </c>
    </row>
    <row r="1750" spans="2:14" outlineLevel="1">
      <c r="B1750" s="26" t="str">
        <f t="shared" si="52"/>
        <v>13DA</v>
      </c>
      <c r="C1750" s="161" t="s">
        <v>1969</v>
      </c>
      <c r="D1750" s="11" t="s">
        <v>40</v>
      </c>
      <c r="E1750" s="11">
        <v>0.1</v>
      </c>
      <c r="F1750" s="11" t="s">
        <v>255</v>
      </c>
      <c r="I1750" s="11" t="s">
        <v>34</v>
      </c>
      <c r="J1750" s="43" t="s">
        <v>1970</v>
      </c>
      <c r="K1750" s="33" t="s">
        <v>5238</v>
      </c>
      <c r="M1750" s="11">
        <v>1</v>
      </c>
      <c r="N1750" s="11">
        <f t="shared" ca="1" si="51"/>
        <v>0</v>
      </c>
    </row>
    <row r="1751" spans="2:14" outlineLevel="1">
      <c r="B1751" s="26" t="str">
        <f t="shared" si="52"/>
        <v>13DB</v>
      </c>
      <c r="C1751" s="161" t="s">
        <v>1971</v>
      </c>
      <c r="D1751" s="11" t="s">
        <v>40</v>
      </c>
      <c r="E1751" s="11">
        <v>0.01</v>
      </c>
      <c r="F1751" s="11" t="s">
        <v>257</v>
      </c>
      <c r="I1751" s="11" t="s">
        <v>34</v>
      </c>
      <c r="J1751" s="43" t="s">
        <v>1972</v>
      </c>
      <c r="K1751" s="33" t="s">
        <v>5239</v>
      </c>
      <c r="M1751" s="11">
        <v>1</v>
      </c>
      <c r="N1751" s="11">
        <f t="shared" ca="1" si="51"/>
        <v>0</v>
      </c>
    </row>
    <row r="1752" spans="2:14" outlineLevel="1">
      <c r="B1752" s="26" t="str">
        <f t="shared" si="52"/>
        <v>13DC</v>
      </c>
      <c r="C1752" s="161" t="s">
        <v>1973</v>
      </c>
      <c r="D1752" s="11" t="s">
        <v>40</v>
      </c>
      <c r="E1752" s="11">
        <v>0.1</v>
      </c>
      <c r="F1752" s="11" t="s">
        <v>255</v>
      </c>
      <c r="I1752" s="11" t="s">
        <v>34</v>
      </c>
      <c r="J1752" s="43" t="s">
        <v>1974</v>
      </c>
      <c r="K1752" s="33" t="s">
        <v>5240</v>
      </c>
      <c r="M1752" s="11">
        <v>1</v>
      </c>
      <c r="N1752" s="11">
        <f t="shared" ca="1" si="51"/>
        <v>0</v>
      </c>
    </row>
    <row r="1753" spans="2:14" outlineLevel="1">
      <c r="B1753" s="26" t="str">
        <f t="shared" si="52"/>
        <v>13DD</v>
      </c>
      <c r="C1753" s="161" t="s">
        <v>1975</v>
      </c>
      <c r="D1753" s="11" t="s">
        <v>40</v>
      </c>
      <c r="E1753" s="11">
        <v>0.01</v>
      </c>
      <c r="F1753" s="11" t="s">
        <v>257</v>
      </c>
      <c r="I1753" s="11" t="s">
        <v>34</v>
      </c>
      <c r="J1753" s="43" t="s">
        <v>1976</v>
      </c>
      <c r="K1753" s="33" t="s">
        <v>5241</v>
      </c>
      <c r="M1753" s="11">
        <v>1</v>
      </c>
      <c r="N1753" s="11">
        <f t="shared" ca="1" si="51"/>
        <v>0</v>
      </c>
    </row>
    <row r="1754" spans="2:14" outlineLevel="1">
      <c r="B1754" s="26" t="str">
        <f t="shared" si="52"/>
        <v>13DE</v>
      </c>
      <c r="C1754" s="161" t="s">
        <v>1977</v>
      </c>
      <c r="D1754" s="11" t="s">
        <v>40</v>
      </c>
      <c r="E1754" s="11">
        <v>0.1</v>
      </c>
      <c r="F1754" s="11" t="s">
        <v>255</v>
      </c>
      <c r="I1754" s="11" t="s">
        <v>34</v>
      </c>
      <c r="J1754" s="43" t="s">
        <v>1978</v>
      </c>
      <c r="K1754" s="33" t="s">
        <v>5242</v>
      </c>
      <c r="M1754" s="11">
        <v>1</v>
      </c>
      <c r="N1754" s="11">
        <f t="shared" ca="1" si="51"/>
        <v>0</v>
      </c>
    </row>
    <row r="1755" spans="2:14" outlineLevel="1">
      <c r="B1755" s="26" t="str">
        <f t="shared" si="52"/>
        <v>13DF</v>
      </c>
      <c r="C1755" s="161" t="s">
        <v>1979</v>
      </c>
      <c r="D1755" s="11" t="s">
        <v>40</v>
      </c>
      <c r="E1755" s="11">
        <v>0.01</v>
      </c>
      <c r="F1755" s="11" t="s">
        <v>257</v>
      </c>
      <c r="I1755" s="11" t="s">
        <v>34</v>
      </c>
      <c r="J1755" s="43" t="s">
        <v>1980</v>
      </c>
      <c r="K1755" s="33" t="s">
        <v>5243</v>
      </c>
      <c r="M1755" s="11">
        <v>1</v>
      </c>
      <c r="N1755" s="11">
        <f t="shared" ca="1" si="51"/>
        <v>0</v>
      </c>
    </row>
    <row r="1756" spans="2:14" outlineLevel="1">
      <c r="B1756" s="26" t="str">
        <f t="shared" si="52"/>
        <v>13E0</v>
      </c>
      <c r="C1756" s="161" t="s">
        <v>1981</v>
      </c>
      <c r="D1756" s="11" t="s">
        <v>40</v>
      </c>
      <c r="E1756" s="11">
        <v>0.1</v>
      </c>
      <c r="F1756" s="11" t="s">
        <v>255</v>
      </c>
      <c r="I1756" s="11" t="s">
        <v>34</v>
      </c>
      <c r="J1756" s="43" t="s">
        <v>1982</v>
      </c>
      <c r="K1756" s="33" t="s">
        <v>5244</v>
      </c>
      <c r="M1756" s="11">
        <v>1</v>
      </c>
      <c r="N1756" s="11">
        <f t="shared" ca="1" si="51"/>
        <v>0</v>
      </c>
    </row>
    <row r="1757" spans="2:14" outlineLevel="1">
      <c r="B1757" s="26" t="str">
        <f t="shared" si="52"/>
        <v>13E1</v>
      </c>
      <c r="C1757" s="161" t="s">
        <v>1983</v>
      </c>
      <c r="D1757" s="11" t="s">
        <v>40</v>
      </c>
      <c r="E1757" s="11">
        <v>0.01</v>
      </c>
      <c r="F1757" s="11" t="s">
        <v>257</v>
      </c>
      <c r="I1757" s="11" t="s">
        <v>34</v>
      </c>
      <c r="J1757" s="43" t="s">
        <v>1984</v>
      </c>
      <c r="K1757" s="33" t="s">
        <v>5245</v>
      </c>
      <c r="M1757" s="11">
        <v>1</v>
      </c>
      <c r="N1757" s="11">
        <f t="shared" ca="1" si="51"/>
        <v>0</v>
      </c>
    </row>
    <row r="1758" spans="2:14" outlineLevel="1">
      <c r="B1758" s="26" t="str">
        <f t="shared" si="52"/>
        <v>13E2</v>
      </c>
      <c r="C1758" s="161" t="s">
        <v>1985</v>
      </c>
      <c r="D1758" s="11" t="s">
        <v>40</v>
      </c>
      <c r="E1758" s="11">
        <v>0.1</v>
      </c>
      <c r="F1758" s="11" t="s">
        <v>255</v>
      </c>
      <c r="I1758" s="11" t="s">
        <v>34</v>
      </c>
      <c r="J1758" s="43" t="s">
        <v>1986</v>
      </c>
      <c r="K1758" s="33" t="s">
        <v>5246</v>
      </c>
      <c r="M1758" s="11">
        <v>1</v>
      </c>
      <c r="N1758" s="11">
        <f t="shared" ca="1" si="51"/>
        <v>0</v>
      </c>
    </row>
    <row r="1759" spans="2:14" outlineLevel="1">
      <c r="B1759" s="26" t="str">
        <f t="shared" si="52"/>
        <v>13E3</v>
      </c>
      <c r="C1759" s="161" t="s">
        <v>1987</v>
      </c>
      <c r="D1759" s="11" t="s">
        <v>40</v>
      </c>
      <c r="E1759" s="11">
        <v>0.01</v>
      </c>
      <c r="F1759" s="11" t="s">
        <v>257</v>
      </c>
      <c r="I1759" s="11" t="s">
        <v>34</v>
      </c>
      <c r="J1759" s="43" t="s">
        <v>1988</v>
      </c>
      <c r="K1759" s="33" t="s">
        <v>5247</v>
      </c>
      <c r="M1759" s="11">
        <v>1</v>
      </c>
      <c r="N1759" s="11">
        <f t="shared" ca="1" si="51"/>
        <v>0</v>
      </c>
    </row>
    <row r="1760" spans="2:14" outlineLevel="1">
      <c r="B1760" s="26" t="str">
        <f t="shared" si="52"/>
        <v>13E4</v>
      </c>
      <c r="C1760" s="161" t="s">
        <v>1989</v>
      </c>
      <c r="D1760" s="11" t="s">
        <v>40</v>
      </c>
      <c r="E1760" s="11">
        <v>0.1</v>
      </c>
      <c r="F1760" s="11" t="s">
        <v>255</v>
      </c>
      <c r="I1760" s="11" t="s">
        <v>34</v>
      </c>
      <c r="J1760" s="43" t="s">
        <v>1990</v>
      </c>
      <c r="K1760" s="33" t="s">
        <v>5248</v>
      </c>
      <c r="M1760" s="11">
        <v>1</v>
      </c>
      <c r="N1760" s="11">
        <f t="shared" ca="1" si="51"/>
        <v>0</v>
      </c>
    </row>
    <row r="1761" spans="2:14" outlineLevel="1">
      <c r="B1761" s="26" t="str">
        <f t="shared" si="52"/>
        <v>13E5</v>
      </c>
      <c r="C1761" s="161" t="s">
        <v>1991</v>
      </c>
      <c r="D1761" s="11" t="s">
        <v>40</v>
      </c>
      <c r="E1761" s="11">
        <v>0.01</v>
      </c>
      <c r="F1761" s="11" t="s">
        <v>257</v>
      </c>
      <c r="I1761" s="11" t="s">
        <v>34</v>
      </c>
      <c r="J1761" s="43" t="s">
        <v>1992</v>
      </c>
      <c r="K1761" s="33" t="s">
        <v>5249</v>
      </c>
      <c r="M1761" s="11">
        <v>1</v>
      </c>
      <c r="N1761" s="11">
        <f t="shared" ca="1" si="51"/>
        <v>0</v>
      </c>
    </row>
    <row r="1762" spans="2:14" outlineLevel="1">
      <c r="B1762" s="26" t="str">
        <f t="shared" si="52"/>
        <v>13E6</v>
      </c>
      <c r="C1762" s="161" t="s">
        <v>1993</v>
      </c>
      <c r="D1762" s="11" t="s">
        <v>40</v>
      </c>
      <c r="E1762" s="11">
        <v>0.1</v>
      </c>
      <c r="F1762" s="11" t="s">
        <v>255</v>
      </c>
      <c r="I1762" s="11" t="s">
        <v>34</v>
      </c>
      <c r="J1762" s="43" t="s">
        <v>1994</v>
      </c>
      <c r="K1762" s="33" t="s">
        <v>5250</v>
      </c>
      <c r="M1762" s="11">
        <v>1</v>
      </c>
      <c r="N1762" s="11">
        <f t="shared" ca="1" si="51"/>
        <v>0</v>
      </c>
    </row>
    <row r="1763" spans="2:14" outlineLevel="1">
      <c r="B1763" s="26" t="str">
        <f t="shared" si="52"/>
        <v>13E7</v>
      </c>
      <c r="C1763" s="161" t="s">
        <v>1995</v>
      </c>
      <c r="D1763" s="11" t="s">
        <v>40</v>
      </c>
      <c r="E1763" s="11">
        <v>0.01</v>
      </c>
      <c r="F1763" s="11" t="s">
        <v>257</v>
      </c>
      <c r="I1763" s="11" t="s">
        <v>34</v>
      </c>
      <c r="J1763" s="43" t="s">
        <v>1996</v>
      </c>
      <c r="K1763" s="33" t="s">
        <v>5251</v>
      </c>
      <c r="M1763" s="11">
        <v>1</v>
      </c>
      <c r="N1763" s="11">
        <f t="shared" ca="1" si="51"/>
        <v>0</v>
      </c>
    </row>
    <row r="1764" spans="2:14" outlineLevel="1">
      <c r="B1764" s="26" t="str">
        <f t="shared" si="52"/>
        <v>13E8</v>
      </c>
      <c r="C1764" s="161" t="s">
        <v>1997</v>
      </c>
      <c r="D1764" s="11" t="s">
        <v>40</v>
      </c>
      <c r="E1764" s="11">
        <v>0.1</v>
      </c>
      <c r="F1764" s="11" t="s">
        <v>255</v>
      </c>
      <c r="I1764" s="11" t="s">
        <v>34</v>
      </c>
      <c r="J1764" s="43" t="s">
        <v>1998</v>
      </c>
      <c r="K1764" s="33" t="s">
        <v>5252</v>
      </c>
      <c r="M1764" s="11">
        <v>1</v>
      </c>
      <c r="N1764" s="11">
        <f t="shared" ca="1" si="51"/>
        <v>0</v>
      </c>
    </row>
    <row r="1765" spans="2:14" outlineLevel="1">
      <c r="B1765" s="26" t="str">
        <f t="shared" si="52"/>
        <v>13E9</v>
      </c>
      <c r="C1765" s="161" t="s">
        <v>1999</v>
      </c>
      <c r="D1765" s="11" t="s">
        <v>40</v>
      </c>
      <c r="E1765" s="11">
        <v>0.01</v>
      </c>
      <c r="F1765" s="11" t="s">
        <v>257</v>
      </c>
      <c r="I1765" s="11" t="s">
        <v>34</v>
      </c>
      <c r="J1765" s="43" t="s">
        <v>2000</v>
      </c>
      <c r="K1765" s="33" t="s">
        <v>5253</v>
      </c>
      <c r="M1765" s="11">
        <v>1</v>
      </c>
      <c r="N1765" s="11">
        <f t="shared" ca="1" si="51"/>
        <v>0</v>
      </c>
    </row>
    <row r="1766" spans="2:14" outlineLevel="1">
      <c r="B1766" s="26" t="str">
        <f t="shared" si="52"/>
        <v>13EA</v>
      </c>
      <c r="C1766" s="161" t="s">
        <v>2001</v>
      </c>
      <c r="D1766" s="11" t="s">
        <v>40</v>
      </c>
      <c r="E1766" s="11">
        <v>0.1</v>
      </c>
      <c r="F1766" s="11" t="s">
        <v>255</v>
      </c>
      <c r="I1766" s="11" t="s">
        <v>34</v>
      </c>
      <c r="J1766" s="43" t="s">
        <v>2002</v>
      </c>
      <c r="K1766" s="33" t="s">
        <v>5254</v>
      </c>
      <c r="M1766" s="11">
        <v>1</v>
      </c>
      <c r="N1766" s="11">
        <f t="shared" ca="1" si="51"/>
        <v>0</v>
      </c>
    </row>
    <row r="1767" spans="2:14" outlineLevel="1">
      <c r="B1767" s="26" t="str">
        <f t="shared" si="52"/>
        <v>13EB</v>
      </c>
      <c r="C1767" s="161" t="s">
        <v>2003</v>
      </c>
      <c r="D1767" s="11" t="s">
        <v>40</v>
      </c>
      <c r="E1767" s="11">
        <v>0.01</v>
      </c>
      <c r="F1767" s="11" t="s">
        <v>257</v>
      </c>
      <c r="I1767" s="11" t="s">
        <v>34</v>
      </c>
      <c r="J1767" s="43" t="s">
        <v>2004</v>
      </c>
      <c r="K1767" s="33" t="s">
        <v>5255</v>
      </c>
      <c r="M1767" s="11">
        <v>1</v>
      </c>
      <c r="N1767" s="11">
        <f t="shared" ca="1" si="51"/>
        <v>0</v>
      </c>
    </row>
    <row r="1768" spans="2:14" outlineLevel="1">
      <c r="B1768" s="26" t="str">
        <f t="shared" si="52"/>
        <v>13EC</v>
      </c>
      <c r="C1768" s="161" t="s">
        <v>2005</v>
      </c>
      <c r="D1768" s="11" t="s">
        <v>40</v>
      </c>
      <c r="E1768" s="11">
        <v>0.1</v>
      </c>
      <c r="F1768" s="11" t="s">
        <v>255</v>
      </c>
      <c r="I1768" s="11" t="s">
        <v>34</v>
      </c>
      <c r="J1768" s="43" t="s">
        <v>2006</v>
      </c>
      <c r="K1768" s="33" t="s">
        <v>5256</v>
      </c>
      <c r="N1768" s="11">
        <f t="shared" ca="1" si="51"/>
        <v>0</v>
      </c>
    </row>
    <row r="1769" spans="2:14" outlineLevel="1">
      <c r="B1769" s="26" t="str">
        <f t="shared" si="52"/>
        <v>13ED</v>
      </c>
      <c r="C1769" s="161" t="s">
        <v>2007</v>
      </c>
      <c r="D1769" s="11" t="s">
        <v>40</v>
      </c>
      <c r="E1769" s="11">
        <v>0.01</v>
      </c>
      <c r="F1769" s="11" t="s">
        <v>257</v>
      </c>
      <c r="I1769" s="11" t="s">
        <v>34</v>
      </c>
      <c r="J1769" s="43" t="s">
        <v>2008</v>
      </c>
      <c r="K1769" s="33" t="s">
        <v>5257</v>
      </c>
      <c r="N1769" s="11">
        <f t="shared" ca="1" si="51"/>
        <v>0</v>
      </c>
    </row>
    <row r="1770" spans="2:14" outlineLevel="1">
      <c r="B1770" s="26" t="str">
        <f t="shared" si="52"/>
        <v>13EE</v>
      </c>
      <c r="C1770" s="161" t="s">
        <v>2009</v>
      </c>
      <c r="D1770" s="11" t="s">
        <v>40</v>
      </c>
      <c r="E1770" s="11">
        <v>0.1</v>
      </c>
      <c r="F1770" s="11" t="s">
        <v>255</v>
      </c>
      <c r="I1770" s="11" t="s">
        <v>34</v>
      </c>
      <c r="J1770" s="43" t="s">
        <v>2010</v>
      </c>
      <c r="K1770" s="33" t="s">
        <v>5258</v>
      </c>
      <c r="N1770" s="11">
        <f t="shared" ca="1" si="51"/>
        <v>0</v>
      </c>
    </row>
    <row r="1771" spans="2:14" outlineLevel="1">
      <c r="B1771" s="26" t="str">
        <f t="shared" si="52"/>
        <v>13EF</v>
      </c>
      <c r="C1771" s="161" t="s">
        <v>2011</v>
      </c>
      <c r="D1771" s="11" t="s">
        <v>40</v>
      </c>
      <c r="E1771" s="11">
        <v>0.01</v>
      </c>
      <c r="F1771" s="11" t="s">
        <v>257</v>
      </c>
      <c r="I1771" s="11" t="s">
        <v>34</v>
      </c>
      <c r="J1771" s="43" t="s">
        <v>2012</v>
      </c>
      <c r="K1771" s="33" t="s">
        <v>5259</v>
      </c>
      <c r="N1771" s="11">
        <f t="shared" ca="1" si="51"/>
        <v>0</v>
      </c>
    </row>
    <row r="1772" spans="2:14" outlineLevel="1">
      <c r="B1772" s="26" t="str">
        <f t="shared" si="52"/>
        <v>13F0</v>
      </c>
      <c r="C1772" s="161" t="s">
        <v>2013</v>
      </c>
      <c r="D1772" s="11" t="s">
        <v>40</v>
      </c>
      <c r="E1772" s="11">
        <v>0.1</v>
      </c>
      <c r="F1772" s="11" t="s">
        <v>255</v>
      </c>
      <c r="I1772" s="11" t="s">
        <v>34</v>
      </c>
      <c r="J1772" s="43" t="s">
        <v>2014</v>
      </c>
      <c r="K1772" s="33" t="s">
        <v>5260</v>
      </c>
      <c r="N1772" s="11">
        <f t="shared" ca="1" si="51"/>
        <v>0</v>
      </c>
    </row>
    <row r="1773" spans="2:14" outlineLevel="1">
      <c r="B1773" s="26" t="str">
        <f t="shared" si="52"/>
        <v>13F1</v>
      </c>
      <c r="C1773" s="161" t="s">
        <v>2015</v>
      </c>
      <c r="D1773" s="11" t="s">
        <v>40</v>
      </c>
      <c r="E1773" s="11">
        <v>0.01</v>
      </c>
      <c r="F1773" s="11" t="s">
        <v>257</v>
      </c>
      <c r="I1773" s="11" t="s">
        <v>34</v>
      </c>
      <c r="J1773" s="43" t="s">
        <v>2016</v>
      </c>
      <c r="K1773" s="33" t="s">
        <v>5261</v>
      </c>
      <c r="N1773" s="11">
        <f t="shared" ca="1" si="51"/>
        <v>0</v>
      </c>
    </row>
    <row r="1774" spans="2:14" outlineLevel="1">
      <c r="B1774" s="26" t="str">
        <f t="shared" si="52"/>
        <v>13F2</v>
      </c>
      <c r="C1774" s="161" t="s">
        <v>2017</v>
      </c>
      <c r="D1774" s="11" t="s">
        <v>40</v>
      </c>
      <c r="E1774" s="11">
        <v>0.1</v>
      </c>
      <c r="F1774" s="11" t="s">
        <v>255</v>
      </c>
      <c r="I1774" s="11" t="s">
        <v>34</v>
      </c>
      <c r="J1774" s="43" t="s">
        <v>2018</v>
      </c>
      <c r="K1774" s="33" t="s">
        <v>5262</v>
      </c>
      <c r="N1774" s="11">
        <f t="shared" ca="1" si="51"/>
        <v>0</v>
      </c>
    </row>
    <row r="1775" spans="2:14" outlineLevel="1">
      <c r="B1775" s="26" t="str">
        <f t="shared" si="52"/>
        <v>13F3</v>
      </c>
      <c r="C1775" s="161" t="s">
        <v>2019</v>
      </c>
      <c r="D1775" s="11" t="s">
        <v>40</v>
      </c>
      <c r="E1775" s="11">
        <v>0.01</v>
      </c>
      <c r="F1775" s="11" t="s">
        <v>257</v>
      </c>
      <c r="I1775" s="11" t="s">
        <v>34</v>
      </c>
      <c r="J1775" s="43" t="s">
        <v>2020</v>
      </c>
      <c r="K1775" s="33" t="s">
        <v>5263</v>
      </c>
      <c r="N1775" s="11">
        <f t="shared" ca="1" si="51"/>
        <v>0</v>
      </c>
    </row>
    <row r="1776" spans="2:14" outlineLevel="1">
      <c r="B1776" s="26" t="str">
        <f t="shared" si="52"/>
        <v>13F4</v>
      </c>
      <c r="C1776" s="161" t="s">
        <v>2021</v>
      </c>
      <c r="D1776" s="11" t="s">
        <v>40</v>
      </c>
      <c r="E1776" s="11">
        <v>0.1</v>
      </c>
      <c r="F1776" s="11" t="s">
        <v>255</v>
      </c>
      <c r="I1776" s="11" t="s">
        <v>34</v>
      </c>
      <c r="J1776" s="43" t="s">
        <v>2022</v>
      </c>
      <c r="K1776" s="33" t="s">
        <v>5264</v>
      </c>
      <c r="N1776" s="11">
        <f t="shared" ca="1" si="51"/>
        <v>0</v>
      </c>
    </row>
    <row r="1777" spans="2:14" outlineLevel="1">
      <c r="B1777" s="26" t="str">
        <f t="shared" si="52"/>
        <v>13F5</v>
      </c>
      <c r="C1777" s="161" t="s">
        <v>2023</v>
      </c>
      <c r="D1777" s="11" t="s">
        <v>40</v>
      </c>
      <c r="E1777" s="11">
        <v>0.01</v>
      </c>
      <c r="F1777" s="11" t="s">
        <v>257</v>
      </c>
      <c r="I1777" s="11" t="s">
        <v>34</v>
      </c>
      <c r="J1777" s="43" t="s">
        <v>2024</v>
      </c>
      <c r="K1777" s="33" t="s">
        <v>5265</v>
      </c>
      <c r="N1777" s="11">
        <f t="shared" ca="1" si="51"/>
        <v>0</v>
      </c>
    </row>
    <row r="1778" spans="2:14" outlineLevel="1">
      <c r="B1778" s="26" t="str">
        <f t="shared" si="52"/>
        <v>13F6</v>
      </c>
      <c r="C1778" s="161" t="s">
        <v>2025</v>
      </c>
      <c r="D1778" s="11" t="s">
        <v>40</v>
      </c>
      <c r="E1778" s="11">
        <v>0.1</v>
      </c>
      <c r="F1778" s="11" t="s">
        <v>255</v>
      </c>
      <c r="I1778" s="11" t="s">
        <v>34</v>
      </c>
      <c r="J1778" s="43" t="s">
        <v>2026</v>
      </c>
      <c r="K1778" s="33" t="s">
        <v>5266</v>
      </c>
      <c r="N1778" s="11">
        <f t="shared" ca="1" si="51"/>
        <v>0</v>
      </c>
    </row>
    <row r="1779" spans="2:14" outlineLevel="1">
      <c r="B1779" s="26" t="str">
        <f t="shared" si="52"/>
        <v>13F7</v>
      </c>
      <c r="C1779" s="161" t="s">
        <v>2027</v>
      </c>
      <c r="D1779" s="11" t="s">
        <v>40</v>
      </c>
      <c r="E1779" s="11">
        <v>0.01</v>
      </c>
      <c r="F1779" s="11" t="s">
        <v>257</v>
      </c>
      <c r="I1779" s="11" t="s">
        <v>34</v>
      </c>
      <c r="J1779" s="43" t="s">
        <v>2028</v>
      </c>
      <c r="K1779" s="33" t="s">
        <v>5267</v>
      </c>
      <c r="N1779" s="11">
        <f t="shared" ca="1" si="51"/>
        <v>0</v>
      </c>
    </row>
    <row r="1780" spans="2:14" outlineLevel="1">
      <c r="B1780" s="26" t="str">
        <f t="shared" si="52"/>
        <v>13F8</v>
      </c>
      <c r="C1780" s="161" t="s">
        <v>2029</v>
      </c>
      <c r="D1780" s="11" t="s">
        <v>40</v>
      </c>
      <c r="E1780" s="11">
        <v>0.1</v>
      </c>
      <c r="F1780" s="11" t="s">
        <v>255</v>
      </c>
      <c r="I1780" s="11" t="s">
        <v>34</v>
      </c>
      <c r="J1780" s="43" t="s">
        <v>2030</v>
      </c>
      <c r="K1780" s="33" t="s">
        <v>5268</v>
      </c>
      <c r="N1780" s="11">
        <f t="shared" ca="1" si="51"/>
        <v>0</v>
      </c>
    </row>
    <row r="1781" spans="2:14" outlineLevel="1">
      <c r="B1781" s="26" t="str">
        <f t="shared" si="52"/>
        <v>13F9</v>
      </c>
      <c r="C1781" s="161" t="s">
        <v>2031</v>
      </c>
      <c r="D1781" s="11" t="s">
        <v>40</v>
      </c>
      <c r="E1781" s="11">
        <v>0.01</v>
      </c>
      <c r="F1781" s="11" t="s">
        <v>257</v>
      </c>
      <c r="I1781" s="11" t="s">
        <v>34</v>
      </c>
      <c r="J1781" s="43" t="s">
        <v>2032</v>
      </c>
      <c r="K1781" s="33" t="s">
        <v>5269</v>
      </c>
      <c r="N1781" s="11">
        <f t="shared" ca="1" si="51"/>
        <v>0</v>
      </c>
    </row>
    <row r="1782" spans="2:14" outlineLevel="1">
      <c r="B1782" s="26" t="str">
        <f t="shared" si="52"/>
        <v>13FA</v>
      </c>
      <c r="C1782" s="161" t="s">
        <v>2033</v>
      </c>
      <c r="D1782" s="11" t="s">
        <v>40</v>
      </c>
      <c r="E1782" s="11">
        <v>0.1</v>
      </c>
      <c r="F1782" s="11" t="s">
        <v>255</v>
      </c>
      <c r="I1782" s="11" t="s">
        <v>34</v>
      </c>
      <c r="J1782" s="43" t="s">
        <v>2034</v>
      </c>
      <c r="K1782" s="33" t="s">
        <v>5270</v>
      </c>
      <c r="N1782" s="11">
        <f t="shared" ca="1" si="51"/>
        <v>0</v>
      </c>
    </row>
    <row r="1783" spans="2:14" outlineLevel="1">
      <c r="B1783" s="26" t="str">
        <f t="shared" si="52"/>
        <v>13FB</v>
      </c>
      <c r="C1783" s="161" t="s">
        <v>2035</v>
      </c>
      <c r="D1783" s="11" t="s">
        <v>40</v>
      </c>
      <c r="E1783" s="11">
        <v>0.01</v>
      </c>
      <c r="F1783" s="11" t="s">
        <v>257</v>
      </c>
      <c r="I1783" s="11" t="s">
        <v>34</v>
      </c>
      <c r="J1783" s="43" t="s">
        <v>2036</v>
      </c>
      <c r="K1783" s="33" t="s">
        <v>5271</v>
      </c>
      <c r="N1783" s="11">
        <f t="shared" ca="1" si="51"/>
        <v>0</v>
      </c>
    </row>
    <row r="1784" spans="2:14" outlineLevel="1">
      <c r="B1784" s="26" t="str">
        <f t="shared" si="52"/>
        <v>13FC</v>
      </c>
      <c r="C1784" s="161" t="s">
        <v>2037</v>
      </c>
      <c r="D1784" s="11" t="s">
        <v>40</v>
      </c>
      <c r="E1784" s="11">
        <v>0.1</v>
      </c>
      <c r="F1784" s="11" t="s">
        <v>255</v>
      </c>
      <c r="I1784" s="11" t="s">
        <v>34</v>
      </c>
      <c r="J1784" s="43" t="s">
        <v>2038</v>
      </c>
      <c r="K1784" s="33" t="s">
        <v>5272</v>
      </c>
      <c r="N1784" s="11">
        <f t="shared" ca="1" si="51"/>
        <v>0</v>
      </c>
    </row>
    <row r="1785" spans="2:14" outlineLevel="1">
      <c r="B1785" s="26" t="str">
        <f t="shared" si="52"/>
        <v>13FD</v>
      </c>
      <c r="C1785" s="161" t="s">
        <v>2039</v>
      </c>
      <c r="D1785" s="11" t="s">
        <v>40</v>
      </c>
      <c r="E1785" s="11">
        <v>0.01</v>
      </c>
      <c r="F1785" s="11" t="s">
        <v>257</v>
      </c>
      <c r="I1785" s="11" t="s">
        <v>34</v>
      </c>
      <c r="J1785" s="43" t="s">
        <v>2040</v>
      </c>
      <c r="K1785" s="33" t="s">
        <v>5273</v>
      </c>
      <c r="N1785" s="11">
        <f t="shared" ca="1" si="51"/>
        <v>0</v>
      </c>
    </row>
    <row r="1786" spans="2:14" outlineLevel="1">
      <c r="B1786" s="26" t="str">
        <f t="shared" si="52"/>
        <v>13FE</v>
      </c>
      <c r="C1786" s="161" t="s">
        <v>2041</v>
      </c>
      <c r="D1786" s="11" t="s">
        <v>40</v>
      </c>
      <c r="E1786" s="11">
        <v>0.1</v>
      </c>
      <c r="F1786" s="11" t="s">
        <v>255</v>
      </c>
      <c r="I1786" s="11" t="s">
        <v>34</v>
      </c>
      <c r="J1786" s="43" t="s">
        <v>2042</v>
      </c>
      <c r="K1786" s="33" t="s">
        <v>5274</v>
      </c>
      <c r="N1786" s="11">
        <f t="shared" ca="1" si="51"/>
        <v>0</v>
      </c>
    </row>
    <row r="1787" spans="2:14" outlineLevel="1">
      <c r="B1787" s="26" t="str">
        <f t="shared" si="52"/>
        <v>13FF</v>
      </c>
      <c r="C1787" s="161" t="s">
        <v>2043</v>
      </c>
      <c r="D1787" s="11" t="s">
        <v>40</v>
      </c>
      <c r="E1787" s="11">
        <v>0.01</v>
      </c>
      <c r="F1787" s="11" t="s">
        <v>257</v>
      </c>
      <c r="I1787" s="11" t="s">
        <v>34</v>
      </c>
      <c r="J1787" s="43" t="s">
        <v>2044</v>
      </c>
      <c r="K1787" s="33" t="s">
        <v>5275</v>
      </c>
      <c r="N1787" s="11">
        <f t="shared" ca="1" si="51"/>
        <v>0</v>
      </c>
    </row>
    <row r="1788" spans="2:14" outlineLevel="1">
      <c r="B1788" s="26" t="str">
        <f t="shared" si="52"/>
        <v>1400</v>
      </c>
      <c r="C1788" s="310" t="s">
        <v>2045</v>
      </c>
      <c r="D1788" s="281" t="s">
        <v>33</v>
      </c>
      <c r="E1788" s="281"/>
      <c r="F1788" s="281"/>
      <c r="G1788" s="281"/>
      <c r="H1788" s="281"/>
      <c r="I1788" s="281" t="s">
        <v>34</v>
      </c>
      <c r="J1788" s="258" t="s">
        <v>35</v>
      </c>
      <c r="K1788" s="244" t="s">
        <v>36</v>
      </c>
      <c r="M1788" s="241" t="str">
        <f ca="1">DEC2HEX((15+SUM(INDIRECT(ADDRESS(ROW()+32,13)&amp;":"&amp;ADDRESS(ROW()+4+60-1,13))))/2^32,8)</f>
        <v>00000000</v>
      </c>
      <c r="N1788" s="247" t="str">
        <f ca="1">DEC2HEX(MOD(15+SUM(INDIRECT(ADDRESS(ROW()+4,13)&amp;":"&amp;ADDRESS(ROW()+4+28-1,13))),2^32),8)</f>
        <v>0000000F</v>
      </c>
    </row>
    <row r="1789" spans="2:14" outlineLevel="1">
      <c r="B1789" s="26" t="str">
        <f t="shared" si="52"/>
        <v>1401</v>
      </c>
      <c r="C1789" s="310"/>
      <c r="D1789" s="281"/>
      <c r="E1789" s="281"/>
      <c r="F1789" s="281"/>
      <c r="G1789" s="281"/>
      <c r="H1789" s="281"/>
      <c r="I1789" s="281"/>
      <c r="J1789" s="257"/>
      <c r="K1789" s="245"/>
      <c r="M1789" s="242"/>
      <c r="N1789" s="248"/>
    </row>
    <row r="1790" spans="2:14" outlineLevel="1">
      <c r="B1790" s="26" t="str">
        <f t="shared" si="52"/>
        <v>1402</v>
      </c>
      <c r="C1790" s="310"/>
      <c r="D1790" s="281"/>
      <c r="E1790" s="281"/>
      <c r="F1790" s="281"/>
      <c r="G1790" s="281"/>
      <c r="H1790" s="281"/>
      <c r="I1790" s="281"/>
      <c r="J1790" s="257"/>
      <c r="K1790" s="245"/>
      <c r="M1790" s="242"/>
      <c r="N1790" s="248"/>
    </row>
    <row r="1791" spans="2:14" ht="81" customHeight="1" outlineLevel="1">
      <c r="B1791" s="26" t="str">
        <f t="shared" si="52"/>
        <v>1403</v>
      </c>
      <c r="C1791" s="310"/>
      <c r="D1791" s="281"/>
      <c r="E1791" s="281"/>
      <c r="F1791" s="281"/>
      <c r="G1791" s="281"/>
      <c r="H1791" s="281"/>
      <c r="I1791" s="281"/>
      <c r="J1791" s="257"/>
      <c r="K1791" s="246"/>
      <c r="M1791" s="243"/>
      <c r="N1791" s="249"/>
    </row>
    <row r="1792" spans="2:14" outlineLevel="1">
      <c r="B1792" s="26" t="str">
        <f t="shared" si="52"/>
        <v>1404</v>
      </c>
      <c r="C1792" s="161" t="s">
        <v>2046</v>
      </c>
      <c r="D1792" s="11" t="s">
        <v>40</v>
      </c>
      <c r="E1792" s="11">
        <v>0.1</v>
      </c>
      <c r="F1792" s="11" t="s">
        <v>255</v>
      </c>
      <c r="I1792" s="11" t="s">
        <v>34</v>
      </c>
      <c r="J1792" s="43" t="s">
        <v>2047</v>
      </c>
      <c r="K1792" s="33" t="s">
        <v>5276</v>
      </c>
      <c r="M1792" s="11">
        <v>0</v>
      </c>
      <c r="N1792" s="11">
        <f ca="1">IF(INDIRECT(ADDRESS(ROW(),12))=1,2^(ROW()-ROW($N$1788)),0)</f>
        <v>0</v>
      </c>
    </row>
    <row r="1793" spans="2:14" outlineLevel="1">
      <c r="B1793" s="26" t="str">
        <f t="shared" si="52"/>
        <v>1405</v>
      </c>
      <c r="C1793" s="161" t="s">
        <v>2048</v>
      </c>
      <c r="D1793" s="11" t="s">
        <v>40</v>
      </c>
      <c r="E1793" s="11">
        <v>0.01</v>
      </c>
      <c r="F1793" s="11" t="s">
        <v>257</v>
      </c>
      <c r="I1793" s="11" t="s">
        <v>34</v>
      </c>
      <c r="J1793" s="43" t="s">
        <v>2049</v>
      </c>
      <c r="K1793" s="33" t="s">
        <v>5277</v>
      </c>
      <c r="N1793" s="11">
        <f t="shared" ref="N1793:N1851" ca="1" si="53">IF(INDIRECT(ADDRESS(ROW(),12))=1,2^(ROW()-ROW($N$1788)),0)</f>
        <v>0</v>
      </c>
    </row>
    <row r="1794" spans="2:14" outlineLevel="1">
      <c r="B1794" s="26" t="str">
        <f t="shared" si="52"/>
        <v>1406</v>
      </c>
      <c r="C1794" s="161" t="s">
        <v>2050</v>
      </c>
      <c r="D1794" s="11" t="s">
        <v>40</v>
      </c>
      <c r="E1794" s="11">
        <v>0.1</v>
      </c>
      <c r="F1794" s="11" t="s">
        <v>255</v>
      </c>
      <c r="I1794" s="11" t="s">
        <v>34</v>
      </c>
      <c r="J1794" s="43" t="s">
        <v>2051</v>
      </c>
      <c r="K1794" s="33" t="s">
        <v>5278</v>
      </c>
      <c r="N1794" s="11">
        <f t="shared" ca="1" si="53"/>
        <v>0</v>
      </c>
    </row>
    <row r="1795" spans="2:14" outlineLevel="1">
      <c r="B1795" s="26" t="str">
        <f t="shared" si="52"/>
        <v>1407</v>
      </c>
      <c r="C1795" s="161" t="s">
        <v>2052</v>
      </c>
      <c r="D1795" s="11" t="s">
        <v>40</v>
      </c>
      <c r="E1795" s="11">
        <v>0.01</v>
      </c>
      <c r="F1795" s="11" t="s">
        <v>257</v>
      </c>
      <c r="I1795" s="11" t="s">
        <v>34</v>
      </c>
      <c r="J1795" s="43" t="s">
        <v>2053</v>
      </c>
      <c r="K1795" s="33" t="s">
        <v>5279</v>
      </c>
      <c r="N1795" s="11">
        <f t="shared" ca="1" si="53"/>
        <v>0</v>
      </c>
    </row>
    <row r="1796" spans="2:14" outlineLevel="1">
      <c r="B1796" s="26" t="str">
        <f t="shared" si="52"/>
        <v>1408</v>
      </c>
      <c r="C1796" s="161" t="s">
        <v>2054</v>
      </c>
      <c r="D1796" s="11" t="s">
        <v>40</v>
      </c>
      <c r="E1796" s="11">
        <v>0.1</v>
      </c>
      <c r="F1796" s="11" t="s">
        <v>255</v>
      </c>
      <c r="I1796" s="11" t="s">
        <v>34</v>
      </c>
      <c r="J1796" s="43" t="s">
        <v>2055</v>
      </c>
      <c r="K1796" s="33" t="s">
        <v>5280</v>
      </c>
      <c r="N1796" s="11">
        <f t="shared" ca="1" si="53"/>
        <v>0</v>
      </c>
    </row>
    <row r="1797" spans="2:14" outlineLevel="1">
      <c r="B1797" s="26" t="str">
        <f t="shared" si="52"/>
        <v>1409</v>
      </c>
      <c r="C1797" s="161" t="s">
        <v>2056</v>
      </c>
      <c r="D1797" s="11" t="s">
        <v>40</v>
      </c>
      <c r="E1797" s="11">
        <v>0.01</v>
      </c>
      <c r="F1797" s="11" t="s">
        <v>257</v>
      </c>
      <c r="I1797" s="11" t="s">
        <v>34</v>
      </c>
      <c r="J1797" s="43" t="s">
        <v>2057</v>
      </c>
      <c r="K1797" s="33" t="s">
        <v>5281</v>
      </c>
      <c r="N1797" s="11">
        <f t="shared" ca="1" si="53"/>
        <v>0</v>
      </c>
    </row>
    <row r="1798" spans="2:14" outlineLevel="1">
      <c r="B1798" s="26" t="str">
        <f t="shared" si="52"/>
        <v>140A</v>
      </c>
      <c r="C1798" s="161" t="s">
        <v>2058</v>
      </c>
      <c r="D1798" s="11" t="s">
        <v>40</v>
      </c>
      <c r="E1798" s="11">
        <v>0.1</v>
      </c>
      <c r="F1798" s="11" t="s">
        <v>255</v>
      </c>
      <c r="I1798" s="11" t="s">
        <v>34</v>
      </c>
      <c r="J1798" s="43" t="s">
        <v>2059</v>
      </c>
      <c r="K1798" s="33" t="s">
        <v>5282</v>
      </c>
      <c r="N1798" s="11">
        <f t="shared" ca="1" si="53"/>
        <v>0</v>
      </c>
    </row>
    <row r="1799" spans="2:14" outlineLevel="1">
      <c r="B1799" s="26" t="str">
        <f t="shared" si="52"/>
        <v>140B</v>
      </c>
      <c r="C1799" s="161" t="s">
        <v>2060</v>
      </c>
      <c r="D1799" s="11" t="s">
        <v>40</v>
      </c>
      <c r="E1799" s="11">
        <v>0.01</v>
      </c>
      <c r="F1799" s="11" t="s">
        <v>257</v>
      </c>
      <c r="I1799" s="11" t="s">
        <v>34</v>
      </c>
      <c r="J1799" s="43" t="s">
        <v>2061</v>
      </c>
      <c r="K1799" s="33" t="s">
        <v>5283</v>
      </c>
      <c r="N1799" s="11">
        <f t="shared" ca="1" si="53"/>
        <v>0</v>
      </c>
    </row>
    <row r="1800" spans="2:14" outlineLevel="1">
      <c r="B1800" s="26" t="str">
        <f t="shared" si="52"/>
        <v>140C</v>
      </c>
      <c r="C1800" s="161" t="s">
        <v>2062</v>
      </c>
      <c r="D1800" s="11" t="s">
        <v>40</v>
      </c>
      <c r="E1800" s="11">
        <v>0.1</v>
      </c>
      <c r="F1800" s="11" t="s">
        <v>255</v>
      </c>
      <c r="I1800" s="11" t="s">
        <v>34</v>
      </c>
      <c r="J1800" s="43" t="s">
        <v>2063</v>
      </c>
      <c r="K1800" s="33" t="s">
        <v>5284</v>
      </c>
      <c r="N1800" s="11">
        <f t="shared" ca="1" si="53"/>
        <v>0</v>
      </c>
    </row>
    <row r="1801" spans="2:14" outlineLevel="1">
      <c r="B1801" s="26" t="str">
        <f t="shared" ref="B1801:B1868" si="54">DEC2HEX(4928+ROW()-ROW($B$1596),4)</f>
        <v>140D</v>
      </c>
      <c r="C1801" s="161" t="s">
        <v>2064</v>
      </c>
      <c r="D1801" s="11" t="s">
        <v>40</v>
      </c>
      <c r="E1801" s="11">
        <v>0.01</v>
      </c>
      <c r="F1801" s="11" t="s">
        <v>257</v>
      </c>
      <c r="I1801" s="11" t="s">
        <v>34</v>
      </c>
      <c r="J1801" s="43" t="s">
        <v>2065</v>
      </c>
      <c r="K1801" s="33" t="s">
        <v>5285</v>
      </c>
      <c r="N1801" s="11">
        <f t="shared" ca="1" si="53"/>
        <v>0</v>
      </c>
    </row>
    <row r="1802" spans="2:14" outlineLevel="1">
      <c r="B1802" s="26" t="str">
        <f t="shared" si="54"/>
        <v>140E</v>
      </c>
      <c r="C1802" s="161" t="s">
        <v>2066</v>
      </c>
      <c r="D1802" s="11" t="s">
        <v>40</v>
      </c>
      <c r="E1802" s="11">
        <v>0.1</v>
      </c>
      <c r="F1802" s="11" t="s">
        <v>255</v>
      </c>
      <c r="I1802" s="11" t="s">
        <v>34</v>
      </c>
      <c r="J1802" s="43" t="s">
        <v>2067</v>
      </c>
      <c r="K1802" s="33" t="s">
        <v>5286</v>
      </c>
      <c r="N1802" s="11">
        <f t="shared" ca="1" si="53"/>
        <v>0</v>
      </c>
    </row>
    <row r="1803" spans="2:14" outlineLevel="1">
      <c r="B1803" s="26" t="str">
        <f t="shared" si="54"/>
        <v>140F</v>
      </c>
      <c r="C1803" s="161" t="s">
        <v>2068</v>
      </c>
      <c r="D1803" s="11" t="s">
        <v>40</v>
      </c>
      <c r="E1803" s="11">
        <v>0.01</v>
      </c>
      <c r="F1803" s="11" t="s">
        <v>257</v>
      </c>
      <c r="I1803" s="11" t="s">
        <v>34</v>
      </c>
      <c r="J1803" s="43" t="s">
        <v>2069</v>
      </c>
      <c r="K1803" s="33" t="s">
        <v>5287</v>
      </c>
      <c r="N1803" s="11">
        <f t="shared" ca="1" si="53"/>
        <v>0</v>
      </c>
    </row>
    <row r="1804" spans="2:14" outlineLevel="1">
      <c r="B1804" s="26" t="str">
        <f t="shared" si="54"/>
        <v>1410</v>
      </c>
      <c r="C1804" s="161" t="s">
        <v>2070</v>
      </c>
      <c r="D1804" s="11" t="s">
        <v>40</v>
      </c>
      <c r="E1804" s="11">
        <v>0.1</v>
      </c>
      <c r="F1804" s="11" t="s">
        <v>255</v>
      </c>
      <c r="I1804" s="11" t="s">
        <v>34</v>
      </c>
      <c r="J1804" s="43" t="s">
        <v>2071</v>
      </c>
      <c r="K1804" s="33" t="s">
        <v>5288</v>
      </c>
      <c r="N1804" s="11">
        <f t="shared" ca="1" si="53"/>
        <v>0</v>
      </c>
    </row>
    <row r="1805" spans="2:14" outlineLevel="1">
      <c r="B1805" s="26" t="str">
        <f t="shared" si="54"/>
        <v>1411</v>
      </c>
      <c r="C1805" s="161" t="s">
        <v>2072</v>
      </c>
      <c r="D1805" s="11" t="s">
        <v>40</v>
      </c>
      <c r="E1805" s="11">
        <v>0.01</v>
      </c>
      <c r="F1805" s="11" t="s">
        <v>257</v>
      </c>
      <c r="I1805" s="11" t="s">
        <v>34</v>
      </c>
      <c r="J1805" s="43" t="s">
        <v>2073</v>
      </c>
      <c r="K1805" s="33" t="s">
        <v>5289</v>
      </c>
      <c r="N1805" s="11">
        <f t="shared" ca="1" si="53"/>
        <v>0</v>
      </c>
    </row>
    <row r="1806" spans="2:14" outlineLevel="1">
      <c r="B1806" s="26" t="str">
        <f t="shared" si="54"/>
        <v>1412</v>
      </c>
      <c r="C1806" s="161" t="s">
        <v>2074</v>
      </c>
      <c r="D1806" s="11" t="s">
        <v>40</v>
      </c>
      <c r="E1806" s="11">
        <v>0.1</v>
      </c>
      <c r="F1806" s="11" t="s">
        <v>255</v>
      </c>
      <c r="I1806" s="11" t="s">
        <v>34</v>
      </c>
      <c r="J1806" s="43" t="s">
        <v>2075</v>
      </c>
      <c r="K1806" s="33" t="s">
        <v>5290</v>
      </c>
      <c r="N1806" s="11">
        <f t="shared" ca="1" si="53"/>
        <v>0</v>
      </c>
    </row>
    <row r="1807" spans="2:14" outlineLevel="1">
      <c r="B1807" s="26" t="str">
        <f t="shared" si="54"/>
        <v>1413</v>
      </c>
      <c r="C1807" s="161" t="s">
        <v>2076</v>
      </c>
      <c r="D1807" s="11" t="s">
        <v>40</v>
      </c>
      <c r="E1807" s="11">
        <v>0.01</v>
      </c>
      <c r="F1807" s="11" t="s">
        <v>257</v>
      </c>
      <c r="I1807" s="11" t="s">
        <v>34</v>
      </c>
      <c r="J1807" s="43" t="s">
        <v>2077</v>
      </c>
      <c r="K1807" s="33" t="s">
        <v>5291</v>
      </c>
      <c r="N1807" s="11">
        <f t="shared" ca="1" si="53"/>
        <v>0</v>
      </c>
    </row>
    <row r="1808" spans="2:14" outlineLevel="1">
      <c r="B1808" s="26" t="str">
        <f t="shared" si="54"/>
        <v>1414</v>
      </c>
      <c r="C1808" s="161" t="s">
        <v>2078</v>
      </c>
      <c r="D1808" s="11" t="s">
        <v>40</v>
      </c>
      <c r="E1808" s="11">
        <v>0.1</v>
      </c>
      <c r="F1808" s="11" t="s">
        <v>255</v>
      </c>
      <c r="I1808" s="11" t="s">
        <v>34</v>
      </c>
      <c r="J1808" s="43" t="s">
        <v>2079</v>
      </c>
      <c r="K1808" s="33" t="s">
        <v>5292</v>
      </c>
      <c r="N1808" s="11">
        <f t="shared" ca="1" si="53"/>
        <v>0</v>
      </c>
    </row>
    <row r="1809" spans="2:14" outlineLevel="1">
      <c r="B1809" s="26" t="str">
        <f t="shared" si="54"/>
        <v>1415</v>
      </c>
      <c r="C1809" s="161" t="s">
        <v>2080</v>
      </c>
      <c r="D1809" s="11" t="s">
        <v>40</v>
      </c>
      <c r="E1809" s="11">
        <v>0.01</v>
      </c>
      <c r="F1809" s="11" t="s">
        <v>257</v>
      </c>
      <c r="I1809" s="11" t="s">
        <v>34</v>
      </c>
      <c r="J1809" s="43" t="s">
        <v>2081</v>
      </c>
      <c r="K1809" s="33" t="s">
        <v>5293</v>
      </c>
      <c r="N1809" s="11">
        <f t="shared" ca="1" si="53"/>
        <v>0</v>
      </c>
    </row>
    <row r="1810" spans="2:14" outlineLevel="1">
      <c r="B1810" s="26" t="str">
        <f t="shared" si="54"/>
        <v>1416</v>
      </c>
      <c r="C1810" s="161" t="s">
        <v>2082</v>
      </c>
      <c r="D1810" s="11" t="s">
        <v>40</v>
      </c>
      <c r="E1810" s="11">
        <v>0.1</v>
      </c>
      <c r="F1810" s="11" t="s">
        <v>255</v>
      </c>
      <c r="I1810" s="11" t="s">
        <v>34</v>
      </c>
      <c r="J1810" s="43" t="s">
        <v>2083</v>
      </c>
      <c r="K1810" s="33" t="s">
        <v>5294</v>
      </c>
      <c r="N1810" s="11">
        <f t="shared" ca="1" si="53"/>
        <v>0</v>
      </c>
    </row>
    <row r="1811" spans="2:14" outlineLevel="1">
      <c r="B1811" s="26" t="str">
        <f t="shared" si="54"/>
        <v>1417</v>
      </c>
      <c r="C1811" s="161" t="s">
        <v>2084</v>
      </c>
      <c r="D1811" s="11" t="s">
        <v>40</v>
      </c>
      <c r="E1811" s="11">
        <v>0.01</v>
      </c>
      <c r="F1811" s="11" t="s">
        <v>257</v>
      </c>
      <c r="I1811" s="11" t="s">
        <v>34</v>
      </c>
      <c r="J1811" s="43" t="s">
        <v>2085</v>
      </c>
      <c r="K1811" s="33" t="s">
        <v>5295</v>
      </c>
      <c r="N1811" s="11">
        <f t="shared" ca="1" si="53"/>
        <v>0</v>
      </c>
    </row>
    <row r="1812" spans="2:14" outlineLevel="1">
      <c r="B1812" s="26" t="str">
        <f t="shared" si="54"/>
        <v>1418</v>
      </c>
      <c r="C1812" s="161" t="s">
        <v>2086</v>
      </c>
      <c r="D1812" s="11" t="s">
        <v>40</v>
      </c>
      <c r="E1812" s="11">
        <v>0.1</v>
      </c>
      <c r="F1812" s="11" t="s">
        <v>255</v>
      </c>
      <c r="I1812" s="11" t="s">
        <v>34</v>
      </c>
      <c r="J1812" s="43" t="s">
        <v>2087</v>
      </c>
      <c r="K1812" s="33" t="s">
        <v>5296</v>
      </c>
      <c r="N1812" s="11">
        <f t="shared" ca="1" si="53"/>
        <v>0</v>
      </c>
    </row>
    <row r="1813" spans="2:14" outlineLevel="1">
      <c r="B1813" s="26" t="str">
        <f t="shared" si="54"/>
        <v>1419</v>
      </c>
      <c r="C1813" s="161" t="s">
        <v>2088</v>
      </c>
      <c r="D1813" s="11" t="s">
        <v>40</v>
      </c>
      <c r="E1813" s="11">
        <v>0.01</v>
      </c>
      <c r="F1813" s="11" t="s">
        <v>257</v>
      </c>
      <c r="I1813" s="11" t="s">
        <v>34</v>
      </c>
      <c r="J1813" s="43" t="s">
        <v>2089</v>
      </c>
      <c r="K1813" s="33" t="s">
        <v>5297</v>
      </c>
      <c r="N1813" s="11">
        <f t="shared" ca="1" si="53"/>
        <v>0</v>
      </c>
    </row>
    <row r="1814" spans="2:14" outlineLevel="1">
      <c r="B1814" s="26" t="str">
        <f t="shared" si="54"/>
        <v>141A</v>
      </c>
      <c r="C1814" s="161" t="s">
        <v>2090</v>
      </c>
      <c r="D1814" s="11" t="s">
        <v>40</v>
      </c>
      <c r="E1814" s="11">
        <v>0.1</v>
      </c>
      <c r="F1814" s="11" t="s">
        <v>255</v>
      </c>
      <c r="I1814" s="11" t="s">
        <v>34</v>
      </c>
      <c r="J1814" s="43" t="s">
        <v>2091</v>
      </c>
      <c r="K1814" s="33" t="s">
        <v>5298</v>
      </c>
      <c r="N1814" s="11">
        <f t="shared" ca="1" si="53"/>
        <v>0</v>
      </c>
    </row>
    <row r="1815" spans="2:14" outlineLevel="1">
      <c r="B1815" s="26" t="str">
        <f t="shared" si="54"/>
        <v>141B</v>
      </c>
      <c r="C1815" s="161" t="s">
        <v>2092</v>
      </c>
      <c r="D1815" s="11" t="s">
        <v>40</v>
      </c>
      <c r="E1815" s="11">
        <v>0.01</v>
      </c>
      <c r="F1815" s="11" t="s">
        <v>257</v>
      </c>
      <c r="I1815" s="11" t="s">
        <v>34</v>
      </c>
      <c r="J1815" s="43" t="s">
        <v>2093</v>
      </c>
      <c r="K1815" s="33" t="s">
        <v>5299</v>
      </c>
      <c r="N1815" s="11">
        <f t="shared" ca="1" si="53"/>
        <v>0</v>
      </c>
    </row>
    <row r="1816" spans="2:14" outlineLevel="1">
      <c r="B1816" s="26" t="str">
        <f t="shared" si="54"/>
        <v>141C</v>
      </c>
      <c r="C1816" s="161" t="s">
        <v>2094</v>
      </c>
      <c r="D1816" s="11" t="s">
        <v>40</v>
      </c>
      <c r="E1816" s="11">
        <v>0.1</v>
      </c>
      <c r="F1816" s="11" t="s">
        <v>255</v>
      </c>
      <c r="I1816" s="11" t="s">
        <v>34</v>
      </c>
      <c r="J1816" s="43" t="s">
        <v>2095</v>
      </c>
      <c r="K1816" s="33" t="s">
        <v>5300</v>
      </c>
      <c r="N1816" s="11">
        <f t="shared" ca="1" si="53"/>
        <v>0</v>
      </c>
    </row>
    <row r="1817" spans="2:14" outlineLevel="1">
      <c r="B1817" s="26" t="str">
        <f t="shared" si="54"/>
        <v>141D</v>
      </c>
      <c r="C1817" s="161" t="s">
        <v>2096</v>
      </c>
      <c r="D1817" s="11" t="s">
        <v>40</v>
      </c>
      <c r="E1817" s="11">
        <v>0.01</v>
      </c>
      <c r="F1817" s="11" t="s">
        <v>257</v>
      </c>
      <c r="I1817" s="11" t="s">
        <v>34</v>
      </c>
      <c r="J1817" s="43" t="s">
        <v>2097</v>
      </c>
      <c r="K1817" s="33" t="s">
        <v>5301</v>
      </c>
      <c r="N1817" s="11">
        <f t="shared" ca="1" si="53"/>
        <v>0</v>
      </c>
    </row>
    <row r="1818" spans="2:14" outlineLevel="1">
      <c r="B1818" s="26" t="str">
        <f t="shared" si="54"/>
        <v>141E</v>
      </c>
      <c r="C1818" s="161" t="s">
        <v>2098</v>
      </c>
      <c r="D1818" s="11" t="s">
        <v>40</v>
      </c>
      <c r="E1818" s="11">
        <v>0.1</v>
      </c>
      <c r="F1818" s="11" t="s">
        <v>255</v>
      </c>
      <c r="I1818" s="11" t="s">
        <v>34</v>
      </c>
      <c r="J1818" s="43" t="s">
        <v>2099</v>
      </c>
      <c r="K1818" s="33" t="s">
        <v>5302</v>
      </c>
      <c r="N1818" s="11">
        <f t="shared" ca="1" si="53"/>
        <v>0</v>
      </c>
    </row>
    <row r="1819" spans="2:14" outlineLevel="1">
      <c r="B1819" s="26" t="str">
        <f t="shared" si="54"/>
        <v>141F</v>
      </c>
      <c r="C1819" s="161" t="s">
        <v>2100</v>
      </c>
      <c r="D1819" s="11" t="s">
        <v>40</v>
      </c>
      <c r="E1819" s="11">
        <v>0.01</v>
      </c>
      <c r="F1819" s="11" t="s">
        <v>257</v>
      </c>
      <c r="I1819" s="11" t="s">
        <v>34</v>
      </c>
      <c r="J1819" s="43" t="s">
        <v>2101</v>
      </c>
      <c r="K1819" s="33" t="s">
        <v>5303</v>
      </c>
      <c r="N1819" s="11">
        <f t="shared" ca="1" si="53"/>
        <v>0</v>
      </c>
    </row>
    <row r="1820" spans="2:14" outlineLevel="1">
      <c r="B1820" s="26" t="str">
        <f t="shared" si="54"/>
        <v>1420</v>
      </c>
      <c r="C1820" s="161" t="s">
        <v>2102</v>
      </c>
      <c r="D1820" s="11" t="s">
        <v>40</v>
      </c>
      <c r="E1820" s="11">
        <v>0.1</v>
      </c>
      <c r="F1820" s="11" t="s">
        <v>255</v>
      </c>
      <c r="I1820" s="11" t="s">
        <v>34</v>
      </c>
      <c r="J1820" s="43" t="s">
        <v>2103</v>
      </c>
      <c r="K1820" s="33" t="s">
        <v>5304</v>
      </c>
      <c r="N1820" s="11">
        <f t="shared" ca="1" si="53"/>
        <v>0</v>
      </c>
    </row>
    <row r="1821" spans="2:14" outlineLevel="1">
      <c r="B1821" s="26" t="str">
        <f t="shared" si="54"/>
        <v>1421</v>
      </c>
      <c r="C1821" s="161" t="s">
        <v>2104</v>
      </c>
      <c r="D1821" s="11" t="s">
        <v>40</v>
      </c>
      <c r="E1821" s="11">
        <v>0.01</v>
      </c>
      <c r="F1821" s="11" t="s">
        <v>257</v>
      </c>
      <c r="I1821" s="11" t="s">
        <v>34</v>
      </c>
      <c r="J1821" s="43" t="s">
        <v>2105</v>
      </c>
      <c r="K1821" s="33" t="s">
        <v>5305</v>
      </c>
      <c r="N1821" s="11">
        <f t="shared" ca="1" si="53"/>
        <v>0</v>
      </c>
    </row>
    <row r="1822" spans="2:14" outlineLevel="1">
      <c r="B1822" s="26" t="str">
        <f t="shared" si="54"/>
        <v>1422</v>
      </c>
      <c r="C1822" s="161" t="s">
        <v>2106</v>
      </c>
      <c r="D1822" s="11" t="s">
        <v>40</v>
      </c>
      <c r="E1822" s="11">
        <v>0.1</v>
      </c>
      <c r="F1822" s="11" t="s">
        <v>255</v>
      </c>
      <c r="I1822" s="11" t="s">
        <v>34</v>
      </c>
      <c r="J1822" s="43" t="s">
        <v>2107</v>
      </c>
      <c r="K1822" s="33" t="s">
        <v>5306</v>
      </c>
      <c r="N1822" s="11">
        <f t="shared" ca="1" si="53"/>
        <v>0</v>
      </c>
    </row>
    <row r="1823" spans="2:14" outlineLevel="1">
      <c r="B1823" s="26" t="str">
        <f t="shared" si="54"/>
        <v>1423</v>
      </c>
      <c r="C1823" s="161" t="s">
        <v>2108</v>
      </c>
      <c r="D1823" s="11" t="s">
        <v>40</v>
      </c>
      <c r="E1823" s="11">
        <v>0.01</v>
      </c>
      <c r="F1823" s="11" t="s">
        <v>257</v>
      </c>
      <c r="I1823" s="11" t="s">
        <v>34</v>
      </c>
      <c r="J1823" s="43" t="s">
        <v>2109</v>
      </c>
      <c r="K1823" s="33" t="s">
        <v>5307</v>
      </c>
      <c r="N1823" s="11">
        <f t="shared" ca="1" si="53"/>
        <v>0</v>
      </c>
    </row>
    <row r="1824" spans="2:14" outlineLevel="1">
      <c r="B1824" s="26" t="str">
        <f t="shared" si="54"/>
        <v>1424</v>
      </c>
      <c r="C1824" s="161" t="s">
        <v>2110</v>
      </c>
      <c r="D1824" s="11" t="s">
        <v>40</v>
      </c>
      <c r="E1824" s="11">
        <v>0.1</v>
      </c>
      <c r="F1824" s="11" t="s">
        <v>255</v>
      </c>
      <c r="I1824" s="11" t="s">
        <v>34</v>
      </c>
      <c r="J1824" s="43" t="s">
        <v>2111</v>
      </c>
      <c r="K1824" s="33" t="s">
        <v>5308</v>
      </c>
      <c r="N1824" s="11">
        <f t="shared" ca="1" si="53"/>
        <v>0</v>
      </c>
    </row>
    <row r="1825" spans="2:14" outlineLevel="1">
      <c r="B1825" s="26" t="str">
        <f t="shared" si="54"/>
        <v>1425</v>
      </c>
      <c r="C1825" s="161" t="s">
        <v>2112</v>
      </c>
      <c r="D1825" s="11" t="s">
        <v>40</v>
      </c>
      <c r="E1825" s="11">
        <v>0.01</v>
      </c>
      <c r="F1825" s="11" t="s">
        <v>257</v>
      </c>
      <c r="I1825" s="11" t="s">
        <v>34</v>
      </c>
      <c r="J1825" s="43" t="s">
        <v>2113</v>
      </c>
      <c r="K1825" s="33" t="s">
        <v>5309</v>
      </c>
      <c r="N1825" s="11">
        <f t="shared" ca="1" si="53"/>
        <v>0</v>
      </c>
    </row>
    <row r="1826" spans="2:14" outlineLevel="1">
      <c r="B1826" s="26" t="str">
        <f t="shared" si="54"/>
        <v>1426</v>
      </c>
      <c r="C1826" s="161" t="s">
        <v>2114</v>
      </c>
      <c r="D1826" s="11" t="s">
        <v>40</v>
      </c>
      <c r="E1826" s="11">
        <v>0.1</v>
      </c>
      <c r="F1826" s="11" t="s">
        <v>255</v>
      </c>
      <c r="I1826" s="11" t="s">
        <v>34</v>
      </c>
      <c r="J1826" s="43" t="s">
        <v>2115</v>
      </c>
      <c r="K1826" s="33" t="s">
        <v>5310</v>
      </c>
      <c r="N1826" s="11">
        <f t="shared" ca="1" si="53"/>
        <v>0</v>
      </c>
    </row>
    <row r="1827" spans="2:14" outlineLevel="1">
      <c r="B1827" s="26" t="str">
        <f t="shared" si="54"/>
        <v>1427</v>
      </c>
      <c r="C1827" s="161" t="s">
        <v>2116</v>
      </c>
      <c r="D1827" s="11" t="s">
        <v>40</v>
      </c>
      <c r="E1827" s="11">
        <v>0.01</v>
      </c>
      <c r="F1827" s="11" t="s">
        <v>257</v>
      </c>
      <c r="I1827" s="11" t="s">
        <v>34</v>
      </c>
      <c r="J1827" s="43" t="s">
        <v>2117</v>
      </c>
      <c r="K1827" s="33" t="s">
        <v>5311</v>
      </c>
      <c r="N1827" s="11">
        <f t="shared" ca="1" si="53"/>
        <v>0</v>
      </c>
    </row>
    <row r="1828" spans="2:14" outlineLevel="1">
      <c r="B1828" s="26" t="str">
        <f t="shared" si="54"/>
        <v>1428</v>
      </c>
      <c r="C1828" s="161" t="s">
        <v>2118</v>
      </c>
      <c r="D1828" s="11" t="s">
        <v>40</v>
      </c>
      <c r="E1828" s="11">
        <v>0.1</v>
      </c>
      <c r="F1828" s="11" t="s">
        <v>255</v>
      </c>
      <c r="I1828" s="11" t="s">
        <v>34</v>
      </c>
      <c r="J1828" s="43" t="s">
        <v>2119</v>
      </c>
      <c r="K1828" s="33" t="s">
        <v>5312</v>
      </c>
      <c r="N1828" s="11">
        <f t="shared" ca="1" si="53"/>
        <v>0</v>
      </c>
    </row>
    <row r="1829" spans="2:14" outlineLevel="1">
      <c r="B1829" s="26" t="str">
        <f t="shared" si="54"/>
        <v>1429</v>
      </c>
      <c r="C1829" s="161" t="s">
        <v>2120</v>
      </c>
      <c r="D1829" s="11" t="s">
        <v>40</v>
      </c>
      <c r="E1829" s="11">
        <v>0.01</v>
      </c>
      <c r="F1829" s="11" t="s">
        <v>257</v>
      </c>
      <c r="I1829" s="11" t="s">
        <v>34</v>
      </c>
      <c r="J1829" s="43" t="s">
        <v>2121</v>
      </c>
      <c r="K1829" s="33" t="s">
        <v>5313</v>
      </c>
      <c r="N1829" s="11">
        <f t="shared" ca="1" si="53"/>
        <v>0</v>
      </c>
    </row>
    <row r="1830" spans="2:14" outlineLevel="1">
      <c r="B1830" s="26" t="str">
        <f t="shared" si="54"/>
        <v>142A</v>
      </c>
      <c r="C1830" s="161" t="s">
        <v>2122</v>
      </c>
      <c r="D1830" s="11" t="s">
        <v>40</v>
      </c>
      <c r="E1830" s="11">
        <v>0.1</v>
      </c>
      <c r="F1830" s="11" t="s">
        <v>255</v>
      </c>
      <c r="I1830" s="11" t="s">
        <v>34</v>
      </c>
      <c r="J1830" s="43" t="s">
        <v>2123</v>
      </c>
      <c r="K1830" s="33" t="s">
        <v>5314</v>
      </c>
      <c r="N1830" s="11">
        <f t="shared" ca="1" si="53"/>
        <v>0</v>
      </c>
    </row>
    <row r="1831" spans="2:14" outlineLevel="1">
      <c r="B1831" s="26" t="str">
        <f t="shared" si="54"/>
        <v>142B</v>
      </c>
      <c r="C1831" s="161" t="s">
        <v>2124</v>
      </c>
      <c r="D1831" s="11" t="s">
        <v>40</v>
      </c>
      <c r="E1831" s="11">
        <v>0.01</v>
      </c>
      <c r="F1831" s="11" t="s">
        <v>257</v>
      </c>
      <c r="I1831" s="11" t="s">
        <v>34</v>
      </c>
      <c r="J1831" s="43" t="s">
        <v>2125</v>
      </c>
      <c r="K1831" s="33" t="s">
        <v>5315</v>
      </c>
      <c r="N1831" s="11">
        <f t="shared" ca="1" si="53"/>
        <v>0</v>
      </c>
    </row>
    <row r="1832" spans="2:14" outlineLevel="1">
      <c r="B1832" s="26" t="str">
        <f t="shared" si="54"/>
        <v>142C</v>
      </c>
      <c r="C1832" s="161" t="s">
        <v>2126</v>
      </c>
      <c r="D1832" s="11" t="s">
        <v>40</v>
      </c>
      <c r="E1832" s="11">
        <v>0.1</v>
      </c>
      <c r="F1832" s="11" t="s">
        <v>255</v>
      </c>
      <c r="I1832" s="11" t="s">
        <v>34</v>
      </c>
      <c r="J1832" s="43" t="s">
        <v>2127</v>
      </c>
      <c r="K1832" s="33" t="s">
        <v>5316</v>
      </c>
      <c r="N1832" s="11">
        <f t="shared" ca="1" si="53"/>
        <v>0</v>
      </c>
    </row>
    <row r="1833" spans="2:14" outlineLevel="1">
      <c r="B1833" s="26" t="str">
        <f t="shared" si="54"/>
        <v>142D</v>
      </c>
      <c r="C1833" s="161" t="s">
        <v>2128</v>
      </c>
      <c r="D1833" s="11" t="s">
        <v>40</v>
      </c>
      <c r="E1833" s="11">
        <v>0.01</v>
      </c>
      <c r="F1833" s="11" t="s">
        <v>257</v>
      </c>
      <c r="I1833" s="11" t="s">
        <v>34</v>
      </c>
      <c r="J1833" s="43" t="s">
        <v>2129</v>
      </c>
      <c r="K1833" s="33" t="s">
        <v>5317</v>
      </c>
      <c r="N1833" s="11">
        <f t="shared" ca="1" si="53"/>
        <v>0</v>
      </c>
    </row>
    <row r="1834" spans="2:14" outlineLevel="1">
      <c r="B1834" s="26" t="str">
        <f t="shared" si="54"/>
        <v>142E</v>
      </c>
      <c r="C1834" s="161" t="s">
        <v>2130</v>
      </c>
      <c r="D1834" s="11" t="s">
        <v>40</v>
      </c>
      <c r="E1834" s="11">
        <v>0.1</v>
      </c>
      <c r="F1834" s="11" t="s">
        <v>255</v>
      </c>
      <c r="I1834" s="11" t="s">
        <v>34</v>
      </c>
      <c r="J1834" s="43" t="s">
        <v>2131</v>
      </c>
      <c r="K1834" s="33" t="s">
        <v>5318</v>
      </c>
      <c r="N1834" s="11">
        <f t="shared" ca="1" si="53"/>
        <v>0</v>
      </c>
    </row>
    <row r="1835" spans="2:14" outlineLevel="1">
      <c r="B1835" s="26" t="str">
        <f t="shared" si="54"/>
        <v>142F</v>
      </c>
      <c r="C1835" s="161" t="s">
        <v>2132</v>
      </c>
      <c r="D1835" s="11" t="s">
        <v>40</v>
      </c>
      <c r="E1835" s="11">
        <v>0.01</v>
      </c>
      <c r="F1835" s="11" t="s">
        <v>257</v>
      </c>
      <c r="I1835" s="11" t="s">
        <v>34</v>
      </c>
      <c r="J1835" s="43" t="s">
        <v>2133</v>
      </c>
      <c r="K1835" s="33" t="s">
        <v>5319</v>
      </c>
      <c r="N1835" s="11">
        <f t="shared" ca="1" si="53"/>
        <v>0</v>
      </c>
    </row>
    <row r="1836" spans="2:14" outlineLevel="1">
      <c r="B1836" s="26" t="str">
        <f t="shared" si="54"/>
        <v>1430</v>
      </c>
      <c r="C1836" s="161" t="s">
        <v>2134</v>
      </c>
      <c r="D1836" s="11" t="s">
        <v>40</v>
      </c>
      <c r="E1836" s="11">
        <v>0.1</v>
      </c>
      <c r="F1836" s="11" t="s">
        <v>255</v>
      </c>
      <c r="I1836" s="11" t="s">
        <v>34</v>
      </c>
      <c r="J1836" s="43" t="s">
        <v>2135</v>
      </c>
      <c r="K1836" s="33" t="s">
        <v>5320</v>
      </c>
      <c r="N1836" s="11">
        <f t="shared" ca="1" si="53"/>
        <v>0</v>
      </c>
    </row>
    <row r="1837" spans="2:14" outlineLevel="1">
      <c r="B1837" s="26" t="str">
        <f t="shared" si="54"/>
        <v>1431</v>
      </c>
      <c r="C1837" s="161" t="s">
        <v>2136</v>
      </c>
      <c r="D1837" s="11" t="s">
        <v>40</v>
      </c>
      <c r="E1837" s="11">
        <v>0.01</v>
      </c>
      <c r="F1837" s="11" t="s">
        <v>257</v>
      </c>
      <c r="I1837" s="11" t="s">
        <v>34</v>
      </c>
      <c r="J1837" s="43" t="s">
        <v>2137</v>
      </c>
      <c r="K1837" s="33" t="s">
        <v>5321</v>
      </c>
      <c r="N1837" s="11">
        <f t="shared" ca="1" si="53"/>
        <v>0</v>
      </c>
    </row>
    <row r="1838" spans="2:14" outlineLevel="1">
      <c r="B1838" s="26" t="str">
        <f t="shared" si="54"/>
        <v>1432</v>
      </c>
      <c r="C1838" s="161" t="s">
        <v>2138</v>
      </c>
      <c r="D1838" s="11" t="s">
        <v>40</v>
      </c>
      <c r="E1838" s="11">
        <v>0.1</v>
      </c>
      <c r="F1838" s="11" t="s">
        <v>255</v>
      </c>
      <c r="I1838" s="11" t="s">
        <v>34</v>
      </c>
      <c r="J1838" s="43" t="s">
        <v>2139</v>
      </c>
      <c r="K1838" s="33" t="s">
        <v>5322</v>
      </c>
      <c r="N1838" s="11">
        <f t="shared" ca="1" si="53"/>
        <v>0</v>
      </c>
    </row>
    <row r="1839" spans="2:14" outlineLevel="1">
      <c r="B1839" s="26" t="str">
        <f t="shared" si="54"/>
        <v>1433</v>
      </c>
      <c r="C1839" s="161" t="s">
        <v>2140</v>
      </c>
      <c r="D1839" s="11" t="s">
        <v>40</v>
      </c>
      <c r="E1839" s="11">
        <v>0.01</v>
      </c>
      <c r="F1839" s="11" t="s">
        <v>257</v>
      </c>
      <c r="I1839" s="11" t="s">
        <v>34</v>
      </c>
      <c r="J1839" s="43" t="s">
        <v>2141</v>
      </c>
      <c r="K1839" s="33" t="s">
        <v>5323</v>
      </c>
      <c r="N1839" s="11">
        <f t="shared" ca="1" si="53"/>
        <v>0</v>
      </c>
    </row>
    <row r="1840" spans="2:14" outlineLevel="1">
      <c r="B1840" s="26" t="str">
        <f t="shared" si="54"/>
        <v>1434</v>
      </c>
      <c r="C1840" s="161" t="s">
        <v>2142</v>
      </c>
      <c r="D1840" s="11" t="s">
        <v>40</v>
      </c>
      <c r="E1840" s="11">
        <v>0.1</v>
      </c>
      <c r="F1840" s="11" t="s">
        <v>255</v>
      </c>
      <c r="I1840" s="11" t="s">
        <v>34</v>
      </c>
      <c r="J1840" s="43" t="s">
        <v>2143</v>
      </c>
      <c r="K1840" s="33" t="s">
        <v>5324</v>
      </c>
      <c r="N1840" s="11">
        <f t="shared" ca="1" si="53"/>
        <v>0</v>
      </c>
    </row>
    <row r="1841" spans="2:14" outlineLevel="1">
      <c r="B1841" s="26" t="str">
        <f t="shared" si="54"/>
        <v>1435</v>
      </c>
      <c r="C1841" s="161" t="s">
        <v>2144</v>
      </c>
      <c r="D1841" s="11" t="s">
        <v>40</v>
      </c>
      <c r="E1841" s="11">
        <v>0.01</v>
      </c>
      <c r="F1841" s="11" t="s">
        <v>257</v>
      </c>
      <c r="I1841" s="11" t="s">
        <v>34</v>
      </c>
      <c r="J1841" s="43" t="s">
        <v>2145</v>
      </c>
      <c r="K1841" s="33" t="s">
        <v>5325</v>
      </c>
      <c r="N1841" s="11">
        <f t="shared" ca="1" si="53"/>
        <v>0</v>
      </c>
    </row>
    <row r="1842" spans="2:14" outlineLevel="1">
      <c r="B1842" s="26" t="str">
        <f t="shared" si="54"/>
        <v>1436</v>
      </c>
      <c r="C1842" s="161" t="s">
        <v>2146</v>
      </c>
      <c r="D1842" s="11" t="s">
        <v>40</v>
      </c>
      <c r="E1842" s="11">
        <v>0.1</v>
      </c>
      <c r="F1842" s="11" t="s">
        <v>255</v>
      </c>
      <c r="I1842" s="11" t="s">
        <v>34</v>
      </c>
      <c r="J1842" s="43" t="s">
        <v>2147</v>
      </c>
      <c r="K1842" s="33" t="s">
        <v>5326</v>
      </c>
      <c r="N1842" s="11">
        <f t="shared" ca="1" si="53"/>
        <v>0</v>
      </c>
    </row>
    <row r="1843" spans="2:14" outlineLevel="1">
      <c r="B1843" s="26" t="str">
        <f t="shared" si="54"/>
        <v>1437</v>
      </c>
      <c r="C1843" s="161" t="s">
        <v>2148</v>
      </c>
      <c r="D1843" s="11" t="s">
        <v>40</v>
      </c>
      <c r="E1843" s="11">
        <v>0.01</v>
      </c>
      <c r="F1843" s="11" t="s">
        <v>257</v>
      </c>
      <c r="I1843" s="11" t="s">
        <v>34</v>
      </c>
      <c r="J1843" s="43" t="s">
        <v>2149</v>
      </c>
      <c r="K1843" s="33" t="s">
        <v>5327</v>
      </c>
      <c r="N1843" s="11">
        <f t="shared" ca="1" si="53"/>
        <v>0</v>
      </c>
    </row>
    <row r="1844" spans="2:14" outlineLevel="1">
      <c r="B1844" s="26" t="str">
        <f t="shared" si="54"/>
        <v>1438</v>
      </c>
      <c r="C1844" s="161" t="s">
        <v>2150</v>
      </c>
      <c r="D1844" s="11" t="s">
        <v>40</v>
      </c>
      <c r="E1844" s="11">
        <v>0.1</v>
      </c>
      <c r="F1844" s="11" t="s">
        <v>255</v>
      </c>
      <c r="I1844" s="11" t="s">
        <v>34</v>
      </c>
      <c r="J1844" s="43" t="s">
        <v>2151</v>
      </c>
      <c r="K1844" s="33" t="s">
        <v>5328</v>
      </c>
      <c r="N1844" s="11">
        <f t="shared" ca="1" si="53"/>
        <v>0</v>
      </c>
    </row>
    <row r="1845" spans="2:14" outlineLevel="1">
      <c r="B1845" s="26" t="str">
        <f t="shared" si="54"/>
        <v>1439</v>
      </c>
      <c r="C1845" s="161" t="s">
        <v>2152</v>
      </c>
      <c r="D1845" s="11" t="s">
        <v>40</v>
      </c>
      <c r="E1845" s="11">
        <v>0.01</v>
      </c>
      <c r="F1845" s="11" t="s">
        <v>257</v>
      </c>
      <c r="I1845" s="11" t="s">
        <v>34</v>
      </c>
      <c r="J1845" s="43" t="s">
        <v>2153</v>
      </c>
      <c r="K1845" s="33" t="s">
        <v>5329</v>
      </c>
      <c r="N1845" s="11">
        <f t="shared" ca="1" si="53"/>
        <v>0</v>
      </c>
    </row>
    <row r="1846" spans="2:14" outlineLevel="1">
      <c r="B1846" s="26" t="str">
        <f t="shared" si="54"/>
        <v>143A</v>
      </c>
      <c r="C1846" s="161" t="s">
        <v>2154</v>
      </c>
      <c r="D1846" s="11" t="s">
        <v>40</v>
      </c>
      <c r="E1846" s="11">
        <v>0.1</v>
      </c>
      <c r="F1846" s="11" t="s">
        <v>255</v>
      </c>
      <c r="I1846" s="11" t="s">
        <v>34</v>
      </c>
      <c r="J1846" s="43" t="s">
        <v>2155</v>
      </c>
      <c r="K1846" s="33" t="s">
        <v>5330</v>
      </c>
      <c r="N1846" s="11">
        <f t="shared" ca="1" si="53"/>
        <v>0</v>
      </c>
    </row>
    <row r="1847" spans="2:14" outlineLevel="1">
      <c r="B1847" s="26" t="str">
        <f t="shared" si="54"/>
        <v>143B</v>
      </c>
      <c r="C1847" s="161" t="s">
        <v>2156</v>
      </c>
      <c r="D1847" s="11" t="s">
        <v>40</v>
      </c>
      <c r="E1847" s="11">
        <v>0.01</v>
      </c>
      <c r="F1847" s="11" t="s">
        <v>257</v>
      </c>
      <c r="I1847" s="11" t="s">
        <v>34</v>
      </c>
      <c r="J1847" s="43" t="s">
        <v>2157</v>
      </c>
      <c r="K1847" s="33" t="s">
        <v>5331</v>
      </c>
      <c r="N1847" s="11">
        <f t="shared" ca="1" si="53"/>
        <v>0</v>
      </c>
    </row>
    <row r="1848" spans="2:14" outlineLevel="1">
      <c r="B1848" s="26" t="str">
        <f t="shared" si="54"/>
        <v>143C</v>
      </c>
      <c r="C1848" s="161" t="s">
        <v>2158</v>
      </c>
      <c r="D1848" s="11" t="s">
        <v>40</v>
      </c>
      <c r="E1848" s="11">
        <v>0.1</v>
      </c>
      <c r="F1848" s="11" t="s">
        <v>255</v>
      </c>
      <c r="I1848" s="11" t="s">
        <v>34</v>
      </c>
      <c r="J1848" s="43" t="s">
        <v>2159</v>
      </c>
      <c r="K1848" s="33" t="s">
        <v>5332</v>
      </c>
      <c r="N1848" s="11">
        <f t="shared" ca="1" si="53"/>
        <v>0</v>
      </c>
    </row>
    <row r="1849" spans="2:14" outlineLevel="1">
      <c r="B1849" s="26" t="str">
        <f t="shared" si="54"/>
        <v>143D</v>
      </c>
      <c r="C1849" s="161" t="s">
        <v>2160</v>
      </c>
      <c r="D1849" s="11" t="s">
        <v>40</v>
      </c>
      <c r="E1849" s="11">
        <v>0.01</v>
      </c>
      <c r="F1849" s="11" t="s">
        <v>257</v>
      </c>
      <c r="I1849" s="11" t="s">
        <v>34</v>
      </c>
      <c r="J1849" s="43" t="s">
        <v>2161</v>
      </c>
      <c r="K1849" s="33" t="s">
        <v>5333</v>
      </c>
      <c r="N1849" s="11">
        <f t="shared" ca="1" si="53"/>
        <v>0</v>
      </c>
    </row>
    <row r="1850" spans="2:14" outlineLevel="1">
      <c r="B1850" s="26" t="str">
        <f t="shared" si="54"/>
        <v>143E</v>
      </c>
      <c r="C1850" s="161" t="s">
        <v>2162</v>
      </c>
      <c r="D1850" s="11" t="s">
        <v>40</v>
      </c>
      <c r="E1850" s="11">
        <v>0.1</v>
      </c>
      <c r="F1850" s="11" t="s">
        <v>255</v>
      </c>
      <c r="I1850" s="11" t="s">
        <v>34</v>
      </c>
      <c r="J1850" s="43" t="s">
        <v>2163</v>
      </c>
      <c r="K1850" s="33" t="s">
        <v>5334</v>
      </c>
      <c r="N1850" s="11">
        <f t="shared" ca="1" si="53"/>
        <v>0</v>
      </c>
    </row>
    <row r="1851" spans="2:14" outlineLevel="1">
      <c r="B1851" s="26" t="str">
        <f t="shared" si="54"/>
        <v>143F</v>
      </c>
      <c r="C1851" s="161" t="s">
        <v>2164</v>
      </c>
      <c r="D1851" s="11" t="s">
        <v>40</v>
      </c>
      <c r="E1851" s="11">
        <v>0.01</v>
      </c>
      <c r="F1851" s="11" t="s">
        <v>257</v>
      </c>
      <c r="I1851" s="11" t="s">
        <v>34</v>
      </c>
      <c r="J1851" s="43" t="s">
        <v>2165</v>
      </c>
      <c r="K1851" s="33" t="s">
        <v>5335</v>
      </c>
      <c r="N1851" s="11">
        <f t="shared" ca="1" si="53"/>
        <v>0</v>
      </c>
    </row>
    <row r="1852" spans="2:14" outlineLevel="1">
      <c r="B1852" s="26" t="str">
        <f t="shared" si="54"/>
        <v>1440</v>
      </c>
      <c r="C1852" s="310" t="s">
        <v>2166</v>
      </c>
      <c r="D1852" s="281" t="s">
        <v>33</v>
      </c>
      <c r="E1852" s="281"/>
      <c r="F1852" s="281"/>
      <c r="G1852" s="281"/>
      <c r="H1852" s="281"/>
      <c r="I1852" s="281" t="s">
        <v>34</v>
      </c>
      <c r="J1852" s="258" t="s">
        <v>35</v>
      </c>
      <c r="K1852" s="244" t="s">
        <v>36</v>
      </c>
      <c r="M1852" s="241" t="str">
        <f ca="1">DEC2HEX((15+SUM(INDIRECT(ADDRESS(ROW()+32,13)&amp;":"&amp;ADDRESS(ROW()+4+60-1,13))))/2^32,8)</f>
        <v>00000000</v>
      </c>
      <c r="N1852" s="247" t="str">
        <f ca="1">DEC2HEX(MOD(15+SUM(INDIRECT(ADDRESS(ROW()+4,13)&amp;":"&amp;ADDRESS(ROW()+4+28-1,13))),2^32),8)</f>
        <v>0000000F</v>
      </c>
    </row>
    <row r="1853" spans="2:14" outlineLevel="1">
      <c r="B1853" s="26" t="str">
        <f t="shared" si="54"/>
        <v>1441</v>
      </c>
      <c r="C1853" s="310"/>
      <c r="D1853" s="281"/>
      <c r="E1853" s="281"/>
      <c r="F1853" s="281"/>
      <c r="G1853" s="281"/>
      <c r="H1853" s="281"/>
      <c r="I1853" s="281"/>
      <c r="J1853" s="257"/>
      <c r="K1853" s="245"/>
      <c r="M1853" s="242"/>
      <c r="N1853" s="248"/>
    </row>
    <row r="1854" spans="2:14" outlineLevel="1">
      <c r="B1854" s="26" t="str">
        <f t="shared" si="54"/>
        <v>1442</v>
      </c>
      <c r="C1854" s="310"/>
      <c r="D1854" s="281"/>
      <c r="E1854" s="281"/>
      <c r="F1854" s="281"/>
      <c r="G1854" s="281"/>
      <c r="H1854" s="281"/>
      <c r="I1854" s="281"/>
      <c r="J1854" s="257"/>
      <c r="K1854" s="245"/>
      <c r="M1854" s="242"/>
      <c r="N1854" s="248"/>
    </row>
    <row r="1855" spans="2:14" ht="66" customHeight="1" outlineLevel="1">
      <c r="B1855" s="26" t="str">
        <f t="shared" si="54"/>
        <v>1443</v>
      </c>
      <c r="C1855" s="310"/>
      <c r="D1855" s="281"/>
      <c r="E1855" s="281"/>
      <c r="F1855" s="281"/>
      <c r="G1855" s="281"/>
      <c r="H1855" s="281"/>
      <c r="I1855" s="281"/>
      <c r="J1855" s="257"/>
      <c r="K1855" s="246"/>
      <c r="M1855" s="243"/>
      <c r="N1855" s="249"/>
    </row>
    <row r="1856" spans="2:14" outlineLevel="1">
      <c r="B1856" s="26" t="str">
        <f t="shared" si="54"/>
        <v>1444</v>
      </c>
      <c r="C1856" s="161" t="s">
        <v>2167</v>
      </c>
      <c r="D1856" s="11" t="s">
        <v>40</v>
      </c>
      <c r="E1856" s="11">
        <v>0.1</v>
      </c>
      <c r="F1856" s="11" t="s">
        <v>255</v>
      </c>
      <c r="I1856" s="11" t="s">
        <v>34</v>
      </c>
      <c r="J1856" s="43" t="s">
        <v>2168</v>
      </c>
      <c r="K1856" s="33" t="s">
        <v>5336</v>
      </c>
      <c r="M1856" s="11">
        <v>0</v>
      </c>
      <c r="N1856" s="11">
        <f ca="1">IF(INDIRECT(ADDRESS(ROW(),12))=1,2^(ROW()-ROW($N$1852)),0)</f>
        <v>0</v>
      </c>
    </row>
    <row r="1857" spans="2:14" outlineLevel="1">
      <c r="B1857" s="26" t="str">
        <f t="shared" si="54"/>
        <v>1445</v>
      </c>
      <c r="C1857" s="161" t="s">
        <v>2169</v>
      </c>
      <c r="D1857" s="11" t="s">
        <v>40</v>
      </c>
      <c r="E1857" s="11">
        <v>0.01</v>
      </c>
      <c r="F1857" s="11" t="s">
        <v>257</v>
      </c>
      <c r="I1857" s="11" t="s">
        <v>34</v>
      </c>
      <c r="J1857" s="43" t="s">
        <v>2170</v>
      </c>
      <c r="K1857" s="33" t="s">
        <v>5337</v>
      </c>
      <c r="N1857" s="11">
        <f t="shared" ref="N1857:N1915" ca="1" si="55">IF(INDIRECT(ADDRESS(ROW(),12))=1,2^(ROW()-ROW($N$1852)),0)</f>
        <v>0</v>
      </c>
    </row>
    <row r="1858" spans="2:14" outlineLevel="1">
      <c r="B1858" s="26" t="str">
        <f t="shared" si="54"/>
        <v>1446</v>
      </c>
      <c r="C1858" s="161" t="s">
        <v>2171</v>
      </c>
      <c r="D1858" s="11" t="s">
        <v>40</v>
      </c>
      <c r="E1858" s="11">
        <v>0.1</v>
      </c>
      <c r="F1858" s="11" t="s">
        <v>255</v>
      </c>
      <c r="I1858" s="11" t="s">
        <v>34</v>
      </c>
      <c r="J1858" s="43" t="s">
        <v>2172</v>
      </c>
      <c r="K1858" s="33" t="s">
        <v>5338</v>
      </c>
      <c r="N1858" s="11">
        <f t="shared" ca="1" si="55"/>
        <v>0</v>
      </c>
    </row>
    <row r="1859" spans="2:14" outlineLevel="1">
      <c r="B1859" s="26" t="str">
        <f t="shared" si="54"/>
        <v>1447</v>
      </c>
      <c r="C1859" s="161" t="s">
        <v>2173</v>
      </c>
      <c r="D1859" s="11" t="s">
        <v>40</v>
      </c>
      <c r="E1859" s="11">
        <v>0.01</v>
      </c>
      <c r="F1859" s="11" t="s">
        <v>257</v>
      </c>
      <c r="I1859" s="11" t="s">
        <v>34</v>
      </c>
      <c r="J1859" s="43" t="s">
        <v>2174</v>
      </c>
      <c r="K1859" s="33" t="s">
        <v>5339</v>
      </c>
      <c r="N1859" s="11">
        <f t="shared" ca="1" si="55"/>
        <v>0</v>
      </c>
    </row>
    <row r="1860" spans="2:14" outlineLevel="1">
      <c r="B1860" s="26" t="str">
        <f t="shared" si="54"/>
        <v>1448</v>
      </c>
      <c r="C1860" s="161" t="s">
        <v>2175</v>
      </c>
      <c r="D1860" s="11" t="s">
        <v>40</v>
      </c>
      <c r="E1860" s="11">
        <v>0.1</v>
      </c>
      <c r="F1860" s="11" t="s">
        <v>255</v>
      </c>
      <c r="I1860" s="11" t="s">
        <v>34</v>
      </c>
      <c r="J1860" s="43" t="s">
        <v>2176</v>
      </c>
      <c r="K1860" s="33" t="s">
        <v>5340</v>
      </c>
      <c r="N1860" s="11">
        <f t="shared" ca="1" si="55"/>
        <v>0</v>
      </c>
    </row>
    <row r="1861" spans="2:14" outlineLevel="1">
      <c r="B1861" s="26" t="str">
        <f t="shared" si="54"/>
        <v>1449</v>
      </c>
      <c r="C1861" s="161" t="s">
        <v>2177</v>
      </c>
      <c r="D1861" s="11" t="s">
        <v>40</v>
      </c>
      <c r="E1861" s="11">
        <v>0.01</v>
      </c>
      <c r="F1861" s="11" t="s">
        <v>257</v>
      </c>
      <c r="I1861" s="11" t="s">
        <v>34</v>
      </c>
      <c r="J1861" s="43" t="s">
        <v>2178</v>
      </c>
      <c r="K1861" s="33" t="s">
        <v>5341</v>
      </c>
      <c r="N1861" s="11">
        <f t="shared" ca="1" si="55"/>
        <v>0</v>
      </c>
    </row>
    <row r="1862" spans="2:14" outlineLevel="1">
      <c r="B1862" s="26" t="str">
        <f t="shared" si="54"/>
        <v>144A</v>
      </c>
      <c r="C1862" s="161" t="s">
        <v>2179</v>
      </c>
      <c r="D1862" s="11" t="s">
        <v>40</v>
      </c>
      <c r="E1862" s="11">
        <v>0.1</v>
      </c>
      <c r="F1862" s="11" t="s">
        <v>255</v>
      </c>
      <c r="I1862" s="11" t="s">
        <v>34</v>
      </c>
      <c r="J1862" s="43" t="s">
        <v>2180</v>
      </c>
      <c r="K1862" s="33" t="s">
        <v>5342</v>
      </c>
      <c r="N1862" s="11">
        <f t="shared" ca="1" si="55"/>
        <v>0</v>
      </c>
    </row>
    <row r="1863" spans="2:14" outlineLevel="1">
      <c r="B1863" s="26" t="str">
        <f t="shared" si="54"/>
        <v>144B</v>
      </c>
      <c r="C1863" s="161" t="s">
        <v>2181</v>
      </c>
      <c r="D1863" s="11" t="s">
        <v>40</v>
      </c>
      <c r="E1863" s="11">
        <v>0.01</v>
      </c>
      <c r="F1863" s="11" t="s">
        <v>257</v>
      </c>
      <c r="I1863" s="11" t="s">
        <v>34</v>
      </c>
      <c r="J1863" s="43" t="s">
        <v>2182</v>
      </c>
      <c r="K1863" s="33" t="s">
        <v>5343</v>
      </c>
      <c r="N1863" s="11">
        <f t="shared" ca="1" si="55"/>
        <v>0</v>
      </c>
    </row>
    <row r="1864" spans="2:14" outlineLevel="1">
      <c r="B1864" s="26" t="str">
        <f t="shared" si="54"/>
        <v>144C</v>
      </c>
      <c r="C1864" s="161" t="s">
        <v>2183</v>
      </c>
      <c r="D1864" s="11" t="s">
        <v>40</v>
      </c>
      <c r="E1864" s="11">
        <v>0.1</v>
      </c>
      <c r="F1864" s="11" t="s">
        <v>255</v>
      </c>
      <c r="I1864" s="11" t="s">
        <v>34</v>
      </c>
      <c r="J1864" s="43" t="s">
        <v>2184</v>
      </c>
      <c r="K1864" s="33" t="s">
        <v>5344</v>
      </c>
      <c r="N1864" s="11">
        <f t="shared" ca="1" si="55"/>
        <v>0</v>
      </c>
    </row>
    <row r="1865" spans="2:14" outlineLevel="1">
      <c r="B1865" s="26" t="str">
        <f t="shared" si="54"/>
        <v>144D</v>
      </c>
      <c r="C1865" s="161" t="s">
        <v>2185</v>
      </c>
      <c r="D1865" s="11" t="s">
        <v>40</v>
      </c>
      <c r="E1865" s="11">
        <v>0.01</v>
      </c>
      <c r="F1865" s="11" t="s">
        <v>257</v>
      </c>
      <c r="I1865" s="11" t="s">
        <v>34</v>
      </c>
      <c r="J1865" s="43" t="s">
        <v>2186</v>
      </c>
      <c r="K1865" s="33" t="s">
        <v>5345</v>
      </c>
      <c r="N1865" s="11">
        <f t="shared" ca="1" si="55"/>
        <v>0</v>
      </c>
    </row>
    <row r="1866" spans="2:14" outlineLevel="1">
      <c r="B1866" s="26" t="str">
        <f t="shared" si="54"/>
        <v>144E</v>
      </c>
      <c r="C1866" s="161" t="s">
        <v>2187</v>
      </c>
      <c r="D1866" s="11" t="s">
        <v>40</v>
      </c>
      <c r="E1866" s="11">
        <v>0.1</v>
      </c>
      <c r="F1866" s="11" t="s">
        <v>255</v>
      </c>
      <c r="I1866" s="11" t="s">
        <v>34</v>
      </c>
      <c r="J1866" s="43" t="s">
        <v>2188</v>
      </c>
      <c r="K1866" s="33" t="s">
        <v>5346</v>
      </c>
      <c r="N1866" s="11">
        <f t="shared" ca="1" si="55"/>
        <v>0</v>
      </c>
    </row>
    <row r="1867" spans="2:14" outlineLevel="1">
      <c r="B1867" s="26" t="str">
        <f t="shared" si="54"/>
        <v>144F</v>
      </c>
      <c r="C1867" s="161" t="s">
        <v>2189</v>
      </c>
      <c r="D1867" s="11" t="s">
        <v>40</v>
      </c>
      <c r="E1867" s="11">
        <v>0.01</v>
      </c>
      <c r="F1867" s="11" t="s">
        <v>257</v>
      </c>
      <c r="I1867" s="11" t="s">
        <v>34</v>
      </c>
      <c r="J1867" s="43" t="s">
        <v>2190</v>
      </c>
      <c r="K1867" s="33" t="s">
        <v>5347</v>
      </c>
      <c r="N1867" s="11">
        <f t="shared" ca="1" si="55"/>
        <v>0</v>
      </c>
    </row>
    <row r="1868" spans="2:14" outlineLevel="1">
      <c r="B1868" s="26" t="str">
        <f t="shared" si="54"/>
        <v>1450</v>
      </c>
      <c r="C1868" s="161" t="s">
        <v>2191</v>
      </c>
      <c r="D1868" s="11" t="s">
        <v>40</v>
      </c>
      <c r="E1868" s="11">
        <v>0.1</v>
      </c>
      <c r="F1868" s="11" t="s">
        <v>255</v>
      </c>
      <c r="I1868" s="11" t="s">
        <v>34</v>
      </c>
      <c r="J1868" s="43" t="s">
        <v>2192</v>
      </c>
      <c r="K1868" s="33" t="s">
        <v>5348</v>
      </c>
      <c r="N1868" s="11">
        <f t="shared" ca="1" si="55"/>
        <v>0</v>
      </c>
    </row>
    <row r="1869" spans="2:14" outlineLevel="1">
      <c r="B1869" s="26" t="str">
        <f t="shared" ref="B1869:B1935" si="56">DEC2HEX(4928+ROW()-ROW($B$1596),4)</f>
        <v>1451</v>
      </c>
      <c r="C1869" s="161" t="s">
        <v>2193</v>
      </c>
      <c r="D1869" s="11" t="s">
        <v>40</v>
      </c>
      <c r="E1869" s="11">
        <v>0.01</v>
      </c>
      <c r="F1869" s="11" t="s">
        <v>257</v>
      </c>
      <c r="I1869" s="11" t="s">
        <v>34</v>
      </c>
      <c r="J1869" s="43" t="s">
        <v>2194</v>
      </c>
      <c r="K1869" s="33" t="s">
        <v>5349</v>
      </c>
      <c r="N1869" s="11">
        <f t="shared" ca="1" si="55"/>
        <v>0</v>
      </c>
    </row>
    <row r="1870" spans="2:14" outlineLevel="1">
      <c r="B1870" s="26" t="str">
        <f t="shared" si="56"/>
        <v>1452</v>
      </c>
      <c r="C1870" s="161" t="s">
        <v>2195</v>
      </c>
      <c r="D1870" s="11" t="s">
        <v>40</v>
      </c>
      <c r="E1870" s="11">
        <v>0.1</v>
      </c>
      <c r="F1870" s="11" t="s">
        <v>255</v>
      </c>
      <c r="I1870" s="11" t="s">
        <v>34</v>
      </c>
      <c r="J1870" s="43" t="s">
        <v>2196</v>
      </c>
      <c r="K1870" s="33" t="s">
        <v>5350</v>
      </c>
      <c r="N1870" s="11">
        <f t="shared" ca="1" si="55"/>
        <v>0</v>
      </c>
    </row>
    <row r="1871" spans="2:14" outlineLevel="1">
      <c r="B1871" s="26" t="str">
        <f t="shared" si="56"/>
        <v>1453</v>
      </c>
      <c r="C1871" s="161" t="s">
        <v>2197</v>
      </c>
      <c r="D1871" s="11" t="s">
        <v>40</v>
      </c>
      <c r="E1871" s="11">
        <v>0.01</v>
      </c>
      <c r="F1871" s="11" t="s">
        <v>257</v>
      </c>
      <c r="I1871" s="11" t="s">
        <v>34</v>
      </c>
      <c r="J1871" s="43" t="s">
        <v>2198</v>
      </c>
      <c r="K1871" s="33" t="s">
        <v>5351</v>
      </c>
      <c r="N1871" s="11">
        <f t="shared" ca="1" si="55"/>
        <v>0</v>
      </c>
    </row>
    <row r="1872" spans="2:14" outlineLevel="1">
      <c r="B1872" s="26" t="str">
        <f t="shared" si="56"/>
        <v>1454</v>
      </c>
      <c r="C1872" s="161" t="s">
        <v>2199</v>
      </c>
      <c r="D1872" s="11" t="s">
        <v>40</v>
      </c>
      <c r="E1872" s="11">
        <v>0.1</v>
      </c>
      <c r="F1872" s="11" t="s">
        <v>255</v>
      </c>
      <c r="I1872" s="11" t="s">
        <v>34</v>
      </c>
      <c r="J1872" s="43" t="s">
        <v>2200</v>
      </c>
      <c r="K1872" s="33" t="s">
        <v>5352</v>
      </c>
      <c r="N1872" s="11">
        <f t="shared" ca="1" si="55"/>
        <v>0</v>
      </c>
    </row>
    <row r="1873" spans="2:14" outlineLevel="1">
      <c r="B1873" s="26" t="str">
        <f t="shared" si="56"/>
        <v>1455</v>
      </c>
      <c r="C1873" s="161" t="s">
        <v>2201</v>
      </c>
      <c r="D1873" s="11" t="s">
        <v>40</v>
      </c>
      <c r="E1873" s="11">
        <v>0.01</v>
      </c>
      <c r="F1873" s="11" t="s">
        <v>257</v>
      </c>
      <c r="I1873" s="11" t="s">
        <v>34</v>
      </c>
      <c r="J1873" s="43" t="s">
        <v>2202</v>
      </c>
      <c r="K1873" s="33" t="s">
        <v>5353</v>
      </c>
      <c r="N1873" s="11">
        <f t="shared" ca="1" si="55"/>
        <v>0</v>
      </c>
    </row>
    <row r="1874" spans="2:14" outlineLevel="1">
      <c r="B1874" s="26" t="str">
        <f t="shared" si="56"/>
        <v>1456</v>
      </c>
      <c r="C1874" s="161" t="s">
        <v>2203</v>
      </c>
      <c r="D1874" s="11" t="s">
        <v>40</v>
      </c>
      <c r="E1874" s="11">
        <v>0.1</v>
      </c>
      <c r="F1874" s="11" t="s">
        <v>255</v>
      </c>
      <c r="I1874" s="11" t="s">
        <v>34</v>
      </c>
      <c r="J1874" s="43" t="s">
        <v>2204</v>
      </c>
      <c r="K1874" s="33" t="s">
        <v>5354</v>
      </c>
      <c r="N1874" s="11">
        <f t="shared" ca="1" si="55"/>
        <v>0</v>
      </c>
    </row>
    <row r="1875" spans="2:14" outlineLevel="1">
      <c r="B1875" s="26" t="str">
        <f t="shared" si="56"/>
        <v>1457</v>
      </c>
      <c r="C1875" s="161" t="s">
        <v>2205</v>
      </c>
      <c r="D1875" s="11" t="s">
        <v>40</v>
      </c>
      <c r="E1875" s="11">
        <v>0.01</v>
      </c>
      <c r="F1875" s="11" t="s">
        <v>257</v>
      </c>
      <c r="I1875" s="11" t="s">
        <v>34</v>
      </c>
      <c r="J1875" s="43" t="s">
        <v>2206</v>
      </c>
      <c r="K1875" s="33" t="s">
        <v>5355</v>
      </c>
      <c r="N1875" s="11">
        <f t="shared" ca="1" si="55"/>
        <v>0</v>
      </c>
    </row>
    <row r="1876" spans="2:14" outlineLevel="1">
      <c r="B1876" s="26" t="str">
        <f t="shared" si="56"/>
        <v>1458</v>
      </c>
      <c r="C1876" s="161" t="s">
        <v>2207</v>
      </c>
      <c r="D1876" s="11" t="s">
        <v>40</v>
      </c>
      <c r="E1876" s="11">
        <v>0.1</v>
      </c>
      <c r="F1876" s="11" t="s">
        <v>255</v>
      </c>
      <c r="I1876" s="11" t="s">
        <v>34</v>
      </c>
      <c r="J1876" s="43" t="s">
        <v>2208</v>
      </c>
      <c r="K1876" s="33" t="s">
        <v>5356</v>
      </c>
      <c r="N1876" s="11">
        <f t="shared" ca="1" si="55"/>
        <v>0</v>
      </c>
    </row>
    <row r="1877" spans="2:14" outlineLevel="1">
      <c r="B1877" s="26" t="str">
        <f t="shared" si="56"/>
        <v>1459</v>
      </c>
      <c r="C1877" s="161" t="s">
        <v>2209</v>
      </c>
      <c r="D1877" s="11" t="s">
        <v>40</v>
      </c>
      <c r="E1877" s="11">
        <v>0.01</v>
      </c>
      <c r="F1877" s="11" t="s">
        <v>257</v>
      </c>
      <c r="I1877" s="11" t="s">
        <v>34</v>
      </c>
      <c r="J1877" s="43" t="s">
        <v>2210</v>
      </c>
      <c r="K1877" s="33" t="s">
        <v>5357</v>
      </c>
      <c r="N1877" s="11">
        <f t="shared" ca="1" si="55"/>
        <v>0</v>
      </c>
    </row>
    <row r="1878" spans="2:14" outlineLevel="1">
      <c r="B1878" s="26" t="str">
        <f t="shared" si="56"/>
        <v>145A</v>
      </c>
      <c r="C1878" s="161" t="s">
        <v>2211</v>
      </c>
      <c r="D1878" s="11" t="s">
        <v>40</v>
      </c>
      <c r="E1878" s="11">
        <v>0.1</v>
      </c>
      <c r="F1878" s="11" t="s">
        <v>255</v>
      </c>
      <c r="I1878" s="11" t="s">
        <v>34</v>
      </c>
      <c r="J1878" s="43" t="s">
        <v>2212</v>
      </c>
      <c r="K1878" s="33" t="s">
        <v>5358</v>
      </c>
      <c r="N1878" s="11">
        <f t="shared" ca="1" si="55"/>
        <v>0</v>
      </c>
    </row>
    <row r="1879" spans="2:14" outlineLevel="1">
      <c r="B1879" s="26" t="str">
        <f t="shared" si="56"/>
        <v>145B</v>
      </c>
      <c r="C1879" s="161" t="s">
        <v>2213</v>
      </c>
      <c r="D1879" s="11" t="s">
        <v>40</v>
      </c>
      <c r="E1879" s="11">
        <v>0.01</v>
      </c>
      <c r="F1879" s="11" t="s">
        <v>257</v>
      </c>
      <c r="I1879" s="11" t="s">
        <v>34</v>
      </c>
      <c r="J1879" s="43" t="s">
        <v>2214</v>
      </c>
      <c r="K1879" s="33" t="s">
        <v>5359</v>
      </c>
      <c r="N1879" s="11">
        <f t="shared" ca="1" si="55"/>
        <v>0</v>
      </c>
    </row>
    <row r="1880" spans="2:14" outlineLevel="1">
      <c r="B1880" s="26" t="str">
        <f t="shared" si="56"/>
        <v>145C</v>
      </c>
      <c r="C1880" s="161" t="s">
        <v>2215</v>
      </c>
      <c r="D1880" s="11" t="s">
        <v>40</v>
      </c>
      <c r="E1880" s="11">
        <v>0.1</v>
      </c>
      <c r="F1880" s="11" t="s">
        <v>255</v>
      </c>
      <c r="I1880" s="11" t="s">
        <v>34</v>
      </c>
      <c r="J1880" s="43" t="s">
        <v>2216</v>
      </c>
      <c r="K1880" s="33" t="s">
        <v>5360</v>
      </c>
      <c r="N1880" s="11">
        <f t="shared" ca="1" si="55"/>
        <v>0</v>
      </c>
    </row>
    <row r="1881" spans="2:14" outlineLevel="1">
      <c r="B1881" s="26" t="str">
        <f t="shared" si="56"/>
        <v>145D</v>
      </c>
      <c r="C1881" s="161" t="s">
        <v>2217</v>
      </c>
      <c r="D1881" s="11" t="s">
        <v>40</v>
      </c>
      <c r="E1881" s="11">
        <v>0.01</v>
      </c>
      <c r="F1881" s="11" t="s">
        <v>257</v>
      </c>
      <c r="I1881" s="11" t="s">
        <v>34</v>
      </c>
      <c r="J1881" s="43" t="s">
        <v>2218</v>
      </c>
      <c r="K1881" s="33" t="s">
        <v>5361</v>
      </c>
      <c r="N1881" s="11">
        <f t="shared" ca="1" si="55"/>
        <v>0</v>
      </c>
    </row>
    <row r="1882" spans="2:14" outlineLevel="1">
      <c r="B1882" s="26" t="str">
        <f t="shared" si="56"/>
        <v>145E</v>
      </c>
      <c r="C1882" s="161" t="s">
        <v>2219</v>
      </c>
      <c r="D1882" s="11" t="s">
        <v>40</v>
      </c>
      <c r="E1882" s="11">
        <v>0.1</v>
      </c>
      <c r="F1882" s="11" t="s">
        <v>255</v>
      </c>
      <c r="I1882" s="11" t="s">
        <v>34</v>
      </c>
      <c r="J1882" s="43" t="s">
        <v>2220</v>
      </c>
      <c r="K1882" s="33" t="s">
        <v>5362</v>
      </c>
      <c r="N1882" s="11">
        <f t="shared" ca="1" si="55"/>
        <v>0</v>
      </c>
    </row>
    <row r="1883" spans="2:14" outlineLevel="1">
      <c r="B1883" s="26" t="str">
        <f t="shared" si="56"/>
        <v>145F</v>
      </c>
      <c r="C1883" s="161" t="s">
        <v>2221</v>
      </c>
      <c r="D1883" s="11" t="s">
        <v>40</v>
      </c>
      <c r="E1883" s="11">
        <v>0.01</v>
      </c>
      <c r="F1883" s="11" t="s">
        <v>257</v>
      </c>
      <c r="I1883" s="11" t="s">
        <v>34</v>
      </c>
      <c r="J1883" s="43" t="s">
        <v>2222</v>
      </c>
      <c r="K1883" s="33" t="s">
        <v>5363</v>
      </c>
      <c r="N1883" s="11">
        <f t="shared" ca="1" si="55"/>
        <v>0</v>
      </c>
    </row>
    <row r="1884" spans="2:14" outlineLevel="1">
      <c r="B1884" s="26" t="str">
        <f t="shared" si="56"/>
        <v>1460</v>
      </c>
      <c r="C1884" s="161" t="s">
        <v>2223</v>
      </c>
      <c r="D1884" s="11" t="s">
        <v>40</v>
      </c>
      <c r="E1884" s="11">
        <v>0.1</v>
      </c>
      <c r="F1884" s="11" t="s">
        <v>255</v>
      </c>
      <c r="I1884" s="11" t="s">
        <v>34</v>
      </c>
      <c r="J1884" s="43" t="s">
        <v>2224</v>
      </c>
      <c r="K1884" s="33" t="s">
        <v>5364</v>
      </c>
      <c r="N1884" s="11">
        <f t="shared" ca="1" si="55"/>
        <v>0</v>
      </c>
    </row>
    <row r="1885" spans="2:14" outlineLevel="1">
      <c r="B1885" s="26" t="str">
        <f t="shared" si="56"/>
        <v>1461</v>
      </c>
      <c r="C1885" s="161" t="s">
        <v>2225</v>
      </c>
      <c r="D1885" s="11" t="s">
        <v>40</v>
      </c>
      <c r="E1885" s="11">
        <v>0.01</v>
      </c>
      <c r="F1885" s="11" t="s">
        <v>257</v>
      </c>
      <c r="I1885" s="11" t="s">
        <v>34</v>
      </c>
      <c r="J1885" s="43" t="s">
        <v>2226</v>
      </c>
      <c r="K1885" s="33" t="s">
        <v>5365</v>
      </c>
      <c r="N1885" s="11">
        <f t="shared" ca="1" si="55"/>
        <v>0</v>
      </c>
    </row>
    <row r="1886" spans="2:14" outlineLevel="1">
      <c r="B1886" s="26" t="str">
        <f t="shared" si="56"/>
        <v>1462</v>
      </c>
      <c r="C1886" s="161" t="s">
        <v>2227</v>
      </c>
      <c r="D1886" s="11" t="s">
        <v>40</v>
      </c>
      <c r="E1886" s="11">
        <v>0.1</v>
      </c>
      <c r="F1886" s="11" t="s">
        <v>255</v>
      </c>
      <c r="I1886" s="11" t="s">
        <v>34</v>
      </c>
      <c r="J1886" s="43" t="s">
        <v>2228</v>
      </c>
      <c r="K1886" s="33" t="s">
        <v>5366</v>
      </c>
      <c r="N1886" s="11">
        <f t="shared" ca="1" si="55"/>
        <v>0</v>
      </c>
    </row>
    <row r="1887" spans="2:14" outlineLevel="1">
      <c r="B1887" s="26" t="str">
        <f t="shared" si="56"/>
        <v>1463</v>
      </c>
      <c r="C1887" s="161" t="s">
        <v>2229</v>
      </c>
      <c r="D1887" s="11" t="s">
        <v>40</v>
      </c>
      <c r="E1887" s="11">
        <v>0.01</v>
      </c>
      <c r="F1887" s="11" t="s">
        <v>257</v>
      </c>
      <c r="I1887" s="11" t="s">
        <v>34</v>
      </c>
      <c r="J1887" s="43" t="s">
        <v>2230</v>
      </c>
      <c r="K1887" s="33" t="s">
        <v>5367</v>
      </c>
      <c r="N1887" s="11">
        <f t="shared" ca="1" si="55"/>
        <v>0</v>
      </c>
    </row>
    <row r="1888" spans="2:14" outlineLevel="1">
      <c r="B1888" s="26" t="str">
        <f t="shared" si="56"/>
        <v>1464</v>
      </c>
      <c r="C1888" s="161" t="s">
        <v>2231</v>
      </c>
      <c r="D1888" s="11" t="s">
        <v>40</v>
      </c>
      <c r="E1888" s="11">
        <v>0.1</v>
      </c>
      <c r="F1888" s="11" t="s">
        <v>255</v>
      </c>
      <c r="I1888" s="11" t="s">
        <v>34</v>
      </c>
      <c r="J1888" s="43" t="s">
        <v>2232</v>
      </c>
      <c r="K1888" s="33" t="s">
        <v>5368</v>
      </c>
      <c r="N1888" s="11">
        <f t="shared" ca="1" si="55"/>
        <v>0</v>
      </c>
    </row>
    <row r="1889" spans="2:14" outlineLevel="1">
      <c r="B1889" s="26" t="str">
        <f t="shared" si="56"/>
        <v>1465</v>
      </c>
      <c r="C1889" s="161" t="s">
        <v>2233</v>
      </c>
      <c r="D1889" s="11" t="s">
        <v>40</v>
      </c>
      <c r="E1889" s="11">
        <v>0.01</v>
      </c>
      <c r="F1889" s="11" t="s">
        <v>257</v>
      </c>
      <c r="I1889" s="11" t="s">
        <v>34</v>
      </c>
      <c r="J1889" s="43" t="s">
        <v>2234</v>
      </c>
      <c r="K1889" s="33" t="s">
        <v>5369</v>
      </c>
      <c r="N1889" s="11">
        <f t="shared" ca="1" si="55"/>
        <v>0</v>
      </c>
    </row>
    <row r="1890" spans="2:14" outlineLevel="1">
      <c r="B1890" s="26" t="str">
        <f t="shared" si="56"/>
        <v>1466</v>
      </c>
      <c r="C1890" s="161" t="s">
        <v>2235</v>
      </c>
      <c r="D1890" s="11" t="s">
        <v>40</v>
      </c>
      <c r="E1890" s="11">
        <v>0.1</v>
      </c>
      <c r="F1890" s="11" t="s">
        <v>255</v>
      </c>
      <c r="I1890" s="11" t="s">
        <v>34</v>
      </c>
      <c r="J1890" s="43" t="s">
        <v>2236</v>
      </c>
      <c r="K1890" s="33" t="s">
        <v>5370</v>
      </c>
      <c r="N1890" s="11">
        <f t="shared" ca="1" si="55"/>
        <v>0</v>
      </c>
    </row>
    <row r="1891" spans="2:14" outlineLevel="1">
      <c r="B1891" s="26" t="str">
        <f t="shared" si="56"/>
        <v>1467</v>
      </c>
      <c r="C1891" s="161" t="s">
        <v>2237</v>
      </c>
      <c r="D1891" s="11" t="s">
        <v>40</v>
      </c>
      <c r="E1891" s="11">
        <v>0.01</v>
      </c>
      <c r="F1891" s="11" t="s">
        <v>257</v>
      </c>
      <c r="I1891" s="11" t="s">
        <v>34</v>
      </c>
      <c r="J1891" s="43" t="s">
        <v>2238</v>
      </c>
      <c r="K1891" s="33" t="s">
        <v>5371</v>
      </c>
      <c r="N1891" s="11">
        <f t="shared" ca="1" si="55"/>
        <v>0</v>
      </c>
    </row>
    <row r="1892" spans="2:14" outlineLevel="1">
      <c r="B1892" s="26" t="str">
        <f t="shared" si="56"/>
        <v>1468</v>
      </c>
      <c r="C1892" s="161" t="s">
        <v>2239</v>
      </c>
      <c r="D1892" s="11" t="s">
        <v>40</v>
      </c>
      <c r="E1892" s="11">
        <v>0.1</v>
      </c>
      <c r="F1892" s="11" t="s">
        <v>255</v>
      </c>
      <c r="I1892" s="11" t="s">
        <v>34</v>
      </c>
      <c r="J1892" s="43" t="s">
        <v>2240</v>
      </c>
      <c r="K1892" s="33" t="s">
        <v>5372</v>
      </c>
      <c r="N1892" s="11">
        <f t="shared" ca="1" si="55"/>
        <v>0</v>
      </c>
    </row>
    <row r="1893" spans="2:14" outlineLevel="1">
      <c r="B1893" s="26" t="str">
        <f t="shared" si="56"/>
        <v>1469</v>
      </c>
      <c r="C1893" s="161" t="s">
        <v>2241</v>
      </c>
      <c r="D1893" s="11" t="s">
        <v>40</v>
      </c>
      <c r="E1893" s="11">
        <v>0.01</v>
      </c>
      <c r="F1893" s="11" t="s">
        <v>257</v>
      </c>
      <c r="I1893" s="11" t="s">
        <v>34</v>
      </c>
      <c r="J1893" s="43" t="s">
        <v>2242</v>
      </c>
      <c r="K1893" s="33" t="s">
        <v>5373</v>
      </c>
      <c r="N1893" s="11">
        <f t="shared" ca="1" si="55"/>
        <v>0</v>
      </c>
    </row>
    <row r="1894" spans="2:14" outlineLevel="1">
      <c r="B1894" s="26" t="str">
        <f t="shared" si="56"/>
        <v>146A</v>
      </c>
      <c r="C1894" s="161" t="s">
        <v>2243</v>
      </c>
      <c r="D1894" s="11" t="s">
        <v>40</v>
      </c>
      <c r="E1894" s="11">
        <v>0.1</v>
      </c>
      <c r="F1894" s="11" t="s">
        <v>255</v>
      </c>
      <c r="I1894" s="11" t="s">
        <v>34</v>
      </c>
      <c r="J1894" s="43" t="s">
        <v>2244</v>
      </c>
      <c r="K1894" s="33" t="s">
        <v>5374</v>
      </c>
      <c r="N1894" s="11">
        <f t="shared" ca="1" si="55"/>
        <v>0</v>
      </c>
    </row>
    <row r="1895" spans="2:14" outlineLevel="1">
      <c r="B1895" s="26" t="str">
        <f t="shared" si="56"/>
        <v>146B</v>
      </c>
      <c r="C1895" s="161" t="s">
        <v>2245</v>
      </c>
      <c r="D1895" s="11" t="s">
        <v>40</v>
      </c>
      <c r="E1895" s="11">
        <v>0.01</v>
      </c>
      <c r="F1895" s="11" t="s">
        <v>257</v>
      </c>
      <c r="I1895" s="11" t="s">
        <v>34</v>
      </c>
      <c r="J1895" s="43" t="s">
        <v>2246</v>
      </c>
      <c r="K1895" s="33" t="s">
        <v>5375</v>
      </c>
      <c r="N1895" s="11">
        <f t="shared" ca="1" si="55"/>
        <v>0</v>
      </c>
    </row>
    <row r="1896" spans="2:14" outlineLevel="1">
      <c r="B1896" s="26" t="str">
        <f t="shared" si="56"/>
        <v>146C</v>
      </c>
      <c r="C1896" s="161" t="s">
        <v>2247</v>
      </c>
      <c r="D1896" s="11" t="s">
        <v>40</v>
      </c>
      <c r="E1896" s="11">
        <v>0.1</v>
      </c>
      <c r="F1896" s="11" t="s">
        <v>255</v>
      </c>
      <c r="I1896" s="11" t="s">
        <v>34</v>
      </c>
      <c r="J1896" s="43" t="s">
        <v>2248</v>
      </c>
      <c r="K1896" s="33" t="s">
        <v>5376</v>
      </c>
      <c r="N1896" s="11">
        <f t="shared" ca="1" si="55"/>
        <v>0</v>
      </c>
    </row>
    <row r="1897" spans="2:14" outlineLevel="1">
      <c r="B1897" s="26" t="str">
        <f t="shared" si="56"/>
        <v>146D</v>
      </c>
      <c r="C1897" s="161" t="s">
        <v>2249</v>
      </c>
      <c r="D1897" s="11" t="s">
        <v>40</v>
      </c>
      <c r="E1897" s="11">
        <v>0.01</v>
      </c>
      <c r="F1897" s="11" t="s">
        <v>257</v>
      </c>
      <c r="I1897" s="11" t="s">
        <v>34</v>
      </c>
      <c r="J1897" s="43" t="s">
        <v>2250</v>
      </c>
      <c r="K1897" s="33" t="s">
        <v>5377</v>
      </c>
      <c r="N1897" s="11">
        <f t="shared" ca="1" si="55"/>
        <v>0</v>
      </c>
    </row>
    <row r="1898" spans="2:14" outlineLevel="1">
      <c r="B1898" s="26" t="str">
        <f t="shared" si="56"/>
        <v>146E</v>
      </c>
      <c r="C1898" s="161" t="s">
        <v>2251</v>
      </c>
      <c r="D1898" s="11" t="s">
        <v>40</v>
      </c>
      <c r="E1898" s="11">
        <v>0.1</v>
      </c>
      <c r="F1898" s="11" t="s">
        <v>255</v>
      </c>
      <c r="I1898" s="11" t="s">
        <v>34</v>
      </c>
      <c r="J1898" s="43" t="s">
        <v>2252</v>
      </c>
      <c r="K1898" s="33" t="s">
        <v>5378</v>
      </c>
      <c r="N1898" s="11">
        <f t="shared" ca="1" si="55"/>
        <v>0</v>
      </c>
    </row>
    <row r="1899" spans="2:14" outlineLevel="1">
      <c r="B1899" s="26" t="str">
        <f t="shared" si="56"/>
        <v>146F</v>
      </c>
      <c r="C1899" s="161" t="s">
        <v>2253</v>
      </c>
      <c r="D1899" s="11" t="s">
        <v>40</v>
      </c>
      <c r="E1899" s="11">
        <v>0.01</v>
      </c>
      <c r="F1899" s="11" t="s">
        <v>257</v>
      </c>
      <c r="I1899" s="11" t="s">
        <v>34</v>
      </c>
      <c r="J1899" s="43" t="s">
        <v>2254</v>
      </c>
      <c r="K1899" s="33" t="s">
        <v>5379</v>
      </c>
      <c r="N1899" s="11">
        <f t="shared" ca="1" si="55"/>
        <v>0</v>
      </c>
    </row>
    <row r="1900" spans="2:14" outlineLevel="1">
      <c r="B1900" s="26" t="str">
        <f t="shared" si="56"/>
        <v>1470</v>
      </c>
      <c r="C1900" s="161" t="s">
        <v>2255</v>
      </c>
      <c r="D1900" s="11" t="s">
        <v>40</v>
      </c>
      <c r="E1900" s="11">
        <v>0.1</v>
      </c>
      <c r="F1900" s="11" t="s">
        <v>255</v>
      </c>
      <c r="I1900" s="11" t="s">
        <v>34</v>
      </c>
      <c r="J1900" s="43" t="s">
        <v>2256</v>
      </c>
      <c r="K1900" s="33" t="s">
        <v>5380</v>
      </c>
      <c r="N1900" s="11">
        <f t="shared" ca="1" si="55"/>
        <v>0</v>
      </c>
    </row>
    <row r="1901" spans="2:14" outlineLevel="1">
      <c r="B1901" s="26" t="str">
        <f t="shared" si="56"/>
        <v>1471</v>
      </c>
      <c r="C1901" s="161" t="s">
        <v>2257</v>
      </c>
      <c r="D1901" s="11" t="s">
        <v>40</v>
      </c>
      <c r="E1901" s="11">
        <v>0.01</v>
      </c>
      <c r="F1901" s="11" t="s">
        <v>257</v>
      </c>
      <c r="I1901" s="11" t="s">
        <v>34</v>
      </c>
      <c r="J1901" s="43" t="s">
        <v>2258</v>
      </c>
      <c r="K1901" s="33" t="s">
        <v>5381</v>
      </c>
      <c r="N1901" s="11">
        <f t="shared" ca="1" si="55"/>
        <v>0</v>
      </c>
    </row>
    <row r="1902" spans="2:14" outlineLevel="1">
      <c r="B1902" s="26" t="str">
        <f t="shared" si="56"/>
        <v>1472</v>
      </c>
      <c r="C1902" s="161" t="s">
        <v>2259</v>
      </c>
      <c r="D1902" s="11" t="s">
        <v>40</v>
      </c>
      <c r="E1902" s="11">
        <v>0.1</v>
      </c>
      <c r="F1902" s="11" t="s">
        <v>255</v>
      </c>
      <c r="I1902" s="11" t="s">
        <v>34</v>
      </c>
      <c r="J1902" s="43" t="s">
        <v>2260</v>
      </c>
      <c r="K1902" s="33" t="s">
        <v>5382</v>
      </c>
      <c r="N1902" s="11">
        <f t="shared" ca="1" si="55"/>
        <v>0</v>
      </c>
    </row>
    <row r="1903" spans="2:14" outlineLevel="1">
      <c r="B1903" s="26" t="str">
        <f t="shared" si="56"/>
        <v>1473</v>
      </c>
      <c r="C1903" s="161" t="s">
        <v>2261</v>
      </c>
      <c r="D1903" s="11" t="s">
        <v>40</v>
      </c>
      <c r="E1903" s="11">
        <v>0.01</v>
      </c>
      <c r="F1903" s="11" t="s">
        <v>257</v>
      </c>
      <c r="I1903" s="11" t="s">
        <v>34</v>
      </c>
      <c r="J1903" s="43" t="s">
        <v>2262</v>
      </c>
      <c r="K1903" s="33" t="s">
        <v>5383</v>
      </c>
      <c r="N1903" s="11">
        <f t="shared" ca="1" si="55"/>
        <v>0</v>
      </c>
    </row>
    <row r="1904" spans="2:14" outlineLevel="1">
      <c r="B1904" s="26" t="str">
        <f t="shared" si="56"/>
        <v>1474</v>
      </c>
      <c r="C1904" s="161" t="s">
        <v>2263</v>
      </c>
      <c r="D1904" s="11" t="s">
        <v>40</v>
      </c>
      <c r="E1904" s="11">
        <v>0.1</v>
      </c>
      <c r="F1904" s="11" t="s">
        <v>255</v>
      </c>
      <c r="I1904" s="11" t="s">
        <v>34</v>
      </c>
      <c r="J1904" s="43" t="s">
        <v>2264</v>
      </c>
      <c r="K1904" s="33" t="s">
        <v>5384</v>
      </c>
      <c r="N1904" s="11">
        <f t="shared" ca="1" si="55"/>
        <v>0</v>
      </c>
    </row>
    <row r="1905" spans="2:14" outlineLevel="1">
      <c r="B1905" s="26" t="str">
        <f t="shared" si="56"/>
        <v>1475</v>
      </c>
      <c r="C1905" s="161" t="s">
        <v>2265</v>
      </c>
      <c r="D1905" s="11" t="s">
        <v>40</v>
      </c>
      <c r="E1905" s="11">
        <v>0.01</v>
      </c>
      <c r="F1905" s="11" t="s">
        <v>257</v>
      </c>
      <c r="I1905" s="11" t="s">
        <v>34</v>
      </c>
      <c r="J1905" s="43" t="s">
        <v>2266</v>
      </c>
      <c r="K1905" s="33" t="s">
        <v>5385</v>
      </c>
      <c r="N1905" s="11">
        <f t="shared" ca="1" si="55"/>
        <v>0</v>
      </c>
    </row>
    <row r="1906" spans="2:14" outlineLevel="1">
      <c r="B1906" s="26" t="str">
        <f t="shared" si="56"/>
        <v>1476</v>
      </c>
      <c r="C1906" s="161" t="s">
        <v>2267</v>
      </c>
      <c r="D1906" s="11" t="s">
        <v>40</v>
      </c>
      <c r="E1906" s="11">
        <v>0.1</v>
      </c>
      <c r="F1906" s="11" t="s">
        <v>255</v>
      </c>
      <c r="I1906" s="11" t="s">
        <v>34</v>
      </c>
      <c r="J1906" s="43" t="s">
        <v>2268</v>
      </c>
      <c r="K1906" s="33" t="s">
        <v>5386</v>
      </c>
      <c r="N1906" s="11">
        <f t="shared" ca="1" si="55"/>
        <v>0</v>
      </c>
    </row>
    <row r="1907" spans="2:14" outlineLevel="1">
      <c r="B1907" s="26" t="str">
        <f t="shared" si="56"/>
        <v>1477</v>
      </c>
      <c r="C1907" s="161" t="s">
        <v>2269</v>
      </c>
      <c r="D1907" s="11" t="s">
        <v>40</v>
      </c>
      <c r="E1907" s="11">
        <v>0.01</v>
      </c>
      <c r="F1907" s="11" t="s">
        <v>257</v>
      </c>
      <c r="I1907" s="11" t="s">
        <v>34</v>
      </c>
      <c r="J1907" s="43" t="s">
        <v>2270</v>
      </c>
      <c r="K1907" s="33" t="s">
        <v>5387</v>
      </c>
      <c r="N1907" s="11">
        <f t="shared" ca="1" si="55"/>
        <v>0</v>
      </c>
    </row>
    <row r="1908" spans="2:14" outlineLevel="1">
      <c r="B1908" s="26" t="str">
        <f t="shared" si="56"/>
        <v>1478</v>
      </c>
      <c r="C1908" s="161" t="s">
        <v>2271</v>
      </c>
      <c r="D1908" s="11" t="s">
        <v>40</v>
      </c>
      <c r="E1908" s="11">
        <v>0.1</v>
      </c>
      <c r="F1908" s="11" t="s">
        <v>255</v>
      </c>
      <c r="I1908" s="11" t="s">
        <v>34</v>
      </c>
      <c r="J1908" s="43" t="s">
        <v>2272</v>
      </c>
      <c r="K1908" s="33" t="s">
        <v>5388</v>
      </c>
      <c r="N1908" s="11">
        <f t="shared" ca="1" si="55"/>
        <v>0</v>
      </c>
    </row>
    <row r="1909" spans="2:14" outlineLevel="1">
      <c r="B1909" s="26" t="str">
        <f t="shared" si="56"/>
        <v>1479</v>
      </c>
      <c r="C1909" s="161" t="s">
        <v>2273</v>
      </c>
      <c r="D1909" s="11" t="s">
        <v>40</v>
      </c>
      <c r="E1909" s="11">
        <v>0.01</v>
      </c>
      <c r="F1909" s="11" t="s">
        <v>257</v>
      </c>
      <c r="I1909" s="11" t="s">
        <v>34</v>
      </c>
      <c r="J1909" s="43" t="s">
        <v>2274</v>
      </c>
      <c r="K1909" s="33" t="s">
        <v>5389</v>
      </c>
      <c r="N1909" s="11">
        <f t="shared" ca="1" si="55"/>
        <v>0</v>
      </c>
    </row>
    <row r="1910" spans="2:14" outlineLevel="1">
      <c r="B1910" s="26" t="str">
        <f t="shared" si="56"/>
        <v>147A</v>
      </c>
      <c r="C1910" s="161" t="s">
        <v>2275</v>
      </c>
      <c r="D1910" s="11" t="s">
        <v>40</v>
      </c>
      <c r="E1910" s="11">
        <v>0.1</v>
      </c>
      <c r="F1910" s="11" t="s">
        <v>255</v>
      </c>
      <c r="I1910" s="11" t="s">
        <v>34</v>
      </c>
      <c r="J1910" s="43" t="s">
        <v>2276</v>
      </c>
      <c r="K1910" s="33" t="s">
        <v>5390</v>
      </c>
      <c r="N1910" s="11">
        <f t="shared" ca="1" si="55"/>
        <v>0</v>
      </c>
    </row>
    <row r="1911" spans="2:14" outlineLevel="1">
      <c r="B1911" s="26" t="str">
        <f t="shared" si="56"/>
        <v>147B</v>
      </c>
      <c r="C1911" s="161" t="s">
        <v>2277</v>
      </c>
      <c r="D1911" s="11" t="s">
        <v>40</v>
      </c>
      <c r="E1911" s="11">
        <v>0.01</v>
      </c>
      <c r="F1911" s="11" t="s">
        <v>257</v>
      </c>
      <c r="I1911" s="11" t="s">
        <v>34</v>
      </c>
      <c r="J1911" s="43" t="s">
        <v>2278</v>
      </c>
      <c r="K1911" s="33" t="s">
        <v>5391</v>
      </c>
      <c r="N1911" s="11">
        <f t="shared" ca="1" si="55"/>
        <v>0</v>
      </c>
    </row>
    <row r="1912" spans="2:14" outlineLevel="1">
      <c r="B1912" s="26" t="str">
        <f t="shared" si="56"/>
        <v>147C</v>
      </c>
      <c r="C1912" s="161" t="s">
        <v>2279</v>
      </c>
      <c r="D1912" s="11" t="s">
        <v>40</v>
      </c>
      <c r="E1912" s="11">
        <v>0.1</v>
      </c>
      <c r="F1912" s="11" t="s">
        <v>255</v>
      </c>
      <c r="I1912" s="11" t="s">
        <v>34</v>
      </c>
      <c r="J1912" s="43" t="s">
        <v>2280</v>
      </c>
      <c r="K1912" s="33" t="s">
        <v>5392</v>
      </c>
      <c r="N1912" s="11">
        <f t="shared" ca="1" si="55"/>
        <v>0</v>
      </c>
    </row>
    <row r="1913" spans="2:14" outlineLevel="1">
      <c r="B1913" s="26" t="str">
        <f t="shared" si="56"/>
        <v>147D</v>
      </c>
      <c r="C1913" s="161" t="s">
        <v>2281</v>
      </c>
      <c r="D1913" s="11" t="s">
        <v>40</v>
      </c>
      <c r="E1913" s="11">
        <v>0.01</v>
      </c>
      <c r="F1913" s="11" t="s">
        <v>257</v>
      </c>
      <c r="I1913" s="11" t="s">
        <v>34</v>
      </c>
      <c r="J1913" s="43" t="s">
        <v>2282</v>
      </c>
      <c r="K1913" s="33" t="s">
        <v>5393</v>
      </c>
      <c r="N1913" s="11">
        <f t="shared" ca="1" si="55"/>
        <v>0</v>
      </c>
    </row>
    <row r="1914" spans="2:14" outlineLevel="1">
      <c r="B1914" s="26" t="str">
        <f t="shared" si="56"/>
        <v>147E</v>
      </c>
      <c r="C1914" s="161" t="s">
        <v>2283</v>
      </c>
      <c r="D1914" s="11" t="s">
        <v>40</v>
      </c>
      <c r="E1914" s="11">
        <v>0.1</v>
      </c>
      <c r="F1914" s="11" t="s">
        <v>255</v>
      </c>
      <c r="I1914" s="11" t="s">
        <v>34</v>
      </c>
      <c r="J1914" s="43" t="s">
        <v>2284</v>
      </c>
      <c r="K1914" s="33" t="s">
        <v>5394</v>
      </c>
      <c r="N1914" s="11">
        <f t="shared" ca="1" si="55"/>
        <v>0</v>
      </c>
    </row>
    <row r="1915" spans="2:14" outlineLevel="1">
      <c r="B1915" s="26" t="str">
        <f t="shared" si="56"/>
        <v>147F</v>
      </c>
      <c r="C1915" s="161" t="s">
        <v>2285</v>
      </c>
      <c r="D1915" s="11" t="s">
        <v>40</v>
      </c>
      <c r="E1915" s="11">
        <v>0.01</v>
      </c>
      <c r="F1915" s="11" t="s">
        <v>257</v>
      </c>
      <c r="I1915" s="11" t="s">
        <v>34</v>
      </c>
      <c r="J1915" s="43" t="s">
        <v>2286</v>
      </c>
      <c r="K1915" s="33" t="s">
        <v>5395</v>
      </c>
      <c r="N1915" s="11">
        <f t="shared" ca="1" si="55"/>
        <v>0</v>
      </c>
    </row>
    <row r="1916" spans="2:14" ht="27" outlineLevel="1">
      <c r="B1916" s="26" t="str">
        <f t="shared" si="56"/>
        <v>1480</v>
      </c>
      <c r="C1916" s="187" t="s">
        <v>2287</v>
      </c>
      <c r="D1916" s="24" t="s">
        <v>40</v>
      </c>
      <c r="I1916" s="11" t="s">
        <v>34</v>
      </c>
      <c r="J1916" s="43" t="s">
        <v>2288</v>
      </c>
      <c r="K1916" s="143" t="s">
        <v>5396</v>
      </c>
    </row>
    <row r="1917" spans="2:14" ht="42.75" outlineLevel="1">
      <c r="B1917" s="98" t="str">
        <f t="shared" si="56"/>
        <v>1481</v>
      </c>
      <c r="C1917" s="188" t="s">
        <v>2289</v>
      </c>
      <c r="D1917" s="11" t="s">
        <v>40</v>
      </c>
      <c r="E1917" s="99"/>
      <c r="I1917" s="11" t="s">
        <v>34</v>
      </c>
      <c r="J1917" s="143" t="s">
        <v>5397</v>
      </c>
      <c r="K1917" s="151" t="s">
        <v>5398</v>
      </c>
    </row>
    <row r="1918" spans="2:14" ht="27" outlineLevel="1">
      <c r="B1918" s="98" t="str">
        <f t="shared" si="56"/>
        <v>1482</v>
      </c>
      <c r="C1918" s="188" t="s">
        <v>2291</v>
      </c>
      <c r="D1918" s="11" t="s">
        <v>40</v>
      </c>
      <c r="E1918" s="99"/>
      <c r="I1918" s="11" t="s">
        <v>34</v>
      </c>
      <c r="J1918" s="43" t="s">
        <v>2292</v>
      </c>
      <c r="K1918" s="143" t="s">
        <v>5859</v>
      </c>
    </row>
    <row r="1919" spans="2:14" ht="27" outlineLevel="1">
      <c r="B1919" s="98" t="str">
        <f t="shared" si="56"/>
        <v>1483</v>
      </c>
      <c r="C1919" s="188" t="s">
        <v>2293</v>
      </c>
      <c r="D1919" s="11" t="s">
        <v>40</v>
      </c>
      <c r="E1919" s="99"/>
      <c r="I1919" s="11" t="s">
        <v>34</v>
      </c>
      <c r="J1919" s="43" t="s">
        <v>2294</v>
      </c>
      <c r="K1919" s="143" t="s">
        <v>5860</v>
      </c>
    </row>
    <row r="1920" spans="2:14" ht="27" outlineLevel="1">
      <c r="B1920" s="26" t="str">
        <f t="shared" si="56"/>
        <v>1484</v>
      </c>
      <c r="C1920" s="187" t="s">
        <v>2295</v>
      </c>
      <c r="D1920" s="16" t="s">
        <v>40</v>
      </c>
      <c r="I1920" s="11" t="s">
        <v>34</v>
      </c>
      <c r="J1920" s="43" t="s">
        <v>2296</v>
      </c>
      <c r="K1920" s="143" t="s">
        <v>5399</v>
      </c>
    </row>
    <row r="1921" spans="2:11" ht="42.75" outlineLevel="1">
      <c r="B1921" s="26" t="str">
        <f t="shared" si="56"/>
        <v>1485</v>
      </c>
      <c r="C1921" s="188" t="s">
        <v>2297</v>
      </c>
      <c r="D1921" s="11" t="s">
        <v>40</v>
      </c>
      <c r="I1921" s="11" t="s">
        <v>34</v>
      </c>
      <c r="J1921" s="43" t="s">
        <v>2290</v>
      </c>
      <c r="K1921" s="151" t="s">
        <v>5398</v>
      </c>
    </row>
    <row r="1922" spans="2:11" ht="27" outlineLevel="1">
      <c r="B1922" s="26" t="str">
        <f t="shared" si="56"/>
        <v>1486</v>
      </c>
      <c r="C1922" s="188" t="s">
        <v>2298</v>
      </c>
      <c r="D1922" s="11" t="s">
        <v>40</v>
      </c>
      <c r="I1922" s="11" t="s">
        <v>34</v>
      </c>
      <c r="J1922" s="43" t="s">
        <v>2292</v>
      </c>
      <c r="K1922" s="143" t="s">
        <v>5859</v>
      </c>
    </row>
    <row r="1923" spans="2:11" ht="27" outlineLevel="1">
      <c r="B1923" s="26" t="str">
        <f t="shared" si="56"/>
        <v>1487</v>
      </c>
      <c r="C1923" s="188" t="s">
        <v>2299</v>
      </c>
      <c r="D1923" s="11" t="s">
        <v>40</v>
      </c>
      <c r="I1923" s="11" t="s">
        <v>34</v>
      </c>
      <c r="J1923" s="43" t="s">
        <v>2294</v>
      </c>
      <c r="K1923" s="143" t="s">
        <v>5860</v>
      </c>
    </row>
    <row r="1924" spans="2:11" ht="27" outlineLevel="1">
      <c r="B1924" s="26" t="str">
        <f t="shared" si="56"/>
        <v>1488</v>
      </c>
      <c r="C1924" s="187" t="s">
        <v>2300</v>
      </c>
      <c r="D1924" s="11" t="s">
        <v>40</v>
      </c>
      <c r="I1924" s="11" t="s">
        <v>34</v>
      </c>
      <c r="J1924" s="43" t="s">
        <v>2301</v>
      </c>
      <c r="K1924" s="143" t="s">
        <v>5400</v>
      </c>
    </row>
    <row r="1925" spans="2:11" ht="42.75" outlineLevel="1">
      <c r="B1925" s="26" t="str">
        <f t="shared" si="56"/>
        <v>1489</v>
      </c>
      <c r="C1925" s="188" t="s">
        <v>2302</v>
      </c>
      <c r="D1925" s="11" t="s">
        <v>40</v>
      </c>
      <c r="I1925" s="11" t="s">
        <v>34</v>
      </c>
      <c r="J1925" s="43" t="s">
        <v>2290</v>
      </c>
      <c r="K1925" s="151" t="s">
        <v>5398</v>
      </c>
    </row>
    <row r="1926" spans="2:11" ht="27" outlineLevel="1">
      <c r="B1926" s="26" t="str">
        <f t="shared" si="56"/>
        <v>148A</v>
      </c>
      <c r="C1926" s="188" t="s">
        <v>2303</v>
      </c>
      <c r="D1926" s="11" t="s">
        <v>40</v>
      </c>
      <c r="I1926" s="11" t="s">
        <v>34</v>
      </c>
      <c r="J1926" s="43" t="s">
        <v>2292</v>
      </c>
      <c r="K1926" s="143" t="s">
        <v>5859</v>
      </c>
    </row>
    <row r="1927" spans="2:11" ht="27" outlineLevel="1">
      <c r="B1927" s="26" t="str">
        <f t="shared" si="56"/>
        <v>148B</v>
      </c>
      <c r="C1927" s="188" t="s">
        <v>2304</v>
      </c>
      <c r="D1927" s="11" t="s">
        <v>40</v>
      </c>
      <c r="I1927" s="11" t="s">
        <v>34</v>
      </c>
      <c r="J1927" s="43" t="s">
        <v>2294</v>
      </c>
      <c r="K1927" s="143" t="s">
        <v>5860</v>
      </c>
    </row>
    <row r="1928" spans="2:11" ht="27" outlineLevel="1">
      <c r="B1928" s="26" t="str">
        <f t="shared" si="56"/>
        <v>148C</v>
      </c>
      <c r="C1928" s="187" t="s">
        <v>2305</v>
      </c>
      <c r="D1928" s="11" t="s">
        <v>40</v>
      </c>
      <c r="I1928" s="11" t="s">
        <v>34</v>
      </c>
      <c r="J1928" s="43" t="s">
        <v>2306</v>
      </c>
      <c r="K1928" s="143" t="s">
        <v>5403</v>
      </c>
    </row>
    <row r="1929" spans="2:11" ht="42.75" outlineLevel="1">
      <c r="B1929" s="26" t="str">
        <f t="shared" si="56"/>
        <v>148D</v>
      </c>
      <c r="C1929" s="188" t="s">
        <v>2307</v>
      </c>
      <c r="D1929" s="11" t="s">
        <v>40</v>
      </c>
      <c r="I1929" s="11" t="s">
        <v>34</v>
      </c>
      <c r="J1929" s="43" t="s">
        <v>2290</v>
      </c>
      <c r="K1929" s="151" t="s">
        <v>5398</v>
      </c>
    </row>
    <row r="1930" spans="2:11" ht="27" outlineLevel="1">
      <c r="B1930" s="26" t="str">
        <f t="shared" si="56"/>
        <v>148E</v>
      </c>
      <c r="C1930" s="188" t="s">
        <v>2308</v>
      </c>
      <c r="D1930" s="11" t="s">
        <v>40</v>
      </c>
      <c r="I1930" s="11" t="s">
        <v>34</v>
      </c>
      <c r="J1930" s="43" t="s">
        <v>2292</v>
      </c>
      <c r="K1930" s="143" t="s">
        <v>5859</v>
      </c>
    </row>
    <row r="1931" spans="2:11" ht="27" outlineLevel="1">
      <c r="B1931" s="26" t="str">
        <f t="shared" si="56"/>
        <v>148F</v>
      </c>
      <c r="C1931" s="188" t="s">
        <v>2309</v>
      </c>
      <c r="D1931" s="11" t="s">
        <v>40</v>
      </c>
      <c r="I1931" s="11" t="s">
        <v>34</v>
      </c>
      <c r="J1931" s="43" t="s">
        <v>2294</v>
      </c>
      <c r="K1931" s="143" t="s">
        <v>5860</v>
      </c>
    </row>
    <row r="1932" spans="2:11" ht="27" outlineLevel="1">
      <c r="B1932" s="26" t="str">
        <f t="shared" si="56"/>
        <v>1490</v>
      </c>
      <c r="C1932" s="187" t="s">
        <v>2310</v>
      </c>
      <c r="D1932" s="11" t="s">
        <v>40</v>
      </c>
      <c r="I1932" s="11" t="s">
        <v>34</v>
      </c>
      <c r="J1932" s="43" t="s">
        <v>2311</v>
      </c>
      <c r="K1932" s="143" t="s">
        <v>5401</v>
      </c>
    </row>
    <row r="1933" spans="2:11" ht="42.75" outlineLevel="1">
      <c r="B1933" s="26" t="str">
        <f t="shared" si="56"/>
        <v>1491</v>
      </c>
      <c r="C1933" s="188" t="s">
        <v>2312</v>
      </c>
      <c r="D1933" s="11" t="s">
        <v>40</v>
      </c>
      <c r="I1933" s="11" t="s">
        <v>34</v>
      </c>
      <c r="J1933" s="43" t="s">
        <v>2290</v>
      </c>
      <c r="K1933" s="151" t="s">
        <v>5398</v>
      </c>
    </row>
    <row r="1934" spans="2:11" ht="27" outlineLevel="1">
      <c r="B1934" s="26" t="str">
        <f t="shared" si="56"/>
        <v>1492</v>
      </c>
      <c r="C1934" s="188" t="s">
        <v>2313</v>
      </c>
      <c r="D1934" s="11" t="s">
        <v>40</v>
      </c>
      <c r="I1934" s="11" t="s">
        <v>34</v>
      </c>
      <c r="J1934" s="43" t="s">
        <v>2292</v>
      </c>
      <c r="K1934" s="143" t="s">
        <v>5859</v>
      </c>
    </row>
    <row r="1935" spans="2:11" ht="27" outlineLevel="1">
      <c r="B1935" s="26" t="str">
        <f t="shared" si="56"/>
        <v>1493</v>
      </c>
      <c r="C1935" s="188" t="s">
        <v>2314</v>
      </c>
      <c r="D1935" s="11" t="s">
        <v>40</v>
      </c>
      <c r="I1935" s="11" t="s">
        <v>34</v>
      </c>
      <c r="J1935" s="43" t="s">
        <v>2294</v>
      </c>
      <c r="K1935" s="143" t="s">
        <v>5860</v>
      </c>
    </row>
    <row r="1936" spans="2:11" ht="27" outlineLevel="1">
      <c r="B1936" s="26" t="str">
        <f t="shared" ref="B1936:B1999" si="57">DEC2HEX(4928+ROW()-ROW($B$1596),4)</f>
        <v>1494</v>
      </c>
      <c r="C1936" s="187" t="s">
        <v>2315</v>
      </c>
      <c r="D1936" s="11" t="s">
        <v>40</v>
      </c>
      <c r="I1936" s="11" t="s">
        <v>34</v>
      </c>
      <c r="J1936" s="43" t="s">
        <v>2316</v>
      </c>
      <c r="K1936" s="143" t="s">
        <v>5402</v>
      </c>
    </row>
    <row r="1937" spans="2:11" ht="42.75" outlineLevel="1">
      <c r="B1937" s="26" t="str">
        <f t="shared" si="57"/>
        <v>1495</v>
      </c>
      <c r="C1937" s="188" t="s">
        <v>2317</v>
      </c>
      <c r="D1937" s="11" t="s">
        <v>40</v>
      </c>
      <c r="I1937" s="11" t="s">
        <v>34</v>
      </c>
      <c r="J1937" s="43" t="s">
        <v>2290</v>
      </c>
      <c r="K1937" s="151" t="s">
        <v>5398</v>
      </c>
    </row>
    <row r="1938" spans="2:11" ht="27" outlineLevel="1">
      <c r="B1938" s="26" t="str">
        <f t="shared" si="57"/>
        <v>1496</v>
      </c>
      <c r="C1938" s="188" t="s">
        <v>2318</v>
      </c>
      <c r="D1938" s="11" t="s">
        <v>40</v>
      </c>
      <c r="I1938" s="11" t="s">
        <v>34</v>
      </c>
      <c r="J1938" s="43" t="s">
        <v>2292</v>
      </c>
      <c r="K1938" s="143" t="s">
        <v>5859</v>
      </c>
    </row>
    <row r="1939" spans="2:11" ht="27" outlineLevel="1">
      <c r="B1939" s="26" t="str">
        <f t="shared" si="57"/>
        <v>1497</v>
      </c>
      <c r="C1939" s="188" t="s">
        <v>2319</v>
      </c>
      <c r="D1939" s="11" t="s">
        <v>40</v>
      </c>
      <c r="I1939" s="11" t="s">
        <v>34</v>
      </c>
      <c r="J1939" s="43" t="s">
        <v>2294</v>
      </c>
      <c r="K1939" s="143" t="s">
        <v>5860</v>
      </c>
    </row>
    <row r="1940" spans="2:11" ht="27" outlineLevel="1">
      <c r="B1940" s="26" t="str">
        <f t="shared" si="57"/>
        <v>1498</v>
      </c>
      <c r="C1940" s="187" t="s">
        <v>2320</v>
      </c>
      <c r="D1940" s="11" t="s">
        <v>40</v>
      </c>
      <c r="I1940" s="11" t="s">
        <v>34</v>
      </c>
      <c r="J1940" s="43" t="s">
        <v>2321</v>
      </c>
      <c r="K1940" s="143" t="s">
        <v>5404</v>
      </c>
    </row>
    <row r="1941" spans="2:11" ht="42.75" outlineLevel="1">
      <c r="B1941" s="26" t="str">
        <f t="shared" si="57"/>
        <v>1499</v>
      </c>
      <c r="C1941" s="188" t="s">
        <v>2322</v>
      </c>
      <c r="D1941" s="11" t="s">
        <v>40</v>
      </c>
      <c r="I1941" s="11" t="s">
        <v>34</v>
      </c>
      <c r="J1941" s="43" t="s">
        <v>2290</v>
      </c>
      <c r="K1941" s="151" t="s">
        <v>5398</v>
      </c>
    </row>
    <row r="1942" spans="2:11" ht="27" outlineLevel="1">
      <c r="B1942" s="26" t="str">
        <f t="shared" si="57"/>
        <v>149A</v>
      </c>
      <c r="C1942" s="188" t="s">
        <v>2323</v>
      </c>
      <c r="D1942" s="11" t="s">
        <v>40</v>
      </c>
      <c r="I1942" s="11" t="s">
        <v>34</v>
      </c>
      <c r="J1942" s="43" t="s">
        <v>2292</v>
      </c>
      <c r="K1942" s="143" t="s">
        <v>5859</v>
      </c>
    </row>
    <row r="1943" spans="2:11" ht="27" outlineLevel="1">
      <c r="B1943" s="26" t="str">
        <f t="shared" si="57"/>
        <v>149B</v>
      </c>
      <c r="C1943" s="188" t="s">
        <v>2324</v>
      </c>
      <c r="D1943" s="11" t="s">
        <v>40</v>
      </c>
      <c r="I1943" s="11" t="s">
        <v>34</v>
      </c>
      <c r="J1943" s="43" t="s">
        <v>2294</v>
      </c>
      <c r="K1943" s="143" t="s">
        <v>5860</v>
      </c>
    </row>
    <row r="1944" spans="2:11" ht="27" outlineLevel="1">
      <c r="B1944" s="26" t="str">
        <f t="shared" si="57"/>
        <v>149C</v>
      </c>
      <c r="C1944" s="187" t="s">
        <v>2325</v>
      </c>
      <c r="D1944" s="11" t="s">
        <v>40</v>
      </c>
      <c r="I1944" s="11" t="s">
        <v>34</v>
      </c>
      <c r="J1944" s="43" t="s">
        <v>2326</v>
      </c>
      <c r="K1944" s="143" t="s">
        <v>5405</v>
      </c>
    </row>
    <row r="1945" spans="2:11" ht="42.75" outlineLevel="1">
      <c r="B1945" s="26" t="str">
        <f t="shared" si="57"/>
        <v>149D</v>
      </c>
      <c r="C1945" s="188" t="s">
        <v>2327</v>
      </c>
      <c r="D1945" s="11" t="s">
        <v>40</v>
      </c>
      <c r="I1945" s="11" t="s">
        <v>34</v>
      </c>
      <c r="J1945" s="43" t="s">
        <v>2290</v>
      </c>
      <c r="K1945" s="151" t="s">
        <v>5398</v>
      </c>
    </row>
    <row r="1946" spans="2:11" ht="27" outlineLevel="1">
      <c r="B1946" s="26" t="str">
        <f t="shared" si="57"/>
        <v>149E</v>
      </c>
      <c r="C1946" s="188" t="s">
        <v>2328</v>
      </c>
      <c r="D1946" s="11" t="s">
        <v>40</v>
      </c>
      <c r="I1946" s="11" t="s">
        <v>34</v>
      </c>
      <c r="J1946" s="43" t="s">
        <v>2292</v>
      </c>
      <c r="K1946" s="143" t="s">
        <v>5859</v>
      </c>
    </row>
    <row r="1947" spans="2:11" ht="27" outlineLevel="1">
      <c r="B1947" s="26" t="str">
        <f t="shared" si="57"/>
        <v>149F</v>
      </c>
      <c r="C1947" s="188" t="s">
        <v>2329</v>
      </c>
      <c r="D1947" s="11" t="s">
        <v>40</v>
      </c>
      <c r="I1947" s="11" t="s">
        <v>34</v>
      </c>
      <c r="J1947" s="43" t="s">
        <v>2294</v>
      </c>
      <c r="K1947" s="143" t="s">
        <v>5860</v>
      </c>
    </row>
    <row r="1948" spans="2:11" ht="27" outlineLevel="1">
      <c r="B1948" s="26" t="str">
        <f t="shared" si="57"/>
        <v>14A0</v>
      </c>
      <c r="C1948" s="187" t="s">
        <v>2330</v>
      </c>
      <c r="D1948" s="11" t="s">
        <v>40</v>
      </c>
      <c r="I1948" s="11" t="s">
        <v>34</v>
      </c>
      <c r="J1948" s="43" t="s">
        <v>2331</v>
      </c>
      <c r="K1948" s="143" t="s">
        <v>5406</v>
      </c>
    </row>
    <row r="1949" spans="2:11" ht="42.75" outlineLevel="1">
      <c r="B1949" s="26" t="str">
        <f t="shared" si="57"/>
        <v>14A1</v>
      </c>
      <c r="C1949" s="188" t="s">
        <v>2332</v>
      </c>
      <c r="D1949" s="11" t="s">
        <v>40</v>
      </c>
      <c r="I1949" s="11" t="s">
        <v>34</v>
      </c>
      <c r="J1949" s="43" t="s">
        <v>2290</v>
      </c>
      <c r="K1949" s="151" t="s">
        <v>5398</v>
      </c>
    </row>
    <row r="1950" spans="2:11" ht="27" outlineLevel="1">
      <c r="B1950" s="26" t="str">
        <f t="shared" si="57"/>
        <v>14A2</v>
      </c>
      <c r="C1950" s="188" t="s">
        <v>2333</v>
      </c>
      <c r="D1950" s="11" t="s">
        <v>40</v>
      </c>
      <c r="I1950" s="11" t="s">
        <v>34</v>
      </c>
      <c r="J1950" s="43" t="s">
        <v>2292</v>
      </c>
      <c r="K1950" s="143" t="s">
        <v>5859</v>
      </c>
    </row>
    <row r="1951" spans="2:11" ht="27" outlineLevel="1">
      <c r="B1951" s="26" t="str">
        <f t="shared" si="57"/>
        <v>14A3</v>
      </c>
      <c r="C1951" s="188" t="s">
        <v>2334</v>
      </c>
      <c r="D1951" s="11" t="s">
        <v>40</v>
      </c>
      <c r="I1951" s="11" t="s">
        <v>34</v>
      </c>
      <c r="J1951" s="43" t="s">
        <v>2294</v>
      </c>
      <c r="K1951" s="143" t="s">
        <v>5860</v>
      </c>
    </row>
    <row r="1952" spans="2:11" ht="27" outlineLevel="1">
      <c r="B1952" s="26" t="str">
        <f t="shared" si="57"/>
        <v>14A4</v>
      </c>
      <c r="C1952" s="187" t="s">
        <v>2335</v>
      </c>
      <c r="D1952" s="11" t="s">
        <v>40</v>
      </c>
      <c r="I1952" s="11" t="s">
        <v>34</v>
      </c>
      <c r="J1952" s="43" t="s">
        <v>2336</v>
      </c>
      <c r="K1952" s="143" t="s">
        <v>5407</v>
      </c>
    </row>
    <row r="1953" spans="2:11" ht="42.75" outlineLevel="1">
      <c r="B1953" s="26" t="str">
        <f t="shared" si="57"/>
        <v>14A5</v>
      </c>
      <c r="C1953" s="188" t="s">
        <v>2337</v>
      </c>
      <c r="D1953" s="11" t="s">
        <v>40</v>
      </c>
      <c r="I1953" s="11" t="s">
        <v>34</v>
      </c>
      <c r="J1953" s="43" t="s">
        <v>2290</v>
      </c>
      <c r="K1953" s="151" t="s">
        <v>5398</v>
      </c>
    </row>
    <row r="1954" spans="2:11" ht="27" outlineLevel="1">
      <c r="B1954" s="26" t="str">
        <f t="shared" si="57"/>
        <v>14A6</v>
      </c>
      <c r="C1954" s="188" t="s">
        <v>2338</v>
      </c>
      <c r="D1954" s="11" t="s">
        <v>40</v>
      </c>
      <c r="I1954" s="11" t="s">
        <v>34</v>
      </c>
      <c r="J1954" s="43" t="s">
        <v>2292</v>
      </c>
      <c r="K1954" s="143" t="s">
        <v>5859</v>
      </c>
    </row>
    <row r="1955" spans="2:11" ht="27" outlineLevel="1">
      <c r="B1955" s="26" t="str">
        <f t="shared" si="57"/>
        <v>14A7</v>
      </c>
      <c r="C1955" s="188" t="s">
        <v>2339</v>
      </c>
      <c r="D1955" s="11" t="s">
        <v>40</v>
      </c>
      <c r="I1955" s="11" t="s">
        <v>34</v>
      </c>
      <c r="J1955" s="43" t="s">
        <v>2294</v>
      </c>
      <c r="K1955" s="143" t="s">
        <v>5860</v>
      </c>
    </row>
    <row r="1956" spans="2:11" ht="27" outlineLevel="1">
      <c r="B1956" s="26" t="str">
        <f t="shared" si="57"/>
        <v>14A8</v>
      </c>
      <c r="C1956" s="187" t="s">
        <v>2340</v>
      </c>
      <c r="D1956" s="11" t="s">
        <v>40</v>
      </c>
      <c r="I1956" s="11" t="s">
        <v>34</v>
      </c>
      <c r="J1956" s="43" t="s">
        <v>2341</v>
      </c>
      <c r="K1956" s="143" t="s">
        <v>5408</v>
      </c>
    </row>
    <row r="1957" spans="2:11" ht="42.75" outlineLevel="1">
      <c r="B1957" s="26" t="str">
        <f t="shared" si="57"/>
        <v>14A9</v>
      </c>
      <c r="C1957" s="188" t="s">
        <v>2342</v>
      </c>
      <c r="D1957" s="11" t="s">
        <v>40</v>
      </c>
      <c r="I1957" s="11" t="s">
        <v>34</v>
      </c>
      <c r="J1957" s="43" t="s">
        <v>2290</v>
      </c>
      <c r="K1957" s="151" t="s">
        <v>5398</v>
      </c>
    </row>
    <row r="1958" spans="2:11" ht="27" outlineLevel="1">
      <c r="B1958" s="26" t="str">
        <f t="shared" si="57"/>
        <v>14AA</v>
      </c>
      <c r="C1958" s="188" t="s">
        <v>2343</v>
      </c>
      <c r="D1958" s="11" t="s">
        <v>40</v>
      </c>
      <c r="I1958" s="11" t="s">
        <v>34</v>
      </c>
      <c r="J1958" s="43" t="s">
        <v>2292</v>
      </c>
      <c r="K1958" s="143" t="s">
        <v>5859</v>
      </c>
    </row>
    <row r="1959" spans="2:11" ht="27" outlineLevel="1">
      <c r="B1959" s="26" t="str">
        <f t="shared" si="57"/>
        <v>14AB</v>
      </c>
      <c r="C1959" s="188" t="s">
        <v>2344</v>
      </c>
      <c r="D1959" s="11" t="s">
        <v>40</v>
      </c>
      <c r="I1959" s="11" t="s">
        <v>34</v>
      </c>
      <c r="J1959" s="43" t="s">
        <v>2294</v>
      </c>
      <c r="K1959" s="143" t="s">
        <v>5860</v>
      </c>
    </row>
    <row r="1960" spans="2:11" ht="27" outlineLevel="1">
      <c r="B1960" s="26" t="str">
        <f t="shared" si="57"/>
        <v>14AC</v>
      </c>
      <c r="C1960" s="187" t="s">
        <v>2345</v>
      </c>
      <c r="D1960" s="11" t="s">
        <v>40</v>
      </c>
      <c r="I1960" s="11" t="s">
        <v>34</v>
      </c>
      <c r="J1960" s="43" t="s">
        <v>2346</v>
      </c>
      <c r="K1960" s="143" t="s">
        <v>5409</v>
      </c>
    </row>
    <row r="1961" spans="2:11" ht="42.75" outlineLevel="1">
      <c r="B1961" s="26" t="str">
        <f t="shared" si="57"/>
        <v>14AD</v>
      </c>
      <c r="C1961" s="188" t="s">
        <v>2347</v>
      </c>
      <c r="D1961" s="11" t="s">
        <v>40</v>
      </c>
      <c r="I1961" s="11" t="s">
        <v>34</v>
      </c>
      <c r="J1961" s="43" t="s">
        <v>2290</v>
      </c>
      <c r="K1961" s="151" t="s">
        <v>5398</v>
      </c>
    </row>
    <row r="1962" spans="2:11" ht="27" outlineLevel="1">
      <c r="B1962" s="26" t="str">
        <f t="shared" si="57"/>
        <v>14AE</v>
      </c>
      <c r="C1962" s="188" t="s">
        <v>2348</v>
      </c>
      <c r="D1962" s="11" t="s">
        <v>40</v>
      </c>
      <c r="I1962" s="11" t="s">
        <v>34</v>
      </c>
      <c r="J1962" s="43" t="s">
        <v>2292</v>
      </c>
      <c r="K1962" s="143" t="s">
        <v>5859</v>
      </c>
    </row>
    <row r="1963" spans="2:11" ht="27" outlineLevel="1">
      <c r="B1963" s="26" t="str">
        <f t="shared" si="57"/>
        <v>14AF</v>
      </c>
      <c r="C1963" s="188" t="s">
        <v>2349</v>
      </c>
      <c r="D1963" s="11" t="s">
        <v>40</v>
      </c>
      <c r="I1963" s="11" t="s">
        <v>34</v>
      </c>
      <c r="J1963" s="43" t="s">
        <v>2294</v>
      </c>
      <c r="K1963" s="143" t="s">
        <v>5860</v>
      </c>
    </row>
    <row r="1964" spans="2:11" ht="27" outlineLevel="1">
      <c r="B1964" s="26" t="str">
        <f t="shared" si="57"/>
        <v>14B0</v>
      </c>
      <c r="C1964" s="187" t="s">
        <v>2350</v>
      </c>
      <c r="D1964" s="11" t="s">
        <v>40</v>
      </c>
      <c r="I1964" s="11" t="s">
        <v>34</v>
      </c>
      <c r="J1964" s="43" t="s">
        <v>2351</v>
      </c>
      <c r="K1964" s="143" t="s">
        <v>5410</v>
      </c>
    </row>
    <row r="1965" spans="2:11" ht="42.75" outlineLevel="1">
      <c r="B1965" s="26" t="str">
        <f t="shared" si="57"/>
        <v>14B1</v>
      </c>
      <c r="C1965" s="188" t="s">
        <v>2352</v>
      </c>
      <c r="D1965" s="11" t="s">
        <v>40</v>
      </c>
      <c r="I1965" s="11" t="s">
        <v>34</v>
      </c>
      <c r="J1965" s="43" t="s">
        <v>2290</v>
      </c>
      <c r="K1965" s="151" t="s">
        <v>5398</v>
      </c>
    </row>
    <row r="1966" spans="2:11" ht="27" outlineLevel="1">
      <c r="B1966" s="26" t="str">
        <f t="shared" si="57"/>
        <v>14B2</v>
      </c>
      <c r="C1966" s="188" t="s">
        <v>2353</v>
      </c>
      <c r="D1966" s="11" t="s">
        <v>40</v>
      </c>
      <c r="I1966" s="11" t="s">
        <v>34</v>
      </c>
      <c r="J1966" s="43" t="s">
        <v>2292</v>
      </c>
      <c r="K1966" s="143" t="s">
        <v>5859</v>
      </c>
    </row>
    <row r="1967" spans="2:11" ht="27" outlineLevel="1">
      <c r="B1967" s="26" t="str">
        <f t="shared" si="57"/>
        <v>14B3</v>
      </c>
      <c r="C1967" s="188" t="s">
        <v>2354</v>
      </c>
      <c r="D1967" s="11" t="s">
        <v>40</v>
      </c>
      <c r="I1967" s="11" t="s">
        <v>34</v>
      </c>
      <c r="J1967" s="43" t="s">
        <v>2294</v>
      </c>
      <c r="K1967" s="143" t="s">
        <v>5860</v>
      </c>
    </row>
    <row r="1968" spans="2:11" ht="27" outlineLevel="1">
      <c r="B1968" s="26" t="str">
        <f t="shared" si="57"/>
        <v>14B4</v>
      </c>
      <c r="C1968" s="187" t="s">
        <v>2355</v>
      </c>
      <c r="D1968" s="11" t="s">
        <v>40</v>
      </c>
      <c r="I1968" s="11" t="s">
        <v>34</v>
      </c>
      <c r="J1968" s="43" t="s">
        <v>2356</v>
      </c>
      <c r="K1968" s="143" t="s">
        <v>5411</v>
      </c>
    </row>
    <row r="1969" spans="2:11" ht="42.75" outlineLevel="1">
      <c r="B1969" s="26" t="str">
        <f t="shared" si="57"/>
        <v>14B5</v>
      </c>
      <c r="C1969" s="188" t="s">
        <v>2357</v>
      </c>
      <c r="D1969" s="11" t="s">
        <v>40</v>
      </c>
      <c r="I1969" s="11" t="s">
        <v>34</v>
      </c>
      <c r="J1969" s="43" t="s">
        <v>2290</v>
      </c>
      <c r="K1969" s="151" t="s">
        <v>5398</v>
      </c>
    </row>
    <row r="1970" spans="2:11" ht="27" outlineLevel="1">
      <c r="B1970" s="26" t="str">
        <f t="shared" si="57"/>
        <v>14B6</v>
      </c>
      <c r="C1970" s="188" t="s">
        <v>2358</v>
      </c>
      <c r="D1970" s="11" t="s">
        <v>40</v>
      </c>
      <c r="I1970" s="11" t="s">
        <v>34</v>
      </c>
      <c r="J1970" s="43" t="s">
        <v>2292</v>
      </c>
      <c r="K1970" s="143" t="s">
        <v>5859</v>
      </c>
    </row>
    <row r="1971" spans="2:11" ht="27" outlineLevel="1">
      <c r="B1971" s="26" t="str">
        <f t="shared" si="57"/>
        <v>14B7</v>
      </c>
      <c r="C1971" s="188" t="s">
        <v>2359</v>
      </c>
      <c r="D1971" s="11" t="s">
        <v>40</v>
      </c>
      <c r="I1971" s="11" t="s">
        <v>34</v>
      </c>
      <c r="J1971" s="43" t="s">
        <v>2294</v>
      </c>
      <c r="K1971" s="143" t="s">
        <v>5860</v>
      </c>
    </row>
    <row r="1972" spans="2:11" ht="27" outlineLevel="1">
      <c r="B1972" s="26" t="str">
        <f t="shared" si="57"/>
        <v>14B8</v>
      </c>
      <c r="C1972" s="187" t="s">
        <v>2360</v>
      </c>
      <c r="D1972" s="11" t="s">
        <v>40</v>
      </c>
      <c r="I1972" s="11" t="s">
        <v>34</v>
      </c>
      <c r="J1972" s="43" t="s">
        <v>2361</v>
      </c>
      <c r="K1972" s="143" t="s">
        <v>5412</v>
      </c>
    </row>
    <row r="1973" spans="2:11" ht="42.75" outlineLevel="1">
      <c r="B1973" s="26" t="str">
        <f t="shared" si="57"/>
        <v>14B9</v>
      </c>
      <c r="C1973" s="188" t="s">
        <v>2362</v>
      </c>
      <c r="D1973" s="11" t="s">
        <v>40</v>
      </c>
      <c r="I1973" s="11" t="s">
        <v>34</v>
      </c>
      <c r="J1973" s="43" t="s">
        <v>2290</v>
      </c>
      <c r="K1973" s="151" t="s">
        <v>5398</v>
      </c>
    </row>
    <row r="1974" spans="2:11" ht="27" outlineLevel="1">
      <c r="B1974" s="26" t="str">
        <f t="shared" si="57"/>
        <v>14BA</v>
      </c>
      <c r="C1974" s="188" t="s">
        <v>2363</v>
      </c>
      <c r="D1974" s="11" t="s">
        <v>40</v>
      </c>
      <c r="I1974" s="11" t="s">
        <v>34</v>
      </c>
      <c r="J1974" s="43" t="s">
        <v>2292</v>
      </c>
      <c r="K1974" s="143" t="s">
        <v>5859</v>
      </c>
    </row>
    <row r="1975" spans="2:11" ht="27" outlineLevel="1">
      <c r="B1975" s="26" t="str">
        <f t="shared" si="57"/>
        <v>14BB</v>
      </c>
      <c r="C1975" s="188" t="s">
        <v>2364</v>
      </c>
      <c r="D1975" s="11" t="s">
        <v>40</v>
      </c>
      <c r="I1975" s="11" t="s">
        <v>34</v>
      </c>
      <c r="J1975" s="43" t="s">
        <v>2294</v>
      </c>
      <c r="K1975" s="143" t="s">
        <v>5860</v>
      </c>
    </row>
    <row r="1976" spans="2:11" ht="27" outlineLevel="1">
      <c r="B1976" s="26" t="str">
        <f t="shared" si="57"/>
        <v>14BC</v>
      </c>
      <c r="C1976" s="187" t="s">
        <v>2365</v>
      </c>
      <c r="D1976" s="11" t="s">
        <v>40</v>
      </c>
      <c r="I1976" s="11" t="s">
        <v>34</v>
      </c>
      <c r="J1976" s="43" t="s">
        <v>2366</v>
      </c>
      <c r="K1976" s="143" t="s">
        <v>5413</v>
      </c>
    </row>
    <row r="1977" spans="2:11" ht="42.75" outlineLevel="1">
      <c r="B1977" s="26" t="str">
        <f t="shared" si="57"/>
        <v>14BD</v>
      </c>
      <c r="C1977" s="188" t="s">
        <v>2367</v>
      </c>
      <c r="D1977" s="11" t="s">
        <v>40</v>
      </c>
      <c r="I1977" s="11" t="s">
        <v>34</v>
      </c>
      <c r="J1977" s="43" t="s">
        <v>2290</v>
      </c>
      <c r="K1977" s="151" t="s">
        <v>5398</v>
      </c>
    </row>
    <row r="1978" spans="2:11" ht="27" outlineLevel="1">
      <c r="B1978" s="26" t="str">
        <f t="shared" si="57"/>
        <v>14BE</v>
      </c>
      <c r="C1978" s="188" t="s">
        <v>2368</v>
      </c>
      <c r="D1978" s="11" t="s">
        <v>40</v>
      </c>
      <c r="I1978" s="11" t="s">
        <v>34</v>
      </c>
      <c r="J1978" s="43" t="s">
        <v>2292</v>
      </c>
      <c r="K1978" s="143" t="s">
        <v>5859</v>
      </c>
    </row>
    <row r="1979" spans="2:11" ht="27" outlineLevel="1">
      <c r="B1979" s="26" t="str">
        <f t="shared" si="57"/>
        <v>14BF</v>
      </c>
      <c r="C1979" s="188" t="s">
        <v>2369</v>
      </c>
      <c r="D1979" s="11" t="s">
        <v>40</v>
      </c>
      <c r="I1979" s="11" t="s">
        <v>34</v>
      </c>
      <c r="J1979" s="43" t="s">
        <v>2294</v>
      </c>
      <c r="K1979" s="143" t="s">
        <v>5860</v>
      </c>
    </row>
    <row r="1980" spans="2:11" ht="27" outlineLevel="1">
      <c r="B1980" s="26" t="str">
        <f t="shared" si="57"/>
        <v>14C0</v>
      </c>
      <c r="C1980" s="187" t="s">
        <v>2370</v>
      </c>
      <c r="D1980" s="11" t="s">
        <v>40</v>
      </c>
      <c r="I1980" s="11" t="s">
        <v>34</v>
      </c>
      <c r="J1980" s="43" t="s">
        <v>2371</v>
      </c>
      <c r="K1980" s="143" t="s">
        <v>5414</v>
      </c>
    </row>
    <row r="1981" spans="2:11" ht="42.75" outlineLevel="1">
      <c r="B1981" s="26" t="str">
        <f t="shared" si="57"/>
        <v>14C1</v>
      </c>
      <c r="C1981" s="188" t="s">
        <v>2372</v>
      </c>
      <c r="D1981" s="11" t="s">
        <v>40</v>
      </c>
      <c r="I1981" s="11" t="s">
        <v>34</v>
      </c>
      <c r="J1981" s="43" t="s">
        <v>2290</v>
      </c>
      <c r="K1981" s="151" t="s">
        <v>5398</v>
      </c>
    </row>
    <row r="1982" spans="2:11" ht="27" outlineLevel="1">
      <c r="B1982" s="26" t="str">
        <f t="shared" si="57"/>
        <v>14C2</v>
      </c>
      <c r="C1982" s="188" t="s">
        <v>2373</v>
      </c>
      <c r="D1982" s="11" t="s">
        <v>40</v>
      </c>
      <c r="I1982" s="11" t="s">
        <v>34</v>
      </c>
      <c r="J1982" s="43" t="s">
        <v>2292</v>
      </c>
      <c r="K1982" s="143" t="s">
        <v>5859</v>
      </c>
    </row>
    <row r="1983" spans="2:11" ht="27" outlineLevel="1">
      <c r="B1983" s="26" t="str">
        <f t="shared" si="57"/>
        <v>14C3</v>
      </c>
      <c r="C1983" s="188" t="s">
        <v>2374</v>
      </c>
      <c r="D1983" s="11" t="s">
        <v>40</v>
      </c>
      <c r="I1983" s="11" t="s">
        <v>34</v>
      </c>
      <c r="J1983" s="43" t="s">
        <v>2294</v>
      </c>
      <c r="K1983" s="143" t="s">
        <v>5860</v>
      </c>
    </row>
    <row r="1984" spans="2:11" ht="27" outlineLevel="1">
      <c r="B1984" s="26" t="str">
        <f t="shared" si="57"/>
        <v>14C4</v>
      </c>
      <c r="C1984" s="187" t="s">
        <v>2375</v>
      </c>
      <c r="D1984" s="11" t="s">
        <v>40</v>
      </c>
      <c r="I1984" s="11" t="s">
        <v>34</v>
      </c>
      <c r="J1984" s="43" t="s">
        <v>2376</v>
      </c>
      <c r="K1984" s="143" t="s">
        <v>5415</v>
      </c>
    </row>
    <row r="1985" spans="2:11" ht="42.75" outlineLevel="1">
      <c r="B1985" s="26" t="str">
        <f t="shared" si="57"/>
        <v>14C5</v>
      </c>
      <c r="C1985" s="188" t="s">
        <v>2377</v>
      </c>
      <c r="D1985" s="11" t="s">
        <v>40</v>
      </c>
      <c r="I1985" s="11" t="s">
        <v>34</v>
      </c>
      <c r="J1985" s="43" t="s">
        <v>2290</v>
      </c>
      <c r="K1985" s="151" t="s">
        <v>5398</v>
      </c>
    </row>
    <row r="1986" spans="2:11" ht="27" outlineLevel="1">
      <c r="B1986" s="26" t="str">
        <f t="shared" si="57"/>
        <v>14C6</v>
      </c>
      <c r="C1986" s="188" t="s">
        <v>2378</v>
      </c>
      <c r="D1986" s="11" t="s">
        <v>40</v>
      </c>
      <c r="I1986" s="11" t="s">
        <v>34</v>
      </c>
      <c r="J1986" s="43" t="s">
        <v>2292</v>
      </c>
      <c r="K1986" s="143" t="s">
        <v>5859</v>
      </c>
    </row>
    <row r="1987" spans="2:11" ht="27" outlineLevel="1">
      <c r="B1987" s="26" t="str">
        <f t="shared" si="57"/>
        <v>14C7</v>
      </c>
      <c r="C1987" s="188" t="s">
        <v>2379</v>
      </c>
      <c r="D1987" s="11" t="s">
        <v>40</v>
      </c>
      <c r="I1987" s="11" t="s">
        <v>34</v>
      </c>
      <c r="J1987" s="43" t="s">
        <v>2294</v>
      </c>
      <c r="K1987" s="143" t="s">
        <v>5860</v>
      </c>
    </row>
    <row r="1988" spans="2:11" ht="27" outlineLevel="1">
      <c r="B1988" s="26" t="str">
        <f t="shared" si="57"/>
        <v>14C8</v>
      </c>
      <c r="C1988" s="187" t="s">
        <v>2380</v>
      </c>
      <c r="D1988" s="11" t="s">
        <v>40</v>
      </c>
      <c r="I1988" s="11" t="s">
        <v>34</v>
      </c>
      <c r="J1988" s="43" t="s">
        <v>2381</v>
      </c>
      <c r="K1988" s="143" t="s">
        <v>5416</v>
      </c>
    </row>
    <row r="1989" spans="2:11" ht="42.75" outlineLevel="1">
      <c r="B1989" s="26" t="str">
        <f t="shared" si="57"/>
        <v>14C9</v>
      </c>
      <c r="C1989" s="188" t="s">
        <v>2382</v>
      </c>
      <c r="D1989" s="11" t="s">
        <v>40</v>
      </c>
      <c r="I1989" s="11" t="s">
        <v>34</v>
      </c>
      <c r="J1989" s="43" t="s">
        <v>2290</v>
      </c>
      <c r="K1989" s="151" t="s">
        <v>5398</v>
      </c>
    </row>
    <row r="1990" spans="2:11" ht="27" outlineLevel="1">
      <c r="B1990" s="26" t="str">
        <f t="shared" si="57"/>
        <v>14CA</v>
      </c>
      <c r="C1990" s="188" t="s">
        <v>2383</v>
      </c>
      <c r="D1990" s="11" t="s">
        <v>40</v>
      </c>
      <c r="I1990" s="11" t="s">
        <v>34</v>
      </c>
      <c r="J1990" s="43" t="s">
        <v>2292</v>
      </c>
      <c r="K1990" s="143" t="s">
        <v>5859</v>
      </c>
    </row>
    <row r="1991" spans="2:11" ht="27" outlineLevel="1">
      <c r="B1991" s="26" t="str">
        <f t="shared" si="57"/>
        <v>14CB</v>
      </c>
      <c r="C1991" s="188" t="s">
        <v>2384</v>
      </c>
      <c r="D1991" s="11" t="s">
        <v>40</v>
      </c>
      <c r="I1991" s="11" t="s">
        <v>34</v>
      </c>
      <c r="J1991" s="43" t="s">
        <v>2294</v>
      </c>
      <c r="K1991" s="143" t="s">
        <v>5860</v>
      </c>
    </row>
    <row r="1992" spans="2:11" ht="27" outlineLevel="1">
      <c r="B1992" s="26" t="str">
        <f t="shared" si="57"/>
        <v>14CC</v>
      </c>
      <c r="C1992" s="187" t="s">
        <v>2385</v>
      </c>
      <c r="D1992" s="11" t="s">
        <v>40</v>
      </c>
      <c r="I1992" s="11" t="s">
        <v>34</v>
      </c>
      <c r="J1992" s="43" t="s">
        <v>2386</v>
      </c>
      <c r="K1992" s="143" t="s">
        <v>5417</v>
      </c>
    </row>
    <row r="1993" spans="2:11" ht="42.75" outlineLevel="1">
      <c r="B1993" s="26" t="str">
        <f t="shared" si="57"/>
        <v>14CD</v>
      </c>
      <c r="C1993" s="188" t="s">
        <v>2387</v>
      </c>
      <c r="D1993" s="11" t="s">
        <v>40</v>
      </c>
      <c r="I1993" s="11" t="s">
        <v>34</v>
      </c>
      <c r="J1993" s="43" t="s">
        <v>2290</v>
      </c>
      <c r="K1993" s="151" t="s">
        <v>5398</v>
      </c>
    </row>
    <row r="1994" spans="2:11" ht="27" outlineLevel="1">
      <c r="B1994" s="26" t="str">
        <f t="shared" si="57"/>
        <v>14CE</v>
      </c>
      <c r="C1994" s="188" t="s">
        <v>2388</v>
      </c>
      <c r="D1994" s="11" t="s">
        <v>40</v>
      </c>
      <c r="I1994" s="11" t="s">
        <v>34</v>
      </c>
      <c r="J1994" s="43" t="s">
        <v>2292</v>
      </c>
      <c r="K1994" s="143" t="s">
        <v>5859</v>
      </c>
    </row>
    <row r="1995" spans="2:11" ht="27" outlineLevel="1">
      <c r="B1995" s="26" t="str">
        <f t="shared" si="57"/>
        <v>14CF</v>
      </c>
      <c r="C1995" s="188" t="s">
        <v>2389</v>
      </c>
      <c r="D1995" s="11" t="s">
        <v>40</v>
      </c>
      <c r="I1995" s="11" t="s">
        <v>34</v>
      </c>
      <c r="J1995" s="43" t="s">
        <v>2294</v>
      </c>
      <c r="K1995" s="143" t="s">
        <v>5860</v>
      </c>
    </row>
    <row r="1996" spans="2:11" ht="27" outlineLevel="1">
      <c r="B1996" s="26" t="str">
        <f t="shared" si="57"/>
        <v>14D0</v>
      </c>
      <c r="C1996" s="187" t="s">
        <v>2390</v>
      </c>
      <c r="D1996" s="11" t="s">
        <v>40</v>
      </c>
      <c r="I1996" s="11" t="s">
        <v>34</v>
      </c>
      <c r="J1996" s="43" t="s">
        <v>2391</v>
      </c>
      <c r="K1996" s="143" t="s">
        <v>5418</v>
      </c>
    </row>
    <row r="1997" spans="2:11" ht="42.75" outlineLevel="1">
      <c r="B1997" s="26" t="str">
        <f t="shared" si="57"/>
        <v>14D1</v>
      </c>
      <c r="C1997" s="188" t="s">
        <v>2392</v>
      </c>
      <c r="D1997" s="11" t="s">
        <v>40</v>
      </c>
      <c r="I1997" s="11" t="s">
        <v>34</v>
      </c>
      <c r="J1997" s="43" t="s">
        <v>2290</v>
      </c>
      <c r="K1997" s="151" t="s">
        <v>5398</v>
      </c>
    </row>
    <row r="1998" spans="2:11" ht="27" outlineLevel="1">
      <c r="B1998" s="26" t="str">
        <f t="shared" si="57"/>
        <v>14D2</v>
      </c>
      <c r="C1998" s="188" t="s">
        <v>2393</v>
      </c>
      <c r="D1998" s="11" t="s">
        <v>40</v>
      </c>
      <c r="I1998" s="11" t="s">
        <v>34</v>
      </c>
      <c r="J1998" s="43" t="s">
        <v>2292</v>
      </c>
      <c r="K1998" s="143" t="s">
        <v>5859</v>
      </c>
    </row>
    <row r="1999" spans="2:11" ht="27" outlineLevel="1">
      <c r="B1999" s="26" t="str">
        <f t="shared" si="57"/>
        <v>14D3</v>
      </c>
      <c r="C1999" s="188" t="s">
        <v>2394</v>
      </c>
      <c r="D1999" s="11" t="s">
        <v>40</v>
      </c>
      <c r="I1999" s="11" t="s">
        <v>34</v>
      </c>
      <c r="J1999" s="43" t="s">
        <v>2294</v>
      </c>
      <c r="K1999" s="143" t="s">
        <v>5860</v>
      </c>
    </row>
    <row r="2000" spans="2:11" ht="27" outlineLevel="1">
      <c r="B2000" s="26" t="str">
        <f t="shared" ref="B2000:B2360" si="58">DEC2HEX(4928+ROW()-ROW($B$1596),4)</f>
        <v>14D4</v>
      </c>
      <c r="C2000" s="187" t="s">
        <v>2395</v>
      </c>
      <c r="D2000" s="11" t="s">
        <v>40</v>
      </c>
      <c r="I2000" s="11" t="s">
        <v>34</v>
      </c>
      <c r="J2000" s="43" t="s">
        <v>2396</v>
      </c>
      <c r="K2000" s="143" t="s">
        <v>5419</v>
      </c>
    </row>
    <row r="2001" spans="2:11" ht="42.75" outlineLevel="1">
      <c r="B2001" s="26" t="str">
        <f t="shared" si="58"/>
        <v>14D5</v>
      </c>
      <c r="C2001" s="188" t="s">
        <v>2397</v>
      </c>
      <c r="D2001" s="11" t="s">
        <v>40</v>
      </c>
      <c r="I2001" s="11" t="s">
        <v>34</v>
      </c>
      <c r="J2001" s="43" t="s">
        <v>2290</v>
      </c>
      <c r="K2001" s="151" t="s">
        <v>5398</v>
      </c>
    </row>
    <row r="2002" spans="2:11" ht="27" outlineLevel="1">
      <c r="B2002" s="26" t="str">
        <f t="shared" si="58"/>
        <v>14D6</v>
      </c>
      <c r="C2002" s="188" t="s">
        <v>2398</v>
      </c>
      <c r="D2002" s="11" t="s">
        <v>40</v>
      </c>
      <c r="I2002" s="11" t="s">
        <v>34</v>
      </c>
      <c r="J2002" s="43" t="s">
        <v>2292</v>
      </c>
      <c r="K2002" s="143" t="s">
        <v>5859</v>
      </c>
    </row>
    <row r="2003" spans="2:11" ht="27" outlineLevel="1">
      <c r="B2003" s="26" t="str">
        <f t="shared" si="58"/>
        <v>14D7</v>
      </c>
      <c r="C2003" s="188" t="s">
        <v>2399</v>
      </c>
      <c r="D2003" s="11" t="s">
        <v>40</v>
      </c>
      <c r="I2003" s="11" t="s">
        <v>34</v>
      </c>
      <c r="J2003" s="43" t="s">
        <v>2294</v>
      </c>
      <c r="K2003" s="143" t="s">
        <v>5860</v>
      </c>
    </row>
    <row r="2004" spans="2:11" ht="27" outlineLevel="1">
      <c r="B2004" s="26" t="str">
        <f t="shared" si="58"/>
        <v>14D8</v>
      </c>
      <c r="C2004" s="187" t="s">
        <v>2400</v>
      </c>
      <c r="D2004" s="11" t="s">
        <v>40</v>
      </c>
      <c r="I2004" s="11" t="s">
        <v>34</v>
      </c>
      <c r="J2004" s="43" t="s">
        <v>2401</v>
      </c>
      <c r="K2004" s="143" t="s">
        <v>5420</v>
      </c>
    </row>
    <row r="2005" spans="2:11" ht="42.75" outlineLevel="1">
      <c r="B2005" s="26" t="str">
        <f t="shared" si="58"/>
        <v>14D9</v>
      </c>
      <c r="C2005" s="188" t="s">
        <v>2402</v>
      </c>
      <c r="D2005" s="11" t="s">
        <v>40</v>
      </c>
      <c r="I2005" s="11" t="s">
        <v>34</v>
      </c>
      <c r="J2005" s="43" t="s">
        <v>2290</v>
      </c>
      <c r="K2005" s="151" t="s">
        <v>5398</v>
      </c>
    </row>
    <row r="2006" spans="2:11" ht="27" outlineLevel="1">
      <c r="B2006" s="26" t="str">
        <f t="shared" si="58"/>
        <v>14DA</v>
      </c>
      <c r="C2006" s="188" t="s">
        <v>2403</v>
      </c>
      <c r="D2006" s="11" t="s">
        <v>40</v>
      </c>
      <c r="I2006" s="11" t="s">
        <v>34</v>
      </c>
      <c r="J2006" s="43" t="s">
        <v>2292</v>
      </c>
      <c r="K2006" s="143" t="s">
        <v>5859</v>
      </c>
    </row>
    <row r="2007" spans="2:11" ht="27" outlineLevel="1">
      <c r="B2007" s="26" t="str">
        <f t="shared" si="58"/>
        <v>14DB</v>
      </c>
      <c r="C2007" s="188" t="s">
        <v>2404</v>
      </c>
      <c r="D2007" s="11" t="s">
        <v>40</v>
      </c>
      <c r="I2007" s="11" t="s">
        <v>34</v>
      </c>
      <c r="J2007" s="43" t="s">
        <v>2294</v>
      </c>
      <c r="K2007" s="143" t="s">
        <v>5860</v>
      </c>
    </row>
    <row r="2008" spans="2:11" ht="27" outlineLevel="1">
      <c r="B2008" s="26" t="str">
        <f t="shared" si="58"/>
        <v>14DC</v>
      </c>
      <c r="C2008" s="187" t="s">
        <v>2405</v>
      </c>
      <c r="D2008" s="11" t="s">
        <v>40</v>
      </c>
      <c r="I2008" s="11" t="s">
        <v>34</v>
      </c>
      <c r="J2008" s="43" t="s">
        <v>2406</v>
      </c>
      <c r="K2008" s="143" t="s">
        <v>5421</v>
      </c>
    </row>
    <row r="2009" spans="2:11" ht="42.75" outlineLevel="1">
      <c r="B2009" s="26" t="str">
        <f t="shared" si="58"/>
        <v>14DD</v>
      </c>
      <c r="C2009" s="188" t="s">
        <v>2407</v>
      </c>
      <c r="D2009" s="11" t="s">
        <v>40</v>
      </c>
      <c r="I2009" s="11" t="s">
        <v>34</v>
      </c>
      <c r="J2009" s="43" t="s">
        <v>2290</v>
      </c>
      <c r="K2009" s="151" t="s">
        <v>5398</v>
      </c>
    </row>
    <row r="2010" spans="2:11" ht="27" outlineLevel="1">
      <c r="B2010" s="26" t="str">
        <f t="shared" si="58"/>
        <v>14DE</v>
      </c>
      <c r="C2010" s="188" t="s">
        <v>2408</v>
      </c>
      <c r="D2010" s="11" t="s">
        <v>40</v>
      </c>
      <c r="I2010" s="11" t="s">
        <v>34</v>
      </c>
      <c r="J2010" s="43" t="s">
        <v>2292</v>
      </c>
      <c r="K2010" s="143" t="s">
        <v>5859</v>
      </c>
    </row>
    <row r="2011" spans="2:11" ht="27" outlineLevel="1">
      <c r="B2011" s="26" t="str">
        <f t="shared" si="58"/>
        <v>14DF</v>
      </c>
      <c r="C2011" s="188" t="s">
        <v>2409</v>
      </c>
      <c r="D2011" s="11" t="s">
        <v>40</v>
      </c>
      <c r="I2011" s="11" t="s">
        <v>34</v>
      </c>
      <c r="J2011" s="43" t="s">
        <v>2294</v>
      </c>
      <c r="K2011" s="143" t="s">
        <v>5860</v>
      </c>
    </row>
    <row r="2012" spans="2:11" ht="27" outlineLevel="1">
      <c r="B2012" s="26" t="str">
        <f t="shared" si="58"/>
        <v>14E0</v>
      </c>
      <c r="C2012" s="187" t="s">
        <v>2410</v>
      </c>
      <c r="D2012" s="11" t="s">
        <v>40</v>
      </c>
      <c r="I2012" s="11" t="s">
        <v>34</v>
      </c>
      <c r="J2012" s="43" t="s">
        <v>2411</v>
      </c>
      <c r="K2012" s="143" t="s">
        <v>5422</v>
      </c>
    </row>
    <row r="2013" spans="2:11" ht="42.75" outlineLevel="1">
      <c r="B2013" s="26" t="str">
        <f t="shared" si="58"/>
        <v>14E1</v>
      </c>
      <c r="C2013" s="188" t="s">
        <v>2412</v>
      </c>
      <c r="D2013" s="11" t="s">
        <v>40</v>
      </c>
      <c r="I2013" s="11" t="s">
        <v>34</v>
      </c>
      <c r="J2013" s="43" t="s">
        <v>2290</v>
      </c>
      <c r="K2013" s="151" t="s">
        <v>5398</v>
      </c>
    </row>
    <row r="2014" spans="2:11" ht="27" outlineLevel="1">
      <c r="B2014" s="26" t="str">
        <f t="shared" si="58"/>
        <v>14E2</v>
      </c>
      <c r="C2014" s="188" t="s">
        <v>2413</v>
      </c>
      <c r="D2014" s="11" t="s">
        <v>40</v>
      </c>
      <c r="I2014" s="11" t="s">
        <v>34</v>
      </c>
      <c r="J2014" s="43" t="s">
        <v>2292</v>
      </c>
      <c r="K2014" s="143" t="s">
        <v>5859</v>
      </c>
    </row>
    <row r="2015" spans="2:11" ht="27" outlineLevel="1">
      <c r="B2015" s="26" t="str">
        <f t="shared" si="58"/>
        <v>14E3</v>
      </c>
      <c r="C2015" s="188" t="s">
        <v>2414</v>
      </c>
      <c r="D2015" s="11" t="s">
        <v>40</v>
      </c>
      <c r="I2015" s="11" t="s">
        <v>34</v>
      </c>
      <c r="J2015" s="43" t="s">
        <v>2294</v>
      </c>
      <c r="K2015" s="143" t="s">
        <v>5860</v>
      </c>
    </row>
    <row r="2016" spans="2:11" ht="27" outlineLevel="1">
      <c r="B2016" s="26" t="str">
        <f t="shared" si="58"/>
        <v>14E4</v>
      </c>
      <c r="C2016" s="187" t="s">
        <v>2415</v>
      </c>
      <c r="D2016" s="11" t="s">
        <v>40</v>
      </c>
      <c r="I2016" s="11" t="s">
        <v>34</v>
      </c>
      <c r="J2016" s="43" t="s">
        <v>2416</v>
      </c>
      <c r="K2016" s="143" t="s">
        <v>5423</v>
      </c>
    </row>
    <row r="2017" spans="2:11" ht="42.75" outlineLevel="1">
      <c r="B2017" s="26" t="str">
        <f t="shared" si="58"/>
        <v>14E5</v>
      </c>
      <c r="C2017" s="188" t="s">
        <v>2417</v>
      </c>
      <c r="D2017" s="11" t="s">
        <v>40</v>
      </c>
      <c r="I2017" s="11" t="s">
        <v>34</v>
      </c>
      <c r="J2017" s="43" t="s">
        <v>2290</v>
      </c>
      <c r="K2017" s="151" t="s">
        <v>5398</v>
      </c>
    </row>
    <row r="2018" spans="2:11" ht="27" outlineLevel="1">
      <c r="B2018" s="26" t="str">
        <f t="shared" si="58"/>
        <v>14E6</v>
      </c>
      <c r="C2018" s="188" t="s">
        <v>2418</v>
      </c>
      <c r="D2018" s="11" t="s">
        <v>40</v>
      </c>
      <c r="I2018" s="11" t="s">
        <v>34</v>
      </c>
      <c r="J2018" s="43" t="s">
        <v>2292</v>
      </c>
      <c r="K2018" s="143" t="s">
        <v>5859</v>
      </c>
    </row>
    <row r="2019" spans="2:11" ht="27" outlineLevel="1">
      <c r="B2019" s="26" t="str">
        <f t="shared" si="58"/>
        <v>14E7</v>
      </c>
      <c r="C2019" s="188" t="s">
        <v>2419</v>
      </c>
      <c r="D2019" s="11" t="s">
        <v>40</v>
      </c>
      <c r="I2019" s="11" t="s">
        <v>34</v>
      </c>
      <c r="J2019" s="43" t="s">
        <v>2294</v>
      </c>
      <c r="K2019" s="143" t="s">
        <v>5860</v>
      </c>
    </row>
    <row r="2020" spans="2:11" ht="27" outlineLevel="1">
      <c r="B2020" s="26" t="str">
        <f t="shared" si="58"/>
        <v>14E8</v>
      </c>
      <c r="C2020" s="187" t="s">
        <v>2420</v>
      </c>
      <c r="D2020" s="11" t="s">
        <v>40</v>
      </c>
      <c r="I2020" s="11" t="s">
        <v>34</v>
      </c>
      <c r="J2020" s="43" t="s">
        <v>2421</v>
      </c>
      <c r="K2020" s="143" t="s">
        <v>5424</v>
      </c>
    </row>
    <row r="2021" spans="2:11" ht="42.75" outlineLevel="1">
      <c r="B2021" s="26" t="str">
        <f t="shared" si="58"/>
        <v>14E9</v>
      </c>
      <c r="C2021" s="188" t="s">
        <v>2422</v>
      </c>
      <c r="D2021" s="11" t="s">
        <v>40</v>
      </c>
      <c r="I2021" s="11" t="s">
        <v>34</v>
      </c>
      <c r="J2021" s="43" t="s">
        <v>2290</v>
      </c>
      <c r="K2021" s="151" t="s">
        <v>5398</v>
      </c>
    </row>
    <row r="2022" spans="2:11" ht="27" outlineLevel="1">
      <c r="B2022" s="26" t="str">
        <f t="shared" si="58"/>
        <v>14EA</v>
      </c>
      <c r="C2022" s="188" t="s">
        <v>2423</v>
      </c>
      <c r="D2022" s="11" t="s">
        <v>40</v>
      </c>
      <c r="I2022" s="11" t="s">
        <v>34</v>
      </c>
      <c r="J2022" s="43" t="s">
        <v>2292</v>
      </c>
      <c r="K2022" s="143" t="s">
        <v>5859</v>
      </c>
    </row>
    <row r="2023" spans="2:11" ht="27" outlineLevel="1">
      <c r="B2023" s="26" t="str">
        <f t="shared" si="58"/>
        <v>14EB</v>
      </c>
      <c r="C2023" s="188" t="s">
        <v>2424</v>
      </c>
      <c r="D2023" s="11" t="s">
        <v>40</v>
      </c>
      <c r="I2023" s="11" t="s">
        <v>34</v>
      </c>
      <c r="J2023" s="43" t="s">
        <v>2294</v>
      </c>
      <c r="K2023" s="143" t="s">
        <v>5860</v>
      </c>
    </row>
    <row r="2024" spans="2:11" ht="27" outlineLevel="1">
      <c r="B2024" s="26" t="str">
        <f t="shared" si="58"/>
        <v>14EC</v>
      </c>
      <c r="C2024" s="187" t="s">
        <v>2425</v>
      </c>
      <c r="D2024" s="11" t="s">
        <v>40</v>
      </c>
      <c r="I2024" s="11" t="s">
        <v>34</v>
      </c>
      <c r="J2024" s="43" t="s">
        <v>2426</v>
      </c>
      <c r="K2024" s="143" t="s">
        <v>5425</v>
      </c>
    </row>
    <row r="2025" spans="2:11" ht="42.75" outlineLevel="1">
      <c r="B2025" s="26" t="str">
        <f t="shared" si="58"/>
        <v>14ED</v>
      </c>
      <c r="C2025" s="188" t="s">
        <v>2427</v>
      </c>
      <c r="D2025" s="11" t="s">
        <v>40</v>
      </c>
      <c r="I2025" s="11" t="s">
        <v>34</v>
      </c>
      <c r="J2025" s="43" t="s">
        <v>2290</v>
      </c>
      <c r="K2025" s="151" t="s">
        <v>5398</v>
      </c>
    </row>
    <row r="2026" spans="2:11" ht="27" outlineLevel="1">
      <c r="B2026" s="26" t="str">
        <f t="shared" si="58"/>
        <v>14EE</v>
      </c>
      <c r="C2026" s="188" t="s">
        <v>2428</v>
      </c>
      <c r="D2026" s="11" t="s">
        <v>40</v>
      </c>
      <c r="I2026" s="11" t="s">
        <v>34</v>
      </c>
      <c r="J2026" s="43" t="s">
        <v>2292</v>
      </c>
      <c r="K2026" s="143" t="s">
        <v>5859</v>
      </c>
    </row>
    <row r="2027" spans="2:11" ht="27" outlineLevel="1">
      <c r="B2027" s="26" t="str">
        <f t="shared" si="58"/>
        <v>14EF</v>
      </c>
      <c r="C2027" s="188" t="s">
        <v>2429</v>
      </c>
      <c r="D2027" s="11" t="s">
        <v>40</v>
      </c>
      <c r="I2027" s="11" t="s">
        <v>34</v>
      </c>
      <c r="J2027" s="43" t="s">
        <v>2294</v>
      </c>
      <c r="K2027" s="143" t="s">
        <v>5860</v>
      </c>
    </row>
    <row r="2028" spans="2:11" ht="27" outlineLevel="1">
      <c r="B2028" s="26" t="str">
        <f t="shared" si="58"/>
        <v>14F0</v>
      </c>
      <c r="C2028" s="187" t="s">
        <v>2430</v>
      </c>
      <c r="D2028" s="11" t="s">
        <v>40</v>
      </c>
      <c r="I2028" s="11" t="s">
        <v>34</v>
      </c>
      <c r="J2028" s="43" t="s">
        <v>2431</v>
      </c>
      <c r="K2028" s="143" t="s">
        <v>5426</v>
      </c>
    </row>
    <row r="2029" spans="2:11" ht="42.75" outlineLevel="1">
      <c r="B2029" s="26" t="str">
        <f t="shared" si="58"/>
        <v>14F1</v>
      </c>
      <c r="C2029" s="188" t="s">
        <v>2432</v>
      </c>
      <c r="D2029" s="11" t="s">
        <v>40</v>
      </c>
      <c r="I2029" s="11" t="s">
        <v>34</v>
      </c>
      <c r="J2029" s="43" t="s">
        <v>2290</v>
      </c>
      <c r="K2029" s="151" t="s">
        <v>5398</v>
      </c>
    </row>
    <row r="2030" spans="2:11" ht="27" outlineLevel="1">
      <c r="B2030" s="26" t="str">
        <f t="shared" si="58"/>
        <v>14F2</v>
      </c>
      <c r="C2030" s="188" t="s">
        <v>2433</v>
      </c>
      <c r="D2030" s="11" t="s">
        <v>40</v>
      </c>
      <c r="I2030" s="11" t="s">
        <v>34</v>
      </c>
      <c r="J2030" s="43" t="s">
        <v>2292</v>
      </c>
      <c r="K2030" s="143" t="s">
        <v>5859</v>
      </c>
    </row>
    <row r="2031" spans="2:11" ht="27" outlineLevel="1">
      <c r="B2031" s="26" t="str">
        <f t="shared" si="58"/>
        <v>14F3</v>
      </c>
      <c r="C2031" s="188" t="s">
        <v>2434</v>
      </c>
      <c r="D2031" s="11" t="s">
        <v>40</v>
      </c>
      <c r="I2031" s="11" t="s">
        <v>34</v>
      </c>
      <c r="J2031" s="43" t="s">
        <v>2294</v>
      </c>
      <c r="K2031" s="143" t="s">
        <v>5860</v>
      </c>
    </row>
    <row r="2032" spans="2:11" ht="27" outlineLevel="1">
      <c r="B2032" s="26" t="str">
        <f t="shared" si="58"/>
        <v>14F4</v>
      </c>
      <c r="C2032" s="187" t="s">
        <v>2435</v>
      </c>
      <c r="D2032" s="11" t="s">
        <v>40</v>
      </c>
      <c r="I2032" s="11" t="s">
        <v>34</v>
      </c>
      <c r="J2032" s="43" t="s">
        <v>2436</v>
      </c>
      <c r="K2032" s="143" t="s">
        <v>5427</v>
      </c>
    </row>
    <row r="2033" spans="2:11" ht="42.75" outlineLevel="1">
      <c r="B2033" s="26" t="str">
        <f t="shared" si="58"/>
        <v>14F5</v>
      </c>
      <c r="C2033" s="188" t="s">
        <v>2437</v>
      </c>
      <c r="D2033" s="11" t="s">
        <v>40</v>
      </c>
      <c r="I2033" s="11" t="s">
        <v>34</v>
      </c>
      <c r="J2033" s="43" t="s">
        <v>2290</v>
      </c>
      <c r="K2033" s="151" t="s">
        <v>5398</v>
      </c>
    </row>
    <row r="2034" spans="2:11" ht="27" outlineLevel="1">
      <c r="B2034" s="26" t="str">
        <f t="shared" si="58"/>
        <v>14F6</v>
      </c>
      <c r="C2034" s="188" t="s">
        <v>2438</v>
      </c>
      <c r="D2034" s="11" t="s">
        <v>40</v>
      </c>
      <c r="I2034" s="11" t="s">
        <v>34</v>
      </c>
      <c r="J2034" s="43" t="s">
        <v>2292</v>
      </c>
      <c r="K2034" s="143" t="s">
        <v>5859</v>
      </c>
    </row>
    <row r="2035" spans="2:11" ht="27" outlineLevel="1">
      <c r="B2035" s="26" t="str">
        <f t="shared" si="58"/>
        <v>14F7</v>
      </c>
      <c r="C2035" s="188" t="s">
        <v>2439</v>
      </c>
      <c r="D2035" s="11" t="s">
        <v>40</v>
      </c>
      <c r="I2035" s="11" t="s">
        <v>34</v>
      </c>
      <c r="J2035" s="43" t="s">
        <v>2294</v>
      </c>
      <c r="K2035" s="143" t="s">
        <v>5860</v>
      </c>
    </row>
    <row r="2036" spans="2:11" ht="27" outlineLevel="1">
      <c r="B2036" s="26" t="str">
        <f t="shared" si="58"/>
        <v>14F8</v>
      </c>
      <c r="C2036" s="187" t="s">
        <v>2440</v>
      </c>
      <c r="D2036" s="11" t="s">
        <v>40</v>
      </c>
      <c r="I2036" s="11" t="s">
        <v>34</v>
      </c>
      <c r="J2036" s="43" t="s">
        <v>2441</v>
      </c>
      <c r="K2036" s="143" t="s">
        <v>5428</v>
      </c>
    </row>
    <row r="2037" spans="2:11" ht="42.75" outlineLevel="1">
      <c r="B2037" s="26" t="str">
        <f t="shared" si="58"/>
        <v>14F9</v>
      </c>
      <c r="C2037" s="188" t="s">
        <v>2442</v>
      </c>
      <c r="D2037" s="11" t="s">
        <v>40</v>
      </c>
      <c r="I2037" s="11" t="s">
        <v>34</v>
      </c>
      <c r="J2037" s="43" t="s">
        <v>2290</v>
      </c>
      <c r="K2037" s="151" t="s">
        <v>5398</v>
      </c>
    </row>
    <row r="2038" spans="2:11" ht="27" outlineLevel="1">
      <c r="B2038" s="26" t="str">
        <f t="shared" si="58"/>
        <v>14FA</v>
      </c>
      <c r="C2038" s="188" t="s">
        <v>2443</v>
      </c>
      <c r="D2038" s="11" t="s">
        <v>40</v>
      </c>
      <c r="I2038" s="11" t="s">
        <v>34</v>
      </c>
      <c r="J2038" s="43" t="s">
        <v>2292</v>
      </c>
      <c r="K2038" s="143" t="s">
        <v>5859</v>
      </c>
    </row>
    <row r="2039" spans="2:11" ht="27" outlineLevel="1">
      <c r="B2039" s="26" t="str">
        <f t="shared" si="58"/>
        <v>14FB</v>
      </c>
      <c r="C2039" s="188" t="s">
        <v>2444</v>
      </c>
      <c r="D2039" s="11" t="s">
        <v>40</v>
      </c>
      <c r="I2039" s="11" t="s">
        <v>34</v>
      </c>
      <c r="J2039" s="43" t="s">
        <v>2294</v>
      </c>
      <c r="K2039" s="143" t="s">
        <v>5860</v>
      </c>
    </row>
    <row r="2040" spans="2:11" ht="27" outlineLevel="1">
      <c r="B2040" s="26" t="str">
        <f t="shared" si="58"/>
        <v>14FC</v>
      </c>
      <c r="C2040" s="187" t="s">
        <v>2445</v>
      </c>
      <c r="D2040" s="11" t="s">
        <v>40</v>
      </c>
      <c r="I2040" s="11" t="s">
        <v>34</v>
      </c>
      <c r="J2040" s="43" t="s">
        <v>2446</v>
      </c>
      <c r="K2040" s="143" t="s">
        <v>5429</v>
      </c>
    </row>
    <row r="2041" spans="2:11" ht="42.75" outlineLevel="1">
      <c r="B2041" s="26" t="str">
        <f t="shared" si="58"/>
        <v>14FD</v>
      </c>
      <c r="C2041" s="188" t="s">
        <v>2447</v>
      </c>
      <c r="D2041" s="11" t="s">
        <v>40</v>
      </c>
      <c r="I2041" s="11" t="s">
        <v>34</v>
      </c>
      <c r="J2041" s="43" t="s">
        <v>2290</v>
      </c>
      <c r="K2041" s="151" t="s">
        <v>5398</v>
      </c>
    </row>
    <row r="2042" spans="2:11" ht="27" outlineLevel="1">
      <c r="B2042" s="26" t="str">
        <f t="shared" si="58"/>
        <v>14FE</v>
      </c>
      <c r="C2042" s="188" t="s">
        <v>2448</v>
      </c>
      <c r="D2042" s="11" t="s">
        <v>40</v>
      </c>
      <c r="I2042" s="11" t="s">
        <v>34</v>
      </c>
      <c r="J2042" s="43" t="s">
        <v>2292</v>
      </c>
      <c r="K2042" s="143" t="s">
        <v>5859</v>
      </c>
    </row>
    <row r="2043" spans="2:11" ht="27" outlineLevel="1">
      <c r="B2043" s="26" t="str">
        <f t="shared" si="58"/>
        <v>14FF</v>
      </c>
      <c r="C2043" s="188" t="s">
        <v>2449</v>
      </c>
      <c r="D2043" s="11" t="s">
        <v>40</v>
      </c>
      <c r="I2043" s="11" t="s">
        <v>34</v>
      </c>
      <c r="J2043" s="43" t="s">
        <v>2294</v>
      </c>
      <c r="K2043" s="143" t="s">
        <v>5860</v>
      </c>
    </row>
    <row r="2044" spans="2:11" ht="27" outlineLevel="1">
      <c r="B2044" s="26" t="str">
        <f t="shared" si="58"/>
        <v>1500</v>
      </c>
      <c r="C2044" s="187" t="s">
        <v>2450</v>
      </c>
      <c r="D2044" s="11" t="s">
        <v>40</v>
      </c>
      <c r="I2044" s="11" t="s">
        <v>34</v>
      </c>
      <c r="J2044" s="43" t="s">
        <v>2451</v>
      </c>
      <c r="K2044" s="143" t="s">
        <v>5430</v>
      </c>
    </row>
    <row r="2045" spans="2:11" ht="42.75" outlineLevel="1">
      <c r="B2045" s="26" t="str">
        <f t="shared" si="58"/>
        <v>1501</v>
      </c>
      <c r="C2045" s="188" t="s">
        <v>2452</v>
      </c>
      <c r="D2045" s="11" t="s">
        <v>40</v>
      </c>
      <c r="I2045" s="11" t="s">
        <v>34</v>
      </c>
      <c r="J2045" s="43" t="s">
        <v>2290</v>
      </c>
      <c r="K2045" s="151" t="s">
        <v>5398</v>
      </c>
    </row>
    <row r="2046" spans="2:11" ht="27" outlineLevel="1">
      <c r="B2046" s="26" t="str">
        <f t="shared" si="58"/>
        <v>1502</v>
      </c>
      <c r="C2046" s="188" t="s">
        <v>2453</v>
      </c>
      <c r="D2046" s="11" t="s">
        <v>40</v>
      </c>
      <c r="I2046" s="11" t="s">
        <v>34</v>
      </c>
      <c r="J2046" s="43" t="s">
        <v>2292</v>
      </c>
      <c r="K2046" s="143" t="s">
        <v>5859</v>
      </c>
    </row>
    <row r="2047" spans="2:11" ht="27" outlineLevel="1">
      <c r="B2047" s="26" t="str">
        <f t="shared" si="58"/>
        <v>1503</v>
      </c>
      <c r="C2047" s="188" t="s">
        <v>2454</v>
      </c>
      <c r="D2047" s="11" t="s">
        <v>40</v>
      </c>
      <c r="I2047" s="11" t="s">
        <v>34</v>
      </c>
      <c r="J2047" s="43" t="s">
        <v>2294</v>
      </c>
      <c r="K2047" s="143" t="s">
        <v>5860</v>
      </c>
    </row>
    <row r="2048" spans="2:11" ht="27" outlineLevel="1">
      <c r="B2048" s="26" t="str">
        <f t="shared" si="58"/>
        <v>1504</v>
      </c>
      <c r="C2048" s="187" t="s">
        <v>2455</v>
      </c>
      <c r="D2048" s="11" t="s">
        <v>40</v>
      </c>
      <c r="I2048" s="11" t="s">
        <v>34</v>
      </c>
      <c r="J2048" s="43" t="s">
        <v>2456</v>
      </c>
      <c r="K2048" s="143" t="s">
        <v>5431</v>
      </c>
    </row>
    <row r="2049" spans="2:11" ht="42.75" outlineLevel="1">
      <c r="B2049" s="26" t="str">
        <f t="shared" si="58"/>
        <v>1505</v>
      </c>
      <c r="C2049" s="188" t="s">
        <v>2457</v>
      </c>
      <c r="D2049" s="11" t="s">
        <v>40</v>
      </c>
      <c r="I2049" s="11" t="s">
        <v>34</v>
      </c>
      <c r="J2049" s="43" t="s">
        <v>2290</v>
      </c>
      <c r="K2049" s="151" t="s">
        <v>5398</v>
      </c>
    </row>
    <row r="2050" spans="2:11" ht="27" outlineLevel="1">
      <c r="B2050" s="26" t="str">
        <f t="shared" si="58"/>
        <v>1506</v>
      </c>
      <c r="C2050" s="188" t="s">
        <v>2458</v>
      </c>
      <c r="D2050" s="11" t="s">
        <v>40</v>
      </c>
      <c r="I2050" s="11" t="s">
        <v>34</v>
      </c>
      <c r="J2050" s="43" t="s">
        <v>2292</v>
      </c>
      <c r="K2050" s="143" t="s">
        <v>5859</v>
      </c>
    </row>
    <row r="2051" spans="2:11" ht="27" outlineLevel="1">
      <c r="B2051" s="26" t="str">
        <f t="shared" si="58"/>
        <v>1507</v>
      </c>
      <c r="C2051" s="188" t="s">
        <v>2459</v>
      </c>
      <c r="D2051" s="11" t="s">
        <v>40</v>
      </c>
      <c r="I2051" s="11" t="s">
        <v>34</v>
      </c>
      <c r="J2051" s="43" t="s">
        <v>2294</v>
      </c>
      <c r="K2051" s="143" t="s">
        <v>5860</v>
      </c>
    </row>
    <row r="2052" spans="2:11" ht="27" outlineLevel="1">
      <c r="B2052" s="26" t="str">
        <f t="shared" si="58"/>
        <v>1508</v>
      </c>
      <c r="C2052" s="187" t="s">
        <v>2460</v>
      </c>
      <c r="D2052" s="11" t="s">
        <v>40</v>
      </c>
      <c r="I2052" s="11" t="s">
        <v>34</v>
      </c>
      <c r="J2052" s="43" t="s">
        <v>2461</v>
      </c>
      <c r="K2052" s="143" t="s">
        <v>5432</v>
      </c>
    </row>
    <row r="2053" spans="2:11" ht="42.75" outlineLevel="1">
      <c r="B2053" s="26" t="str">
        <f t="shared" si="58"/>
        <v>1509</v>
      </c>
      <c r="C2053" s="188" t="s">
        <v>2462</v>
      </c>
      <c r="D2053" s="11" t="s">
        <v>40</v>
      </c>
      <c r="I2053" s="11" t="s">
        <v>34</v>
      </c>
      <c r="J2053" s="43" t="s">
        <v>2290</v>
      </c>
      <c r="K2053" s="151" t="s">
        <v>5398</v>
      </c>
    </row>
    <row r="2054" spans="2:11" ht="27" outlineLevel="1">
      <c r="B2054" s="26" t="str">
        <f t="shared" si="58"/>
        <v>150A</v>
      </c>
      <c r="C2054" s="188" t="s">
        <v>2463</v>
      </c>
      <c r="D2054" s="11" t="s">
        <v>40</v>
      </c>
      <c r="I2054" s="11" t="s">
        <v>34</v>
      </c>
      <c r="J2054" s="43" t="s">
        <v>2292</v>
      </c>
      <c r="K2054" s="143" t="s">
        <v>5859</v>
      </c>
    </row>
    <row r="2055" spans="2:11" ht="27" outlineLevel="1">
      <c r="B2055" s="26" t="str">
        <f t="shared" si="58"/>
        <v>150B</v>
      </c>
      <c r="C2055" s="188" t="s">
        <v>2464</v>
      </c>
      <c r="D2055" s="11" t="s">
        <v>40</v>
      </c>
      <c r="I2055" s="11" t="s">
        <v>34</v>
      </c>
      <c r="J2055" s="43" t="s">
        <v>2294</v>
      </c>
      <c r="K2055" s="143" t="s">
        <v>5860</v>
      </c>
    </row>
    <row r="2056" spans="2:11" ht="27" outlineLevel="1">
      <c r="B2056" s="26" t="str">
        <f t="shared" si="58"/>
        <v>150C</v>
      </c>
      <c r="C2056" s="187" t="s">
        <v>2465</v>
      </c>
      <c r="D2056" s="11" t="s">
        <v>40</v>
      </c>
      <c r="I2056" s="11" t="s">
        <v>34</v>
      </c>
      <c r="J2056" s="43" t="s">
        <v>2466</v>
      </c>
      <c r="K2056" s="143" t="s">
        <v>5433</v>
      </c>
    </row>
    <row r="2057" spans="2:11" ht="42.75" outlineLevel="1">
      <c r="B2057" s="26" t="str">
        <f t="shared" si="58"/>
        <v>150D</v>
      </c>
      <c r="C2057" s="188" t="s">
        <v>2467</v>
      </c>
      <c r="D2057" s="11" t="s">
        <v>40</v>
      </c>
      <c r="I2057" s="11" t="s">
        <v>34</v>
      </c>
      <c r="J2057" s="43" t="s">
        <v>2290</v>
      </c>
      <c r="K2057" s="151" t="s">
        <v>5398</v>
      </c>
    </row>
    <row r="2058" spans="2:11" ht="27" outlineLevel="1">
      <c r="B2058" s="26" t="str">
        <f t="shared" si="58"/>
        <v>150E</v>
      </c>
      <c r="C2058" s="188" t="s">
        <v>2468</v>
      </c>
      <c r="D2058" s="11" t="s">
        <v>40</v>
      </c>
      <c r="I2058" s="11" t="s">
        <v>34</v>
      </c>
      <c r="J2058" s="43" t="s">
        <v>2292</v>
      </c>
      <c r="K2058" s="143" t="s">
        <v>5859</v>
      </c>
    </row>
    <row r="2059" spans="2:11" ht="27" outlineLevel="1">
      <c r="B2059" s="26" t="str">
        <f t="shared" si="58"/>
        <v>150F</v>
      </c>
      <c r="C2059" s="188" t="s">
        <v>2469</v>
      </c>
      <c r="D2059" s="11" t="s">
        <v>40</v>
      </c>
      <c r="I2059" s="11" t="s">
        <v>34</v>
      </c>
      <c r="J2059" s="43" t="s">
        <v>2294</v>
      </c>
      <c r="K2059" s="143" t="s">
        <v>5860</v>
      </c>
    </row>
    <row r="2060" spans="2:11" ht="27" outlineLevel="1">
      <c r="B2060" s="26" t="str">
        <f t="shared" si="58"/>
        <v>1510</v>
      </c>
      <c r="C2060" s="187" t="s">
        <v>2470</v>
      </c>
      <c r="D2060" s="11" t="s">
        <v>40</v>
      </c>
      <c r="I2060" s="11" t="s">
        <v>34</v>
      </c>
      <c r="J2060" s="43" t="s">
        <v>2471</v>
      </c>
      <c r="K2060" s="143" t="s">
        <v>5434</v>
      </c>
    </row>
    <row r="2061" spans="2:11" ht="42.75" outlineLevel="1">
      <c r="B2061" s="26" t="str">
        <f t="shared" si="58"/>
        <v>1511</v>
      </c>
      <c r="C2061" s="188" t="s">
        <v>2472</v>
      </c>
      <c r="D2061" s="11" t="s">
        <v>40</v>
      </c>
      <c r="I2061" s="11" t="s">
        <v>34</v>
      </c>
      <c r="J2061" s="43" t="s">
        <v>2290</v>
      </c>
      <c r="K2061" s="151" t="s">
        <v>5398</v>
      </c>
    </row>
    <row r="2062" spans="2:11" ht="27" outlineLevel="1">
      <c r="B2062" s="26" t="str">
        <f t="shared" si="58"/>
        <v>1512</v>
      </c>
      <c r="C2062" s="188" t="s">
        <v>2473</v>
      </c>
      <c r="D2062" s="11" t="s">
        <v>40</v>
      </c>
      <c r="I2062" s="11" t="s">
        <v>34</v>
      </c>
      <c r="J2062" s="43" t="s">
        <v>2292</v>
      </c>
      <c r="K2062" s="143" t="s">
        <v>5859</v>
      </c>
    </row>
    <row r="2063" spans="2:11" ht="27" outlineLevel="1">
      <c r="B2063" s="26" t="str">
        <f t="shared" si="58"/>
        <v>1513</v>
      </c>
      <c r="C2063" s="188" t="s">
        <v>2474</v>
      </c>
      <c r="D2063" s="11" t="s">
        <v>40</v>
      </c>
      <c r="I2063" s="11" t="s">
        <v>34</v>
      </c>
      <c r="J2063" s="43" t="s">
        <v>2294</v>
      </c>
      <c r="K2063" s="143" t="s">
        <v>5860</v>
      </c>
    </row>
    <row r="2064" spans="2:11" ht="27" outlineLevel="1">
      <c r="B2064" s="26" t="str">
        <f t="shared" si="58"/>
        <v>1514</v>
      </c>
      <c r="C2064" s="187" t="s">
        <v>2475</v>
      </c>
      <c r="D2064" s="11" t="s">
        <v>40</v>
      </c>
      <c r="I2064" s="11" t="s">
        <v>34</v>
      </c>
      <c r="J2064" s="43" t="s">
        <v>2476</v>
      </c>
      <c r="K2064" s="143" t="s">
        <v>5435</v>
      </c>
    </row>
    <row r="2065" spans="2:11" ht="42.75" outlineLevel="1">
      <c r="B2065" s="26" t="str">
        <f t="shared" si="58"/>
        <v>1515</v>
      </c>
      <c r="C2065" s="188" t="s">
        <v>2477</v>
      </c>
      <c r="D2065" s="11" t="s">
        <v>40</v>
      </c>
      <c r="I2065" s="11" t="s">
        <v>34</v>
      </c>
      <c r="J2065" s="43" t="s">
        <v>2290</v>
      </c>
      <c r="K2065" s="151" t="s">
        <v>5398</v>
      </c>
    </row>
    <row r="2066" spans="2:11" ht="27" outlineLevel="1">
      <c r="B2066" s="26" t="str">
        <f t="shared" si="58"/>
        <v>1516</v>
      </c>
      <c r="C2066" s="188" t="s">
        <v>2478</v>
      </c>
      <c r="D2066" s="11" t="s">
        <v>40</v>
      </c>
      <c r="I2066" s="11" t="s">
        <v>34</v>
      </c>
      <c r="J2066" s="43" t="s">
        <v>2292</v>
      </c>
      <c r="K2066" s="143" t="s">
        <v>5859</v>
      </c>
    </row>
    <row r="2067" spans="2:11" ht="27" outlineLevel="1">
      <c r="B2067" s="26" t="str">
        <f t="shared" si="58"/>
        <v>1517</v>
      </c>
      <c r="C2067" s="188" t="s">
        <v>2479</v>
      </c>
      <c r="D2067" s="11" t="s">
        <v>40</v>
      </c>
      <c r="I2067" s="11" t="s">
        <v>34</v>
      </c>
      <c r="J2067" s="43" t="s">
        <v>2294</v>
      </c>
      <c r="K2067" s="143" t="s">
        <v>5860</v>
      </c>
    </row>
    <row r="2068" spans="2:11" ht="27" outlineLevel="1">
      <c r="B2068" s="26" t="str">
        <f t="shared" si="58"/>
        <v>1518</v>
      </c>
      <c r="C2068" s="187" t="s">
        <v>2480</v>
      </c>
      <c r="D2068" s="11" t="s">
        <v>40</v>
      </c>
      <c r="I2068" s="11" t="s">
        <v>34</v>
      </c>
      <c r="J2068" s="43" t="s">
        <v>2481</v>
      </c>
      <c r="K2068" s="143" t="s">
        <v>5436</v>
      </c>
    </row>
    <row r="2069" spans="2:11" ht="42.75" outlineLevel="1">
      <c r="B2069" s="26" t="str">
        <f t="shared" si="58"/>
        <v>1519</v>
      </c>
      <c r="C2069" s="188" t="s">
        <v>2482</v>
      </c>
      <c r="D2069" s="11" t="s">
        <v>40</v>
      </c>
      <c r="I2069" s="11" t="s">
        <v>34</v>
      </c>
      <c r="J2069" s="43" t="s">
        <v>2290</v>
      </c>
      <c r="K2069" s="151" t="s">
        <v>5398</v>
      </c>
    </row>
    <row r="2070" spans="2:11" ht="27" outlineLevel="1">
      <c r="B2070" s="26" t="str">
        <f t="shared" si="58"/>
        <v>151A</v>
      </c>
      <c r="C2070" s="188" t="s">
        <v>2483</v>
      </c>
      <c r="D2070" s="11" t="s">
        <v>40</v>
      </c>
      <c r="I2070" s="11" t="s">
        <v>34</v>
      </c>
      <c r="J2070" s="43" t="s">
        <v>2292</v>
      </c>
      <c r="K2070" s="143" t="s">
        <v>5859</v>
      </c>
    </row>
    <row r="2071" spans="2:11" ht="27" outlineLevel="1">
      <c r="B2071" s="26" t="str">
        <f t="shared" si="58"/>
        <v>151B</v>
      </c>
      <c r="C2071" s="188" t="s">
        <v>2484</v>
      </c>
      <c r="D2071" s="11" t="s">
        <v>40</v>
      </c>
      <c r="I2071" s="11" t="s">
        <v>34</v>
      </c>
      <c r="J2071" s="43" t="s">
        <v>2294</v>
      </c>
      <c r="K2071" s="143" t="s">
        <v>5860</v>
      </c>
    </row>
    <row r="2072" spans="2:11" ht="27" outlineLevel="1">
      <c r="B2072" s="26" t="str">
        <f t="shared" si="58"/>
        <v>151C</v>
      </c>
      <c r="C2072" s="187" t="s">
        <v>2485</v>
      </c>
      <c r="D2072" s="11" t="s">
        <v>40</v>
      </c>
      <c r="I2072" s="11" t="s">
        <v>34</v>
      </c>
      <c r="J2072" s="43" t="s">
        <v>2486</v>
      </c>
      <c r="K2072" s="143" t="s">
        <v>5437</v>
      </c>
    </row>
    <row r="2073" spans="2:11" ht="42.75" outlineLevel="1">
      <c r="B2073" s="26" t="str">
        <f t="shared" si="58"/>
        <v>151D</v>
      </c>
      <c r="C2073" s="188" t="s">
        <v>2487</v>
      </c>
      <c r="D2073" s="11" t="s">
        <v>40</v>
      </c>
      <c r="I2073" s="11" t="s">
        <v>34</v>
      </c>
      <c r="J2073" s="43" t="s">
        <v>2290</v>
      </c>
      <c r="K2073" s="151" t="s">
        <v>5398</v>
      </c>
    </row>
    <row r="2074" spans="2:11" ht="27" outlineLevel="1">
      <c r="B2074" s="26" t="str">
        <f t="shared" si="58"/>
        <v>151E</v>
      </c>
      <c r="C2074" s="188" t="s">
        <v>2488</v>
      </c>
      <c r="D2074" s="11" t="s">
        <v>40</v>
      </c>
      <c r="I2074" s="11" t="s">
        <v>34</v>
      </c>
      <c r="J2074" s="43" t="s">
        <v>2292</v>
      </c>
      <c r="K2074" s="143" t="s">
        <v>5859</v>
      </c>
    </row>
    <row r="2075" spans="2:11" ht="27" outlineLevel="1">
      <c r="B2075" s="26" t="str">
        <f t="shared" si="58"/>
        <v>151F</v>
      </c>
      <c r="C2075" s="188" t="s">
        <v>2489</v>
      </c>
      <c r="D2075" s="11" t="s">
        <v>40</v>
      </c>
      <c r="I2075" s="11" t="s">
        <v>34</v>
      </c>
      <c r="J2075" s="43" t="s">
        <v>2294</v>
      </c>
      <c r="K2075" s="143" t="s">
        <v>5860</v>
      </c>
    </row>
    <row r="2076" spans="2:11" ht="27" outlineLevel="1">
      <c r="B2076" s="26" t="str">
        <f t="shared" si="58"/>
        <v>1520</v>
      </c>
      <c r="C2076" s="187" t="s">
        <v>2490</v>
      </c>
      <c r="D2076" s="11" t="s">
        <v>40</v>
      </c>
      <c r="I2076" s="11" t="s">
        <v>34</v>
      </c>
      <c r="J2076" s="43" t="s">
        <v>2491</v>
      </c>
      <c r="K2076" s="143" t="s">
        <v>5438</v>
      </c>
    </row>
    <row r="2077" spans="2:11" ht="42.75" outlineLevel="1">
      <c r="B2077" s="26" t="str">
        <f t="shared" si="58"/>
        <v>1521</v>
      </c>
      <c r="C2077" s="188" t="s">
        <v>2492</v>
      </c>
      <c r="D2077" s="11" t="s">
        <v>40</v>
      </c>
      <c r="I2077" s="11" t="s">
        <v>34</v>
      </c>
      <c r="J2077" s="43" t="s">
        <v>2290</v>
      </c>
      <c r="K2077" s="151" t="s">
        <v>5398</v>
      </c>
    </row>
    <row r="2078" spans="2:11" ht="27" outlineLevel="1">
      <c r="B2078" s="26" t="str">
        <f t="shared" si="58"/>
        <v>1522</v>
      </c>
      <c r="C2078" s="188" t="s">
        <v>2493</v>
      </c>
      <c r="D2078" s="11" t="s">
        <v>40</v>
      </c>
      <c r="I2078" s="11" t="s">
        <v>34</v>
      </c>
      <c r="J2078" s="43" t="s">
        <v>2292</v>
      </c>
      <c r="K2078" s="143" t="s">
        <v>5859</v>
      </c>
    </row>
    <row r="2079" spans="2:11" ht="27" outlineLevel="1">
      <c r="B2079" s="26" t="str">
        <f t="shared" si="58"/>
        <v>1523</v>
      </c>
      <c r="C2079" s="188" t="s">
        <v>2494</v>
      </c>
      <c r="D2079" s="11" t="s">
        <v>40</v>
      </c>
      <c r="I2079" s="11" t="s">
        <v>34</v>
      </c>
      <c r="J2079" s="43" t="s">
        <v>2294</v>
      </c>
      <c r="K2079" s="143" t="s">
        <v>5860</v>
      </c>
    </row>
    <row r="2080" spans="2:11" ht="27" outlineLevel="1">
      <c r="B2080" s="26" t="str">
        <f t="shared" si="58"/>
        <v>1524</v>
      </c>
      <c r="C2080" s="187" t="s">
        <v>2495</v>
      </c>
      <c r="D2080" s="11" t="s">
        <v>40</v>
      </c>
      <c r="I2080" s="11" t="s">
        <v>34</v>
      </c>
      <c r="J2080" s="43" t="s">
        <v>2496</v>
      </c>
      <c r="K2080" s="143" t="s">
        <v>5439</v>
      </c>
    </row>
    <row r="2081" spans="2:11" ht="42.75" outlineLevel="1">
      <c r="B2081" s="26" t="str">
        <f t="shared" si="58"/>
        <v>1525</v>
      </c>
      <c r="C2081" s="188" t="s">
        <v>2497</v>
      </c>
      <c r="D2081" s="11" t="s">
        <v>40</v>
      </c>
      <c r="I2081" s="11" t="s">
        <v>34</v>
      </c>
      <c r="J2081" s="43" t="s">
        <v>2290</v>
      </c>
      <c r="K2081" s="151" t="s">
        <v>5398</v>
      </c>
    </row>
    <row r="2082" spans="2:11" ht="27" outlineLevel="1">
      <c r="B2082" s="26" t="str">
        <f t="shared" si="58"/>
        <v>1526</v>
      </c>
      <c r="C2082" s="188" t="s">
        <v>2498</v>
      </c>
      <c r="D2082" s="11" t="s">
        <v>40</v>
      </c>
      <c r="I2082" s="11" t="s">
        <v>34</v>
      </c>
      <c r="J2082" s="43" t="s">
        <v>2292</v>
      </c>
      <c r="K2082" s="143" t="s">
        <v>5859</v>
      </c>
    </row>
    <row r="2083" spans="2:11" ht="27" outlineLevel="1">
      <c r="B2083" s="26" t="str">
        <f t="shared" si="58"/>
        <v>1527</v>
      </c>
      <c r="C2083" s="188" t="s">
        <v>2499</v>
      </c>
      <c r="D2083" s="11" t="s">
        <v>40</v>
      </c>
      <c r="I2083" s="11" t="s">
        <v>34</v>
      </c>
      <c r="J2083" s="43" t="s">
        <v>2294</v>
      </c>
      <c r="K2083" s="143" t="s">
        <v>5860</v>
      </c>
    </row>
    <row r="2084" spans="2:11" ht="27" outlineLevel="1">
      <c r="B2084" s="26" t="str">
        <f t="shared" si="58"/>
        <v>1528</v>
      </c>
      <c r="C2084" s="187" t="s">
        <v>2500</v>
      </c>
      <c r="D2084" s="11" t="s">
        <v>40</v>
      </c>
      <c r="I2084" s="11" t="s">
        <v>34</v>
      </c>
      <c r="J2084" s="43" t="s">
        <v>2501</v>
      </c>
      <c r="K2084" s="143" t="s">
        <v>5440</v>
      </c>
    </row>
    <row r="2085" spans="2:11" ht="42.75" outlineLevel="1">
      <c r="B2085" s="26" t="str">
        <f t="shared" si="58"/>
        <v>1529</v>
      </c>
      <c r="C2085" s="188" t="s">
        <v>2502</v>
      </c>
      <c r="D2085" s="11" t="s">
        <v>40</v>
      </c>
      <c r="I2085" s="11" t="s">
        <v>34</v>
      </c>
      <c r="J2085" s="43" t="s">
        <v>2290</v>
      </c>
      <c r="K2085" s="151" t="s">
        <v>5398</v>
      </c>
    </row>
    <row r="2086" spans="2:11" ht="27" outlineLevel="1">
      <c r="B2086" s="26" t="str">
        <f t="shared" si="58"/>
        <v>152A</v>
      </c>
      <c r="C2086" s="188" t="s">
        <v>2503</v>
      </c>
      <c r="D2086" s="11" t="s">
        <v>40</v>
      </c>
      <c r="I2086" s="11" t="s">
        <v>34</v>
      </c>
      <c r="J2086" s="43" t="s">
        <v>2292</v>
      </c>
      <c r="K2086" s="143" t="s">
        <v>5859</v>
      </c>
    </row>
    <row r="2087" spans="2:11" ht="27" outlineLevel="1">
      <c r="B2087" s="26" t="str">
        <f t="shared" si="58"/>
        <v>152B</v>
      </c>
      <c r="C2087" s="188" t="s">
        <v>2504</v>
      </c>
      <c r="D2087" s="11" t="s">
        <v>40</v>
      </c>
      <c r="I2087" s="11" t="s">
        <v>34</v>
      </c>
      <c r="J2087" s="43" t="s">
        <v>2294</v>
      </c>
      <c r="K2087" s="143" t="s">
        <v>5860</v>
      </c>
    </row>
    <row r="2088" spans="2:11" ht="27" outlineLevel="1">
      <c r="B2088" s="26" t="str">
        <f t="shared" si="58"/>
        <v>152C</v>
      </c>
      <c r="C2088" s="187" t="s">
        <v>2505</v>
      </c>
      <c r="D2088" s="11" t="s">
        <v>40</v>
      </c>
      <c r="I2088" s="11" t="s">
        <v>34</v>
      </c>
      <c r="J2088" s="43" t="s">
        <v>2506</v>
      </c>
      <c r="K2088" s="143" t="s">
        <v>5441</v>
      </c>
    </row>
    <row r="2089" spans="2:11" ht="42.75" outlineLevel="1">
      <c r="B2089" s="26" t="str">
        <f t="shared" si="58"/>
        <v>152D</v>
      </c>
      <c r="C2089" s="188" t="s">
        <v>2507</v>
      </c>
      <c r="D2089" s="11" t="s">
        <v>40</v>
      </c>
      <c r="I2089" s="11" t="s">
        <v>34</v>
      </c>
      <c r="J2089" s="43" t="s">
        <v>2290</v>
      </c>
      <c r="K2089" s="151" t="s">
        <v>5398</v>
      </c>
    </row>
    <row r="2090" spans="2:11" ht="27" outlineLevel="1">
      <c r="B2090" s="26" t="str">
        <f t="shared" si="58"/>
        <v>152E</v>
      </c>
      <c r="C2090" s="188" t="s">
        <v>2508</v>
      </c>
      <c r="D2090" s="11" t="s">
        <v>40</v>
      </c>
      <c r="I2090" s="11" t="s">
        <v>34</v>
      </c>
      <c r="J2090" s="43" t="s">
        <v>2292</v>
      </c>
      <c r="K2090" s="143" t="s">
        <v>5859</v>
      </c>
    </row>
    <row r="2091" spans="2:11" ht="27" outlineLevel="1">
      <c r="B2091" s="26" t="str">
        <f t="shared" si="58"/>
        <v>152F</v>
      </c>
      <c r="C2091" s="188" t="s">
        <v>2509</v>
      </c>
      <c r="D2091" s="11" t="s">
        <v>40</v>
      </c>
      <c r="I2091" s="11" t="s">
        <v>34</v>
      </c>
      <c r="J2091" s="43" t="s">
        <v>2294</v>
      </c>
      <c r="K2091" s="143" t="s">
        <v>5860</v>
      </c>
    </row>
    <row r="2092" spans="2:11" ht="27" outlineLevel="1">
      <c r="B2092" s="26" t="str">
        <f t="shared" si="58"/>
        <v>1530</v>
      </c>
      <c r="C2092" s="187" t="s">
        <v>2510</v>
      </c>
      <c r="D2092" s="11" t="s">
        <v>40</v>
      </c>
      <c r="I2092" s="11" t="s">
        <v>34</v>
      </c>
      <c r="J2092" s="43" t="s">
        <v>2511</v>
      </c>
      <c r="K2092" s="143" t="s">
        <v>5442</v>
      </c>
    </row>
    <row r="2093" spans="2:11" ht="42.75" outlineLevel="1">
      <c r="B2093" s="26" t="str">
        <f t="shared" si="58"/>
        <v>1531</v>
      </c>
      <c r="C2093" s="188" t="s">
        <v>2512</v>
      </c>
      <c r="D2093" s="11" t="s">
        <v>40</v>
      </c>
      <c r="I2093" s="11" t="s">
        <v>34</v>
      </c>
      <c r="J2093" s="43" t="s">
        <v>2290</v>
      </c>
      <c r="K2093" s="151" t="s">
        <v>5398</v>
      </c>
    </row>
    <row r="2094" spans="2:11" ht="27" outlineLevel="1">
      <c r="B2094" s="26" t="str">
        <f t="shared" si="58"/>
        <v>1532</v>
      </c>
      <c r="C2094" s="188" t="s">
        <v>2513</v>
      </c>
      <c r="D2094" s="11" t="s">
        <v>40</v>
      </c>
      <c r="I2094" s="11" t="s">
        <v>34</v>
      </c>
      <c r="J2094" s="43" t="s">
        <v>2292</v>
      </c>
      <c r="K2094" s="143" t="s">
        <v>5859</v>
      </c>
    </row>
    <row r="2095" spans="2:11" ht="27" outlineLevel="1">
      <c r="B2095" s="26" t="str">
        <f t="shared" si="58"/>
        <v>1533</v>
      </c>
      <c r="C2095" s="188" t="s">
        <v>2514</v>
      </c>
      <c r="D2095" s="11" t="s">
        <v>40</v>
      </c>
      <c r="I2095" s="11" t="s">
        <v>34</v>
      </c>
      <c r="J2095" s="43" t="s">
        <v>2294</v>
      </c>
      <c r="K2095" s="143" t="s">
        <v>5860</v>
      </c>
    </row>
    <row r="2096" spans="2:11" ht="27" outlineLevel="1">
      <c r="B2096" s="26" t="str">
        <f t="shared" si="58"/>
        <v>1534</v>
      </c>
      <c r="C2096" s="187" t="s">
        <v>2515</v>
      </c>
      <c r="D2096" s="11" t="s">
        <v>40</v>
      </c>
      <c r="I2096" s="11" t="s">
        <v>34</v>
      </c>
      <c r="J2096" s="43" t="s">
        <v>2516</v>
      </c>
      <c r="K2096" s="143" t="s">
        <v>5443</v>
      </c>
    </row>
    <row r="2097" spans="2:11" ht="42.75" outlineLevel="1">
      <c r="B2097" s="26" t="str">
        <f t="shared" si="58"/>
        <v>1535</v>
      </c>
      <c r="C2097" s="188" t="s">
        <v>2517</v>
      </c>
      <c r="D2097" s="11" t="s">
        <v>40</v>
      </c>
      <c r="I2097" s="11" t="s">
        <v>34</v>
      </c>
      <c r="J2097" s="43" t="s">
        <v>2290</v>
      </c>
      <c r="K2097" s="151" t="s">
        <v>5398</v>
      </c>
    </row>
    <row r="2098" spans="2:11" ht="27" outlineLevel="1">
      <c r="B2098" s="26" t="str">
        <f t="shared" si="58"/>
        <v>1536</v>
      </c>
      <c r="C2098" s="188" t="s">
        <v>2518</v>
      </c>
      <c r="D2098" s="11" t="s">
        <v>40</v>
      </c>
      <c r="I2098" s="11" t="s">
        <v>34</v>
      </c>
      <c r="J2098" s="43" t="s">
        <v>2292</v>
      </c>
      <c r="K2098" s="143" t="s">
        <v>5859</v>
      </c>
    </row>
    <row r="2099" spans="2:11" ht="27" outlineLevel="1">
      <c r="B2099" s="26" t="str">
        <f t="shared" si="58"/>
        <v>1537</v>
      </c>
      <c r="C2099" s="188" t="s">
        <v>2519</v>
      </c>
      <c r="D2099" s="11" t="s">
        <v>40</v>
      </c>
      <c r="I2099" s="11" t="s">
        <v>34</v>
      </c>
      <c r="J2099" s="43" t="s">
        <v>2294</v>
      </c>
      <c r="K2099" s="143" t="s">
        <v>5860</v>
      </c>
    </row>
    <row r="2100" spans="2:11" ht="27" outlineLevel="1">
      <c r="B2100" s="26" t="str">
        <f t="shared" si="58"/>
        <v>1538</v>
      </c>
      <c r="C2100" s="187" t="s">
        <v>2520</v>
      </c>
      <c r="D2100" s="11" t="s">
        <v>40</v>
      </c>
      <c r="I2100" s="11" t="s">
        <v>34</v>
      </c>
      <c r="J2100" s="43" t="s">
        <v>2521</v>
      </c>
      <c r="K2100" s="143" t="s">
        <v>5444</v>
      </c>
    </row>
    <row r="2101" spans="2:11" ht="42.75" outlineLevel="1">
      <c r="B2101" s="26" t="str">
        <f t="shared" si="58"/>
        <v>1539</v>
      </c>
      <c r="C2101" s="188" t="s">
        <v>2522</v>
      </c>
      <c r="D2101" s="11" t="s">
        <v>40</v>
      </c>
      <c r="I2101" s="11" t="s">
        <v>34</v>
      </c>
      <c r="J2101" s="43" t="s">
        <v>2290</v>
      </c>
      <c r="K2101" s="151" t="s">
        <v>5398</v>
      </c>
    </row>
    <row r="2102" spans="2:11" ht="27" outlineLevel="1">
      <c r="B2102" s="26" t="str">
        <f t="shared" si="58"/>
        <v>153A</v>
      </c>
      <c r="C2102" s="188" t="s">
        <v>2523</v>
      </c>
      <c r="D2102" s="11" t="s">
        <v>40</v>
      </c>
      <c r="I2102" s="11" t="s">
        <v>34</v>
      </c>
      <c r="J2102" s="43" t="s">
        <v>2292</v>
      </c>
      <c r="K2102" s="143" t="s">
        <v>5859</v>
      </c>
    </row>
    <row r="2103" spans="2:11" ht="27" outlineLevel="1">
      <c r="B2103" s="26" t="str">
        <f t="shared" si="58"/>
        <v>153B</v>
      </c>
      <c r="C2103" s="188" t="s">
        <v>2524</v>
      </c>
      <c r="D2103" s="11" t="s">
        <v>40</v>
      </c>
      <c r="I2103" s="11" t="s">
        <v>34</v>
      </c>
      <c r="J2103" s="43" t="s">
        <v>2294</v>
      </c>
      <c r="K2103" s="143" t="s">
        <v>5860</v>
      </c>
    </row>
    <row r="2104" spans="2:11" ht="27" outlineLevel="1">
      <c r="B2104" s="26" t="str">
        <f t="shared" si="58"/>
        <v>153C</v>
      </c>
      <c r="C2104" s="187" t="s">
        <v>2525</v>
      </c>
      <c r="D2104" s="11" t="s">
        <v>40</v>
      </c>
      <c r="I2104" s="11" t="s">
        <v>34</v>
      </c>
      <c r="J2104" s="43" t="s">
        <v>2526</v>
      </c>
      <c r="K2104" s="143" t="s">
        <v>5445</v>
      </c>
    </row>
    <row r="2105" spans="2:11" ht="42.75" outlineLevel="1">
      <c r="B2105" s="26" t="str">
        <f t="shared" si="58"/>
        <v>153D</v>
      </c>
      <c r="C2105" s="188" t="s">
        <v>2527</v>
      </c>
      <c r="D2105" s="11" t="s">
        <v>40</v>
      </c>
      <c r="I2105" s="11" t="s">
        <v>34</v>
      </c>
      <c r="J2105" s="43" t="s">
        <v>2290</v>
      </c>
      <c r="K2105" s="151" t="s">
        <v>5398</v>
      </c>
    </row>
    <row r="2106" spans="2:11" ht="27" outlineLevel="1">
      <c r="B2106" s="26" t="str">
        <f t="shared" si="58"/>
        <v>153E</v>
      </c>
      <c r="C2106" s="188" t="s">
        <v>2528</v>
      </c>
      <c r="D2106" s="11" t="s">
        <v>40</v>
      </c>
      <c r="I2106" s="11" t="s">
        <v>34</v>
      </c>
      <c r="J2106" s="43" t="s">
        <v>2292</v>
      </c>
      <c r="K2106" s="143" t="s">
        <v>5859</v>
      </c>
    </row>
    <row r="2107" spans="2:11" ht="27" outlineLevel="1">
      <c r="B2107" s="26" t="str">
        <f t="shared" si="58"/>
        <v>153F</v>
      </c>
      <c r="C2107" s="188" t="s">
        <v>2529</v>
      </c>
      <c r="D2107" s="11" t="s">
        <v>40</v>
      </c>
      <c r="I2107" s="11" t="s">
        <v>34</v>
      </c>
      <c r="J2107" s="43" t="s">
        <v>2294</v>
      </c>
      <c r="K2107" s="143" t="s">
        <v>5860</v>
      </c>
    </row>
    <row r="2108" spans="2:11" ht="27" outlineLevel="1">
      <c r="B2108" s="26" t="str">
        <f t="shared" si="58"/>
        <v>1540</v>
      </c>
      <c r="C2108" s="187" t="s">
        <v>2530</v>
      </c>
      <c r="D2108" s="11" t="s">
        <v>40</v>
      </c>
      <c r="I2108" s="11" t="s">
        <v>34</v>
      </c>
      <c r="J2108" s="43" t="s">
        <v>2531</v>
      </c>
      <c r="K2108" s="143" t="s">
        <v>5446</v>
      </c>
    </row>
    <row r="2109" spans="2:11" ht="42.75" outlineLevel="1">
      <c r="B2109" s="26" t="str">
        <f t="shared" si="58"/>
        <v>1541</v>
      </c>
      <c r="C2109" s="188" t="s">
        <v>2532</v>
      </c>
      <c r="D2109" s="11" t="s">
        <v>40</v>
      </c>
      <c r="I2109" s="11" t="s">
        <v>34</v>
      </c>
      <c r="J2109" s="43" t="s">
        <v>2290</v>
      </c>
      <c r="K2109" s="151" t="s">
        <v>5398</v>
      </c>
    </row>
    <row r="2110" spans="2:11" ht="27" outlineLevel="1">
      <c r="B2110" s="26" t="str">
        <f t="shared" si="58"/>
        <v>1542</v>
      </c>
      <c r="C2110" s="188" t="s">
        <v>2533</v>
      </c>
      <c r="D2110" s="11" t="s">
        <v>40</v>
      </c>
      <c r="I2110" s="11" t="s">
        <v>34</v>
      </c>
      <c r="J2110" s="43" t="s">
        <v>2292</v>
      </c>
      <c r="K2110" s="143" t="s">
        <v>5859</v>
      </c>
    </row>
    <row r="2111" spans="2:11" ht="27" outlineLevel="1">
      <c r="B2111" s="26" t="str">
        <f t="shared" si="58"/>
        <v>1543</v>
      </c>
      <c r="C2111" s="188" t="s">
        <v>2534</v>
      </c>
      <c r="D2111" s="11" t="s">
        <v>40</v>
      </c>
      <c r="I2111" s="11" t="s">
        <v>34</v>
      </c>
      <c r="J2111" s="43" t="s">
        <v>2294</v>
      </c>
      <c r="K2111" s="143" t="s">
        <v>5860</v>
      </c>
    </row>
    <row r="2112" spans="2:11" ht="27" outlineLevel="1">
      <c r="B2112" s="26" t="str">
        <f t="shared" si="58"/>
        <v>1544</v>
      </c>
      <c r="C2112" s="187" t="s">
        <v>2535</v>
      </c>
      <c r="D2112" s="11" t="s">
        <v>40</v>
      </c>
      <c r="I2112" s="11" t="s">
        <v>34</v>
      </c>
      <c r="J2112" s="43" t="s">
        <v>2536</v>
      </c>
      <c r="K2112" s="143" t="s">
        <v>5447</v>
      </c>
    </row>
    <row r="2113" spans="2:11" ht="42.75" outlineLevel="1">
      <c r="B2113" s="26" t="str">
        <f t="shared" si="58"/>
        <v>1545</v>
      </c>
      <c r="C2113" s="188" t="s">
        <v>2537</v>
      </c>
      <c r="D2113" s="11" t="s">
        <v>40</v>
      </c>
      <c r="I2113" s="11" t="s">
        <v>34</v>
      </c>
      <c r="J2113" s="43" t="s">
        <v>2290</v>
      </c>
      <c r="K2113" s="151" t="s">
        <v>5398</v>
      </c>
    </row>
    <row r="2114" spans="2:11" ht="27" outlineLevel="1">
      <c r="B2114" s="26" t="str">
        <f t="shared" si="58"/>
        <v>1546</v>
      </c>
      <c r="C2114" s="188" t="s">
        <v>2538</v>
      </c>
      <c r="D2114" s="11" t="s">
        <v>40</v>
      </c>
      <c r="I2114" s="11" t="s">
        <v>34</v>
      </c>
      <c r="J2114" s="43" t="s">
        <v>2292</v>
      </c>
      <c r="K2114" s="143" t="s">
        <v>5859</v>
      </c>
    </row>
    <row r="2115" spans="2:11" ht="27" outlineLevel="1">
      <c r="B2115" s="26" t="str">
        <f t="shared" si="58"/>
        <v>1547</v>
      </c>
      <c r="C2115" s="188" t="s">
        <v>2539</v>
      </c>
      <c r="D2115" s="11" t="s">
        <v>40</v>
      </c>
      <c r="I2115" s="11" t="s">
        <v>34</v>
      </c>
      <c r="J2115" s="43" t="s">
        <v>2294</v>
      </c>
      <c r="K2115" s="143" t="s">
        <v>5860</v>
      </c>
    </row>
    <row r="2116" spans="2:11" ht="27" outlineLevel="1">
      <c r="B2116" s="26" t="str">
        <f t="shared" si="58"/>
        <v>1548</v>
      </c>
      <c r="C2116" s="187" t="s">
        <v>2540</v>
      </c>
      <c r="D2116" s="11" t="s">
        <v>40</v>
      </c>
      <c r="I2116" s="11" t="s">
        <v>34</v>
      </c>
      <c r="J2116" s="43" t="s">
        <v>2541</v>
      </c>
      <c r="K2116" s="143" t="s">
        <v>5448</v>
      </c>
    </row>
    <row r="2117" spans="2:11" ht="42.75" outlineLevel="1">
      <c r="B2117" s="26" t="str">
        <f t="shared" si="58"/>
        <v>1549</v>
      </c>
      <c r="C2117" s="188" t="s">
        <v>2542</v>
      </c>
      <c r="D2117" s="11" t="s">
        <v>40</v>
      </c>
      <c r="I2117" s="11" t="s">
        <v>34</v>
      </c>
      <c r="J2117" s="43" t="s">
        <v>2290</v>
      </c>
      <c r="K2117" s="151" t="s">
        <v>5398</v>
      </c>
    </row>
    <row r="2118" spans="2:11" ht="27" outlineLevel="1">
      <c r="B2118" s="26" t="str">
        <f t="shared" si="58"/>
        <v>154A</v>
      </c>
      <c r="C2118" s="188" t="s">
        <v>2543</v>
      </c>
      <c r="D2118" s="11" t="s">
        <v>40</v>
      </c>
      <c r="I2118" s="11" t="s">
        <v>34</v>
      </c>
      <c r="J2118" s="43" t="s">
        <v>2292</v>
      </c>
      <c r="K2118" s="143" t="s">
        <v>5859</v>
      </c>
    </row>
    <row r="2119" spans="2:11" ht="27" outlineLevel="1">
      <c r="B2119" s="26" t="str">
        <f t="shared" si="58"/>
        <v>154B</v>
      </c>
      <c r="C2119" s="188" t="s">
        <v>2544</v>
      </c>
      <c r="D2119" s="11" t="s">
        <v>40</v>
      </c>
      <c r="I2119" s="11" t="s">
        <v>34</v>
      </c>
      <c r="J2119" s="43" t="s">
        <v>2294</v>
      </c>
      <c r="K2119" s="143" t="s">
        <v>5860</v>
      </c>
    </row>
    <row r="2120" spans="2:11" ht="27" outlineLevel="1">
      <c r="B2120" s="26" t="str">
        <f t="shared" si="58"/>
        <v>154C</v>
      </c>
      <c r="C2120" s="187" t="s">
        <v>2545</v>
      </c>
      <c r="D2120" s="11" t="s">
        <v>40</v>
      </c>
      <c r="I2120" s="11" t="s">
        <v>34</v>
      </c>
      <c r="J2120" s="43" t="s">
        <v>2546</v>
      </c>
      <c r="K2120" s="143" t="s">
        <v>5449</v>
      </c>
    </row>
    <row r="2121" spans="2:11" ht="42.75" outlineLevel="1">
      <c r="B2121" s="26" t="str">
        <f t="shared" si="58"/>
        <v>154D</v>
      </c>
      <c r="C2121" s="188" t="s">
        <v>2547</v>
      </c>
      <c r="D2121" s="11" t="s">
        <v>40</v>
      </c>
      <c r="I2121" s="11" t="s">
        <v>34</v>
      </c>
      <c r="J2121" s="43" t="s">
        <v>2290</v>
      </c>
      <c r="K2121" s="151" t="s">
        <v>5398</v>
      </c>
    </row>
    <row r="2122" spans="2:11" ht="27" outlineLevel="1">
      <c r="B2122" s="26" t="str">
        <f t="shared" si="58"/>
        <v>154E</v>
      </c>
      <c r="C2122" s="188" t="s">
        <v>2548</v>
      </c>
      <c r="D2122" s="11" t="s">
        <v>40</v>
      </c>
      <c r="I2122" s="11" t="s">
        <v>34</v>
      </c>
      <c r="J2122" s="43" t="s">
        <v>2292</v>
      </c>
      <c r="K2122" s="143" t="s">
        <v>5859</v>
      </c>
    </row>
    <row r="2123" spans="2:11" ht="27" outlineLevel="1">
      <c r="B2123" s="26" t="str">
        <f t="shared" si="58"/>
        <v>154F</v>
      </c>
      <c r="C2123" s="188" t="s">
        <v>2549</v>
      </c>
      <c r="D2123" s="11" t="s">
        <v>40</v>
      </c>
      <c r="I2123" s="11" t="s">
        <v>34</v>
      </c>
      <c r="J2123" s="43" t="s">
        <v>2294</v>
      </c>
      <c r="K2123" s="143" t="s">
        <v>5860</v>
      </c>
    </row>
    <row r="2124" spans="2:11" ht="27" outlineLevel="1">
      <c r="B2124" s="26" t="str">
        <f t="shared" si="58"/>
        <v>1550</v>
      </c>
      <c r="C2124" s="187" t="s">
        <v>2550</v>
      </c>
      <c r="D2124" s="11" t="s">
        <v>40</v>
      </c>
      <c r="I2124" s="11" t="s">
        <v>34</v>
      </c>
      <c r="J2124" s="43" t="s">
        <v>2551</v>
      </c>
      <c r="K2124" s="143" t="s">
        <v>5450</v>
      </c>
    </row>
    <row r="2125" spans="2:11" ht="42.75" outlineLevel="1">
      <c r="B2125" s="26" t="str">
        <f t="shared" si="58"/>
        <v>1551</v>
      </c>
      <c r="C2125" s="188" t="s">
        <v>2552</v>
      </c>
      <c r="D2125" s="11" t="s">
        <v>40</v>
      </c>
      <c r="I2125" s="11" t="s">
        <v>34</v>
      </c>
      <c r="J2125" s="43" t="s">
        <v>2290</v>
      </c>
      <c r="K2125" s="151" t="s">
        <v>5398</v>
      </c>
    </row>
    <row r="2126" spans="2:11" ht="27" outlineLevel="1">
      <c r="B2126" s="26" t="str">
        <f t="shared" si="58"/>
        <v>1552</v>
      </c>
      <c r="C2126" s="188" t="s">
        <v>2553</v>
      </c>
      <c r="D2126" s="11" t="s">
        <v>40</v>
      </c>
      <c r="I2126" s="11" t="s">
        <v>34</v>
      </c>
      <c r="J2126" s="43" t="s">
        <v>2292</v>
      </c>
      <c r="K2126" s="143" t="s">
        <v>5859</v>
      </c>
    </row>
    <row r="2127" spans="2:11" ht="27" outlineLevel="1">
      <c r="B2127" s="26" t="str">
        <f t="shared" si="58"/>
        <v>1553</v>
      </c>
      <c r="C2127" s="188" t="s">
        <v>2554</v>
      </c>
      <c r="D2127" s="11" t="s">
        <v>40</v>
      </c>
      <c r="I2127" s="11" t="s">
        <v>34</v>
      </c>
      <c r="J2127" s="43" t="s">
        <v>2294</v>
      </c>
      <c r="K2127" s="143" t="s">
        <v>5860</v>
      </c>
    </row>
    <row r="2128" spans="2:11" ht="27" outlineLevel="1">
      <c r="B2128" s="26" t="str">
        <f t="shared" si="58"/>
        <v>1554</v>
      </c>
      <c r="C2128" s="187" t="s">
        <v>2555</v>
      </c>
      <c r="D2128" s="11" t="s">
        <v>40</v>
      </c>
      <c r="I2128" s="11" t="s">
        <v>34</v>
      </c>
      <c r="J2128" s="43" t="s">
        <v>2556</v>
      </c>
      <c r="K2128" s="143" t="s">
        <v>5451</v>
      </c>
    </row>
    <row r="2129" spans="2:11" ht="42.75" outlineLevel="1">
      <c r="B2129" s="26" t="str">
        <f t="shared" si="58"/>
        <v>1555</v>
      </c>
      <c r="C2129" s="188" t="s">
        <v>2557</v>
      </c>
      <c r="D2129" s="11" t="s">
        <v>40</v>
      </c>
      <c r="I2129" s="11" t="s">
        <v>34</v>
      </c>
      <c r="J2129" s="43" t="s">
        <v>2290</v>
      </c>
      <c r="K2129" s="151" t="s">
        <v>5398</v>
      </c>
    </row>
    <row r="2130" spans="2:11" ht="27" outlineLevel="1">
      <c r="B2130" s="26" t="str">
        <f t="shared" si="58"/>
        <v>1556</v>
      </c>
      <c r="C2130" s="188" t="s">
        <v>2558</v>
      </c>
      <c r="D2130" s="11" t="s">
        <v>40</v>
      </c>
      <c r="I2130" s="11" t="s">
        <v>34</v>
      </c>
      <c r="J2130" s="43" t="s">
        <v>2292</v>
      </c>
      <c r="K2130" s="143" t="s">
        <v>5859</v>
      </c>
    </row>
    <row r="2131" spans="2:11" ht="27" outlineLevel="1">
      <c r="B2131" s="26" t="str">
        <f t="shared" si="58"/>
        <v>1557</v>
      </c>
      <c r="C2131" s="188" t="s">
        <v>2559</v>
      </c>
      <c r="D2131" s="11" t="s">
        <v>40</v>
      </c>
      <c r="I2131" s="11" t="s">
        <v>34</v>
      </c>
      <c r="J2131" s="43" t="s">
        <v>2294</v>
      </c>
      <c r="K2131" s="143" t="s">
        <v>5860</v>
      </c>
    </row>
    <row r="2132" spans="2:11" ht="27" outlineLevel="1">
      <c r="B2132" s="26" t="str">
        <f t="shared" si="58"/>
        <v>1558</v>
      </c>
      <c r="C2132" s="187" t="s">
        <v>2560</v>
      </c>
      <c r="D2132" s="11" t="s">
        <v>40</v>
      </c>
      <c r="I2132" s="11" t="s">
        <v>34</v>
      </c>
      <c r="J2132" s="43" t="s">
        <v>2561</v>
      </c>
      <c r="K2132" s="143" t="s">
        <v>5452</v>
      </c>
    </row>
    <row r="2133" spans="2:11" ht="42.75" outlineLevel="1">
      <c r="B2133" s="26" t="str">
        <f t="shared" si="58"/>
        <v>1559</v>
      </c>
      <c r="C2133" s="188" t="s">
        <v>2562</v>
      </c>
      <c r="D2133" s="11" t="s">
        <v>40</v>
      </c>
      <c r="I2133" s="11" t="s">
        <v>34</v>
      </c>
      <c r="J2133" s="43" t="s">
        <v>2290</v>
      </c>
      <c r="K2133" s="151" t="s">
        <v>5398</v>
      </c>
    </row>
    <row r="2134" spans="2:11" ht="27" outlineLevel="1">
      <c r="B2134" s="26" t="str">
        <f t="shared" si="58"/>
        <v>155A</v>
      </c>
      <c r="C2134" s="188" t="s">
        <v>2563</v>
      </c>
      <c r="D2134" s="11" t="s">
        <v>40</v>
      </c>
      <c r="I2134" s="11" t="s">
        <v>34</v>
      </c>
      <c r="J2134" s="43" t="s">
        <v>2292</v>
      </c>
      <c r="K2134" s="143" t="s">
        <v>5859</v>
      </c>
    </row>
    <row r="2135" spans="2:11" ht="27" outlineLevel="1">
      <c r="B2135" s="26" t="str">
        <f t="shared" si="58"/>
        <v>155B</v>
      </c>
      <c r="C2135" s="188" t="s">
        <v>2564</v>
      </c>
      <c r="D2135" s="11" t="s">
        <v>40</v>
      </c>
      <c r="I2135" s="11" t="s">
        <v>34</v>
      </c>
      <c r="J2135" s="43" t="s">
        <v>2294</v>
      </c>
      <c r="K2135" s="143" t="s">
        <v>5860</v>
      </c>
    </row>
    <row r="2136" spans="2:11" ht="27" outlineLevel="1">
      <c r="B2136" s="26" t="str">
        <f t="shared" si="58"/>
        <v>155C</v>
      </c>
      <c r="C2136" s="187" t="s">
        <v>2565</v>
      </c>
      <c r="D2136" s="11" t="s">
        <v>40</v>
      </c>
      <c r="I2136" s="11" t="s">
        <v>34</v>
      </c>
      <c r="J2136" s="43" t="s">
        <v>2566</v>
      </c>
      <c r="K2136" s="143" t="s">
        <v>5453</v>
      </c>
    </row>
    <row r="2137" spans="2:11" ht="42.75" outlineLevel="1">
      <c r="B2137" s="26" t="str">
        <f t="shared" si="58"/>
        <v>155D</v>
      </c>
      <c r="C2137" s="188" t="s">
        <v>2567</v>
      </c>
      <c r="D2137" s="11" t="s">
        <v>40</v>
      </c>
      <c r="I2137" s="11" t="s">
        <v>34</v>
      </c>
      <c r="J2137" s="43" t="s">
        <v>2290</v>
      </c>
      <c r="K2137" s="151" t="s">
        <v>5398</v>
      </c>
    </row>
    <row r="2138" spans="2:11" ht="27" outlineLevel="1">
      <c r="B2138" s="26" t="str">
        <f t="shared" si="58"/>
        <v>155E</v>
      </c>
      <c r="C2138" s="188" t="s">
        <v>2568</v>
      </c>
      <c r="D2138" s="11" t="s">
        <v>40</v>
      </c>
      <c r="I2138" s="11" t="s">
        <v>34</v>
      </c>
      <c r="J2138" s="43" t="s">
        <v>2292</v>
      </c>
      <c r="K2138" s="143" t="s">
        <v>5859</v>
      </c>
    </row>
    <row r="2139" spans="2:11" ht="27" outlineLevel="1">
      <c r="B2139" s="26" t="str">
        <f t="shared" si="58"/>
        <v>155F</v>
      </c>
      <c r="C2139" s="188" t="s">
        <v>2569</v>
      </c>
      <c r="D2139" s="11" t="s">
        <v>40</v>
      </c>
      <c r="I2139" s="11" t="s">
        <v>34</v>
      </c>
      <c r="J2139" s="43" t="s">
        <v>2294</v>
      </c>
      <c r="K2139" s="143" t="s">
        <v>5860</v>
      </c>
    </row>
    <row r="2140" spans="2:11" ht="27" outlineLevel="1">
      <c r="B2140" s="26" t="str">
        <f t="shared" si="58"/>
        <v>1560</v>
      </c>
      <c r="C2140" s="187" t="s">
        <v>2570</v>
      </c>
      <c r="D2140" s="11" t="s">
        <v>40</v>
      </c>
      <c r="I2140" s="11" t="s">
        <v>34</v>
      </c>
      <c r="J2140" s="43" t="s">
        <v>2571</v>
      </c>
      <c r="K2140" s="143" t="s">
        <v>5454</v>
      </c>
    </row>
    <row r="2141" spans="2:11" ht="42.75" outlineLevel="1">
      <c r="B2141" s="26" t="str">
        <f t="shared" si="58"/>
        <v>1561</v>
      </c>
      <c r="C2141" s="188" t="s">
        <v>2572</v>
      </c>
      <c r="D2141" s="11" t="s">
        <v>40</v>
      </c>
      <c r="I2141" s="11" t="s">
        <v>34</v>
      </c>
      <c r="J2141" s="43" t="s">
        <v>2290</v>
      </c>
      <c r="K2141" s="151" t="s">
        <v>5398</v>
      </c>
    </row>
    <row r="2142" spans="2:11" ht="27" outlineLevel="1">
      <c r="B2142" s="26" t="str">
        <f t="shared" si="58"/>
        <v>1562</v>
      </c>
      <c r="C2142" s="188" t="s">
        <v>2573</v>
      </c>
      <c r="D2142" s="11" t="s">
        <v>40</v>
      </c>
      <c r="I2142" s="11" t="s">
        <v>34</v>
      </c>
      <c r="J2142" s="43" t="s">
        <v>2292</v>
      </c>
      <c r="K2142" s="143" t="s">
        <v>5859</v>
      </c>
    </row>
    <row r="2143" spans="2:11" ht="27" outlineLevel="1">
      <c r="B2143" s="26" t="str">
        <f t="shared" si="58"/>
        <v>1563</v>
      </c>
      <c r="C2143" s="188" t="s">
        <v>2574</v>
      </c>
      <c r="D2143" s="11" t="s">
        <v>40</v>
      </c>
      <c r="I2143" s="11" t="s">
        <v>34</v>
      </c>
      <c r="J2143" s="43" t="s">
        <v>2294</v>
      </c>
      <c r="K2143" s="143" t="s">
        <v>5860</v>
      </c>
    </row>
    <row r="2144" spans="2:11" ht="27" outlineLevel="1">
      <c r="B2144" s="26" t="str">
        <f t="shared" si="58"/>
        <v>1564</v>
      </c>
      <c r="C2144" s="187" t="s">
        <v>2575</v>
      </c>
      <c r="D2144" s="11" t="s">
        <v>40</v>
      </c>
      <c r="I2144" s="11" t="s">
        <v>34</v>
      </c>
      <c r="J2144" s="43" t="s">
        <v>2576</v>
      </c>
      <c r="K2144" s="143" t="s">
        <v>5455</v>
      </c>
    </row>
    <row r="2145" spans="2:11" ht="42.75" outlineLevel="1">
      <c r="B2145" s="26" t="str">
        <f t="shared" si="58"/>
        <v>1565</v>
      </c>
      <c r="C2145" s="188" t="s">
        <v>2577</v>
      </c>
      <c r="D2145" s="11" t="s">
        <v>40</v>
      </c>
      <c r="I2145" s="11" t="s">
        <v>34</v>
      </c>
      <c r="J2145" s="43" t="s">
        <v>2290</v>
      </c>
      <c r="K2145" s="151" t="s">
        <v>5398</v>
      </c>
    </row>
    <row r="2146" spans="2:11" ht="27" outlineLevel="1">
      <c r="B2146" s="26" t="str">
        <f t="shared" si="58"/>
        <v>1566</v>
      </c>
      <c r="C2146" s="188" t="s">
        <v>2578</v>
      </c>
      <c r="D2146" s="11" t="s">
        <v>40</v>
      </c>
      <c r="I2146" s="11" t="s">
        <v>34</v>
      </c>
      <c r="J2146" s="43" t="s">
        <v>2292</v>
      </c>
      <c r="K2146" s="143" t="s">
        <v>5859</v>
      </c>
    </row>
    <row r="2147" spans="2:11" ht="27" outlineLevel="1">
      <c r="B2147" s="26" t="str">
        <f t="shared" si="58"/>
        <v>1567</v>
      </c>
      <c r="C2147" s="188" t="s">
        <v>2579</v>
      </c>
      <c r="D2147" s="11" t="s">
        <v>40</v>
      </c>
      <c r="I2147" s="11" t="s">
        <v>34</v>
      </c>
      <c r="J2147" s="43" t="s">
        <v>2294</v>
      </c>
      <c r="K2147" s="143" t="s">
        <v>5860</v>
      </c>
    </row>
    <row r="2148" spans="2:11" ht="27" outlineLevel="1">
      <c r="B2148" s="26" t="str">
        <f t="shared" si="58"/>
        <v>1568</v>
      </c>
      <c r="C2148" s="187" t="s">
        <v>2580</v>
      </c>
      <c r="D2148" s="11" t="s">
        <v>40</v>
      </c>
      <c r="I2148" s="11" t="s">
        <v>34</v>
      </c>
      <c r="J2148" s="43" t="s">
        <v>2581</v>
      </c>
      <c r="K2148" s="143" t="s">
        <v>5456</v>
      </c>
    </row>
    <row r="2149" spans="2:11" ht="42.75" outlineLevel="1">
      <c r="B2149" s="26" t="str">
        <f t="shared" si="58"/>
        <v>1569</v>
      </c>
      <c r="C2149" s="188" t="s">
        <v>2582</v>
      </c>
      <c r="D2149" s="11" t="s">
        <v>40</v>
      </c>
      <c r="I2149" s="11" t="s">
        <v>34</v>
      </c>
      <c r="J2149" s="43" t="s">
        <v>2290</v>
      </c>
      <c r="K2149" s="151" t="s">
        <v>5398</v>
      </c>
    </row>
    <row r="2150" spans="2:11" ht="27" outlineLevel="1">
      <c r="B2150" s="26" t="str">
        <f t="shared" si="58"/>
        <v>156A</v>
      </c>
      <c r="C2150" s="188" t="s">
        <v>2583</v>
      </c>
      <c r="D2150" s="11" t="s">
        <v>40</v>
      </c>
      <c r="I2150" s="11" t="s">
        <v>34</v>
      </c>
      <c r="J2150" s="43" t="s">
        <v>2292</v>
      </c>
      <c r="K2150" s="143" t="s">
        <v>5859</v>
      </c>
    </row>
    <row r="2151" spans="2:11" ht="27" outlineLevel="1">
      <c r="B2151" s="26" t="str">
        <f t="shared" si="58"/>
        <v>156B</v>
      </c>
      <c r="C2151" s="188" t="s">
        <v>2584</v>
      </c>
      <c r="D2151" s="11" t="s">
        <v>40</v>
      </c>
      <c r="I2151" s="11" t="s">
        <v>34</v>
      </c>
      <c r="J2151" s="43" t="s">
        <v>2294</v>
      </c>
      <c r="K2151" s="143" t="s">
        <v>5860</v>
      </c>
    </row>
    <row r="2152" spans="2:11" ht="27" outlineLevel="1">
      <c r="B2152" s="26" t="str">
        <f t="shared" si="58"/>
        <v>156C</v>
      </c>
      <c r="C2152" s="187" t="s">
        <v>2585</v>
      </c>
      <c r="D2152" s="11" t="s">
        <v>40</v>
      </c>
      <c r="I2152" s="11" t="s">
        <v>34</v>
      </c>
      <c r="J2152" s="43" t="s">
        <v>2586</v>
      </c>
      <c r="K2152" s="143" t="s">
        <v>5457</v>
      </c>
    </row>
    <row r="2153" spans="2:11" ht="42.75" outlineLevel="1">
      <c r="B2153" s="26" t="str">
        <f t="shared" si="58"/>
        <v>156D</v>
      </c>
      <c r="C2153" s="188" t="s">
        <v>2587</v>
      </c>
      <c r="D2153" s="11" t="s">
        <v>40</v>
      </c>
      <c r="I2153" s="11" t="s">
        <v>34</v>
      </c>
      <c r="J2153" s="43" t="s">
        <v>2290</v>
      </c>
      <c r="K2153" s="151" t="s">
        <v>5398</v>
      </c>
    </row>
    <row r="2154" spans="2:11" ht="27" outlineLevel="1">
      <c r="B2154" s="26" t="str">
        <f t="shared" si="58"/>
        <v>156E</v>
      </c>
      <c r="C2154" s="188" t="s">
        <v>2588</v>
      </c>
      <c r="D2154" s="11" t="s">
        <v>40</v>
      </c>
      <c r="I2154" s="11" t="s">
        <v>34</v>
      </c>
      <c r="J2154" s="43" t="s">
        <v>2292</v>
      </c>
      <c r="K2154" s="143" t="s">
        <v>5859</v>
      </c>
    </row>
    <row r="2155" spans="2:11" ht="27" outlineLevel="1">
      <c r="B2155" s="26" t="str">
        <f t="shared" si="58"/>
        <v>156F</v>
      </c>
      <c r="C2155" s="188" t="s">
        <v>2589</v>
      </c>
      <c r="D2155" s="11" t="s">
        <v>40</v>
      </c>
      <c r="I2155" s="11" t="s">
        <v>34</v>
      </c>
      <c r="J2155" s="43" t="s">
        <v>2294</v>
      </c>
      <c r="K2155" s="143" t="s">
        <v>5860</v>
      </c>
    </row>
    <row r="2156" spans="2:11" ht="27" outlineLevel="1">
      <c r="B2156" s="26" t="str">
        <f t="shared" si="58"/>
        <v>1570</v>
      </c>
      <c r="C2156" s="187" t="s">
        <v>2590</v>
      </c>
      <c r="D2156" s="11" t="s">
        <v>40</v>
      </c>
      <c r="I2156" s="11" t="s">
        <v>34</v>
      </c>
      <c r="J2156" s="43" t="s">
        <v>2591</v>
      </c>
      <c r="K2156" s="143" t="s">
        <v>5458</v>
      </c>
    </row>
    <row r="2157" spans="2:11" ht="42.75" outlineLevel="1">
      <c r="B2157" s="26" t="str">
        <f t="shared" si="58"/>
        <v>1571</v>
      </c>
      <c r="C2157" s="188" t="s">
        <v>2592</v>
      </c>
      <c r="D2157" s="11" t="s">
        <v>40</v>
      </c>
      <c r="I2157" s="11" t="s">
        <v>34</v>
      </c>
      <c r="J2157" s="43" t="s">
        <v>2290</v>
      </c>
      <c r="K2157" s="151" t="s">
        <v>5398</v>
      </c>
    </row>
    <row r="2158" spans="2:11" ht="27" outlineLevel="1">
      <c r="B2158" s="26" t="str">
        <f t="shared" si="58"/>
        <v>1572</v>
      </c>
      <c r="C2158" s="188" t="s">
        <v>2593</v>
      </c>
      <c r="D2158" s="11" t="s">
        <v>40</v>
      </c>
      <c r="I2158" s="11" t="s">
        <v>34</v>
      </c>
      <c r="J2158" s="43" t="s">
        <v>2292</v>
      </c>
      <c r="K2158" s="143" t="s">
        <v>5859</v>
      </c>
    </row>
    <row r="2159" spans="2:11" ht="27" outlineLevel="1">
      <c r="B2159" s="26" t="str">
        <f t="shared" si="58"/>
        <v>1573</v>
      </c>
      <c r="C2159" s="188" t="s">
        <v>2594</v>
      </c>
      <c r="D2159" s="11" t="s">
        <v>40</v>
      </c>
      <c r="I2159" s="11" t="s">
        <v>34</v>
      </c>
      <c r="J2159" s="43" t="s">
        <v>2294</v>
      </c>
      <c r="K2159" s="143" t="s">
        <v>5860</v>
      </c>
    </row>
    <row r="2160" spans="2:11" ht="27" outlineLevel="1">
      <c r="B2160" s="26" t="str">
        <f t="shared" si="58"/>
        <v>1574</v>
      </c>
      <c r="C2160" s="187" t="s">
        <v>2595</v>
      </c>
      <c r="D2160" s="11" t="s">
        <v>40</v>
      </c>
      <c r="I2160" s="11" t="s">
        <v>34</v>
      </c>
      <c r="J2160" s="43" t="s">
        <v>2596</v>
      </c>
      <c r="K2160" s="143" t="s">
        <v>5459</v>
      </c>
    </row>
    <row r="2161" spans="2:11" ht="42.75" outlineLevel="1">
      <c r="B2161" s="26" t="str">
        <f t="shared" si="58"/>
        <v>1575</v>
      </c>
      <c r="C2161" s="188" t="s">
        <v>2597</v>
      </c>
      <c r="D2161" s="11" t="s">
        <v>40</v>
      </c>
      <c r="I2161" s="11" t="s">
        <v>34</v>
      </c>
      <c r="J2161" s="43" t="s">
        <v>2290</v>
      </c>
      <c r="K2161" s="151" t="s">
        <v>5398</v>
      </c>
    </row>
    <row r="2162" spans="2:11" ht="27" outlineLevel="1">
      <c r="B2162" s="26" t="str">
        <f t="shared" si="58"/>
        <v>1576</v>
      </c>
      <c r="C2162" s="188" t="s">
        <v>2598</v>
      </c>
      <c r="D2162" s="11" t="s">
        <v>40</v>
      </c>
      <c r="I2162" s="11" t="s">
        <v>34</v>
      </c>
      <c r="J2162" s="43" t="s">
        <v>2292</v>
      </c>
      <c r="K2162" s="143" t="s">
        <v>5859</v>
      </c>
    </row>
    <row r="2163" spans="2:11" ht="27" outlineLevel="1">
      <c r="B2163" s="26" t="str">
        <f t="shared" si="58"/>
        <v>1577</v>
      </c>
      <c r="C2163" s="188" t="s">
        <v>2599</v>
      </c>
      <c r="D2163" s="11" t="s">
        <v>40</v>
      </c>
      <c r="I2163" s="11" t="s">
        <v>34</v>
      </c>
      <c r="J2163" s="43" t="s">
        <v>2294</v>
      </c>
      <c r="K2163" s="143" t="s">
        <v>5860</v>
      </c>
    </row>
    <row r="2164" spans="2:11" ht="27" outlineLevel="1">
      <c r="B2164" s="26" t="str">
        <f t="shared" si="58"/>
        <v>1578</v>
      </c>
      <c r="C2164" s="187" t="s">
        <v>2600</v>
      </c>
      <c r="D2164" s="11" t="s">
        <v>40</v>
      </c>
      <c r="I2164" s="11" t="s">
        <v>34</v>
      </c>
      <c r="J2164" s="43" t="s">
        <v>2601</v>
      </c>
      <c r="K2164" s="143" t="s">
        <v>5460</v>
      </c>
    </row>
    <row r="2165" spans="2:11" ht="42.75" outlineLevel="1">
      <c r="B2165" s="26" t="str">
        <f t="shared" si="58"/>
        <v>1579</v>
      </c>
      <c r="C2165" s="188" t="s">
        <v>2602</v>
      </c>
      <c r="D2165" s="11" t="s">
        <v>40</v>
      </c>
      <c r="I2165" s="11" t="s">
        <v>34</v>
      </c>
      <c r="J2165" s="43" t="s">
        <v>2290</v>
      </c>
      <c r="K2165" s="151" t="s">
        <v>5398</v>
      </c>
    </row>
    <row r="2166" spans="2:11" ht="27" outlineLevel="1">
      <c r="B2166" s="26" t="str">
        <f t="shared" si="58"/>
        <v>157A</v>
      </c>
      <c r="C2166" s="188" t="s">
        <v>2603</v>
      </c>
      <c r="D2166" s="11" t="s">
        <v>40</v>
      </c>
      <c r="I2166" s="11" t="s">
        <v>34</v>
      </c>
      <c r="J2166" s="43" t="s">
        <v>2292</v>
      </c>
      <c r="K2166" s="143" t="s">
        <v>5859</v>
      </c>
    </row>
    <row r="2167" spans="2:11" ht="27" outlineLevel="1">
      <c r="B2167" s="26" t="str">
        <f t="shared" si="58"/>
        <v>157B</v>
      </c>
      <c r="C2167" s="188" t="s">
        <v>2604</v>
      </c>
      <c r="D2167" s="11" t="s">
        <v>40</v>
      </c>
      <c r="I2167" s="11" t="s">
        <v>34</v>
      </c>
      <c r="J2167" s="43" t="s">
        <v>2294</v>
      </c>
      <c r="K2167" s="143" t="s">
        <v>5860</v>
      </c>
    </row>
    <row r="2168" spans="2:11" ht="27" outlineLevel="1">
      <c r="B2168" s="26" t="str">
        <f t="shared" si="58"/>
        <v>157C</v>
      </c>
      <c r="C2168" s="187" t="s">
        <v>2605</v>
      </c>
      <c r="D2168" s="11" t="s">
        <v>40</v>
      </c>
      <c r="I2168" s="11" t="s">
        <v>34</v>
      </c>
      <c r="J2168" s="43" t="s">
        <v>2606</v>
      </c>
      <c r="K2168" s="143" t="s">
        <v>5461</v>
      </c>
    </row>
    <row r="2169" spans="2:11" ht="42.75" outlineLevel="1">
      <c r="B2169" s="26" t="str">
        <f t="shared" si="58"/>
        <v>157D</v>
      </c>
      <c r="C2169" s="188" t="s">
        <v>2607</v>
      </c>
      <c r="D2169" s="11" t="s">
        <v>40</v>
      </c>
      <c r="I2169" s="11" t="s">
        <v>34</v>
      </c>
      <c r="J2169" s="43" t="s">
        <v>2290</v>
      </c>
      <c r="K2169" s="151" t="s">
        <v>5398</v>
      </c>
    </row>
    <row r="2170" spans="2:11" ht="27" outlineLevel="1">
      <c r="B2170" s="26" t="str">
        <f t="shared" si="58"/>
        <v>157E</v>
      </c>
      <c r="C2170" s="188" t="s">
        <v>2608</v>
      </c>
      <c r="D2170" s="11" t="s">
        <v>40</v>
      </c>
      <c r="I2170" s="11" t="s">
        <v>34</v>
      </c>
      <c r="J2170" s="43" t="s">
        <v>2292</v>
      </c>
      <c r="K2170" s="143" t="s">
        <v>5859</v>
      </c>
    </row>
    <row r="2171" spans="2:11" ht="27" outlineLevel="1">
      <c r="B2171" s="26" t="str">
        <f t="shared" si="58"/>
        <v>157F</v>
      </c>
      <c r="C2171" s="188" t="s">
        <v>2609</v>
      </c>
      <c r="D2171" s="11" t="s">
        <v>40</v>
      </c>
      <c r="I2171" s="11" t="s">
        <v>34</v>
      </c>
      <c r="J2171" s="43" t="s">
        <v>2294</v>
      </c>
      <c r="K2171" s="143" t="s">
        <v>5860</v>
      </c>
    </row>
    <row r="2172" spans="2:11" ht="27" outlineLevel="1">
      <c r="B2172" s="26" t="str">
        <f t="shared" si="58"/>
        <v>1580</v>
      </c>
      <c r="C2172" s="187" t="s">
        <v>2610</v>
      </c>
      <c r="D2172" s="11" t="s">
        <v>40</v>
      </c>
      <c r="I2172" s="11" t="s">
        <v>34</v>
      </c>
      <c r="J2172" s="43" t="s">
        <v>2611</v>
      </c>
      <c r="K2172" s="143" t="s">
        <v>5462</v>
      </c>
    </row>
    <row r="2173" spans="2:11" ht="42.75" outlineLevel="1">
      <c r="B2173" s="26" t="str">
        <f t="shared" si="58"/>
        <v>1581</v>
      </c>
      <c r="C2173" s="188" t="s">
        <v>2612</v>
      </c>
      <c r="D2173" s="11" t="s">
        <v>40</v>
      </c>
      <c r="I2173" s="11" t="s">
        <v>34</v>
      </c>
      <c r="J2173" s="43" t="s">
        <v>2290</v>
      </c>
      <c r="K2173" s="151" t="s">
        <v>5398</v>
      </c>
    </row>
    <row r="2174" spans="2:11" ht="27" outlineLevel="1">
      <c r="B2174" s="26" t="str">
        <f t="shared" si="58"/>
        <v>1582</v>
      </c>
      <c r="C2174" s="188" t="s">
        <v>2613</v>
      </c>
      <c r="D2174" s="11" t="s">
        <v>40</v>
      </c>
      <c r="I2174" s="11" t="s">
        <v>34</v>
      </c>
      <c r="J2174" s="43" t="s">
        <v>2292</v>
      </c>
      <c r="K2174" s="143" t="s">
        <v>5859</v>
      </c>
    </row>
    <row r="2175" spans="2:11" ht="27" outlineLevel="1">
      <c r="B2175" s="26" t="str">
        <f t="shared" si="58"/>
        <v>1583</v>
      </c>
      <c r="C2175" s="188" t="s">
        <v>2614</v>
      </c>
      <c r="D2175" s="11" t="s">
        <v>40</v>
      </c>
      <c r="I2175" s="11" t="s">
        <v>34</v>
      </c>
      <c r="J2175" s="43" t="s">
        <v>2294</v>
      </c>
      <c r="K2175" s="143" t="s">
        <v>5860</v>
      </c>
    </row>
    <row r="2176" spans="2:11" ht="27" outlineLevel="1">
      <c r="B2176" s="26" t="str">
        <f t="shared" si="58"/>
        <v>1584</v>
      </c>
      <c r="C2176" s="187" t="s">
        <v>2615</v>
      </c>
      <c r="D2176" s="11" t="s">
        <v>40</v>
      </c>
      <c r="I2176" s="11" t="s">
        <v>34</v>
      </c>
      <c r="J2176" s="43" t="s">
        <v>2616</v>
      </c>
      <c r="K2176" s="143" t="s">
        <v>5463</v>
      </c>
    </row>
    <row r="2177" spans="2:11" ht="42.75" outlineLevel="1">
      <c r="B2177" s="26" t="str">
        <f t="shared" si="58"/>
        <v>1585</v>
      </c>
      <c r="C2177" s="188" t="s">
        <v>2617</v>
      </c>
      <c r="D2177" s="11" t="s">
        <v>40</v>
      </c>
      <c r="I2177" s="11" t="s">
        <v>34</v>
      </c>
      <c r="J2177" s="43" t="s">
        <v>2290</v>
      </c>
      <c r="K2177" s="151" t="s">
        <v>5398</v>
      </c>
    </row>
    <row r="2178" spans="2:11" ht="27" outlineLevel="1">
      <c r="B2178" s="26" t="str">
        <f t="shared" si="58"/>
        <v>1586</v>
      </c>
      <c r="C2178" s="188" t="s">
        <v>2618</v>
      </c>
      <c r="D2178" s="11" t="s">
        <v>40</v>
      </c>
      <c r="I2178" s="11" t="s">
        <v>34</v>
      </c>
      <c r="J2178" s="43" t="s">
        <v>2292</v>
      </c>
      <c r="K2178" s="143" t="s">
        <v>5859</v>
      </c>
    </row>
    <row r="2179" spans="2:11" ht="27" outlineLevel="1">
      <c r="B2179" s="26" t="str">
        <f t="shared" si="58"/>
        <v>1587</v>
      </c>
      <c r="C2179" s="188" t="s">
        <v>2619</v>
      </c>
      <c r="D2179" s="11" t="s">
        <v>40</v>
      </c>
      <c r="I2179" s="11" t="s">
        <v>34</v>
      </c>
      <c r="J2179" s="43" t="s">
        <v>2294</v>
      </c>
      <c r="K2179" s="143" t="s">
        <v>5860</v>
      </c>
    </row>
    <row r="2180" spans="2:11" ht="27" outlineLevel="1">
      <c r="B2180" s="26" t="str">
        <f t="shared" si="58"/>
        <v>1588</v>
      </c>
      <c r="C2180" s="187" t="s">
        <v>2620</v>
      </c>
      <c r="D2180" s="11" t="s">
        <v>40</v>
      </c>
      <c r="I2180" s="11" t="s">
        <v>34</v>
      </c>
      <c r="J2180" s="43" t="s">
        <v>2621</v>
      </c>
      <c r="K2180" s="143" t="s">
        <v>5464</v>
      </c>
    </row>
    <row r="2181" spans="2:11" ht="42.75" outlineLevel="1">
      <c r="B2181" s="26" t="str">
        <f t="shared" si="58"/>
        <v>1589</v>
      </c>
      <c r="C2181" s="188" t="s">
        <v>2622</v>
      </c>
      <c r="D2181" s="11" t="s">
        <v>40</v>
      </c>
      <c r="I2181" s="11" t="s">
        <v>34</v>
      </c>
      <c r="J2181" s="43" t="s">
        <v>2290</v>
      </c>
      <c r="K2181" s="151" t="s">
        <v>5398</v>
      </c>
    </row>
    <row r="2182" spans="2:11" ht="27" outlineLevel="1">
      <c r="B2182" s="26" t="str">
        <f t="shared" si="58"/>
        <v>158A</v>
      </c>
      <c r="C2182" s="188" t="s">
        <v>2623</v>
      </c>
      <c r="D2182" s="11" t="s">
        <v>40</v>
      </c>
      <c r="I2182" s="11" t="s">
        <v>34</v>
      </c>
      <c r="J2182" s="43" t="s">
        <v>2292</v>
      </c>
      <c r="K2182" s="143" t="s">
        <v>5859</v>
      </c>
    </row>
    <row r="2183" spans="2:11" ht="27" outlineLevel="1">
      <c r="B2183" s="26" t="str">
        <f t="shared" si="58"/>
        <v>158B</v>
      </c>
      <c r="C2183" s="188" t="s">
        <v>2624</v>
      </c>
      <c r="D2183" s="11" t="s">
        <v>40</v>
      </c>
      <c r="I2183" s="11" t="s">
        <v>34</v>
      </c>
      <c r="J2183" s="43" t="s">
        <v>2294</v>
      </c>
      <c r="K2183" s="143" t="s">
        <v>5860</v>
      </c>
    </row>
    <row r="2184" spans="2:11" ht="27" outlineLevel="1">
      <c r="B2184" s="26" t="str">
        <f t="shared" si="58"/>
        <v>158C</v>
      </c>
      <c r="C2184" s="187" t="s">
        <v>2625</v>
      </c>
      <c r="D2184" s="11" t="s">
        <v>40</v>
      </c>
      <c r="I2184" s="11" t="s">
        <v>34</v>
      </c>
      <c r="J2184" s="43" t="s">
        <v>2626</v>
      </c>
      <c r="K2184" s="143" t="s">
        <v>5465</v>
      </c>
    </row>
    <row r="2185" spans="2:11" ht="42.75" outlineLevel="1">
      <c r="B2185" s="26" t="str">
        <f t="shared" si="58"/>
        <v>158D</v>
      </c>
      <c r="C2185" s="188" t="s">
        <v>2627</v>
      </c>
      <c r="D2185" s="11" t="s">
        <v>40</v>
      </c>
      <c r="I2185" s="11" t="s">
        <v>34</v>
      </c>
      <c r="J2185" s="43" t="s">
        <v>2290</v>
      </c>
      <c r="K2185" s="151" t="s">
        <v>5398</v>
      </c>
    </row>
    <row r="2186" spans="2:11" ht="27" outlineLevel="1">
      <c r="B2186" s="26" t="str">
        <f t="shared" si="58"/>
        <v>158E</v>
      </c>
      <c r="C2186" s="188" t="s">
        <v>2628</v>
      </c>
      <c r="D2186" s="11" t="s">
        <v>40</v>
      </c>
      <c r="I2186" s="11" t="s">
        <v>34</v>
      </c>
      <c r="J2186" s="43" t="s">
        <v>2292</v>
      </c>
      <c r="K2186" s="143" t="s">
        <v>5859</v>
      </c>
    </row>
    <row r="2187" spans="2:11" ht="27" outlineLevel="1">
      <c r="B2187" s="26" t="str">
        <f t="shared" si="58"/>
        <v>158F</v>
      </c>
      <c r="C2187" s="188" t="s">
        <v>2629</v>
      </c>
      <c r="D2187" s="11" t="s">
        <v>40</v>
      </c>
      <c r="I2187" s="11" t="s">
        <v>34</v>
      </c>
      <c r="J2187" s="43" t="s">
        <v>2294</v>
      </c>
      <c r="K2187" s="143" t="s">
        <v>5860</v>
      </c>
    </row>
    <row r="2188" spans="2:11" ht="27" outlineLevel="1">
      <c r="B2188" s="26" t="str">
        <f t="shared" si="58"/>
        <v>1590</v>
      </c>
      <c r="C2188" s="187" t="s">
        <v>2630</v>
      </c>
      <c r="D2188" s="11" t="s">
        <v>40</v>
      </c>
      <c r="I2188" s="11" t="s">
        <v>34</v>
      </c>
      <c r="J2188" s="43" t="s">
        <v>2631</v>
      </c>
      <c r="K2188" s="143" t="s">
        <v>5466</v>
      </c>
    </row>
    <row r="2189" spans="2:11" ht="42.75" outlineLevel="1">
      <c r="B2189" s="26" t="str">
        <f t="shared" si="58"/>
        <v>1591</v>
      </c>
      <c r="C2189" s="188" t="s">
        <v>2632</v>
      </c>
      <c r="D2189" s="11" t="s">
        <v>40</v>
      </c>
      <c r="I2189" s="11" t="s">
        <v>34</v>
      </c>
      <c r="J2189" s="43" t="s">
        <v>2290</v>
      </c>
      <c r="K2189" s="151" t="s">
        <v>5398</v>
      </c>
    </row>
    <row r="2190" spans="2:11" ht="27" outlineLevel="1">
      <c r="B2190" s="26" t="str">
        <f t="shared" si="58"/>
        <v>1592</v>
      </c>
      <c r="C2190" s="188" t="s">
        <v>2633</v>
      </c>
      <c r="D2190" s="11" t="s">
        <v>40</v>
      </c>
      <c r="I2190" s="11" t="s">
        <v>34</v>
      </c>
      <c r="J2190" s="43" t="s">
        <v>2292</v>
      </c>
      <c r="K2190" s="143" t="s">
        <v>5859</v>
      </c>
    </row>
    <row r="2191" spans="2:11" ht="27" outlineLevel="1">
      <c r="B2191" s="26" t="str">
        <f t="shared" si="58"/>
        <v>1593</v>
      </c>
      <c r="C2191" s="188" t="s">
        <v>2634</v>
      </c>
      <c r="D2191" s="11" t="s">
        <v>40</v>
      </c>
      <c r="I2191" s="11" t="s">
        <v>34</v>
      </c>
      <c r="J2191" s="43" t="s">
        <v>2294</v>
      </c>
      <c r="K2191" s="143" t="s">
        <v>5860</v>
      </c>
    </row>
    <row r="2192" spans="2:11" ht="27" outlineLevel="1">
      <c r="B2192" s="26" t="str">
        <f t="shared" si="58"/>
        <v>1594</v>
      </c>
      <c r="C2192" s="187" t="s">
        <v>2635</v>
      </c>
      <c r="D2192" s="11" t="s">
        <v>40</v>
      </c>
      <c r="I2192" s="11" t="s">
        <v>34</v>
      </c>
      <c r="J2192" s="43" t="s">
        <v>2636</v>
      </c>
      <c r="K2192" s="143" t="s">
        <v>5467</v>
      </c>
    </row>
    <row r="2193" spans="2:11" ht="42.75" outlineLevel="1">
      <c r="B2193" s="26" t="str">
        <f t="shared" si="58"/>
        <v>1595</v>
      </c>
      <c r="C2193" s="188" t="s">
        <v>2637</v>
      </c>
      <c r="D2193" s="11" t="s">
        <v>40</v>
      </c>
      <c r="I2193" s="11" t="s">
        <v>34</v>
      </c>
      <c r="J2193" s="43" t="s">
        <v>2290</v>
      </c>
      <c r="K2193" s="151" t="s">
        <v>5398</v>
      </c>
    </row>
    <row r="2194" spans="2:11" ht="27" outlineLevel="1">
      <c r="B2194" s="26" t="str">
        <f t="shared" si="58"/>
        <v>1596</v>
      </c>
      <c r="C2194" s="188" t="s">
        <v>2638</v>
      </c>
      <c r="D2194" s="11" t="s">
        <v>40</v>
      </c>
      <c r="I2194" s="11" t="s">
        <v>34</v>
      </c>
      <c r="J2194" s="43" t="s">
        <v>2292</v>
      </c>
      <c r="K2194" s="143" t="s">
        <v>5859</v>
      </c>
    </row>
    <row r="2195" spans="2:11" ht="27" outlineLevel="1">
      <c r="B2195" s="26" t="str">
        <f t="shared" si="58"/>
        <v>1597</v>
      </c>
      <c r="C2195" s="188" t="s">
        <v>2639</v>
      </c>
      <c r="D2195" s="11" t="s">
        <v>40</v>
      </c>
      <c r="I2195" s="11" t="s">
        <v>34</v>
      </c>
      <c r="J2195" s="43" t="s">
        <v>2294</v>
      </c>
      <c r="K2195" s="143" t="s">
        <v>5860</v>
      </c>
    </row>
    <row r="2196" spans="2:11" ht="27" outlineLevel="1">
      <c r="B2196" s="26" t="str">
        <f t="shared" si="58"/>
        <v>1598</v>
      </c>
      <c r="C2196" s="187" t="s">
        <v>2640</v>
      </c>
      <c r="D2196" s="11" t="s">
        <v>40</v>
      </c>
      <c r="I2196" s="11" t="s">
        <v>34</v>
      </c>
      <c r="J2196" s="43" t="s">
        <v>2641</v>
      </c>
      <c r="K2196" s="143" t="s">
        <v>5468</v>
      </c>
    </row>
    <row r="2197" spans="2:11" ht="42.75" outlineLevel="1">
      <c r="B2197" s="26" t="str">
        <f t="shared" si="58"/>
        <v>1599</v>
      </c>
      <c r="C2197" s="188" t="s">
        <v>2642</v>
      </c>
      <c r="D2197" s="11" t="s">
        <v>40</v>
      </c>
      <c r="I2197" s="11" t="s">
        <v>34</v>
      </c>
      <c r="J2197" s="43" t="s">
        <v>2290</v>
      </c>
      <c r="K2197" s="151" t="s">
        <v>5398</v>
      </c>
    </row>
    <row r="2198" spans="2:11" ht="27" outlineLevel="1">
      <c r="B2198" s="26" t="str">
        <f t="shared" si="58"/>
        <v>159A</v>
      </c>
      <c r="C2198" s="188" t="s">
        <v>2643</v>
      </c>
      <c r="D2198" s="11" t="s">
        <v>40</v>
      </c>
      <c r="I2198" s="11" t="s">
        <v>34</v>
      </c>
      <c r="J2198" s="43" t="s">
        <v>2292</v>
      </c>
      <c r="K2198" s="143" t="s">
        <v>5859</v>
      </c>
    </row>
    <row r="2199" spans="2:11" ht="27" outlineLevel="1">
      <c r="B2199" s="26" t="str">
        <f t="shared" si="58"/>
        <v>159B</v>
      </c>
      <c r="C2199" s="188" t="s">
        <v>2644</v>
      </c>
      <c r="D2199" s="11" t="s">
        <v>40</v>
      </c>
      <c r="I2199" s="11" t="s">
        <v>34</v>
      </c>
      <c r="J2199" s="43" t="s">
        <v>2294</v>
      </c>
      <c r="K2199" s="143" t="s">
        <v>5860</v>
      </c>
    </row>
    <row r="2200" spans="2:11" ht="27" outlineLevel="1">
      <c r="B2200" s="26" t="str">
        <f t="shared" si="58"/>
        <v>159C</v>
      </c>
      <c r="C2200" s="187" t="s">
        <v>2645</v>
      </c>
      <c r="D2200" s="11" t="s">
        <v>40</v>
      </c>
      <c r="I2200" s="11" t="s">
        <v>34</v>
      </c>
      <c r="J2200" s="43" t="s">
        <v>2646</v>
      </c>
      <c r="K2200" s="143" t="s">
        <v>5469</v>
      </c>
    </row>
    <row r="2201" spans="2:11" ht="42.75" outlineLevel="1">
      <c r="B2201" s="26" t="str">
        <f t="shared" si="58"/>
        <v>159D</v>
      </c>
      <c r="C2201" s="188" t="s">
        <v>2647</v>
      </c>
      <c r="D2201" s="11" t="s">
        <v>40</v>
      </c>
      <c r="I2201" s="11" t="s">
        <v>34</v>
      </c>
      <c r="J2201" s="43" t="s">
        <v>2290</v>
      </c>
      <c r="K2201" s="151" t="s">
        <v>5398</v>
      </c>
    </row>
    <row r="2202" spans="2:11" ht="27" outlineLevel="1">
      <c r="B2202" s="26" t="str">
        <f t="shared" si="58"/>
        <v>159E</v>
      </c>
      <c r="C2202" s="188" t="s">
        <v>2648</v>
      </c>
      <c r="D2202" s="11" t="s">
        <v>40</v>
      </c>
      <c r="I2202" s="11" t="s">
        <v>34</v>
      </c>
      <c r="J2202" s="43" t="s">
        <v>2292</v>
      </c>
      <c r="K2202" s="143" t="s">
        <v>5859</v>
      </c>
    </row>
    <row r="2203" spans="2:11" ht="27" outlineLevel="1">
      <c r="B2203" s="26" t="str">
        <f t="shared" si="58"/>
        <v>159F</v>
      </c>
      <c r="C2203" s="188" t="s">
        <v>2649</v>
      </c>
      <c r="D2203" s="11" t="s">
        <v>40</v>
      </c>
      <c r="I2203" s="11" t="s">
        <v>34</v>
      </c>
      <c r="J2203" s="43" t="s">
        <v>2294</v>
      </c>
      <c r="K2203" s="143" t="s">
        <v>5860</v>
      </c>
    </row>
    <row r="2204" spans="2:11" ht="27" outlineLevel="1">
      <c r="B2204" s="26" t="str">
        <f t="shared" si="58"/>
        <v>15A0</v>
      </c>
      <c r="C2204" s="187" t="s">
        <v>2650</v>
      </c>
      <c r="D2204" s="11" t="s">
        <v>40</v>
      </c>
      <c r="I2204" s="11" t="s">
        <v>34</v>
      </c>
      <c r="J2204" s="43" t="s">
        <v>2651</v>
      </c>
      <c r="K2204" s="143" t="s">
        <v>5470</v>
      </c>
    </row>
    <row r="2205" spans="2:11" ht="42.75" outlineLevel="1">
      <c r="B2205" s="26" t="str">
        <f t="shared" si="58"/>
        <v>15A1</v>
      </c>
      <c r="C2205" s="188" t="s">
        <v>2652</v>
      </c>
      <c r="D2205" s="11" t="s">
        <v>40</v>
      </c>
      <c r="I2205" s="11" t="s">
        <v>34</v>
      </c>
      <c r="J2205" s="43" t="s">
        <v>2290</v>
      </c>
      <c r="K2205" s="151" t="s">
        <v>5398</v>
      </c>
    </row>
    <row r="2206" spans="2:11" ht="27" outlineLevel="1">
      <c r="B2206" s="26" t="str">
        <f t="shared" si="58"/>
        <v>15A2</v>
      </c>
      <c r="C2206" s="188" t="s">
        <v>2653</v>
      </c>
      <c r="D2206" s="11" t="s">
        <v>40</v>
      </c>
      <c r="I2206" s="11" t="s">
        <v>34</v>
      </c>
      <c r="J2206" s="43" t="s">
        <v>2292</v>
      </c>
      <c r="K2206" s="143" t="s">
        <v>5859</v>
      </c>
    </row>
    <row r="2207" spans="2:11" ht="27" outlineLevel="1">
      <c r="B2207" s="26" t="str">
        <f t="shared" ref="B2207:B2270" si="59">DEC2HEX(4928+ROW()-ROW($B$1596),4)</f>
        <v>15A3</v>
      </c>
      <c r="C2207" s="188" t="s">
        <v>2654</v>
      </c>
      <c r="D2207" s="11" t="s">
        <v>40</v>
      </c>
      <c r="I2207" s="11" t="s">
        <v>34</v>
      </c>
      <c r="J2207" s="43" t="s">
        <v>2294</v>
      </c>
      <c r="K2207" s="143" t="s">
        <v>5860</v>
      </c>
    </row>
    <row r="2208" spans="2:11" ht="27" outlineLevel="1">
      <c r="B2208" s="26" t="str">
        <f t="shared" si="59"/>
        <v>15A4</v>
      </c>
      <c r="C2208" s="187" t="s">
        <v>2655</v>
      </c>
      <c r="D2208" s="11" t="s">
        <v>40</v>
      </c>
      <c r="I2208" s="11" t="s">
        <v>34</v>
      </c>
      <c r="J2208" s="43" t="s">
        <v>2656</v>
      </c>
      <c r="K2208" s="143" t="s">
        <v>5471</v>
      </c>
    </row>
    <row r="2209" spans="2:11" ht="42.75" outlineLevel="1">
      <c r="B2209" s="26" t="str">
        <f t="shared" si="59"/>
        <v>15A5</v>
      </c>
      <c r="C2209" s="188" t="s">
        <v>2657</v>
      </c>
      <c r="D2209" s="11" t="s">
        <v>40</v>
      </c>
      <c r="I2209" s="11" t="s">
        <v>34</v>
      </c>
      <c r="J2209" s="43" t="s">
        <v>2290</v>
      </c>
      <c r="K2209" s="151" t="s">
        <v>5398</v>
      </c>
    </row>
    <row r="2210" spans="2:11" ht="27" outlineLevel="1">
      <c r="B2210" s="26" t="str">
        <f t="shared" si="59"/>
        <v>15A6</v>
      </c>
      <c r="C2210" s="188" t="s">
        <v>2658</v>
      </c>
      <c r="D2210" s="11" t="s">
        <v>40</v>
      </c>
      <c r="I2210" s="11" t="s">
        <v>34</v>
      </c>
      <c r="J2210" s="43" t="s">
        <v>2292</v>
      </c>
      <c r="K2210" s="143" t="s">
        <v>5859</v>
      </c>
    </row>
    <row r="2211" spans="2:11" ht="27" outlineLevel="1">
      <c r="B2211" s="26" t="str">
        <f t="shared" si="59"/>
        <v>15A7</v>
      </c>
      <c r="C2211" s="188" t="s">
        <v>2659</v>
      </c>
      <c r="D2211" s="11" t="s">
        <v>40</v>
      </c>
      <c r="I2211" s="11" t="s">
        <v>34</v>
      </c>
      <c r="J2211" s="43" t="s">
        <v>2294</v>
      </c>
      <c r="K2211" s="143" t="s">
        <v>5860</v>
      </c>
    </row>
    <row r="2212" spans="2:11" ht="27" outlineLevel="1">
      <c r="B2212" s="26" t="str">
        <f t="shared" si="59"/>
        <v>15A8</v>
      </c>
      <c r="C2212" s="187" t="s">
        <v>2660</v>
      </c>
      <c r="D2212" s="11" t="s">
        <v>40</v>
      </c>
      <c r="I2212" s="11" t="s">
        <v>34</v>
      </c>
      <c r="J2212" s="43" t="s">
        <v>2661</v>
      </c>
      <c r="K2212" s="143" t="s">
        <v>5472</v>
      </c>
    </row>
    <row r="2213" spans="2:11" ht="42.75" outlineLevel="1">
      <c r="B2213" s="26" t="str">
        <f t="shared" si="59"/>
        <v>15A9</v>
      </c>
      <c r="C2213" s="188" t="s">
        <v>2662</v>
      </c>
      <c r="D2213" s="11" t="s">
        <v>40</v>
      </c>
      <c r="I2213" s="11" t="s">
        <v>34</v>
      </c>
      <c r="J2213" s="43" t="s">
        <v>2290</v>
      </c>
      <c r="K2213" s="151" t="s">
        <v>5398</v>
      </c>
    </row>
    <row r="2214" spans="2:11" ht="27" outlineLevel="1">
      <c r="B2214" s="26" t="str">
        <f t="shared" si="59"/>
        <v>15AA</v>
      </c>
      <c r="C2214" s="188" t="s">
        <v>2663</v>
      </c>
      <c r="D2214" s="11" t="s">
        <v>40</v>
      </c>
      <c r="I2214" s="11" t="s">
        <v>34</v>
      </c>
      <c r="J2214" s="43" t="s">
        <v>2292</v>
      </c>
      <c r="K2214" s="143" t="s">
        <v>5859</v>
      </c>
    </row>
    <row r="2215" spans="2:11" ht="27" outlineLevel="1">
      <c r="B2215" s="26" t="str">
        <f t="shared" si="59"/>
        <v>15AB</v>
      </c>
      <c r="C2215" s="188" t="s">
        <v>2664</v>
      </c>
      <c r="D2215" s="11" t="s">
        <v>40</v>
      </c>
      <c r="I2215" s="11" t="s">
        <v>34</v>
      </c>
      <c r="J2215" s="43" t="s">
        <v>2294</v>
      </c>
      <c r="K2215" s="143" t="s">
        <v>5860</v>
      </c>
    </row>
    <row r="2216" spans="2:11" ht="27" outlineLevel="1">
      <c r="B2216" s="26" t="str">
        <f t="shared" si="59"/>
        <v>15AC</v>
      </c>
      <c r="C2216" s="187" t="s">
        <v>2665</v>
      </c>
      <c r="D2216" s="11" t="s">
        <v>40</v>
      </c>
      <c r="I2216" s="11" t="s">
        <v>34</v>
      </c>
      <c r="J2216" s="43" t="s">
        <v>2666</v>
      </c>
      <c r="K2216" s="143" t="s">
        <v>5473</v>
      </c>
    </row>
    <row r="2217" spans="2:11" ht="42.75" outlineLevel="1">
      <c r="B2217" s="26" t="str">
        <f t="shared" si="59"/>
        <v>15AD</v>
      </c>
      <c r="C2217" s="188" t="s">
        <v>2667</v>
      </c>
      <c r="D2217" s="11" t="s">
        <v>40</v>
      </c>
      <c r="I2217" s="11" t="s">
        <v>34</v>
      </c>
      <c r="J2217" s="43" t="s">
        <v>2290</v>
      </c>
      <c r="K2217" s="151" t="s">
        <v>5398</v>
      </c>
    </row>
    <row r="2218" spans="2:11" ht="27" outlineLevel="1">
      <c r="B2218" s="26" t="str">
        <f t="shared" si="59"/>
        <v>15AE</v>
      </c>
      <c r="C2218" s="188" t="s">
        <v>2668</v>
      </c>
      <c r="D2218" s="11" t="s">
        <v>40</v>
      </c>
      <c r="I2218" s="11" t="s">
        <v>34</v>
      </c>
      <c r="J2218" s="43" t="s">
        <v>2292</v>
      </c>
      <c r="K2218" s="143" t="s">
        <v>5859</v>
      </c>
    </row>
    <row r="2219" spans="2:11" ht="27" outlineLevel="1">
      <c r="B2219" s="26" t="str">
        <f t="shared" si="59"/>
        <v>15AF</v>
      </c>
      <c r="C2219" s="188" t="s">
        <v>2669</v>
      </c>
      <c r="D2219" s="11" t="s">
        <v>40</v>
      </c>
      <c r="I2219" s="11" t="s">
        <v>34</v>
      </c>
      <c r="J2219" s="43" t="s">
        <v>2294</v>
      </c>
      <c r="K2219" s="143" t="s">
        <v>5860</v>
      </c>
    </row>
    <row r="2220" spans="2:11" ht="27" outlineLevel="1">
      <c r="B2220" s="26" t="str">
        <f t="shared" si="59"/>
        <v>15B0</v>
      </c>
      <c r="C2220" s="187" t="s">
        <v>2670</v>
      </c>
      <c r="D2220" s="11" t="s">
        <v>40</v>
      </c>
      <c r="I2220" s="11" t="s">
        <v>34</v>
      </c>
      <c r="J2220" s="43" t="s">
        <v>2671</v>
      </c>
      <c r="K2220" s="143" t="s">
        <v>5474</v>
      </c>
    </row>
    <row r="2221" spans="2:11" ht="42.75" outlineLevel="1">
      <c r="B2221" s="26" t="str">
        <f t="shared" si="59"/>
        <v>15B1</v>
      </c>
      <c r="C2221" s="188" t="s">
        <v>2672</v>
      </c>
      <c r="D2221" s="11" t="s">
        <v>40</v>
      </c>
      <c r="I2221" s="11" t="s">
        <v>34</v>
      </c>
      <c r="J2221" s="43" t="s">
        <v>2290</v>
      </c>
      <c r="K2221" s="151" t="s">
        <v>5398</v>
      </c>
    </row>
    <row r="2222" spans="2:11" ht="27" outlineLevel="1">
      <c r="B2222" s="26" t="str">
        <f t="shared" si="59"/>
        <v>15B2</v>
      </c>
      <c r="C2222" s="188" t="s">
        <v>2673</v>
      </c>
      <c r="D2222" s="11" t="s">
        <v>40</v>
      </c>
      <c r="I2222" s="11" t="s">
        <v>34</v>
      </c>
      <c r="J2222" s="43" t="s">
        <v>2292</v>
      </c>
      <c r="K2222" s="143" t="s">
        <v>5859</v>
      </c>
    </row>
    <row r="2223" spans="2:11" ht="27" outlineLevel="1">
      <c r="B2223" s="26" t="str">
        <f t="shared" si="59"/>
        <v>15B3</v>
      </c>
      <c r="C2223" s="188" t="s">
        <v>2674</v>
      </c>
      <c r="D2223" s="11" t="s">
        <v>40</v>
      </c>
      <c r="I2223" s="11" t="s">
        <v>34</v>
      </c>
      <c r="J2223" s="43" t="s">
        <v>2294</v>
      </c>
      <c r="K2223" s="143" t="s">
        <v>5860</v>
      </c>
    </row>
    <row r="2224" spans="2:11" ht="27" outlineLevel="1">
      <c r="B2224" s="26" t="str">
        <f t="shared" si="59"/>
        <v>15B4</v>
      </c>
      <c r="C2224" s="187" t="s">
        <v>2675</v>
      </c>
      <c r="D2224" s="11" t="s">
        <v>40</v>
      </c>
      <c r="I2224" s="11" t="s">
        <v>34</v>
      </c>
      <c r="J2224" s="43" t="s">
        <v>2676</v>
      </c>
      <c r="K2224" s="143" t="s">
        <v>5475</v>
      </c>
    </row>
    <row r="2225" spans="2:11" ht="42.75" outlineLevel="1">
      <c r="B2225" s="26" t="str">
        <f t="shared" si="59"/>
        <v>15B5</v>
      </c>
      <c r="C2225" s="188" t="s">
        <v>2677</v>
      </c>
      <c r="D2225" s="11" t="s">
        <v>40</v>
      </c>
      <c r="I2225" s="11" t="s">
        <v>34</v>
      </c>
      <c r="J2225" s="43" t="s">
        <v>2290</v>
      </c>
      <c r="K2225" s="151" t="s">
        <v>5398</v>
      </c>
    </row>
    <row r="2226" spans="2:11" ht="27" outlineLevel="1">
      <c r="B2226" s="26" t="str">
        <f t="shared" si="59"/>
        <v>15B6</v>
      </c>
      <c r="C2226" s="188" t="s">
        <v>2678</v>
      </c>
      <c r="D2226" s="11" t="s">
        <v>40</v>
      </c>
      <c r="I2226" s="11" t="s">
        <v>34</v>
      </c>
      <c r="J2226" s="43" t="s">
        <v>2292</v>
      </c>
      <c r="K2226" s="143" t="s">
        <v>5859</v>
      </c>
    </row>
    <row r="2227" spans="2:11" ht="27" outlineLevel="1">
      <c r="B2227" s="26" t="str">
        <f t="shared" si="59"/>
        <v>15B7</v>
      </c>
      <c r="C2227" s="188" t="s">
        <v>2679</v>
      </c>
      <c r="D2227" s="11" t="s">
        <v>40</v>
      </c>
      <c r="I2227" s="11" t="s">
        <v>34</v>
      </c>
      <c r="J2227" s="43" t="s">
        <v>2294</v>
      </c>
      <c r="K2227" s="143" t="s">
        <v>5860</v>
      </c>
    </row>
    <row r="2228" spans="2:11" ht="27" outlineLevel="1">
      <c r="B2228" s="26" t="str">
        <f t="shared" si="59"/>
        <v>15B8</v>
      </c>
      <c r="C2228" s="187" t="s">
        <v>2680</v>
      </c>
      <c r="D2228" s="11" t="s">
        <v>40</v>
      </c>
      <c r="I2228" s="11" t="s">
        <v>34</v>
      </c>
      <c r="J2228" s="43" t="s">
        <v>2681</v>
      </c>
      <c r="K2228" s="143" t="s">
        <v>5476</v>
      </c>
    </row>
    <row r="2229" spans="2:11" ht="42.75" outlineLevel="1">
      <c r="B2229" s="26" t="str">
        <f t="shared" si="59"/>
        <v>15B9</v>
      </c>
      <c r="C2229" s="188" t="s">
        <v>2682</v>
      </c>
      <c r="D2229" s="11" t="s">
        <v>40</v>
      </c>
      <c r="I2229" s="11" t="s">
        <v>34</v>
      </c>
      <c r="J2229" s="43" t="s">
        <v>2290</v>
      </c>
      <c r="K2229" s="151" t="s">
        <v>5398</v>
      </c>
    </row>
    <row r="2230" spans="2:11" ht="27" outlineLevel="1">
      <c r="B2230" s="26" t="str">
        <f t="shared" si="59"/>
        <v>15BA</v>
      </c>
      <c r="C2230" s="188" t="s">
        <v>2683</v>
      </c>
      <c r="D2230" s="11" t="s">
        <v>40</v>
      </c>
      <c r="I2230" s="11" t="s">
        <v>34</v>
      </c>
      <c r="J2230" s="43" t="s">
        <v>2292</v>
      </c>
      <c r="K2230" s="143" t="s">
        <v>5859</v>
      </c>
    </row>
    <row r="2231" spans="2:11" ht="27" outlineLevel="1">
      <c r="B2231" s="26" t="str">
        <f t="shared" si="59"/>
        <v>15BB</v>
      </c>
      <c r="C2231" s="188" t="s">
        <v>2684</v>
      </c>
      <c r="D2231" s="11" t="s">
        <v>40</v>
      </c>
      <c r="I2231" s="11" t="s">
        <v>34</v>
      </c>
      <c r="J2231" s="43" t="s">
        <v>2294</v>
      </c>
      <c r="K2231" s="143" t="s">
        <v>5860</v>
      </c>
    </row>
    <row r="2232" spans="2:11" ht="27" outlineLevel="1">
      <c r="B2232" s="26" t="str">
        <f t="shared" si="59"/>
        <v>15BC</v>
      </c>
      <c r="C2232" s="187" t="s">
        <v>2685</v>
      </c>
      <c r="D2232" s="11" t="s">
        <v>40</v>
      </c>
      <c r="I2232" s="11" t="s">
        <v>34</v>
      </c>
      <c r="J2232" s="43" t="s">
        <v>2686</v>
      </c>
      <c r="K2232" s="143" t="s">
        <v>5477</v>
      </c>
    </row>
    <row r="2233" spans="2:11" ht="42.75" outlineLevel="1">
      <c r="B2233" s="26" t="str">
        <f t="shared" si="59"/>
        <v>15BD</v>
      </c>
      <c r="C2233" s="188" t="s">
        <v>2687</v>
      </c>
      <c r="D2233" s="11" t="s">
        <v>40</v>
      </c>
      <c r="I2233" s="11" t="s">
        <v>34</v>
      </c>
      <c r="J2233" s="43" t="s">
        <v>2290</v>
      </c>
      <c r="K2233" s="151" t="s">
        <v>5398</v>
      </c>
    </row>
    <row r="2234" spans="2:11" ht="27" outlineLevel="1">
      <c r="B2234" s="26" t="str">
        <f t="shared" si="59"/>
        <v>15BE</v>
      </c>
      <c r="C2234" s="188" t="s">
        <v>2688</v>
      </c>
      <c r="D2234" s="11" t="s">
        <v>40</v>
      </c>
      <c r="I2234" s="11" t="s">
        <v>34</v>
      </c>
      <c r="J2234" s="43" t="s">
        <v>2292</v>
      </c>
      <c r="K2234" s="143" t="s">
        <v>5859</v>
      </c>
    </row>
    <row r="2235" spans="2:11" ht="27" outlineLevel="1">
      <c r="B2235" s="26" t="str">
        <f t="shared" si="59"/>
        <v>15BF</v>
      </c>
      <c r="C2235" s="188" t="s">
        <v>2689</v>
      </c>
      <c r="D2235" s="11" t="s">
        <v>40</v>
      </c>
      <c r="I2235" s="11" t="s">
        <v>34</v>
      </c>
      <c r="J2235" s="43" t="s">
        <v>2294</v>
      </c>
      <c r="K2235" s="143" t="s">
        <v>5860</v>
      </c>
    </row>
    <row r="2236" spans="2:11" ht="27" outlineLevel="1">
      <c r="B2236" s="26" t="str">
        <f t="shared" si="59"/>
        <v>15C0</v>
      </c>
      <c r="C2236" s="187" t="s">
        <v>2690</v>
      </c>
      <c r="D2236" s="11" t="s">
        <v>40</v>
      </c>
      <c r="I2236" s="11" t="s">
        <v>34</v>
      </c>
      <c r="J2236" s="43" t="s">
        <v>2691</v>
      </c>
      <c r="K2236" s="143" t="s">
        <v>5478</v>
      </c>
    </row>
    <row r="2237" spans="2:11" ht="42.75" outlineLevel="1">
      <c r="B2237" s="26" t="str">
        <f t="shared" si="59"/>
        <v>15C1</v>
      </c>
      <c r="C2237" s="188" t="s">
        <v>2692</v>
      </c>
      <c r="D2237" s="11" t="s">
        <v>40</v>
      </c>
      <c r="I2237" s="11" t="s">
        <v>34</v>
      </c>
      <c r="J2237" s="43" t="s">
        <v>2290</v>
      </c>
      <c r="K2237" s="151" t="s">
        <v>5398</v>
      </c>
    </row>
    <row r="2238" spans="2:11" ht="27" outlineLevel="1">
      <c r="B2238" s="26" t="str">
        <f t="shared" si="59"/>
        <v>15C2</v>
      </c>
      <c r="C2238" s="188" t="s">
        <v>2693</v>
      </c>
      <c r="D2238" s="11" t="s">
        <v>40</v>
      </c>
      <c r="I2238" s="11" t="s">
        <v>34</v>
      </c>
      <c r="J2238" s="43" t="s">
        <v>2292</v>
      </c>
      <c r="K2238" s="143" t="s">
        <v>5859</v>
      </c>
    </row>
    <row r="2239" spans="2:11" ht="27" outlineLevel="1">
      <c r="B2239" s="26" t="str">
        <f t="shared" si="59"/>
        <v>15C3</v>
      </c>
      <c r="C2239" s="188" t="s">
        <v>2694</v>
      </c>
      <c r="D2239" s="11" t="s">
        <v>40</v>
      </c>
      <c r="I2239" s="11" t="s">
        <v>34</v>
      </c>
      <c r="J2239" s="43" t="s">
        <v>2294</v>
      </c>
      <c r="K2239" s="143" t="s">
        <v>5860</v>
      </c>
    </row>
    <row r="2240" spans="2:11" ht="27" outlineLevel="1">
      <c r="B2240" s="26" t="str">
        <f t="shared" si="59"/>
        <v>15C4</v>
      </c>
      <c r="C2240" s="187" t="s">
        <v>2695</v>
      </c>
      <c r="D2240" s="11" t="s">
        <v>40</v>
      </c>
      <c r="I2240" s="11" t="s">
        <v>34</v>
      </c>
      <c r="J2240" s="43" t="s">
        <v>2696</v>
      </c>
      <c r="K2240" s="143" t="s">
        <v>5479</v>
      </c>
    </row>
    <row r="2241" spans="2:11" ht="42.75" outlineLevel="1">
      <c r="B2241" s="26" t="str">
        <f t="shared" si="59"/>
        <v>15C5</v>
      </c>
      <c r="C2241" s="188" t="s">
        <v>2697</v>
      </c>
      <c r="D2241" s="11" t="s">
        <v>40</v>
      </c>
      <c r="I2241" s="11" t="s">
        <v>34</v>
      </c>
      <c r="J2241" s="43" t="s">
        <v>2290</v>
      </c>
      <c r="K2241" s="151" t="s">
        <v>5398</v>
      </c>
    </row>
    <row r="2242" spans="2:11" ht="27" outlineLevel="1">
      <c r="B2242" s="26" t="str">
        <f t="shared" si="59"/>
        <v>15C6</v>
      </c>
      <c r="C2242" s="188" t="s">
        <v>2698</v>
      </c>
      <c r="D2242" s="11" t="s">
        <v>40</v>
      </c>
      <c r="I2242" s="11" t="s">
        <v>34</v>
      </c>
      <c r="J2242" s="43" t="s">
        <v>2292</v>
      </c>
      <c r="K2242" s="143" t="s">
        <v>5859</v>
      </c>
    </row>
    <row r="2243" spans="2:11" ht="27" outlineLevel="1">
      <c r="B2243" s="26" t="str">
        <f t="shared" si="59"/>
        <v>15C7</v>
      </c>
      <c r="C2243" s="188" t="s">
        <v>2699</v>
      </c>
      <c r="D2243" s="11" t="s">
        <v>40</v>
      </c>
      <c r="I2243" s="11" t="s">
        <v>34</v>
      </c>
      <c r="J2243" s="43" t="s">
        <v>2294</v>
      </c>
      <c r="K2243" s="143" t="s">
        <v>5860</v>
      </c>
    </row>
    <row r="2244" spans="2:11" ht="27" outlineLevel="1">
      <c r="B2244" s="26" t="str">
        <f t="shared" si="59"/>
        <v>15C8</v>
      </c>
      <c r="C2244" s="187" t="s">
        <v>2700</v>
      </c>
      <c r="D2244" s="11" t="s">
        <v>40</v>
      </c>
      <c r="I2244" s="11" t="s">
        <v>34</v>
      </c>
      <c r="J2244" s="43" t="s">
        <v>2701</v>
      </c>
      <c r="K2244" s="143" t="s">
        <v>5480</v>
      </c>
    </row>
    <row r="2245" spans="2:11" ht="42.75" outlineLevel="1">
      <c r="B2245" s="26" t="str">
        <f t="shared" si="59"/>
        <v>15C9</v>
      </c>
      <c r="C2245" s="188" t="s">
        <v>2702</v>
      </c>
      <c r="D2245" s="11" t="s">
        <v>40</v>
      </c>
      <c r="I2245" s="11" t="s">
        <v>34</v>
      </c>
      <c r="J2245" s="43" t="s">
        <v>2290</v>
      </c>
      <c r="K2245" s="151" t="s">
        <v>5398</v>
      </c>
    </row>
    <row r="2246" spans="2:11" ht="27" outlineLevel="1">
      <c r="B2246" s="26" t="str">
        <f t="shared" si="59"/>
        <v>15CA</v>
      </c>
      <c r="C2246" s="188" t="s">
        <v>2703</v>
      </c>
      <c r="D2246" s="11" t="s">
        <v>40</v>
      </c>
      <c r="I2246" s="11" t="s">
        <v>34</v>
      </c>
      <c r="J2246" s="43" t="s">
        <v>2292</v>
      </c>
      <c r="K2246" s="143" t="s">
        <v>5859</v>
      </c>
    </row>
    <row r="2247" spans="2:11" ht="27" outlineLevel="1">
      <c r="B2247" s="26" t="str">
        <f t="shared" si="59"/>
        <v>15CB</v>
      </c>
      <c r="C2247" s="188" t="s">
        <v>2704</v>
      </c>
      <c r="D2247" s="11" t="s">
        <v>40</v>
      </c>
      <c r="I2247" s="11" t="s">
        <v>34</v>
      </c>
      <c r="J2247" s="43" t="s">
        <v>2294</v>
      </c>
      <c r="K2247" s="143" t="s">
        <v>5860</v>
      </c>
    </row>
    <row r="2248" spans="2:11" ht="27" outlineLevel="1">
      <c r="B2248" s="26" t="str">
        <f t="shared" si="59"/>
        <v>15CC</v>
      </c>
      <c r="C2248" s="187" t="s">
        <v>2705</v>
      </c>
      <c r="D2248" s="11" t="s">
        <v>40</v>
      </c>
      <c r="I2248" s="11" t="s">
        <v>34</v>
      </c>
      <c r="J2248" s="43" t="s">
        <v>2706</v>
      </c>
      <c r="K2248" s="143" t="s">
        <v>5481</v>
      </c>
    </row>
    <row r="2249" spans="2:11" ht="42.75" outlineLevel="1">
      <c r="B2249" s="26" t="str">
        <f t="shared" si="59"/>
        <v>15CD</v>
      </c>
      <c r="C2249" s="188" t="s">
        <v>2707</v>
      </c>
      <c r="D2249" s="11" t="s">
        <v>40</v>
      </c>
      <c r="I2249" s="11" t="s">
        <v>34</v>
      </c>
      <c r="J2249" s="43" t="s">
        <v>2290</v>
      </c>
      <c r="K2249" s="151" t="s">
        <v>5398</v>
      </c>
    </row>
    <row r="2250" spans="2:11" ht="27" outlineLevel="1">
      <c r="B2250" s="26" t="str">
        <f t="shared" si="59"/>
        <v>15CE</v>
      </c>
      <c r="C2250" s="188" t="s">
        <v>2708</v>
      </c>
      <c r="D2250" s="11" t="s">
        <v>40</v>
      </c>
      <c r="I2250" s="11" t="s">
        <v>34</v>
      </c>
      <c r="J2250" s="43" t="s">
        <v>2292</v>
      </c>
      <c r="K2250" s="143" t="s">
        <v>5859</v>
      </c>
    </row>
    <row r="2251" spans="2:11" ht="27" outlineLevel="1">
      <c r="B2251" s="26" t="str">
        <f t="shared" si="59"/>
        <v>15CF</v>
      </c>
      <c r="C2251" s="188" t="s">
        <v>2709</v>
      </c>
      <c r="D2251" s="11" t="s">
        <v>40</v>
      </c>
      <c r="I2251" s="11" t="s">
        <v>34</v>
      </c>
      <c r="J2251" s="43" t="s">
        <v>2294</v>
      </c>
      <c r="K2251" s="143" t="s">
        <v>5860</v>
      </c>
    </row>
    <row r="2252" spans="2:11" ht="27" outlineLevel="1">
      <c r="B2252" s="26" t="str">
        <f t="shared" si="59"/>
        <v>15D0</v>
      </c>
      <c r="C2252" s="187" t="s">
        <v>2710</v>
      </c>
      <c r="D2252" s="11" t="s">
        <v>40</v>
      </c>
      <c r="I2252" s="11" t="s">
        <v>34</v>
      </c>
      <c r="J2252" s="43" t="s">
        <v>2711</v>
      </c>
      <c r="K2252" s="143" t="s">
        <v>5482</v>
      </c>
    </row>
    <row r="2253" spans="2:11" ht="42.75" outlineLevel="1">
      <c r="B2253" s="26" t="str">
        <f t="shared" si="59"/>
        <v>15D1</v>
      </c>
      <c r="C2253" s="188" t="s">
        <v>2712</v>
      </c>
      <c r="D2253" s="11" t="s">
        <v>40</v>
      </c>
      <c r="I2253" s="11" t="s">
        <v>34</v>
      </c>
      <c r="J2253" s="43" t="s">
        <v>2290</v>
      </c>
      <c r="K2253" s="151" t="s">
        <v>5398</v>
      </c>
    </row>
    <row r="2254" spans="2:11" ht="27" outlineLevel="1">
      <c r="B2254" s="26" t="str">
        <f t="shared" si="59"/>
        <v>15D2</v>
      </c>
      <c r="C2254" s="188" t="s">
        <v>2713</v>
      </c>
      <c r="D2254" s="11" t="s">
        <v>40</v>
      </c>
      <c r="I2254" s="11" t="s">
        <v>34</v>
      </c>
      <c r="J2254" s="43" t="s">
        <v>2292</v>
      </c>
      <c r="K2254" s="143" t="s">
        <v>5859</v>
      </c>
    </row>
    <row r="2255" spans="2:11" ht="27" outlineLevel="1">
      <c r="B2255" s="26" t="str">
        <f t="shared" si="59"/>
        <v>15D3</v>
      </c>
      <c r="C2255" s="188" t="s">
        <v>2714</v>
      </c>
      <c r="D2255" s="11" t="s">
        <v>40</v>
      </c>
      <c r="I2255" s="11" t="s">
        <v>34</v>
      </c>
      <c r="J2255" s="43" t="s">
        <v>2294</v>
      </c>
      <c r="K2255" s="143" t="s">
        <v>5860</v>
      </c>
    </row>
    <row r="2256" spans="2:11" ht="27" outlineLevel="1">
      <c r="B2256" s="26" t="str">
        <f t="shared" si="59"/>
        <v>15D4</v>
      </c>
      <c r="C2256" s="187" t="s">
        <v>2715</v>
      </c>
      <c r="D2256" s="11" t="s">
        <v>40</v>
      </c>
      <c r="I2256" s="11" t="s">
        <v>34</v>
      </c>
      <c r="J2256" s="43" t="s">
        <v>2716</v>
      </c>
      <c r="K2256" s="143" t="s">
        <v>5483</v>
      </c>
    </row>
    <row r="2257" spans="2:11" ht="42.75" outlineLevel="1">
      <c r="B2257" s="26" t="str">
        <f t="shared" si="59"/>
        <v>15D5</v>
      </c>
      <c r="C2257" s="188" t="s">
        <v>2717</v>
      </c>
      <c r="D2257" s="11" t="s">
        <v>40</v>
      </c>
      <c r="I2257" s="11" t="s">
        <v>34</v>
      </c>
      <c r="J2257" s="43" t="s">
        <v>2290</v>
      </c>
      <c r="K2257" s="151" t="s">
        <v>5398</v>
      </c>
    </row>
    <row r="2258" spans="2:11" ht="27" outlineLevel="1">
      <c r="B2258" s="26" t="str">
        <f t="shared" si="59"/>
        <v>15D6</v>
      </c>
      <c r="C2258" s="188" t="s">
        <v>2718</v>
      </c>
      <c r="D2258" s="11" t="s">
        <v>40</v>
      </c>
      <c r="I2258" s="11" t="s">
        <v>34</v>
      </c>
      <c r="J2258" s="43" t="s">
        <v>2292</v>
      </c>
      <c r="K2258" s="143" t="s">
        <v>5859</v>
      </c>
    </row>
    <row r="2259" spans="2:11" ht="27" outlineLevel="1">
      <c r="B2259" s="26" t="str">
        <f t="shared" si="59"/>
        <v>15D7</v>
      </c>
      <c r="C2259" s="188" t="s">
        <v>2719</v>
      </c>
      <c r="D2259" s="11" t="s">
        <v>40</v>
      </c>
      <c r="I2259" s="11" t="s">
        <v>34</v>
      </c>
      <c r="J2259" s="43" t="s">
        <v>2294</v>
      </c>
      <c r="K2259" s="143" t="s">
        <v>5860</v>
      </c>
    </row>
    <row r="2260" spans="2:11" ht="27" outlineLevel="1">
      <c r="B2260" s="26" t="str">
        <f t="shared" si="59"/>
        <v>15D8</v>
      </c>
      <c r="C2260" s="187" t="s">
        <v>2720</v>
      </c>
      <c r="D2260" s="11" t="s">
        <v>40</v>
      </c>
      <c r="I2260" s="11" t="s">
        <v>34</v>
      </c>
      <c r="J2260" s="43" t="s">
        <v>2721</v>
      </c>
      <c r="K2260" s="143" t="s">
        <v>5484</v>
      </c>
    </row>
    <row r="2261" spans="2:11" ht="42.75" outlineLevel="1">
      <c r="B2261" s="26" t="str">
        <f t="shared" si="59"/>
        <v>15D9</v>
      </c>
      <c r="C2261" s="188" t="s">
        <v>2722</v>
      </c>
      <c r="D2261" s="11" t="s">
        <v>40</v>
      </c>
      <c r="I2261" s="11" t="s">
        <v>34</v>
      </c>
      <c r="J2261" s="43" t="s">
        <v>2290</v>
      </c>
      <c r="K2261" s="151" t="s">
        <v>5398</v>
      </c>
    </row>
    <row r="2262" spans="2:11" ht="27" outlineLevel="1">
      <c r="B2262" s="26" t="str">
        <f t="shared" si="59"/>
        <v>15DA</v>
      </c>
      <c r="C2262" s="188" t="s">
        <v>2723</v>
      </c>
      <c r="D2262" s="11" t="s">
        <v>40</v>
      </c>
      <c r="I2262" s="11" t="s">
        <v>34</v>
      </c>
      <c r="J2262" s="43" t="s">
        <v>2292</v>
      </c>
      <c r="K2262" s="143" t="s">
        <v>5859</v>
      </c>
    </row>
    <row r="2263" spans="2:11" ht="27" outlineLevel="1">
      <c r="B2263" s="26" t="str">
        <f t="shared" si="59"/>
        <v>15DB</v>
      </c>
      <c r="C2263" s="188" t="s">
        <v>2724</v>
      </c>
      <c r="D2263" s="11" t="s">
        <v>40</v>
      </c>
      <c r="I2263" s="11" t="s">
        <v>34</v>
      </c>
      <c r="J2263" s="43" t="s">
        <v>2294</v>
      </c>
      <c r="K2263" s="143" t="s">
        <v>5860</v>
      </c>
    </row>
    <row r="2264" spans="2:11" ht="27" outlineLevel="1">
      <c r="B2264" s="26" t="str">
        <f t="shared" si="59"/>
        <v>15DC</v>
      </c>
      <c r="C2264" s="187" t="s">
        <v>2725</v>
      </c>
      <c r="D2264" s="11" t="s">
        <v>40</v>
      </c>
      <c r="I2264" s="11" t="s">
        <v>34</v>
      </c>
      <c r="J2264" s="43" t="s">
        <v>2726</v>
      </c>
      <c r="K2264" s="143" t="s">
        <v>5485</v>
      </c>
    </row>
    <row r="2265" spans="2:11" ht="42.75" outlineLevel="1">
      <c r="B2265" s="26" t="str">
        <f t="shared" si="59"/>
        <v>15DD</v>
      </c>
      <c r="C2265" s="188" t="s">
        <v>2727</v>
      </c>
      <c r="D2265" s="11" t="s">
        <v>40</v>
      </c>
      <c r="I2265" s="11" t="s">
        <v>34</v>
      </c>
      <c r="J2265" s="43" t="s">
        <v>2290</v>
      </c>
      <c r="K2265" s="151" t="s">
        <v>5398</v>
      </c>
    </row>
    <row r="2266" spans="2:11" ht="27" outlineLevel="1">
      <c r="B2266" s="26" t="str">
        <f t="shared" si="59"/>
        <v>15DE</v>
      </c>
      <c r="C2266" s="188" t="s">
        <v>2728</v>
      </c>
      <c r="D2266" s="11" t="s">
        <v>40</v>
      </c>
      <c r="I2266" s="11" t="s">
        <v>34</v>
      </c>
      <c r="J2266" s="43" t="s">
        <v>2292</v>
      </c>
      <c r="K2266" s="143" t="s">
        <v>5859</v>
      </c>
    </row>
    <row r="2267" spans="2:11" ht="27" outlineLevel="1">
      <c r="B2267" s="26" t="str">
        <f t="shared" si="59"/>
        <v>15DF</v>
      </c>
      <c r="C2267" s="188" t="s">
        <v>2729</v>
      </c>
      <c r="D2267" s="11" t="s">
        <v>40</v>
      </c>
      <c r="I2267" s="11" t="s">
        <v>34</v>
      </c>
      <c r="J2267" s="43" t="s">
        <v>2294</v>
      </c>
      <c r="K2267" s="143" t="s">
        <v>5860</v>
      </c>
    </row>
    <row r="2268" spans="2:11" ht="27" outlineLevel="1">
      <c r="B2268" s="26" t="str">
        <f t="shared" si="59"/>
        <v>15E0</v>
      </c>
      <c r="C2268" s="187" t="s">
        <v>2730</v>
      </c>
      <c r="D2268" s="11" t="s">
        <v>40</v>
      </c>
      <c r="I2268" s="11" t="s">
        <v>34</v>
      </c>
      <c r="J2268" s="43" t="s">
        <v>2731</v>
      </c>
      <c r="K2268" s="143" t="s">
        <v>5486</v>
      </c>
    </row>
    <row r="2269" spans="2:11" ht="42.75" outlineLevel="1">
      <c r="B2269" s="26" t="str">
        <f t="shared" si="59"/>
        <v>15E1</v>
      </c>
      <c r="C2269" s="188" t="s">
        <v>2732</v>
      </c>
      <c r="D2269" s="11" t="s">
        <v>40</v>
      </c>
      <c r="I2269" s="11" t="s">
        <v>34</v>
      </c>
      <c r="J2269" s="43" t="s">
        <v>2290</v>
      </c>
      <c r="K2269" s="151" t="s">
        <v>5398</v>
      </c>
    </row>
    <row r="2270" spans="2:11" ht="27" outlineLevel="1">
      <c r="B2270" s="26" t="str">
        <f t="shared" si="59"/>
        <v>15E2</v>
      </c>
      <c r="C2270" s="188" t="s">
        <v>2733</v>
      </c>
      <c r="D2270" s="11" t="s">
        <v>40</v>
      </c>
      <c r="I2270" s="11" t="s">
        <v>34</v>
      </c>
      <c r="J2270" s="43" t="s">
        <v>2292</v>
      </c>
      <c r="K2270" s="143" t="s">
        <v>5859</v>
      </c>
    </row>
    <row r="2271" spans="2:11" ht="27" outlineLevel="1">
      <c r="B2271" s="26" t="str">
        <f t="shared" ref="B2271:B2315" si="60">DEC2HEX(4928+ROW()-ROW($B$1596),4)</f>
        <v>15E3</v>
      </c>
      <c r="C2271" s="188" t="s">
        <v>2734</v>
      </c>
      <c r="D2271" s="11" t="s">
        <v>40</v>
      </c>
      <c r="I2271" s="11" t="s">
        <v>34</v>
      </c>
      <c r="J2271" s="43" t="s">
        <v>2294</v>
      </c>
      <c r="K2271" s="143" t="s">
        <v>5860</v>
      </c>
    </row>
    <row r="2272" spans="2:11" ht="27" outlineLevel="1">
      <c r="B2272" s="26" t="str">
        <f t="shared" si="60"/>
        <v>15E4</v>
      </c>
      <c r="C2272" s="187" t="s">
        <v>2735</v>
      </c>
      <c r="D2272" s="11" t="s">
        <v>40</v>
      </c>
      <c r="I2272" s="11" t="s">
        <v>34</v>
      </c>
      <c r="J2272" s="43" t="s">
        <v>2736</v>
      </c>
      <c r="K2272" s="143" t="s">
        <v>5487</v>
      </c>
    </row>
    <row r="2273" spans="2:11" ht="42.75" outlineLevel="1">
      <c r="B2273" s="26" t="str">
        <f t="shared" si="60"/>
        <v>15E5</v>
      </c>
      <c r="C2273" s="188" t="s">
        <v>2737</v>
      </c>
      <c r="D2273" s="11" t="s">
        <v>40</v>
      </c>
      <c r="I2273" s="11" t="s">
        <v>34</v>
      </c>
      <c r="J2273" s="43" t="s">
        <v>2290</v>
      </c>
      <c r="K2273" s="151" t="s">
        <v>5398</v>
      </c>
    </row>
    <row r="2274" spans="2:11" ht="27" outlineLevel="1">
      <c r="B2274" s="26" t="str">
        <f t="shared" si="60"/>
        <v>15E6</v>
      </c>
      <c r="C2274" s="188" t="s">
        <v>2738</v>
      </c>
      <c r="D2274" s="11" t="s">
        <v>40</v>
      </c>
      <c r="I2274" s="11" t="s">
        <v>34</v>
      </c>
      <c r="J2274" s="43" t="s">
        <v>2292</v>
      </c>
      <c r="K2274" s="143" t="s">
        <v>5859</v>
      </c>
    </row>
    <row r="2275" spans="2:11" ht="27" outlineLevel="1">
      <c r="B2275" s="26" t="str">
        <f t="shared" si="60"/>
        <v>15E7</v>
      </c>
      <c r="C2275" s="188" t="s">
        <v>2739</v>
      </c>
      <c r="D2275" s="11" t="s">
        <v>40</v>
      </c>
      <c r="I2275" s="11" t="s">
        <v>34</v>
      </c>
      <c r="J2275" s="43" t="s">
        <v>2294</v>
      </c>
      <c r="K2275" s="143" t="s">
        <v>5860</v>
      </c>
    </row>
    <row r="2276" spans="2:11" ht="27" outlineLevel="1">
      <c r="B2276" s="26" t="str">
        <f t="shared" si="60"/>
        <v>15E8</v>
      </c>
      <c r="C2276" s="187" t="s">
        <v>2740</v>
      </c>
      <c r="D2276" s="11" t="s">
        <v>40</v>
      </c>
      <c r="I2276" s="11" t="s">
        <v>34</v>
      </c>
      <c r="J2276" s="43" t="s">
        <v>2741</v>
      </c>
      <c r="K2276" s="143" t="s">
        <v>5488</v>
      </c>
    </row>
    <row r="2277" spans="2:11" ht="42.75" outlineLevel="1">
      <c r="B2277" s="26" t="str">
        <f t="shared" si="60"/>
        <v>15E9</v>
      </c>
      <c r="C2277" s="188" t="s">
        <v>2742</v>
      </c>
      <c r="D2277" s="11" t="s">
        <v>40</v>
      </c>
      <c r="I2277" s="11" t="s">
        <v>34</v>
      </c>
      <c r="J2277" s="43" t="s">
        <v>2290</v>
      </c>
      <c r="K2277" s="151" t="s">
        <v>5398</v>
      </c>
    </row>
    <row r="2278" spans="2:11" ht="27" outlineLevel="1">
      <c r="B2278" s="26" t="str">
        <f t="shared" si="60"/>
        <v>15EA</v>
      </c>
      <c r="C2278" s="188" t="s">
        <v>2743</v>
      </c>
      <c r="D2278" s="11" t="s">
        <v>40</v>
      </c>
      <c r="I2278" s="11" t="s">
        <v>34</v>
      </c>
      <c r="J2278" s="43" t="s">
        <v>2292</v>
      </c>
      <c r="K2278" s="143" t="s">
        <v>5859</v>
      </c>
    </row>
    <row r="2279" spans="2:11" ht="27" outlineLevel="1">
      <c r="B2279" s="26" t="str">
        <f t="shared" si="60"/>
        <v>15EB</v>
      </c>
      <c r="C2279" s="188" t="s">
        <v>2744</v>
      </c>
      <c r="D2279" s="11" t="s">
        <v>40</v>
      </c>
      <c r="I2279" s="11" t="s">
        <v>34</v>
      </c>
      <c r="J2279" s="43" t="s">
        <v>2294</v>
      </c>
      <c r="K2279" s="143" t="s">
        <v>5860</v>
      </c>
    </row>
    <row r="2280" spans="2:11" ht="27" outlineLevel="1">
      <c r="B2280" s="26" t="str">
        <f t="shared" si="60"/>
        <v>15EC</v>
      </c>
      <c r="C2280" s="187" t="s">
        <v>2745</v>
      </c>
      <c r="D2280" s="11" t="s">
        <v>40</v>
      </c>
      <c r="I2280" s="11" t="s">
        <v>34</v>
      </c>
      <c r="J2280" s="43" t="s">
        <v>2746</v>
      </c>
      <c r="K2280" s="143" t="s">
        <v>5489</v>
      </c>
    </row>
    <row r="2281" spans="2:11" ht="42.75" outlineLevel="1">
      <c r="B2281" s="26" t="str">
        <f t="shared" si="60"/>
        <v>15ED</v>
      </c>
      <c r="C2281" s="188" t="s">
        <v>2747</v>
      </c>
      <c r="D2281" s="11" t="s">
        <v>40</v>
      </c>
      <c r="I2281" s="11" t="s">
        <v>34</v>
      </c>
      <c r="J2281" s="43" t="s">
        <v>2290</v>
      </c>
      <c r="K2281" s="151" t="s">
        <v>5398</v>
      </c>
    </row>
    <row r="2282" spans="2:11" ht="27" outlineLevel="1">
      <c r="B2282" s="26" t="str">
        <f t="shared" si="60"/>
        <v>15EE</v>
      </c>
      <c r="C2282" s="188" t="s">
        <v>2748</v>
      </c>
      <c r="D2282" s="11" t="s">
        <v>40</v>
      </c>
      <c r="I2282" s="11" t="s">
        <v>34</v>
      </c>
      <c r="J2282" s="43" t="s">
        <v>2292</v>
      </c>
      <c r="K2282" s="143" t="s">
        <v>5859</v>
      </c>
    </row>
    <row r="2283" spans="2:11" ht="27" outlineLevel="1">
      <c r="B2283" s="26" t="str">
        <f t="shared" si="60"/>
        <v>15EF</v>
      </c>
      <c r="C2283" s="188" t="s">
        <v>2749</v>
      </c>
      <c r="D2283" s="11" t="s">
        <v>40</v>
      </c>
      <c r="I2283" s="11" t="s">
        <v>34</v>
      </c>
      <c r="J2283" s="43" t="s">
        <v>2294</v>
      </c>
      <c r="K2283" s="143" t="s">
        <v>5860</v>
      </c>
    </row>
    <row r="2284" spans="2:11" ht="27" outlineLevel="1">
      <c r="B2284" s="26" t="str">
        <f t="shared" si="60"/>
        <v>15F0</v>
      </c>
      <c r="C2284" s="187" t="s">
        <v>2750</v>
      </c>
      <c r="D2284" s="11" t="s">
        <v>40</v>
      </c>
      <c r="I2284" s="11" t="s">
        <v>34</v>
      </c>
      <c r="J2284" s="43" t="s">
        <v>2751</v>
      </c>
      <c r="K2284" s="143" t="s">
        <v>5490</v>
      </c>
    </row>
    <row r="2285" spans="2:11" ht="42.75" outlineLevel="1">
      <c r="B2285" s="26" t="str">
        <f t="shared" si="60"/>
        <v>15F1</v>
      </c>
      <c r="C2285" s="188" t="s">
        <v>2752</v>
      </c>
      <c r="D2285" s="11" t="s">
        <v>40</v>
      </c>
      <c r="I2285" s="11" t="s">
        <v>34</v>
      </c>
      <c r="J2285" s="43" t="s">
        <v>2290</v>
      </c>
      <c r="K2285" s="151" t="s">
        <v>5398</v>
      </c>
    </row>
    <row r="2286" spans="2:11" ht="27" outlineLevel="1">
      <c r="B2286" s="26" t="str">
        <f t="shared" si="60"/>
        <v>15F2</v>
      </c>
      <c r="C2286" s="188" t="s">
        <v>2753</v>
      </c>
      <c r="D2286" s="11" t="s">
        <v>40</v>
      </c>
      <c r="I2286" s="11" t="s">
        <v>34</v>
      </c>
      <c r="J2286" s="43" t="s">
        <v>2292</v>
      </c>
      <c r="K2286" s="143" t="s">
        <v>5859</v>
      </c>
    </row>
    <row r="2287" spans="2:11" ht="27" outlineLevel="1">
      <c r="B2287" s="26" t="str">
        <f t="shared" si="60"/>
        <v>15F3</v>
      </c>
      <c r="C2287" s="188" t="s">
        <v>2754</v>
      </c>
      <c r="D2287" s="11" t="s">
        <v>40</v>
      </c>
      <c r="I2287" s="11" t="s">
        <v>34</v>
      </c>
      <c r="J2287" s="43" t="s">
        <v>2294</v>
      </c>
      <c r="K2287" s="143" t="s">
        <v>5860</v>
      </c>
    </row>
    <row r="2288" spans="2:11" ht="27" outlineLevel="1">
      <c r="B2288" s="26" t="str">
        <f t="shared" si="60"/>
        <v>15F4</v>
      </c>
      <c r="C2288" s="187" t="s">
        <v>2755</v>
      </c>
      <c r="D2288" s="11" t="s">
        <v>40</v>
      </c>
      <c r="I2288" s="11" t="s">
        <v>34</v>
      </c>
      <c r="J2288" s="43" t="s">
        <v>2756</v>
      </c>
      <c r="K2288" s="143" t="s">
        <v>5491</v>
      </c>
    </row>
    <row r="2289" spans="2:11" ht="42.75" outlineLevel="1">
      <c r="B2289" s="26" t="str">
        <f t="shared" si="60"/>
        <v>15F5</v>
      </c>
      <c r="C2289" s="188" t="s">
        <v>2757</v>
      </c>
      <c r="D2289" s="11" t="s">
        <v>40</v>
      </c>
      <c r="I2289" s="11" t="s">
        <v>34</v>
      </c>
      <c r="J2289" s="43" t="s">
        <v>2290</v>
      </c>
      <c r="K2289" s="151" t="s">
        <v>5398</v>
      </c>
    </row>
    <row r="2290" spans="2:11" ht="27" outlineLevel="1">
      <c r="B2290" s="26" t="str">
        <f t="shared" si="60"/>
        <v>15F6</v>
      </c>
      <c r="C2290" s="188" t="s">
        <v>2758</v>
      </c>
      <c r="D2290" s="11" t="s">
        <v>40</v>
      </c>
      <c r="I2290" s="11" t="s">
        <v>34</v>
      </c>
      <c r="J2290" s="43" t="s">
        <v>2292</v>
      </c>
      <c r="K2290" s="143" t="s">
        <v>5859</v>
      </c>
    </row>
    <row r="2291" spans="2:11" ht="27" outlineLevel="1">
      <c r="B2291" s="26" t="str">
        <f t="shared" si="60"/>
        <v>15F7</v>
      </c>
      <c r="C2291" s="188" t="s">
        <v>2759</v>
      </c>
      <c r="D2291" s="11" t="s">
        <v>40</v>
      </c>
      <c r="I2291" s="11" t="s">
        <v>34</v>
      </c>
      <c r="J2291" s="43" t="s">
        <v>2294</v>
      </c>
      <c r="K2291" s="143" t="s">
        <v>5860</v>
      </c>
    </row>
    <row r="2292" spans="2:11" ht="27" outlineLevel="1">
      <c r="B2292" s="26" t="str">
        <f t="shared" si="60"/>
        <v>15F8</v>
      </c>
      <c r="C2292" s="187" t="s">
        <v>2760</v>
      </c>
      <c r="D2292" s="11" t="s">
        <v>40</v>
      </c>
      <c r="I2292" s="11" t="s">
        <v>34</v>
      </c>
      <c r="J2292" s="43" t="s">
        <v>2761</v>
      </c>
      <c r="K2292" s="143" t="s">
        <v>5492</v>
      </c>
    </row>
    <row r="2293" spans="2:11" ht="42.75" outlineLevel="1">
      <c r="B2293" s="26" t="str">
        <f t="shared" si="60"/>
        <v>15F9</v>
      </c>
      <c r="C2293" s="188" t="s">
        <v>2762</v>
      </c>
      <c r="D2293" s="11" t="s">
        <v>40</v>
      </c>
      <c r="I2293" s="11" t="s">
        <v>34</v>
      </c>
      <c r="J2293" s="43" t="s">
        <v>2290</v>
      </c>
      <c r="K2293" s="151" t="s">
        <v>5398</v>
      </c>
    </row>
    <row r="2294" spans="2:11" ht="27" outlineLevel="1">
      <c r="B2294" s="26" t="str">
        <f t="shared" si="60"/>
        <v>15FA</v>
      </c>
      <c r="C2294" s="188" t="s">
        <v>2763</v>
      </c>
      <c r="D2294" s="11" t="s">
        <v>40</v>
      </c>
      <c r="I2294" s="11" t="s">
        <v>34</v>
      </c>
      <c r="J2294" s="43" t="s">
        <v>2292</v>
      </c>
      <c r="K2294" s="143" t="s">
        <v>5859</v>
      </c>
    </row>
    <row r="2295" spans="2:11" ht="27" outlineLevel="1">
      <c r="B2295" s="26" t="str">
        <f t="shared" si="60"/>
        <v>15FB</v>
      </c>
      <c r="C2295" s="188" t="s">
        <v>2764</v>
      </c>
      <c r="D2295" s="11" t="s">
        <v>40</v>
      </c>
      <c r="I2295" s="11" t="s">
        <v>34</v>
      </c>
      <c r="J2295" s="43" t="s">
        <v>2294</v>
      </c>
      <c r="K2295" s="143" t="s">
        <v>5860</v>
      </c>
    </row>
    <row r="2296" spans="2:11" ht="27" outlineLevel="1">
      <c r="B2296" s="26" t="str">
        <f t="shared" si="60"/>
        <v>15FC</v>
      </c>
      <c r="C2296" s="187" t="s">
        <v>2765</v>
      </c>
      <c r="D2296" s="11" t="s">
        <v>40</v>
      </c>
      <c r="I2296" s="11" t="s">
        <v>34</v>
      </c>
      <c r="J2296" s="43" t="s">
        <v>2766</v>
      </c>
      <c r="K2296" s="143" t="s">
        <v>5493</v>
      </c>
    </row>
    <row r="2297" spans="2:11" ht="42.75" outlineLevel="1">
      <c r="B2297" s="26" t="str">
        <f t="shared" si="60"/>
        <v>15FD</v>
      </c>
      <c r="C2297" s="188" t="s">
        <v>2767</v>
      </c>
      <c r="D2297" s="11" t="s">
        <v>40</v>
      </c>
      <c r="I2297" s="11" t="s">
        <v>34</v>
      </c>
      <c r="J2297" s="43" t="s">
        <v>2290</v>
      </c>
      <c r="K2297" s="151" t="s">
        <v>5398</v>
      </c>
    </row>
    <row r="2298" spans="2:11" ht="27" outlineLevel="1">
      <c r="B2298" s="26" t="str">
        <f t="shared" si="60"/>
        <v>15FE</v>
      </c>
      <c r="C2298" s="188" t="s">
        <v>2768</v>
      </c>
      <c r="D2298" s="11" t="s">
        <v>40</v>
      </c>
      <c r="I2298" s="11" t="s">
        <v>34</v>
      </c>
      <c r="J2298" s="43" t="s">
        <v>2292</v>
      </c>
      <c r="K2298" s="143" t="s">
        <v>5859</v>
      </c>
    </row>
    <row r="2299" spans="2:11" ht="27" outlineLevel="1">
      <c r="B2299" s="26" t="str">
        <f t="shared" si="60"/>
        <v>15FF</v>
      </c>
      <c r="C2299" s="188" t="s">
        <v>2769</v>
      </c>
      <c r="D2299" s="11" t="s">
        <v>40</v>
      </c>
      <c r="I2299" s="11" t="s">
        <v>34</v>
      </c>
      <c r="J2299" s="43" t="s">
        <v>2294</v>
      </c>
      <c r="K2299" s="143" t="s">
        <v>5860</v>
      </c>
    </row>
    <row r="2300" spans="2:11" ht="27" outlineLevel="1">
      <c r="B2300" s="26" t="str">
        <f t="shared" si="60"/>
        <v>1600</v>
      </c>
      <c r="C2300" s="187" t="s">
        <v>2770</v>
      </c>
      <c r="D2300" s="11" t="s">
        <v>40</v>
      </c>
      <c r="I2300" s="11" t="s">
        <v>34</v>
      </c>
      <c r="J2300" s="43" t="s">
        <v>2771</v>
      </c>
      <c r="K2300" s="143" t="s">
        <v>5494</v>
      </c>
    </row>
    <row r="2301" spans="2:11" ht="42.75" outlineLevel="1">
      <c r="B2301" s="26" t="str">
        <f t="shared" si="60"/>
        <v>1601</v>
      </c>
      <c r="C2301" s="188" t="s">
        <v>2772</v>
      </c>
      <c r="D2301" s="11" t="s">
        <v>40</v>
      </c>
      <c r="I2301" s="11" t="s">
        <v>34</v>
      </c>
      <c r="J2301" s="43" t="s">
        <v>2290</v>
      </c>
      <c r="K2301" s="151" t="s">
        <v>5398</v>
      </c>
    </row>
    <row r="2302" spans="2:11" ht="27" outlineLevel="1">
      <c r="B2302" s="26" t="str">
        <f t="shared" si="60"/>
        <v>1602</v>
      </c>
      <c r="C2302" s="188" t="s">
        <v>2773</v>
      </c>
      <c r="D2302" s="11" t="s">
        <v>40</v>
      </c>
      <c r="I2302" s="11" t="s">
        <v>34</v>
      </c>
      <c r="J2302" s="43" t="s">
        <v>2292</v>
      </c>
      <c r="K2302" s="143" t="s">
        <v>5859</v>
      </c>
    </row>
    <row r="2303" spans="2:11" ht="27" outlineLevel="1">
      <c r="B2303" s="26" t="str">
        <f t="shared" si="60"/>
        <v>1603</v>
      </c>
      <c r="C2303" s="188" t="s">
        <v>2774</v>
      </c>
      <c r="D2303" s="11" t="s">
        <v>40</v>
      </c>
      <c r="I2303" s="11" t="s">
        <v>34</v>
      </c>
      <c r="J2303" s="43" t="s">
        <v>2294</v>
      </c>
      <c r="K2303" s="143" t="s">
        <v>5860</v>
      </c>
    </row>
    <row r="2304" spans="2:11" ht="27" outlineLevel="1">
      <c r="B2304" s="26" t="str">
        <f t="shared" si="60"/>
        <v>1604</v>
      </c>
      <c r="C2304" s="187" t="s">
        <v>2775</v>
      </c>
      <c r="D2304" s="11" t="s">
        <v>40</v>
      </c>
      <c r="I2304" s="11" t="s">
        <v>34</v>
      </c>
      <c r="J2304" s="43" t="s">
        <v>2776</v>
      </c>
      <c r="K2304" s="143" t="s">
        <v>5495</v>
      </c>
    </row>
    <row r="2305" spans="2:11" ht="42.75" outlineLevel="1">
      <c r="B2305" s="26" t="str">
        <f t="shared" si="60"/>
        <v>1605</v>
      </c>
      <c r="C2305" s="188" t="s">
        <v>2777</v>
      </c>
      <c r="D2305" s="11" t="s">
        <v>40</v>
      </c>
      <c r="I2305" s="11" t="s">
        <v>34</v>
      </c>
      <c r="J2305" s="43" t="s">
        <v>2290</v>
      </c>
      <c r="K2305" s="151" t="s">
        <v>5398</v>
      </c>
    </row>
    <row r="2306" spans="2:11" ht="27" outlineLevel="1">
      <c r="B2306" s="26" t="str">
        <f t="shared" si="60"/>
        <v>1606</v>
      </c>
      <c r="C2306" s="188" t="s">
        <v>2778</v>
      </c>
      <c r="D2306" s="11" t="s">
        <v>40</v>
      </c>
      <c r="I2306" s="11" t="s">
        <v>34</v>
      </c>
      <c r="J2306" s="43" t="s">
        <v>2292</v>
      </c>
      <c r="K2306" s="143" t="s">
        <v>5859</v>
      </c>
    </row>
    <row r="2307" spans="2:11" ht="27" outlineLevel="1">
      <c r="B2307" s="26" t="str">
        <f t="shared" si="60"/>
        <v>1607</v>
      </c>
      <c r="C2307" s="188" t="s">
        <v>2779</v>
      </c>
      <c r="D2307" s="11" t="s">
        <v>40</v>
      </c>
      <c r="I2307" s="11" t="s">
        <v>34</v>
      </c>
      <c r="J2307" s="43" t="s">
        <v>2294</v>
      </c>
      <c r="K2307" s="143" t="s">
        <v>5860</v>
      </c>
    </row>
    <row r="2308" spans="2:11" ht="27" outlineLevel="1">
      <c r="B2308" s="26" t="str">
        <f t="shared" si="60"/>
        <v>1608</v>
      </c>
      <c r="C2308" s="187" t="s">
        <v>2780</v>
      </c>
      <c r="D2308" s="11" t="s">
        <v>40</v>
      </c>
      <c r="I2308" s="11" t="s">
        <v>34</v>
      </c>
      <c r="J2308" s="43" t="s">
        <v>2781</v>
      </c>
      <c r="K2308" s="143" t="s">
        <v>5496</v>
      </c>
    </row>
    <row r="2309" spans="2:11" ht="42.75" outlineLevel="1">
      <c r="B2309" s="26" t="str">
        <f t="shared" si="60"/>
        <v>1609</v>
      </c>
      <c r="C2309" s="188" t="s">
        <v>2782</v>
      </c>
      <c r="D2309" s="11" t="s">
        <v>40</v>
      </c>
      <c r="I2309" s="11" t="s">
        <v>34</v>
      </c>
      <c r="J2309" s="43" t="s">
        <v>2290</v>
      </c>
      <c r="K2309" s="151" t="s">
        <v>5398</v>
      </c>
    </row>
    <row r="2310" spans="2:11" ht="27" outlineLevel="1">
      <c r="B2310" s="26" t="str">
        <f t="shared" si="60"/>
        <v>160A</v>
      </c>
      <c r="C2310" s="188" t="s">
        <v>2783</v>
      </c>
      <c r="D2310" s="11" t="s">
        <v>40</v>
      </c>
      <c r="I2310" s="11" t="s">
        <v>34</v>
      </c>
      <c r="J2310" s="43" t="s">
        <v>2292</v>
      </c>
      <c r="K2310" s="143" t="s">
        <v>5859</v>
      </c>
    </row>
    <row r="2311" spans="2:11" ht="27" outlineLevel="1">
      <c r="B2311" s="26" t="str">
        <f t="shared" si="60"/>
        <v>160B</v>
      </c>
      <c r="C2311" s="188" t="s">
        <v>2784</v>
      </c>
      <c r="D2311" s="11" t="s">
        <v>40</v>
      </c>
      <c r="I2311" s="11" t="s">
        <v>34</v>
      </c>
      <c r="J2311" s="43" t="s">
        <v>2294</v>
      </c>
      <c r="K2311" s="143" t="s">
        <v>5860</v>
      </c>
    </row>
    <row r="2312" spans="2:11" ht="27" outlineLevel="1">
      <c r="B2312" s="26" t="str">
        <f t="shared" si="60"/>
        <v>160C</v>
      </c>
      <c r="C2312" s="187" t="s">
        <v>2785</v>
      </c>
      <c r="D2312" s="11" t="s">
        <v>40</v>
      </c>
      <c r="I2312" s="11" t="s">
        <v>34</v>
      </c>
      <c r="J2312" s="43" t="s">
        <v>2786</v>
      </c>
      <c r="K2312" s="143" t="s">
        <v>5497</v>
      </c>
    </row>
    <row r="2313" spans="2:11" ht="42.75" outlineLevel="1">
      <c r="B2313" s="26" t="str">
        <f t="shared" si="60"/>
        <v>160D</v>
      </c>
      <c r="C2313" s="188" t="s">
        <v>2787</v>
      </c>
      <c r="D2313" s="11" t="s">
        <v>40</v>
      </c>
      <c r="I2313" s="11" t="s">
        <v>34</v>
      </c>
      <c r="J2313" s="43" t="s">
        <v>2290</v>
      </c>
      <c r="K2313" s="151" t="s">
        <v>5398</v>
      </c>
    </row>
    <row r="2314" spans="2:11" ht="27" outlineLevel="1">
      <c r="B2314" s="26" t="str">
        <f t="shared" si="60"/>
        <v>160E</v>
      </c>
      <c r="C2314" s="188" t="s">
        <v>2788</v>
      </c>
      <c r="D2314" s="11" t="s">
        <v>40</v>
      </c>
      <c r="I2314" s="11" t="s">
        <v>34</v>
      </c>
      <c r="J2314" s="43" t="s">
        <v>2292</v>
      </c>
      <c r="K2314" s="143" t="s">
        <v>5859</v>
      </c>
    </row>
    <row r="2315" spans="2:11" ht="27" outlineLevel="1">
      <c r="B2315" s="26" t="str">
        <f t="shared" si="60"/>
        <v>160F</v>
      </c>
      <c r="C2315" s="188" t="s">
        <v>2789</v>
      </c>
      <c r="D2315" s="11" t="s">
        <v>40</v>
      </c>
      <c r="I2315" s="11" t="s">
        <v>34</v>
      </c>
      <c r="J2315" s="43" t="s">
        <v>2294</v>
      </c>
      <c r="K2315" s="143" t="s">
        <v>5860</v>
      </c>
    </row>
    <row r="2316" spans="2:11" ht="36" customHeight="1" outlineLevel="1">
      <c r="B2316" s="26" t="str">
        <f t="shared" si="58"/>
        <v>1610</v>
      </c>
      <c r="C2316" s="318" t="s">
        <v>2790</v>
      </c>
      <c r="D2316" s="270" t="s">
        <v>124</v>
      </c>
      <c r="E2316" s="270">
        <v>0.01</v>
      </c>
      <c r="F2316" s="270" t="s">
        <v>686</v>
      </c>
      <c r="G2316" s="270"/>
      <c r="H2316" s="270"/>
      <c r="I2316" s="270" t="s">
        <v>34</v>
      </c>
      <c r="J2316" s="255" t="s">
        <v>5498</v>
      </c>
      <c r="K2316" s="265" t="s">
        <v>5861</v>
      </c>
    </row>
    <row r="2317" spans="2:11" ht="34.5" customHeight="1" outlineLevel="1">
      <c r="B2317" s="26" t="str">
        <f t="shared" si="58"/>
        <v>1611</v>
      </c>
      <c r="C2317" s="319"/>
      <c r="D2317" s="271"/>
      <c r="E2317" s="271"/>
      <c r="F2317" s="271"/>
      <c r="G2317" s="271"/>
      <c r="H2317" s="271"/>
      <c r="I2317" s="271"/>
      <c r="J2317" s="256"/>
      <c r="K2317" s="266"/>
    </row>
    <row r="2318" spans="2:11" ht="14.1" customHeight="1" outlineLevel="1">
      <c r="B2318" s="26" t="str">
        <f t="shared" si="58"/>
        <v>1612</v>
      </c>
      <c r="C2318" s="318" t="s">
        <v>2791</v>
      </c>
      <c r="D2318" s="270" t="s">
        <v>124</v>
      </c>
      <c r="E2318" s="270">
        <v>0.01</v>
      </c>
      <c r="F2318" s="270" t="s">
        <v>686</v>
      </c>
      <c r="I2318" s="270" t="s">
        <v>34</v>
      </c>
      <c r="J2318" s="255" t="s">
        <v>5499</v>
      </c>
      <c r="K2318" s="265" t="s">
        <v>5862</v>
      </c>
    </row>
    <row r="2319" spans="2:11" ht="70.5" customHeight="1" outlineLevel="1">
      <c r="B2319" s="26" t="str">
        <f t="shared" si="58"/>
        <v>1613</v>
      </c>
      <c r="C2319" s="319"/>
      <c r="D2319" s="271"/>
      <c r="E2319" s="271"/>
      <c r="F2319" s="271"/>
      <c r="I2319" s="271"/>
      <c r="J2319" s="256"/>
      <c r="K2319" s="266"/>
    </row>
    <row r="2320" spans="2:11" ht="14.1" customHeight="1" outlineLevel="1">
      <c r="B2320" s="26" t="str">
        <f t="shared" si="58"/>
        <v>1614</v>
      </c>
      <c r="C2320" s="318" t="s">
        <v>2792</v>
      </c>
      <c r="D2320" s="270" t="s">
        <v>124</v>
      </c>
      <c r="E2320" s="270">
        <v>0.01</v>
      </c>
      <c r="F2320" s="270" t="s">
        <v>686</v>
      </c>
      <c r="I2320" s="270" t="s">
        <v>34</v>
      </c>
      <c r="J2320" s="255" t="s">
        <v>5500</v>
      </c>
      <c r="K2320" s="265" t="s">
        <v>5863</v>
      </c>
    </row>
    <row r="2321" spans="2:11" ht="48.6" customHeight="1" outlineLevel="1">
      <c r="B2321" s="26" t="str">
        <f t="shared" si="58"/>
        <v>1615</v>
      </c>
      <c r="C2321" s="319"/>
      <c r="D2321" s="271"/>
      <c r="E2321" s="271"/>
      <c r="F2321" s="271"/>
      <c r="I2321" s="271"/>
      <c r="J2321" s="256"/>
      <c r="K2321" s="266"/>
    </row>
    <row r="2322" spans="2:11" ht="14.1" customHeight="1" outlineLevel="1">
      <c r="B2322" s="26" t="str">
        <f t="shared" si="58"/>
        <v>1616</v>
      </c>
      <c r="C2322" s="318" t="s">
        <v>2793</v>
      </c>
      <c r="D2322" s="270" t="s">
        <v>124</v>
      </c>
      <c r="E2322" s="270">
        <v>0.01</v>
      </c>
      <c r="F2322" s="270" t="s">
        <v>686</v>
      </c>
      <c r="I2322" s="270" t="s">
        <v>34</v>
      </c>
      <c r="J2322" s="255" t="s">
        <v>5501</v>
      </c>
      <c r="K2322" s="265" t="s">
        <v>5864</v>
      </c>
    </row>
    <row r="2323" spans="2:11" ht="45.6" customHeight="1" outlineLevel="1">
      <c r="B2323" s="26" t="str">
        <f t="shared" si="58"/>
        <v>1617</v>
      </c>
      <c r="C2323" s="319"/>
      <c r="D2323" s="271"/>
      <c r="E2323" s="271"/>
      <c r="F2323" s="271"/>
      <c r="I2323" s="271"/>
      <c r="J2323" s="256"/>
      <c r="K2323" s="266"/>
    </row>
    <row r="2324" spans="2:11" ht="14.1" customHeight="1" outlineLevel="1">
      <c r="B2324" s="26" t="str">
        <f t="shared" si="58"/>
        <v>1618</v>
      </c>
      <c r="C2324" s="318" t="s">
        <v>2794</v>
      </c>
      <c r="D2324" s="270" t="s">
        <v>124</v>
      </c>
      <c r="E2324" s="270">
        <v>0.01</v>
      </c>
      <c r="F2324" s="270" t="s">
        <v>686</v>
      </c>
      <c r="I2324" s="270" t="s">
        <v>34</v>
      </c>
      <c r="J2324" s="255" t="s">
        <v>5502</v>
      </c>
      <c r="K2324" s="265" t="s">
        <v>5865</v>
      </c>
    </row>
    <row r="2325" spans="2:11" ht="71.099999999999994" customHeight="1" outlineLevel="1">
      <c r="B2325" s="26" t="str">
        <f t="shared" si="58"/>
        <v>1619</v>
      </c>
      <c r="C2325" s="319"/>
      <c r="D2325" s="271"/>
      <c r="E2325" s="271"/>
      <c r="F2325" s="271"/>
      <c r="I2325" s="271"/>
      <c r="J2325" s="256"/>
      <c r="K2325" s="266"/>
    </row>
    <row r="2326" spans="2:11" ht="14.1" customHeight="1" outlineLevel="1">
      <c r="B2326" s="26" t="str">
        <f t="shared" si="58"/>
        <v>161A</v>
      </c>
      <c r="C2326" s="318" t="s">
        <v>2795</v>
      </c>
      <c r="D2326" s="270" t="s">
        <v>124</v>
      </c>
      <c r="E2326" s="270">
        <v>0.01</v>
      </c>
      <c r="F2326" s="270" t="s">
        <v>686</v>
      </c>
      <c r="I2326" s="270" t="s">
        <v>34</v>
      </c>
      <c r="J2326" s="255" t="s">
        <v>5503</v>
      </c>
      <c r="K2326" s="265" t="s">
        <v>5866</v>
      </c>
    </row>
    <row r="2327" spans="2:11" ht="44.1" customHeight="1" outlineLevel="1">
      <c r="B2327" s="26" t="str">
        <f t="shared" si="58"/>
        <v>161B</v>
      </c>
      <c r="C2327" s="319"/>
      <c r="D2327" s="271"/>
      <c r="E2327" s="271"/>
      <c r="F2327" s="271"/>
      <c r="I2327" s="271"/>
      <c r="J2327" s="256"/>
      <c r="K2327" s="266"/>
    </row>
    <row r="2328" spans="2:11" ht="14.1" customHeight="1" outlineLevel="1">
      <c r="B2328" s="26" t="str">
        <f t="shared" si="58"/>
        <v>161C</v>
      </c>
      <c r="C2328" s="318" t="s">
        <v>2796</v>
      </c>
      <c r="D2328" s="270" t="s">
        <v>124</v>
      </c>
      <c r="E2328" s="270">
        <v>0.01</v>
      </c>
      <c r="F2328" s="270" t="s">
        <v>686</v>
      </c>
      <c r="I2328" s="270" t="s">
        <v>34</v>
      </c>
      <c r="J2328" s="255" t="s">
        <v>5504</v>
      </c>
      <c r="K2328" s="265" t="s">
        <v>5867</v>
      </c>
    </row>
    <row r="2329" spans="2:11" outlineLevel="1">
      <c r="B2329" s="26" t="str">
        <f t="shared" si="58"/>
        <v>161D</v>
      </c>
      <c r="C2329" s="319"/>
      <c r="D2329" s="271"/>
      <c r="E2329" s="271"/>
      <c r="F2329" s="271"/>
      <c r="I2329" s="271"/>
      <c r="J2329" s="256"/>
      <c r="K2329" s="266"/>
    </row>
    <row r="2330" spans="2:11" ht="14.1" customHeight="1" outlineLevel="1">
      <c r="B2330" s="26" t="str">
        <f t="shared" si="58"/>
        <v>161E</v>
      </c>
      <c r="C2330" s="318" t="s">
        <v>2797</v>
      </c>
      <c r="D2330" s="270" t="s">
        <v>124</v>
      </c>
      <c r="E2330" s="270">
        <v>0.01</v>
      </c>
      <c r="F2330" s="270" t="s">
        <v>686</v>
      </c>
      <c r="I2330" s="270" t="s">
        <v>34</v>
      </c>
      <c r="J2330" s="255" t="s">
        <v>5505</v>
      </c>
      <c r="K2330" s="265" t="s">
        <v>5868</v>
      </c>
    </row>
    <row r="2331" spans="2:11" outlineLevel="1">
      <c r="B2331" s="26" t="str">
        <f t="shared" si="58"/>
        <v>161F</v>
      </c>
      <c r="C2331" s="319"/>
      <c r="D2331" s="271"/>
      <c r="E2331" s="271"/>
      <c r="F2331" s="271"/>
      <c r="I2331" s="271"/>
      <c r="J2331" s="256"/>
      <c r="K2331" s="266"/>
    </row>
    <row r="2332" spans="2:11" ht="14.1" customHeight="1" outlineLevel="1">
      <c r="B2332" s="26" t="str">
        <f t="shared" si="58"/>
        <v>1620</v>
      </c>
      <c r="C2332" s="318" t="s">
        <v>2798</v>
      </c>
      <c r="D2332" s="270" t="s">
        <v>124</v>
      </c>
      <c r="E2332" s="270">
        <v>0.01</v>
      </c>
      <c r="F2332" s="270" t="s">
        <v>686</v>
      </c>
      <c r="I2332" s="270" t="s">
        <v>34</v>
      </c>
      <c r="J2332" s="255" t="s">
        <v>5506</v>
      </c>
      <c r="K2332" s="265" t="s">
        <v>5869</v>
      </c>
    </row>
    <row r="2333" spans="2:11" outlineLevel="1">
      <c r="B2333" s="26" t="str">
        <f t="shared" si="58"/>
        <v>1621</v>
      </c>
      <c r="C2333" s="319"/>
      <c r="D2333" s="271"/>
      <c r="E2333" s="271"/>
      <c r="F2333" s="271"/>
      <c r="I2333" s="271"/>
      <c r="J2333" s="256"/>
      <c r="K2333" s="266"/>
    </row>
    <row r="2334" spans="2:11" ht="108.6" customHeight="1" outlineLevel="1">
      <c r="B2334" s="26" t="str">
        <f t="shared" si="58"/>
        <v>1622</v>
      </c>
      <c r="C2334" s="318" t="s">
        <v>2799</v>
      </c>
      <c r="D2334" s="270" t="s">
        <v>124</v>
      </c>
      <c r="E2334" s="270">
        <v>0.01</v>
      </c>
      <c r="F2334" s="270" t="s">
        <v>686</v>
      </c>
      <c r="I2334" s="270" t="s">
        <v>34</v>
      </c>
      <c r="J2334" s="255" t="s">
        <v>5537</v>
      </c>
      <c r="K2334" s="265" t="s">
        <v>5870</v>
      </c>
    </row>
    <row r="2335" spans="2:11" outlineLevel="1">
      <c r="B2335" s="26" t="str">
        <f t="shared" si="58"/>
        <v>1623</v>
      </c>
      <c r="C2335" s="319"/>
      <c r="D2335" s="271"/>
      <c r="E2335" s="271"/>
      <c r="F2335" s="271"/>
      <c r="I2335" s="271"/>
      <c r="J2335" s="256"/>
      <c r="K2335" s="266"/>
    </row>
    <row r="2336" spans="2:11" ht="14.1" customHeight="1" outlineLevel="1">
      <c r="B2336" s="26" t="str">
        <f t="shared" si="58"/>
        <v>1624</v>
      </c>
      <c r="C2336" s="318" t="s">
        <v>2800</v>
      </c>
      <c r="D2336" s="270" t="s">
        <v>124</v>
      </c>
      <c r="E2336" s="270">
        <v>0.01</v>
      </c>
      <c r="F2336" s="270" t="s">
        <v>686</v>
      </c>
      <c r="I2336" s="270" t="s">
        <v>34</v>
      </c>
      <c r="J2336" s="255" t="s">
        <v>5507</v>
      </c>
      <c r="K2336" s="265" t="s">
        <v>5871</v>
      </c>
    </row>
    <row r="2337" spans="2:11" ht="103.15" customHeight="1" outlineLevel="1">
      <c r="B2337" s="26" t="str">
        <f t="shared" si="58"/>
        <v>1625</v>
      </c>
      <c r="C2337" s="319"/>
      <c r="D2337" s="271"/>
      <c r="E2337" s="271"/>
      <c r="F2337" s="271"/>
      <c r="I2337" s="271"/>
      <c r="J2337" s="256"/>
      <c r="K2337" s="266"/>
    </row>
    <row r="2338" spans="2:11" ht="14.1" customHeight="1" outlineLevel="1">
      <c r="B2338" s="26" t="str">
        <f t="shared" si="58"/>
        <v>1626</v>
      </c>
      <c r="C2338" s="318" t="s">
        <v>2801</v>
      </c>
      <c r="D2338" s="270" t="s">
        <v>124</v>
      </c>
      <c r="E2338" s="270">
        <v>0.01</v>
      </c>
      <c r="F2338" s="270" t="s">
        <v>686</v>
      </c>
      <c r="I2338" s="270" t="s">
        <v>34</v>
      </c>
      <c r="J2338" s="255" t="s">
        <v>5508</v>
      </c>
      <c r="K2338" s="265" t="s">
        <v>5872</v>
      </c>
    </row>
    <row r="2339" spans="2:11" outlineLevel="1">
      <c r="B2339" s="26" t="str">
        <f t="shared" si="58"/>
        <v>1627</v>
      </c>
      <c r="C2339" s="319"/>
      <c r="D2339" s="271"/>
      <c r="E2339" s="271"/>
      <c r="F2339" s="271"/>
      <c r="I2339" s="271"/>
      <c r="J2339" s="256"/>
      <c r="K2339" s="266"/>
    </row>
    <row r="2340" spans="2:11" ht="67.150000000000006" customHeight="1" outlineLevel="1">
      <c r="B2340" s="26" t="str">
        <f t="shared" si="58"/>
        <v>1628</v>
      </c>
      <c r="C2340" s="318" t="s">
        <v>2802</v>
      </c>
      <c r="D2340" s="270" t="s">
        <v>124</v>
      </c>
      <c r="E2340" s="270">
        <v>0.01</v>
      </c>
      <c r="F2340" s="270" t="s">
        <v>686</v>
      </c>
      <c r="I2340" s="270" t="s">
        <v>34</v>
      </c>
      <c r="J2340" s="255" t="s">
        <v>5509</v>
      </c>
      <c r="K2340" s="265" t="s">
        <v>5873</v>
      </c>
    </row>
    <row r="2341" spans="2:11" outlineLevel="1">
      <c r="B2341" s="26" t="str">
        <f t="shared" si="58"/>
        <v>1629</v>
      </c>
      <c r="C2341" s="319"/>
      <c r="D2341" s="271"/>
      <c r="E2341" s="271"/>
      <c r="F2341" s="271"/>
      <c r="I2341" s="271"/>
      <c r="J2341" s="256"/>
      <c r="K2341" s="266"/>
    </row>
    <row r="2342" spans="2:11" ht="14.1" customHeight="1" outlineLevel="1">
      <c r="B2342" s="26" t="str">
        <f t="shared" si="58"/>
        <v>162A</v>
      </c>
      <c r="C2342" s="318" t="s">
        <v>2803</v>
      </c>
      <c r="D2342" s="270" t="s">
        <v>124</v>
      </c>
      <c r="E2342" s="270">
        <v>0.01</v>
      </c>
      <c r="F2342" s="270" t="s">
        <v>686</v>
      </c>
      <c r="I2342" s="270" t="s">
        <v>34</v>
      </c>
      <c r="J2342" s="255" t="s">
        <v>5510</v>
      </c>
      <c r="K2342" s="265" t="s">
        <v>5874</v>
      </c>
    </row>
    <row r="2343" spans="2:11" ht="67.5" customHeight="1" outlineLevel="1">
      <c r="B2343" s="26" t="str">
        <f t="shared" si="58"/>
        <v>162B</v>
      </c>
      <c r="C2343" s="319"/>
      <c r="D2343" s="271"/>
      <c r="E2343" s="271"/>
      <c r="F2343" s="271"/>
      <c r="I2343" s="271"/>
      <c r="J2343" s="256"/>
      <c r="K2343" s="266"/>
    </row>
    <row r="2344" spans="2:11" ht="14.1" customHeight="1" outlineLevel="1">
      <c r="B2344" s="26" t="str">
        <f t="shared" si="58"/>
        <v>162C</v>
      </c>
      <c r="C2344" s="318" t="s">
        <v>2804</v>
      </c>
      <c r="D2344" s="270" t="s">
        <v>124</v>
      </c>
      <c r="E2344" s="270">
        <v>0.01</v>
      </c>
      <c r="F2344" s="270" t="s">
        <v>686</v>
      </c>
      <c r="I2344" s="270" t="s">
        <v>34</v>
      </c>
      <c r="J2344" s="255" t="s">
        <v>5511</v>
      </c>
      <c r="K2344" s="265" t="s">
        <v>5875</v>
      </c>
    </row>
    <row r="2345" spans="2:11" ht="59.1" customHeight="1" outlineLevel="1">
      <c r="B2345" s="26" t="str">
        <f t="shared" si="58"/>
        <v>162D</v>
      </c>
      <c r="C2345" s="319"/>
      <c r="D2345" s="271"/>
      <c r="E2345" s="271"/>
      <c r="F2345" s="271"/>
      <c r="I2345" s="271"/>
      <c r="J2345" s="256"/>
      <c r="K2345" s="266"/>
    </row>
    <row r="2346" spans="2:11" ht="40.5" customHeight="1" outlineLevel="1">
      <c r="B2346" s="26" t="str">
        <f t="shared" si="58"/>
        <v>162E</v>
      </c>
      <c r="C2346" s="318" t="s">
        <v>2805</v>
      </c>
      <c r="D2346" s="270" t="s">
        <v>124</v>
      </c>
      <c r="E2346" s="270">
        <v>0.01</v>
      </c>
      <c r="F2346" s="270" t="s">
        <v>686</v>
      </c>
      <c r="I2346" s="270" t="s">
        <v>34</v>
      </c>
      <c r="J2346" s="255" t="s">
        <v>5512</v>
      </c>
      <c r="K2346" s="265" t="s">
        <v>5876</v>
      </c>
    </row>
    <row r="2347" spans="2:11" outlineLevel="1">
      <c r="B2347" s="26" t="str">
        <f t="shared" si="58"/>
        <v>162F</v>
      </c>
      <c r="C2347" s="319"/>
      <c r="D2347" s="271"/>
      <c r="E2347" s="271"/>
      <c r="F2347" s="271"/>
      <c r="I2347" s="271"/>
      <c r="J2347" s="256"/>
      <c r="K2347" s="266"/>
    </row>
    <row r="2348" spans="2:11" ht="48.6" customHeight="1" outlineLevel="1">
      <c r="B2348" s="26" t="str">
        <f t="shared" si="58"/>
        <v>1630</v>
      </c>
      <c r="C2348" s="318" t="s">
        <v>2806</v>
      </c>
      <c r="D2348" s="270" t="s">
        <v>124</v>
      </c>
      <c r="E2348" s="270">
        <v>0.01</v>
      </c>
      <c r="F2348" s="270" t="s">
        <v>686</v>
      </c>
      <c r="I2348" s="270" t="s">
        <v>34</v>
      </c>
      <c r="J2348" s="255" t="s">
        <v>5513</v>
      </c>
      <c r="K2348" s="265" t="s">
        <v>5877</v>
      </c>
    </row>
    <row r="2349" spans="2:11" ht="37.15" customHeight="1" outlineLevel="1">
      <c r="B2349" s="26" t="str">
        <f t="shared" si="58"/>
        <v>1631</v>
      </c>
      <c r="C2349" s="319"/>
      <c r="D2349" s="271"/>
      <c r="E2349" s="271"/>
      <c r="F2349" s="271"/>
      <c r="I2349" s="271"/>
      <c r="J2349" s="256"/>
      <c r="K2349" s="266"/>
    </row>
    <row r="2350" spans="2:11" ht="14.1" customHeight="1" outlineLevel="1">
      <c r="B2350" s="26" t="str">
        <f t="shared" si="58"/>
        <v>1632</v>
      </c>
      <c r="C2350" s="318" t="s">
        <v>2807</v>
      </c>
      <c r="D2350" s="270" t="s">
        <v>124</v>
      </c>
      <c r="E2350" s="270">
        <v>0.01</v>
      </c>
      <c r="F2350" s="270" t="s">
        <v>686</v>
      </c>
      <c r="I2350" s="270" t="s">
        <v>34</v>
      </c>
      <c r="J2350" s="255" t="s">
        <v>5514</v>
      </c>
      <c r="K2350" s="265" t="s">
        <v>5878</v>
      </c>
    </row>
    <row r="2351" spans="2:11" ht="47.65" customHeight="1" outlineLevel="1">
      <c r="B2351" s="26" t="str">
        <f t="shared" si="58"/>
        <v>1633</v>
      </c>
      <c r="C2351" s="319"/>
      <c r="D2351" s="271"/>
      <c r="E2351" s="271"/>
      <c r="F2351" s="271"/>
      <c r="I2351" s="271"/>
      <c r="J2351" s="256"/>
      <c r="K2351" s="266"/>
    </row>
    <row r="2352" spans="2:11" ht="14.1" customHeight="1" outlineLevel="1">
      <c r="B2352" s="26" t="str">
        <f t="shared" si="58"/>
        <v>1634</v>
      </c>
      <c r="C2352" s="318" t="s">
        <v>2808</v>
      </c>
      <c r="D2352" s="270" t="s">
        <v>124</v>
      </c>
      <c r="E2352" s="270">
        <v>0.01</v>
      </c>
      <c r="F2352" s="270" t="s">
        <v>686</v>
      </c>
      <c r="I2352" s="270" t="s">
        <v>34</v>
      </c>
      <c r="J2352" s="255" t="s">
        <v>5515</v>
      </c>
      <c r="K2352" s="265" t="s">
        <v>5879</v>
      </c>
    </row>
    <row r="2353" spans="2:11" ht="40.15" customHeight="1" outlineLevel="1">
      <c r="B2353" s="26" t="str">
        <f t="shared" si="58"/>
        <v>1635</v>
      </c>
      <c r="C2353" s="319"/>
      <c r="D2353" s="271"/>
      <c r="E2353" s="271"/>
      <c r="F2353" s="271"/>
      <c r="I2353" s="271"/>
      <c r="J2353" s="256"/>
      <c r="K2353" s="266"/>
    </row>
    <row r="2354" spans="2:11" ht="14.1" customHeight="1" outlineLevel="1">
      <c r="B2354" s="26" t="str">
        <f t="shared" si="58"/>
        <v>1636</v>
      </c>
      <c r="C2354" s="318" t="s">
        <v>2809</v>
      </c>
      <c r="D2354" s="270" t="s">
        <v>124</v>
      </c>
      <c r="E2354" s="270">
        <v>0.01</v>
      </c>
      <c r="F2354" s="270" t="s">
        <v>686</v>
      </c>
      <c r="I2354" s="270" t="s">
        <v>34</v>
      </c>
      <c r="J2354" s="255" t="s">
        <v>5516</v>
      </c>
      <c r="K2354" s="265" t="s">
        <v>5880</v>
      </c>
    </row>
    <row r="2355" spans="2:11" ht="67.150000000000006" customHeight="1" outlineLevel="1">
      <c r="B2355" s="26" t="str">
        <f t="shared" si="58"/>
        <v>1637</v>
      </c>
      <c r="C2355" s="319"/>
      <c r="D2355" s="271"/>
      <c r="E2355" s="271"/>
      <c r="F2355" s="271"/>
      <c r="I2355" s="271"/>
      <c r="J2355" s="256"/>
      <c r="K2355" s="266"/>
    </row>
    <row r="2356" spans="2:11" ht="14.1" customHeight="1" outlineLevel="1">
      <c r="B2356" s="26" t="str">
        <f t="shared" si="58"/>
        <v>1638</v>
      </c>
      <c r="C2356" s="318" t="s">
        <v>2810</v>
      </c>
      <c r="D2356" s="270" t="s">
        <v>124</v>
      </c>
      <c r="E2356" s="270">
        <v>0.01</v>
      </c>
      <c r="F2356" s="270" t="s">
        <v>686</v>
      </c>
      <c r="I2356" s="270" t="s">
        <v>34</v>
      </c>
      <c r="J2356" s="255" t="s">
        <v>5517</v>
      </c>
      <c r="K2356" s="265" t="s">
        <v>5881</v>
      </c>
    </row>
    <row r="2357" spans="2:11" ht="38.65" customHeight="1" outlineLevel="1">
      <c r="B2357" s="26" t="str">
        <f t="shared" si="58"/>
        <v>1639</v>
      </c>
      <c r="C2357" s="319"/>
      <c r="D2357" s="271"/>
      <c r="E2357" s="271"/>
      <c r="F2357" s="271"/>
      <c r="I2357" s="271"/>
      <c r="J2357" s="256"/>
      <c r="K2357" s="266"/>
    </row>
    <row r="2358" spans="2:11" ht="14.1" customHeight="1" outlineLevel="1">
      <c r="B2358" s="26" t="str">
        <f t="shared" si="58"/>
        <v>163A</v>
      </c>
      <c r="C2358" s="318" t="s">
        <v>2811</v>
      </c>
      <c r="D2358" s="270" t="s">
        <v>124</v>
      </c>
      <c r="E2358" s="270">
        <v>0.01</v>
      </c>
      <c r="F2358" s="270" t="s">
        <v>686</v>
      </c>
      <c r="I2358" s="270" t="s">
        <v>34</v>
      </c>
      <c r="J2358" s="255" t="s">
        <v>5518</v>
      </c>
      <c r="K2358" s="265" t="s">
        <v>5882</v>
      </c>
    </row>
    <row r="2359" spans="2:11" ht="43.5" customHeight="1" outlineLevel="1">
      <c r="B2359" s="26" t="str">
        <f t="shared" si="58"/>
        <v>163B</v>
      </c>
      <c r="C2359" s="319"/>
      <c r="D2359" s="271"/>
      <c r="E2359" s="271"/>
      <c r="F2359" s="271"/>
      <c r="I2359" s="271"/>
      <c r="J2359" s="256"/>
      <c r="K2359" s="266"/>
    </row>
    <row r="2360" spans="2:11" ht="14.1" customHeight="1" outlineLevel="1">
      <c r="B2360" s="26" t="str">
        <f t="shared" si="58"/>
        <v>163C</v>
      </c>
      <c r="C2360" s="318" t="s">
        <v>2812</v>
      </c>
      <c r="D2360" s="270" t="s">
        <v>124</v>
      </c>
      <c r="E2360" s="270">
        <v>0.01</v>
      </c>
      <c r="F2360" s="270" t="s">
        <v>686</v>
      </c>
      <c r="I2360" s="270" t="s">
        <v>34</v>
      </c>
      <c r="J2360" s="255" t="s">
        <v>5519</v>
      </c>
      <c r="K2360" s="265" t="s">
        <v>5883</v>
      </c>
    </row>
    <row r="2361" spans="2:11" outlineLevel="1">
      <c r="B2361" s="26" t="str">
        <f t="shared" ref="B2361:B2395" si="61">DEC2HEX(4928+ROW()-ROW($B$1596),4)</f>
        <v>163D</v>
      </c>
      <c r="C2361" s="319"/>
      <c r="D2361" s="271"/>
      <c r="E2361" s="271"/>
      <c r="F2361" s="271"/>
      <c r="I2361" s="271"/>
      <c r="J2361" s="256"/>
      <c r="K2361" s="266"/>
    </row>
    <row r="2362" spans="2:11" ht="14.1" customHeight="1" outlineLevel="1">
      <c r="B2362" s="26" t="str">
        <f t="shared" si="61"/>
        <v>163E</v>
      </c>
      <c r="C2362" s="318" t="s">
        <v>2813</v>
      </c>
      <c r="D2362" s="270" t="s">
        <v>124</v>
      </c>
      <c r="E2362" s="270">
        <v>0.01</v>
      </c>
      <c r="F2362" s="270" t="s">
        <v>686</v>
      </c>
      <c r="I2362" s="270" t="s">
        <v>34</v>
      </c>
      <c r="J2362" s="255" t="s">
        <v>5520</v>
      </c>
      <c r="K2362" s="265" t="s">
        <v>5884</v>
      </c>
    </row>
    <row r="2363" spans="2:11" outlineLevel="1">
      <c r="B2363" s="26" t="str">
        <f t="shared" si="61"/>
        <v>163F</v>
      </c>
      <c r="C2363" s="319"/>
      <c r="D2363" s="271"/>
      <c r="E2363" s="271"/>
      <c r="F2363" s="271"/>
      <c r="I2363" s="271"/>
      <c r="J2363" s="256"/>
      <c r="K2363" s="266"/>
    </row>
    <row r="2364" spans="2:11" ht="14.1" customHeight="1" outlineLevel="1">
      <c r="B2364" s="26" t="str">
        <f t="shared" si="61"/>
        <v>1640</v>
      </c>
      <c r="C2364" s="318" t="s">
        <v>2814</v>
      </c>
      <c r="D2364" s="270" t="s">
        <v>124</v>
      </c>
      <c r="E2364" s="270">
        <v>0.01</v>
      </c>
      <c r="F2364" s="270" t="s">
        <v>686</v>
      </c>
      <c r="I2364" s="270" t="s">
        <v>34</v>
      </c>
      <c r="J2364" s="255" t="s">
        <v>5521</v>
      </c>
      <c r="K2364" s="265" t="s">
        <v>5885</v>
      </c>
    </row>
    <row r="2365" spans="2:11" outlineLevel="1">
      <c r="B2365" s="26" t="str">
        <f t="shared" si="61"/>
        <v>1641</v>
      </c>
      <c r="C2365" s="319"/>
      <c r="D2365" s="271"/>
      <c r="E2365" s="271"/>
      <c r="F2365" s="271"/>
      <c r="I2365" s="271"/>
      <c r="J2365" s="256"/>
      <c r="K2365" s="266"/>
    </row>
    <row r="2366" spans="2:11" ht="14.1" customHeight="1" outlineLevel="1">
      <c r="B2366" s="26" t="str">
        <f t="shared" si="61"/>
        <v>1642</v>
      </c>
      <c r="C2366" s="318" t="s">
        <v>2815</v>
      </c>
      <c r="D2366" s="270" t="s">
        <v>124</v>
      </c>
      <c r="E2366" s="270">
        <v>0.01</v>
      </c>
      <c r="F2366" s="270" t="s">
        <v>686</v>
      </c>
      <c r="I2366" s="270" t="s">
        <v>34</v>
      </c>
      <c r="J2366" s="255" t="s">
        <v>5522</v>
      </c>
      <c r="K2366" s="265" t="s">
        <v>5886</v>
      </c>
    </row>
    <row r="2367" spans="2:11" outlineLevel="1">
      <c r="B2367" s="26" t="str">
        <f t="shared" si="61"/>
        <v>1643</v>
      </c>
      <c r="C2367" s="319"/>
      <c r="D2367" s="271"/>
      <c r="E2367" s="271"/>
      <c r="F2367" s="271"/>
      <c r="I2367" s="271"/>
      <c r="J2367" s="256"/>
      <c r="K2367" s="266"/>
    </row>
    <row r="2368" spans="2:11" ht="14.1" customHeight="1" outlineLevel="1">
      <c r="B2368" s="26" t="str">
        <f t="shared" si="61"/>
        <v>1644</v>
      </c>
      <c r="C2368" s="318" t="s">
        <v>2816</v>
      </c>
      <c r="D2368" s="270" t="s">
        <v>124</v>
      </c>
      <c r="E2368" s="270">
        <v>0.01</v>
      </c>
      <c r="F2368" s="270" t="s">
        <v>686</v>
      </c>
      <c r="I2368" s="270" t="s">
        <v>34</v>
      </c>
      <c r="J2368" s="255" t="s">
        <v>5523</v>
      </c>
      <c r="K2368" s="265" t="s">
        <v>5887</v>
      </c>
    </row>
    <row r="2369" spans="2:11" outlineLevel="1">
      <c r="B2369" s="26" t="str">
        <f t="shared" si="61"/>
        <v>1645</v>
      </c>
      <c r="C2369" s="319"/>
      <c r="D2369" s="271"/>
      <c r="E2369" s="271"/>
      <c r="F2369" s="271"/>
      <c r="I2369" s="271"/>
      <c r="J2369" s="256"/>
      <c r="K2369" s="266"/>
    </row>
    <row r="2370" spans="2:11" ht="14.1" customHeight="1" outlineLevel="1">
      <c r="B2370" s="26" t="str">
        <f t="shared" si="61"/>
        <v>1646</v>
      </c>
      <c r="C2370" s="318" t="s">
        <v>2817</v>
      </c>
      <c r="D2370" s="270" t="s">
        <v>124</v>
      </c>
      <c r="E2370" s="270">
        <v>0.01</v>
      </c>
      <c r="F2370" s="270" t="s">
        <v>686</v>
      </c>
      <c r="I2370" s="270" t="s">
        <v>34</v>
      </c>
      <c r="J2370" s="255" t="s">
        <v>5524</v>
      </c>
      <c r="K2370" s="265" t="s">
        <v>5888</v>
      </c>
    </row>
    <row r="2371" spans="2:11" outlineLevel="1">
      <c r="B2371" s="26" t="str">
        <f t="shared" si="61"/>
        <v>1647</v>
      </c>
      <c r="C2371" s="319"/>
      <c r="D2371" s="271"/>
      <c r="E2371" s="271"/>
      <c r="F2371" s="271"/>
      <c r="I2371" s="271"/>
      <c r="J2371" s="256"/>
      <c r="K2371" s="266"/>
    </row>
    <row r="2372" spans="2:11" ht="14.1" customHeight="1" outlineLevel="1">
      <c r="B2372" s="26" t="str">
        <f t="shared" si="61"/>
        <v>1648</v>
      </c>
      <c r="C2372" s="318" t="s">
        <v>2818</v>
      </c>
      <c r="D2372" s="270" t="s">
        <v>124</v>
      </c>
      <c r="E2372" s="270">
        <v>0.01</v>
      </c>
      <c r="F2372" s="270" t="s">
        <v>686</v>
      </c>
      <c r="I2372" s="270" t="s">
        <v>34</v>
      </c>
      <c r="J2372" s="255" t="s">
        <v>5525</v>
      </c>
      <c r="K2372" s="265" t="s">
        <v>5889</v>
      </c>
    </row>
    <row r="2373" spans="2:11" outlineLevel="1">
      <c r="B2373" s="26" t="str">
        <f t="shared" si="61"/>
        <v>1649</v>
      </c>
      <c r="C2373" s="319"/>
      <c r="D2373" s="271"/>
      <c r="E2373" s="271"/>
      <c r="F2373" s="271"/>
      <c r="I2373" s="271"/>
      <c r="J2373" s="256"/>
      <c r="K2373" s="266"/>
    </row>
    <row r="2374" spans="2:11" ht="14.1" customHeight="1" outlineLevel="1">
      <c r="B2374" s="26" t="str">
        <f t="shared" si="61"/>
        <v>164A</v>
      </c>
      <c r="C2374" s="318" t="s">
        <v>2819</v>
      </c>
      <c r="D2374" s="270" t="s">
        <v>124</v>
      </c>
      <c r="E2374" s="270">
        <v>0.01</v>
      </c>
      <c r="F2374" s="270" t="s">
        <v>686</v>
      </c>
      <c r="I2374" s="270" t="s">
        <v>34</v>
      </c>
      <c r="J2374" s="255" t="s">
        <v>5526</v>
      </c>
      <c r="K2374" s="265" t="s">
        <v>5890</v>
      </c>
    </row>
    <row r="2375" spans="2:11" outlineLevel="1">
      <c r="B2375" s="26" t="str">
        <f t="shared" si="61"/>
        <v>164B</v>
      </c>
      <c r="C2375" s="319"/>
      <c r="D2375" s="271"/>
      <c r="E2375" s="271"/>
      <c r="F2375" s="271"/>
      <c r="I2375" s="271"/>
      <c r="J2375" s="256"/>
      <c r="K2375" s="266"/>
    </row>
    <row r="2376" spans="2:11" ht="14.1" customHeight="1" outlineLevel="1">
      <c r="B2376" s="26" t="str">
        <f t="shared" si="61"/>
        <v>164C</v>
      </c>
      <c r="C2376" s="318" t="s">
        <v>2820</v>
      </c>
      <c r="D2376" s="270" t="s">
        <v>124</v>
      </c>
      <c r="E2376" s="270">
        <v>0.01</v>
      </c>
      <c r="F2376" s="270" t="s">
        <v>686</v>
      </c>
      <c r="I2376" s="270" t="s">
        <v>34</v>
      </c>
      <c r="J2376" s="255" t="s">
        <v>5527</v>
      </c>
      <c r="K2376" s="265" t="s">
        <v>5891</v>
      </c>
    </row>
    <row r="2377" spans="2:11" outlineLevel="1">
      <c r="B2377" s="26" t="str">
        <f t="shared" si="61"/>
        <v>164D</v>
      </c>
      <c r="C2377" s="319"/>
      <c r="D2377" s="271"/>
      <c r="E2377" s="271"/>
      <c r="F2377" s="271"/>
      <c r="I2377" s="271"/>
      <c r="J2377" s="256"/>
      <c r="K2377" s="266"/>
    </row>
    <row r="2378" spans="2:11" ht="14.1" customHeight="1" outlineLevel="1">
      <c r="B2378" s="26" t="str">
        <f t="shared" si="61"/>
        <v>164E</v>
      </c>
      <c r="C2378" s="318" t="s">
        <v>2821</v>
      </c>
      <c r="D2378" s="270" t="s">
        <v>124</v>
      </c>
      <c r="E2378" s="270">
        <v>0.01</v>
      </c>
      <c r="F2378" s="270" t="s">
        <v>686</v>
      </c>
      <c r="I2378" s="270" t="s">
        <v>34</v>
      </c>
      <c r="J2378" s="255" t="s">
        <v>5528</v>
      </c>
      <c r="K2378" s="265" t="s">
        <v>5892</v>
      </c>
    </row>
    <row r="2379" spans="2:11" outlineLevel="1">
      <c r="B2379" s="26" t="str">
        <f t="shared" si="61"/>
        <v>164F</v>
      </c>
      <c r="C2379" s="319"/>
      <c r="D2379" s="271"/>
      <c r="E2379" s="271"/>
      <c r="F2379" s="271"/>
      <c r="I2379" s="271"/>
      <c r="J2379" s="256"/>
      <c r="K2379" s="266"/>
    </row>
    <row r="2380" spans="2:11" ht="14.1" customHeight="1" outlineLevel="1">
      <c r="B2380" s="26" t="str">
        <f t="shared" si="61"/>
        <v>1650</v>
      </c>
      <c r="C2380" s="318" t="s">
        <v>2822</v>
      </c>
      <c r="D2380" s="270" t="s">
        <v>124</v>
      </c>
      <c r="E2380" s="270">
        <v>0.01</v>
      </c>
      <c r="F2380" s="270" t="s">
        <v>686</v>
      </c>
      <c r="I2380" s="270" t="s">
        <v>34</v>
      </c>
      <c r="J2380" s="255" t="s">
        <v>5529</v>
      </c>
      <c r="K2380" s="265" t="s">
        <v>5893</v>
      </c>
    </row>
    <row r="2381" spans="2:11" outlineLevel="1">
      <c r="B2381" s="26" t="str">
        <f t="shared" si="61"/>
        <v>1651</v>
      </c>
      <c r="C2381" s="319"/>
      <c r="D2381" s="271"/>
      <c r="E2381" s="271"/>
      <c r="F2381" s="271"/>
      <c r="I2381" s="271"/>
      <c r="J2381" s="256"/>
      <c r="K2381" s="266"/>
    </row>
    <row r="2382" spans="2:11" ht="14.1" customHeight="1" outlineLevel="1">
      <c r="B2382" s="26" t="str">
        <f t="shared" si="61"/>
        <v>1652</v>
      </c>
      <c r="C2382" s="318" t="s">
        <v>2823</v>
      </c>
      <c r="D2382" s="270" t="s">
        <v>124</v>
      </c>
      <c r="E2382" s="270">
        <v>0.01</v>
      </c>
      <c r="F2382" s="270" t="s">
        <v>686</v>
      </c>
      <c r="I2382" s="270" t="s">
        <v>34</v>
      </c>
      <c r="J2382" s="255" t="s">
        <v>5530</v>
      </c>
      <c r="K2382" s="265" t="s">
        <v>5894</v>
      </c>
    </row>
    <row r="2383" spans="2:11" outlineLevel="1">
      <c r="B2383" s="26" t="str">
        <f t="shared" si="61"/>
        <v>1653</v>
      </c>
      <c r="C2383" s="319"/>
      <c r="D2383" s="271"/>
      <c r="E2383" s="271"/>
      <c r="F2383" s="271"/>
      <c r="I2383" s="271"/>
      <c r="J2383" s="256"/>
      <c r="K2383" s="266"/>
    </row>
    <row r="2384" spans="2:11" ht="14.1" customHeight="1" outlineLevel="1">
      <c r="B2384" s="26" t="str">
        <f t="shared" si="61"/>
        <v>1654</v>
      </c>
      <c r="C2384" s="318" t="s">
        <v>2824</v>
      </c>
      <c r="D2384" s="270" t="s">
        <v>124</v>
      </c>
      <c r="E2384" s="270">
        <v>0.01</v>
      </c>
      <c r="F2384" s="270" t="s">
        <v>686</v>
      </c>
      <c r="I2384" s="270" t="s">
        <v>34</v>
      </c>
      <c r="J2384" s="255" t="s">
        <v>5531</v>
      </c>
      <c r="K2384" s="265" t="s">
        <v>5895</v>
      </c>
    </row>
    <row r="2385" spans="2:11" outlineLevel="1">
      <c r="B2385" s="26" t="str">
        <f t="shared" si="61"/>
        <v>1655</v>
      </c>
      <c r="C2385" s="319"/>
      <c r="D2385" s="271"/>
      <c r="E2385" s="271"/>
      <c r="F2385" s="271"/>
      <c r="I2385" s="271"/>
      <c r="J2385" s="256"/>
      <c r="K2385" s="266"/>
    </row>
    <row r="2386" spans="2:11" ht="14.1" customHeight="1" outlineLevel="1">
      <c r="B2386" s="26" t="str">
        <f t="shared" si="61"/>
        <v>1656</v>
      </c>
      <c r="C2386" s="318" t="s">
        <v>2825</v>
      </c>
      <c r="D2386" s="270" t="s">
        <v>124</v>
      </c>
      <c r="E2386" s="270">
        <v>0.01</v>
      </c>
      <c r="F2386" s="270" t="s">
        <v>686</v>
      </c>
      <c r="I2386" s="270" t="s">
        <v>34</v>
      </c>
      <c r="J2386" s="255" t="s">
        <v>5532</v>
      </c>
      <c r="K2386" s="265" t="s">
        <v>5896</v>
      </c>
    </row>
    <row r="2387" spans="2:11" outlineLevel="1">
      <c r="B2387" s="26" t="str">
        <f t="shared" si="61"/>
        <v>1657</v>
      </c>
      <c r="C2387" s="319"/>
      <c r="D2387" s="271"/>
      <c r="E2387" s="271"/>
      <c r="F2387" s="271"/>
      <c r="I2387" s="271"/>
      <c r="J2387" s="256"/>
      <c r="K2387" s="266"/>
    </row>
    <row r="2388" spans="2:11" ht="14.1" customHeight="1" outlineLevel="1">
      <c r="B2388" s="26" t="str">
        <f t="shared" si="61"/>
        <v>1658</v>
      </c>
      <c r="C2388" s="318" t="s">
        <v>2826</v>
      </c>
      <c r="D2388" s="270" t="s">
        <v>124</v>
      </c>
      <c r="E2388" s="270">
        <v>0.01</v>
      </c>
      <c r="F2388" s="270" t="s">
        <v>686</v>
      </c>
      <c r="I2388" s="270" t="s">
        <v>34</v>
      </c>
      <c r="J2388" s="255" t="s">
        <v>5533</v>
      </c>
      <c r="K2388" s="265" t="s">
        <v>5897</v>
      </c>
    </row>
    <row r="2389" spans="2:11" outlineLevel="1">
      <c r="B2389" s="26" t="str">
        <f t="shared" si="61"/>
        <v>1659</v>
      </c>
      <c r="C2389" s="319"/>
      <c r="D2389" s="271"/>
      <c r="E2389" s="271"/>
      <c r="F2389" s="271"/>
      <c r="I2389" s="271"/>
      <c r="J2389" s="256"/>
      <c r="K2389" s="266"/>
    </row>
    <row r="2390" spans="2:11" ht="14.1" customHeight="1" outlineLevel="1">
      <c r="B2390" s="26" t="str">
        <f t="shared" si="61"/>
        <v>165A</v>
      </c>
      <c r="C2390" s="318" t="s">
        <v>2827</v>
      </c>
      <c r="D2390" s="270" t="s">
        <v>124</v>
      </c>
      <c r="E2390" s="270">
        <v>0.01</v>
      </c>
      <c r="F2390" s="270" t="s">
        <v>686</v>
      </c>
      <c r="I2390" s="270" t="s">
        <v>34</v>
      </c>
      <c r="J2390" s="255" t="s">
        <v>5534</v>
      </c>
      <c r="K2390" s="265" t="s">
        <v>5898</v>
      </c>
    </row>
    <row r="2391" spans="2:11" outlineLevel="1">
      <c r="B2391" s="26" t="str">
        <f t="shared" si="61"/>
        <v>165B</v>
      </c>
      <c r="C2391" s="319"/>
      <c r="D2391" s="271"/>
      <c r="E2391" s="271"/>
      <c r="F2391" s="271"/>
      <c r="I2391" s="271"/>
      <c r="J2391" s="256"/>
      <c r="K2391" s="266"/>
    </row>
    <row r="2392" spans="2:11" ht="14.1" customHeight="1" outlineLevel="1">
      <c r="B2392" s="26" t="str">
        <f t="shared" si="61"/>
        <v>165C</v>
      </c>
      <c r="C2392" s="318" t="s">
        <v>2828</v>
      </c>
      <c r="D2392" s="270" t="s">
        <v>124</v>
      </c>
      <c r="E2392" s="270">
        <v>0.01</v>
      </c>
      <c r="F2392" s="270" t="s">
        <v>686</v>
      </c>
      <c r="I2392" s="270" t="s">
        <v>34</v>
      </c>
      <c r="J2392" s="255" t="s">
        <v>5535</v>
      </c>
      <c r="K2392" s="265" t="s">
        <v>5899</v>
      </c>
    </row>
    <row r="2393" spans="2:11" outlineLevel="1">
      <c r="B2393" s="26" t="str">
        <f t="shared" si="61"/>
        <v>165D</v>
      </c>
      <c r="C2393" s="319"/>
      <c r="D2393" s="271"/>
      <c r="E2393" s="271"/>
      <c r="F2393" s="271"/>
      <c r="I2393" s="271"/>
      <c r="J2393" s="256"/>
      <c r="K2393" s="266"/>
    </row>
    <row r="2394" spans="2:11" ht="14.1" customHeight="1" outlineLevel="1">
      <c r="B2394" s="26" t="str">
        <f t="shared" si="61"/>
        <v>165E</v>
      </c>
      <c r="C2394" s="318" t="s">
        <v>2829</v>
      </c>
      <c r="D2394" s="270" t="s">
        <v>124</v>
      </c>
      <c r="E2394" s="270">
        <v>0.01</v>
      </c>
      <c r="F2394" s="270" t="s">
        <v>686</v>
      </c>
      <c r="I2394" s="270" t="s">
        <v>34</v>
      </c>
      <c r="J2394" s="255" t="s">
        <v>5536</v>
      </c>
      <c r="K2394" s="265" t="s">
        <v>5900</v>
      </c>
    </row>
    <row r="2395" spans="2:11" outlineLevel="1">
      <c r="B2395" s="26" t="str">
        <f t="shared" si="61"/>
        <v>165F</v>
      </c>
      <c r="C2395" s="319"/>
      <c r="D2395" s="271"/>
      <c r="E2395" s="271"/>
      <c r="F2395" s="271"/>
      <c r="I2395" s="271"/>
      <c r="J2395" s="256"/>
      <c r="K2395" s="266"/>
    </row>
    <row r="2396" spans="2:11" outlineLevel="1">
      <c r="C2396" s="162"/>
      <c r="J2396" s="43"/>
      <c r="K2396" s="43"/>
    </row>
    <row r="2397" spans="2:11" outlineLevel="1">
      <c r="C2397" s="162"/>
      <c r="J2397" s="43"/>
      <c r="K2397" s="43"/>
    </row>
    <row r="2398" spans="2:11" outlineLevel="1">
      <c r="C2398" s="162"/>
      <c r="J2398" s="43"/>
      <c r="K2398" s="43"/>
    </row>
    <row r="2399" spans="2:11" outlineLevel="1">
      <c r="C2399" s="162"/>
      <c r="J2399" s="43"/>
      <c r="K2399" s="43"/>
    </row>
    <row r="2400" spans="2:11" outlineLevel="1">
      <c r="C2400" s="162"/>
      <c r="J2400" s="43"/>
      <c r="K2400" s="43"/>
    </row>
    <row r="2401" spans="3:11" outlineLevel="1">
      <c r="C2401" s="162"/>
      <c r="J2401" s="43"/>
      <c r="K2401" s="43"/>
    </row>
    <row r="2402" spans="3:11" outlineLevel="1">
      <c r="C2402" s="162"/>
      <c r="J2402" s="43"/>
      <c r="K2402" s="43"/>
    </row>
    <row r="2403" spans="3:11" outlineLevel="1">
      <c r="C2403" s="162"/>
      <c r="J2403" s="43"/>
      <c r="K2403" s="43"/>
    </row>
    <row r="2404" spans="3:11" outlineLevel="1">
      <c r="C2404" s="162"/>
      <c r="J2404" s="43"/>
      <c r="K2404" s="43"/>
    </row>
    <row r="2405" spans="3:11" outlineLevel="1">
      <c r="C2405" s="162"/>
      <c r="J2405" s="43"/>
      <c r="K2405" s="43"/>
    </row>
    <row r="2406" spans="3:11" outlineLevel="1">
      <c r="C2406" s="162"/>
      <c r="J2406" s="43"/>
      <c r="K2406" s="43"/>
    </row>
    <row r="2407" spans="3:11" outlineLevel="1">
      <c r="C2407" s="162"/>
      <c r="J2407" s="43"/>
      <c r="K2407" s="43"/>
    </row>
    <row r="2408" spans="3:11" outlineLevel="1">
      <c r="C2408" s="162"/>
      <c r="J2408" s="43"/>
      <c r="K2408" s="43"/>
    </row>
    <row r="2409" spans="3:11" outlineLevel="1">
      <c r="C2409" s="162"/>
      <c r="J2409" s="43"/>
      <c r="K2409" s="43"/>
    </row>
    <row r="2410" spans="3:11" outlineLevel="1">
      <c r="C2410" s="162"/>
      <c r="J2410" s="43"/>
      <c r="K2410" s="43"/>
    </row>
    <row r="2411" spans="3:11" outlineLevel="1">
      <c r="C2411" s="162"/>
      <c r="J2411" s="43"/>
      <c r="K2411" s="43"/>
    </row>
    <row r="2412" spans="3:11" outlineLevel="1">
      <c r="C2412" s="162"/>
      <c r="J2412" s="43"/>
      <c r="K2412" s="43"/>
    </row>
    <row r="2413" spans="3:11" outlineLevel="1">
      <c r="C2413" s="162"/>
      <c r="J2413" s="43"/>
      <c r="K2413" s="43"/>
    </row>
    <row r="2414" spans="3:11" outlineLevel="1">
      <c r="C2414" s="162"/>
      <c r="J2414" s="43"/>
      <c r="K2414" s="43"/>
    </row>
    <row r="2415" spans="3:11" outlineLevel="1">
      <c r="C2415" s="162"/>
      <c r="J2415" s="43"/>
      <c r="K2415" s="43"/>
    </row>
    <row r="2416" spans="3:11" outlineLevel="1">
      <c r="C2416" s="162"/>
      <c r="J2416" s="43"/>
      <c r="K2416" s="43"/>
    </row>
    <row r="2417" spans="1:14" outlineLevel="1">
      <c r="C2417" s="162"/>
      <c r="J2417" s="43"/>
      <c r="K2417" s="43"/>
    </row>
    <row r="2418" spans="1:14" outlineLevel="1">
      <c r="C2418" s="162"/>
      <c r="J2418" s="43"/>
      <c r="K2418" s="43"/>
    </row>
    <row r="2419" spans="1:14" outlineLevel="1">
      <c r="C2419" s="162"/>
      <c r="J2419" s="43"/>
      <c r="K2419" s="43"/>
    </row>
    <row r="2420" spans="1:14" outlineLevel="1">
      <c r="C2420" s="161"/>
      <c r="J2420" s="33"/>
      <c r="K2420" s="33"/>
    </row>
    <row r="2421" spans="1:14" outlineLevel="1">
      <c r="C2421" s="161"/>
      <c r="J2421" s="33"/>
      <c r="K2421" s="33"/>
    </row>
    <row r="2422" spans="1:14" outlineLevel="1">
      <c r="C2422" s="161"/>
      <c r="J2422" s="33"/>
      <c r="K2422" s="33"/>
    </row>
    <row r="2423" spans="1:14" outlineLevel="1">
      <c r="C2423" s="161"/>
    </row>
    <row r="2424" spans="1:14" outlineLevel="1">
      <c r="C2424" s="161"/>
    </row>
    <row r="2426" spans="1:14">
      <c r="A2426" s="304" t="s">
        <v>2830</v>
      </c>
      <c r="B2426" s="304"/>
      <c r="C2426" s="304"/>
      <c r="D2426" s="304"/>
      <c r="E2426" s="304"/>
      <c r="F2426" s="304"/>
      <c r="G2426" s="304"/>
      <c r="H2426" s="304"/>
      <c r="I2426" s="304"/>
      <c r="J2426" s="304"/>
      <c r="K2426" s="304"/>
      <c r="L2426" s="304"/>
      <c r="M2426" s="304"/>
      <c r="N2426" s="304"/>
    </row>
    <row r="2427" spans="1:14" s="25" customFormat="1" outlineLevel="1">
      <c r="A2427" s="31"/>
      <c r="B2427" s="30" t="str">
        <f>DEC2HEX(8192+ROW()-ROW($B$2427),4)</f>
        <v>2000</v>
      </c>
      <c r="C2427" s="310" t="s">
        <v>2831</v>
      </c>
      <c r="D2427" s="281" t="s">
        <v>33</v>
      </c>
      <c r="E2427" s="281"/>
      <c r="F2427" s="281"/>
      <c r="G2427" s="281"/>
      <c r="H2427" s="281"/>
      <c r="I2427" s="281" t="s">
        <v>34</v>
      </c>
      <c r="J2427" s="258" t="s">
        <v>35</v>
      </c>
      <c r="K2427" s="244" t="s">
        <v>36</v>
      </c>
      <c r="L2427" s="31"/>
      <c r="M2427" s="241" t="str">
        <f ca="1">DEC2HEX((15+SUM(INDIRECT(ADDRESS(ROW()+32,13)&amp;":"&amp;ADDRESS(ROW()+4+60-1,13))))/2^32,8)</f>
        <v>00000000</v>
      </c>
      <c r="N2427" s="247" t="str">
        <f ca="1">DEC2HEX(MOD(15+SUM(INDIRECT(ADDRESS(ROW()+4,13)&amp;":"&amp;ADDRESS(ROW()+4+28-1,13))),2^32),8)</f>
        <v>00000012</v>
      </c>
    </row>
    <row r="2428" spans="1:14" s="25" customFormat="1" outlineLevel="1">
      <c r="A2428" s="31"/>
      <c r="B2428" s="30" t="str">
        <f t="shared" ref="B2428:B2490" si="62">DEC2HEX(8192+ROW()-ROW($B$2427),4)</f>
        <v>2001</v>
      </c>
      <c r="C2428" s="310"/>
      <c r="D2428" s="281"/>
      <c r="E2428" s="281"/>
      <c r="F2428" s="281"/>
      <c r="G2428" s="281"/>
      <c r="H2428" s="281"/>
      <c r="I2428" s="281"/>
      <c r="J2428" s="257"/>
      <c r="K2428" s="245"/>
      <c r="L2428" s="31"/>
      <c r="M2428" s="242"/>
      <c r="N2428" s="248"/>
    </row>
    <row r="2429" spans="1:14" s="25" customFormat="1" outlineLevel="1">
      <c r="A2429" s="31"/>
      <c r="B2429" s="30" t="str">
        <f t="shared" si="62"/>
        <v>2002</v>
      </c>
      <c r="C2429" s="310"/>
      <c r="D2429" s="281"/>
      <c r="E2429" s="281"/>
      <c r="F2429" s="281"/>
      <c r="G2429" s="281"/>
      <c r="H2429" s="281"/>
      <c r="I2429" s="281"/>
      <c r="J2429" s="257"/>
      <c r="K2429" s="245"/>
      <c r="L2429" s="31"/>
      <c r="M2429" s="242"/>
      <c r="N2429" s="248"/>
    </row>
    <row r="2430" spans="1:14" s="25" customFormat="1" ht="84.6" customHeight="1" outlineLevel="1">
      <c r="A2430" s="31"/>
      <c r="B2430" s="30" t="str">
        <f t="shared" si="62"/>
        <v>2003</v>
      </c>
      <c r="C2430" s="310"/>
      <c r="D2430" s="281"/>
      <c r="E2430" s="281"/>
      <c r="F2430" s="281"/>
      <c r="G2430" s="281"/>
      <c r="H2430" s="281"/>
      <c r="I2430" s="281"/>
      <c r="J2430" s="257"/>
      <c r="K2430" s="246"/>
      <c r="L2430" s="31"/>
      <c r="M2430" s="243"/>
      <c r="N2430" s="249"/>
    </row>
    <row r="2431" spans="1:14" outlineLevel="1">
      <c r="B2431" s="30" t="str">
        <f t="shared" si="62"/>
        <v>2004</v>
      </c>
      <c r="C2431" s="101" t="s">
        <v>2832</v>
      </c>
      <c r="D2431" s="11" t="s">
        <v>40</v>
      </c>
      <c r="I2431" s="11" t="s">
        <v>992</v>
      </c>
      <c r="J2431" s="32" t="s">
        <v>2833</v>
      </c>
      <c r="K2431" s="122" t="s">
        <v>5538</v>
      </c>
      <c r="M2431" s="11">
        <v>1</v>
      </c>
      <c r="N2431" s="11">
        <f ca="1">IF(INDIRECT(ADDRESS(ROW(),12))=1,2^(ROW()-ROW($N$2427)),0)</f>
        <v>0</v>
      </c>
    </row>
    <row r="2432" spans="1:14" ht="27" outlineLevel="1">
      <c r="B2432" s="30" t="str">
        <f t="shared" si="62"/>
        <v>2005</v>
      </c>
      <c r="C2432" s="101" t="s">
        <v>2834</v>
      </c>
      <c r="D2432" s="11" t="s">
        <v>40</v>
      </c>
      <c r="I2432" s="11" t="s">
        <v>992</v>
      </c>
      <c r="J2432" s="122" t="s">
        <v>5539</v>
      </c>
      <c r="K2432" s="122" t="s">
        <v>5901</v>
      </c>
      <c r="M2432" s="11">
        <v>1</v>
      </c>
      <c r="N2432" s="11">
        <f t="shared" ref="N2432:N2490" ca="1" si="63">IF(INDIRECT(ADDRESS(ROW(),12))=1,2^(ROW()-ROW($N$2427)),0)</f>
        <v>0</v>
      </c>
    </row>
    <row r="2433" spans="2:14" ht="306" outlineLevel="1">
      <c r="B2433" s="30" t="str">
        <f t="shared" si="62"/>
        <v>2006</v>
      </c>
      <c r="C2433" s="101" t="s">
        <v>2835</v>
      </c>
      <c r="D2433" s="11" t="s">
        <v>40</v>
      </c>
      <c r="G2433" s="11">
        <v>1</v>
      </c>
      <c r="H2433" s="11">
        <v>255</v>
      </c>
      <c r="I2433" s="11" t="s">
        <v>992</v>
      </c>
      <c r="J2433" s="34" t="s">
        <v>2836</v>
      </c>
      <c r="K2433" s="39" t="s">
        <v>5902</v>
      </c>
      <c r="M2433" s="11">
        <v>1</v>
      </c>
      <c r="N2433" s="11">
        <f t="shared" ca="1" si="63"/>
        <v>0</v>
      </c>
    </row>
    <row r="2434" spans="2:14" ht="141" customHeight="1" outlineLevel="1">
      <c r="B2434" s="30" t="str">
        <f t="shared" si="62"/>
        <v>2007</v>
      </c>
      <c r="C2434" s="101" t="s">
        <v>2837</v>
      </c>
      <c r="D2434" s="11" t="s">
        <v>173</v>
      </c>
      <c r="I2434" s="11" t="s">
        <v>992</v>
      </c>
      <c r="J2434" s="34" t="s">
        <v>2838</v>
      </c>
      <c r="K2434" s="34" t="s">
        <v>5903</v>
      </c>
      <c r="N2434" s="11">
        <f t="shared" ca="1" si="63"/>
        <v>0</v>
      </c>
    </row>
    <row r="2435" spans="2:14" ht="85.5" outlineLevel="1">
      <c r="B2435" s="30" t="str">
        <f t="shared" si="62"/>
        <v>2008</v>
      </c>
      <c r="C2435" s="101" t="s">
        <v>2839</v>
      </c>
      <c r="D2435" s="11" t="s">
        <v>173</v>
      </c>
      <c r="I2435" s="11" t="s">
        <v>992</v>
      </c>
      <c r="J2435" s="34" t="s">
        <v>2840</v>
      </c>
      <c r="K2435" s="34" t="s">
        <v>5904</v>
      </c>
      <c r="N2435" s="11">
        <f t="shared" ca="1" si="63"/>
        <v>0</v>
      </c>
    </row>
    <row r="2436" spans="2:14" ht="85.5" outlineLevel="1">
      <c r="B2436" s="30" t="str">
        <f t="shared" si="62"/>
        <v>2009</v>
      </c>
      <c r="C2436" s="101" t="s">
        <v>2841</v>
      </c>
      <c r="D2436" s="11" t="s">
        <v>173</v>
      </c>
      <c r="I2436" s="11" t="s">
        <v>992</v>
      </c>
      <c r="J2436" s="34" t="s">
        <v>2842</v>
      </c>
      <c r="K2436" s="34" t="s">
        <v>5905</v>
      </c>
      <c r="N2436" s="11">
        <f t="shared" ca="1" si="63"/>
        <v>0</v>
      </c>
    </row>
    <row r="2437" spans="2:14" ht="85.5" outlineLevel="1">
      <c r="B2437" s="30" t="str">
        <f t="shared" si="62"/>
        <v>200A</v>
      </c>
      <c r="C2437" s="101" t="s">
        <v>2843</v>
      </c>
      <c r="D2437" s="11" t="s">
        <v>173</v>
      </c>
      <c r="I2437" s="11" t="s">
        <v>992</v>
      </c>
      <c r="J2437" s="34" t="s">
        <v>2844</v>
      </c>
      <c r="K2437" s="34" t="s">
        <v>5906</v>
      </c>
      <c r="N2437" s="11">
        <f t="shared" ca="1" si="63"/>
        <v>0</v>
      </c>
    </row>
    <row r="2438" spans="2:14" ht="85.5" outlineLevel="1">
      <c r="B2438" s="30" t="str">
        <f t="shared" si="62"/>
        <v>200B</v>
      </c>
      <c r="C2438" s="101" t="s">
        <v>2845</v>
      </c>
      <c r="D2438" s="11" t="s">
        <v>173</v>
      </c>
      <c r="I2438" s="11" t="s">
        <v>992</v>
      </c>
      <c r="J2438" s="34" t="s">
        <v>2846</v>
      </c>
      <c r="K2438" s="34" t="s">
        <v>5907</v>
      </c>
      <c r="N2438" s="11">
        <f t="shared" ca="1" si="63"/>
        <v>0</v>
      </c>
    </row>
    <row r="2439" spans="2:14" outlineLevel="1">
      <c r="B2439" s="30" t="str">
        <f t="shared" si="62"/>
        <v>200C</v>
      </c>
      <c r="C2439" s="101"/>
      <c r="N2439" s="11">
        <f t="shared" ca="1" si="63"/>
        <v>0</v>
      </c>
    </row>
    <row r="2440" spans="2:14" outlineLevel="1">
      <c r="B2440" s="30" t="str">
        <f t="shared" si="62"/>
        <v>200D</v>
      </c>
      <c r="C2440" s="101"/>
      <c r="N2440" s="11">
        <f t="shared" ca="1" si="63"/>
        <v>0</v>
      </c>
    </row>
    <row r="2441" spans="2:14" outlineLevel="1">
      <c r="B2441" s="30" t="str">
        <f t="shared" si="62"/>
        <v>200E</v>
      </c>
      <c r="C2441" s="101"/>
      <c r="N2441" s="11">
        <f t="shared" ca="1" si="63"/>
        <v>0</v>
      </c>
    </row>
    <row r="2442" spans="2:14" outlineLevel="1">
      <c r="B2442" s="30" t="str">
        <f t="shared" si="62"/>
        <v>200F</v>
      </c>
      <c r="C2442" s="101"/>
      <c r="N2442" s="11">
        <f t="shared" ca="1" si="63"/>
        <v>0</v>
      </c>
    </row>
    <row r="2443" spans="2:14" outlineLevel="1">
      <c r="B2443" s="30" t="str">
        <f t="shared" si="62"/>
        <v>2010</v>
      </c>
      <c r="C2443" s="101"/>
      <c r="N2443" s="11">
        <f t="shared" ca="1" si="63"/>
        <v>0</v>
      </c>
    </row>
    <row r="2444" spans="2:14" outlineLevel="1">
      <c r="B2444" s="30" t="str">
        <f t="shared" si="62"/>
        <v>2011</v>
      </c>
      <c r="C2444" s="101"/>
      <c r="N2444" s="11">
        <f t="shared" ca="1" si="63"/>
        <v>0</v>
      </c>
    </row>
    <row r="2445" spans="2:14" outlineLevel="1">
      <c r="B2445" s="30" t="str">
        <f t="shared" si="62"/>
        <v>2012</v>
      </c>
      <c r="C2445" s="101"/>
      <c r="N2445" s="11">
        <f t="shared" ca="1" si="63"/>
        <v>0</v>
      </c>
    </row>
    <row r="2446" spans="2:14" outlineLevel="1">
      <c r="B2446" s="30" t="str">
        <f t="shared" si="62"/>
        <v>2013</v>
      </c>
      <c r="C2446" s="101"/>
      <c r="N2446" s="11">
        <f t="shared" ca="1" si="63"/>
        <v>0</v>
      </c>
    </row>
    <row r="2447" spans="2:14" outlineLevel="1">
      <c r="B2447" s="30" t="str">
        <f t="shared" si="62"/>
        <v>2014</v>
      </c>
      <c r="C2447" s="101"/>
      <c r="N2447" s="11">
        <f t="shared" ca="1" si="63"/>
        <v>0</v>
      </c>
    </row>
    <row r="2448" spans="2:14" outlineLevel="1">
      <c r="B2448" s="30" t="str">
        <f t="shared" si="62"/>
        <v>2015</v>
      </c>
      <c r="C2448" s="101"/>
      <c r="N2448" s="11">
        <f t="shared" ca="1" si="63"/>
        <v>0</v>
      </c>
    </row>
    <row r="2449" spans="2:14" outlineLevel="1">
      <c r="B2449" s="30" t="str">
        <f t="shared" si="62"/>
        <v>2016</v>
      </c>
      <c r="C2449" s="101"/>
      <c r="N2449" s="11">
        <f t="shared" ca="1" si="63"/>
        <v>0</v>
      </c>
    </row>
    <row r="2450" spans="2:14" outlineLevel="1">
      <c r="B2450" s="30" t="str">
        <f t="shared" si="62"/>
        <v>2017</v>
      </c>
      <c r="C2450" s="101"/>
      <c r="N2450" s="11">
        <f t="shared" ca="1" si="63"/>
        <v>0</v>
      </c>
    </row>
    <row r="2451" spans="2:14" outlineLevel="1">
      <c r="B2451" s="30" t="str">
        <f t="shared" si="62"/>
        <v>2018</v>
      </c>
      <c r="C2451" s="101"/>
      <c r="N2451" s="11">
        <f t="shared" ca="1" si="63"/>
        <v>0</v>
      </c>
    </row>
    <row r="2452" spans="2:14" outlineLevel="1">
      <c r="B2452" s="30" t="str">
        <f t="shared" si="62"/>
        <v>2019</v>
      </c>
      <c r="C2452" s="101"/>
      <c r="N2452" s="11">
        <f t="shared" ca="1" si="63"/>
        <v>0</v>
      </c>
    </row>
    <row r="2453" spans="2:14" outlineLevel="1">
      <c r="B2453" s="30" t="str">
        <f t="shared" si="62"/>
        <v>201A</v>
      </c>
      <c r="C2453" s="101"/>
      <c r="N2453" s="11">
        <f t="shared" ca="1" si="63"/>
        <v>0</v>
      </c>
    </row>
    <row r="2454" spans="2:14" outlineLevel="1">
      <c r="B2454" s="30" t="str">
        <f t="shared" si="62"/>
        <v>201B</v>
      </c>
      <c r="C2454" s="101"/>
      <c r="N2454" s="11">
        <f t="shared" ca="1" si="63"/>
        <v>0</v>
      </c>
    </row>
    <row r="2455" spans="2:14" outlineLevel="1">
      <c r="B2455" s="30" t="str">
        <f t="shared" si="62"/>
        <v>201C</v>
      </c>
      <c r="C2455" s="101"/>
      <c r="N2455" s="11">
        <f t="shared" ca="1" si="63"/>
        <v>0</v>
      </c>
    </row>
    <row r="2456" spans="2:14" outlineLevel="1">
      <c r="B2456" s="30" t="str">
        <f t="shared" si="62"/>
        <v>201D</v>
      </c>
      <c r="C2456" s="101"/>
      <c r="N2456" s="11">
        <f t="shared" ca="1" si="63"/>
        <v>0</v>
      </c>
    </row>
    <row r="2457" spans="2:14" outlineLevel="1">
      <c r="B2457" s="30" t="str">
        <f t="shared" si="62"/>
        <v>201E</v>
      </c>
      <c r="C2457" s="101"/>
      <c r="N2457" s="11">
        <f t="shared" ca="1" si="63"/>
        <v>0</v>
      </c>
    </row>
    <row r="2458" spans="2:14" outlineLevel="1">
      <c r="B2458" s="30" t="str">
        <f t="shared" si="62"/>
        <v>201F</v>
      </c>
      <c r="C2458" s="101"/>
      <c r="N2458" s="11">
        <f t="shared" ca="1" si="63"/>
        <v>0</v>
      </c>
    </row>
    <row r="2459" spans="2:14" outlineLevel="1">
      <c r="B2459" s="30" t="str">
        <f t="shared" si="62"/>
        <v>2020</v>
      </c>
      <c r="C2459" s="101"/>
      <c r="N2459" s="11">
        <f t="shared" ca="1" si="63"/>
        <v>0</v>
      </c>
    </row>
    <row r="2460" spans="2:14" outlineLevel="1">
      <c r="B2460" s="30" t="str">
        <f t="shared" si="62"/>
        <v>2021</v>
      </c>
      <c r="C2460" s="101"/>
      <c r="N2460" s="11">
        <f t="shared" ca="1" si="63"/>
        <v>0</v>
      </c>
    </row>
    <row r="2461" spans="2:14" outlineLevel="1">
      <c r="B2461" s="30" t="str">
        <f t="shared" si="62"/>
        <v>2022</v>
      </c>
      <c r="C2461" s="101"/>
      <c r="N2461" s="11">
        <f t="shared" ca="1" si="63"/>
        <v>0</v>
      </c>
    </row>
    <row r="2462" spans="2:14" outlineLevel="1">
      <c r="B2462" s="30" t="str">
        <f t="shared" si="62"/>
        <v>2023</v>
      </c>
      <c r="C2462" s="101"/>
      <c r="N2462" s="11">
        <f t="shared" ca="1" si="63"/>
        <v>0</v>
      </c>
    </row>
    <row r="2463" spans="2:14" outlineLevel="1">
      <c r="B2463" s="30" t="str">
        <f t="shared" si="62"/>
        <v>2024</v>
      </c>
      <c r="C2463" s="101"/>
      <c r="N2463" s="11">
        <f t="shared" ca="1" si="63"/>
        <v>0</v>
      </c>
    </row>
    <row r="2464" spans="2:14" outlineLevel="1">
      <c r="B2464" s="30" t="str">
        <f t="shared" si="62"/>
        <v>2025</v>
      </c>
      <c r="C2464" s="101"/>
      <c r="N2464" s="11">
        <f t="shared" ca="1" si="63"/>
        <v>0</v>
      </c>
    </row>
    <row r="2465" spans="2:14" outlineLevel="1">
      <c r="B2465" s="30" t="str">
        <f t="shared" si="62"/>
        <v>2026</v>
      </c>
      <c r="C2465" s="101"/>
      <c r="N2465" s="11">
        <f t="shared" ca="1" si="63"/>
        <v>0</v>
      </c>
    </row>
    <row r="2466" spans="2:14" outlineLevel="1">
      <c r="B2466" s="30" t="str">
        <f t="shared" si="62"/>
        <v>2027</v>
      </c>
      <c r="C2466" s="101"/>
      <c r="N2466" s="11">
        <f t="shared" ca="1" si="63"/>
        <v>0</v>
      </c>
    </row>
    <row r="2467" spans="2:14" outlineLevel="1">
      <c r="B2467" s="30" t="str">
        <f t="shared" si="62"/>
        <v>2028</v>
      </c>
      <c r="C2467" s="101"/>
      <c r="N2467" s="11">
        <f t="shared" ca="1" si="63"/>
        <v>0</v>
      </c>
    </row>
    <row r="2468" spans="2:14" outlineLevel="1">
      <c r="B2468" s="30" t="str">
        <f t="shared" si="62"/>
        <v>2029</v>
      </c>
      <c r="C2468" s="101"/>
      <c r="N2468" s="11">
        <f t="shared" ca="1" si="63"/>
        <v>0</v>
      </c>
    </row>
    <row r="2469" spans="2:14" outlineLevel="1">
      <c r="B2469" s="30" t="str">
        <f t="shared" si="62"/>
        <v>202A</v>
      </c>
      <c r="C2469" s="101"/>
      <c r="N2469" s="11">
        <f t="shared" ca="1" si="63"/>
        <v>0</v>
      </c>
    </row>
    <row r="2470" spans="2:14" outlineLevel="1">
      <c r="B2470" s="30" t="str">
        <f t="shared" si="62"/>
        <v>202B</v>
      </c>
      <c r="C2470" s="101"/>
      <c r="N2470" s="11">
        <f t="shared" ca="1" si="63"/>
        <v>0</v>
      </c>
    </row>
    <row r="2471" spans="2:14" outlineLevel="1">
      <c r="B2471" s="30" t="str">
        <f t="shared" si="62"/>
        <v>202C</v>
      </c>
      <c r="C2471" s="101"/>
      <c r="N2471" s="11">
        <f t="shared" ca="1" si="63"/>
        <v>0</v>
      </c>
    </row>
    <row r="2472" spans="2:14" outlineLevel="1">
      <c r="B2472" s="30" t="str">
        <f t="shared" si="62"/>
        <v>202D</v>
      </c>
      <c r="C2472" s="101"/>
      <c r="N2472" s="11">
        <f t="shared" ca="1" si="63"/>
        <v>0</v>
      </c>
    </row>
    <row r="2473" spans="2:14" outlineLevel="1">
      <c r="B2473" s="30" t="str">
        <f t="shared" si="62"/>
        <v>202E</v>
      </c>
      <c r="C2473" s="101"/>
      <c r="N2473" s="11">
        <f t="shared" ca="1" si="63"/>
        <v>0</v>
      </c>
    </row>
    <row r="2474" spans="2:14" outlineLevel="1">
      <c r="B2474" s="30" t="str">
        <f t="shared" si="62"/>
        <v>202F</v>
      </c>
      <c r="C2474" s="101"/>
      <c r="N2474" s="11">
        <f t="shared" ca="1" si="63"/>
        <v>0</v>
      </c>
    </row>
    <row r="2475" spans="2:14" outlineLevel="1">
      <c r="B2475" s="30" t="str">
        <f t="shared" si="62"/>
        <v>2030</v>
      </c>
      <c r="C2475" s="101"/>
      <c r="N2475" s="11">
        <f t="shared" ca="1" si="63"/>
        <v>0</v>
      </c>
    </row>
    <row r="2476" spans="2:14" outlineLevel="1">
      <c r="B2476" s="30" t="str">
        <f t="shared" si="62"/>
        <v>2031</v>
      </c>
      <c r="C2476" s="101"/>
      <c r="N2476" s="11">
        <f t="shared" ca="1" si="63"/>
        <v>0</v>
      </c>
    </row>
    <row r="2477" spans="2:14" outlineLevel="1">
      <c r="B2477" s="30" t="str">
        <f t="shared" si="62"/>
        <v>2032</v>
      </c>
      <c r="C2477" s="101"/>
      <c r="N2477" s="11">
        <f t="shared" ca="1" si="63"/>
        <v>0</v>
      </c>
    </row>
    <row r="2478" spans="2:14" outlineLevel="1">
      <c r="B2478" s="30" t="str">
        <f t="shared" si="62"/>
        <v>2033</v>
      </c>
      <c r="C2478" s="101"/>
      <c r="N2478" s="11">
        <f t="shared" ca="1" si="63"/>
        <v>0</v>
      </c>
    </row>
    <row r="2479" spans="2:14" outlineLevel="1">
      <c r="B2479" s="30" t="str">
        <f t="shared" si="62"/>
        <v>2034</v>
      </c>
      <c r="C2479" s="101"/>
      <c r="N2479" s="11">
        <f t="shared" ca="1" si="63"/>
        <v>0</v>
      </c>
    </row>
    <row r="2480" spans="2:14" outlineLevel="1">
      <c r="B2480" s="30" t="str">
        <f t="shared" si="62"/>
        <v>2035</v>
      </c>
      <c r="C2480" s="101"/>
      <c r="N2480" s="11">
        <f t="shared" ca="1" si="63"/>
        <v>0</v>
      </c>
    </row>
    <row r="2481" spans="2:14" outlineLevel="1">
      <c r="B2481" s="30" t="str">
        <f t="shared" si="62"/>
        <v>2036</v>
      </c>
      <c r="C2481" s="101"/>
      <c r="N2481" s="11">
        <f t="shared" ca="1" si="63"/>
        <v>0</v>
      </c>
    </row>
    <row r="2482" spans="2:14" outlineLevel="1">
      <c r="B2482" s="30" t="str">
        <f t="shared" si="62"/>
        <v>2037</v>
      </c>
      <c r="C2482" s="101"/>
      <c r="N2482" s="11">
        <f t="shared" ca="1" si="63"/>
        <v>0</v>
      </c>
    </row>
    <row r="2483" spans="2:14" outlineLevel="1">
      <c r="B2483" s="30" t="str">
        <f t="shared" si="62"/>
        <v>2038</v>
      </c>
      <c r="C2483" s="101"/>
      <c r="N2483" s="11">
        <f t="shared" ca="1" si="63"/>
        <v>0</v>
      </c>
    </row>
    <row r="2484" spans="2:14" outlineLevel="1">
      <c r="B2484" s="30" t="str">
        <f t="shared" si="62"/>
        <v>2039</v>
      </c>
      <c r="C2484" s="101"/>
      <c r="N2484" s="11">
        <f t="shared" ca="1" si="63"/>
        <v>0</v>
      </c>
    </row>
    <row r="2485" spans="2:14" outlineLevel="1">
      <c r="B2485" s="30" t="str">
        <f t="shared" si="62"/>
        <v>203A</v>
      </c>
      <c r="C2485" s="101"/>
      <c r="N2485" s="11">
        <f t="shared" ca="1" si="63"/>
        <v>0</v>
      </c>
    </row>
    <row r="2486" spans="2:14" outlineLevel="1">
      <c r="B2486" s="30" t="str">
        <f t="shared" si="62"/>
        <v>203B</v>
      </c>
      <c r="C2486" s="101"/>
      <c r="N2486" s="11">
        <f t="shared" ca="1" si="63"/>
        <v>0</v>
      </c>
    </row>
    <row r="2487" spans="2:14" outlineLevel="1">
      <c r="B2487" s="30" t="str">
        <f t="shared" si="62"/>
        <v>203C</v>
      </c>
      <c r="C2487" s="101"/>
      <c r="N2487" s="11">
        <f t="shared" ca="1" si="63"/>
        <v>0</v>
      </c>
    </row>
    <row r="2488" spans="2:14" ht="189" outlineLevel="1">
      <c r="B2488" s="30" t="str">
        <f t="shared" si="62"/>
        <v>203D</v>
      </c>
      <c r="C2488" s="160" t="s">
        <v>2847</v>
      </c>
      <c r="D2488" s="11" t="s">
        <v>40</v>
      </c>
      <c r="I2488" s="11" t="s">
        <v>1376</v>
      </c>
      <c r="J2488" s="32" t="s">
        <v>2848</v>
      </c>
      <c r="K2488" s="122" t="s">
        <v>5908</v>
      </c>
      <c r="M2488" s="11">
        <v>1</v>
      </c>
      <c r="N2488" s="11">
        <f t="shared" ca="1" si="63"/>
        <v>0</v>
      </c>
    </row>
    <row r="2489" spans="2:14" ht="152.25" outlineLevel="1">
      <c r="B2489" s="30" t="str">
        <f t="shared" si="62"/>
        <v>203E</v>
      </c>
      <c r="C2489" s="189" t="s">
        <v>2849</v>
      </c>
      <c r="D2489" s="11" t="s">
        <v>40</v>
      </c>
      <c r="G2489" s="10"/>
      <c r="H2489" s="10"/>
      <c r="I2489" s="24" t="s">
        <v>1376</v>
      </c>
      <c r="J2489" s="27" t="s">
        <v>2850</v>
      </c>
      <c r="K2489" s="34" t="s">
        <v>5540</v>
      </c>
      <c r="M2489" s="11">
        <v>1</v>
      </c>
      <c r="N2489" s="11">
        <f t="shared" ca="1" si="63"/>
        <v>0</v>
      </c>
    </row>
    <row r="2490" spans="2:14" ht="153" outlineLevel="1">
      <c r="B2490" s="30" t="str">
        <f t="shared" si="62"/>
        <v>203F</v>
      </c>
      <c r="C2490" s="189" t="s">
        <v>2851</v>
      </c>
      <c r="D2490" s="11" t="s">
        <v>40</v>
      </c>
      <c r="I2490" s="24" t="s">
        <v>34</v>
      </c>
      <c r="J2490" s="27" t="s">
        <v>2852</v>
      </c>
      <c r="K2490" s="34" t="s">
        <v>5909</v>
      </c>
      <c r="M2490" s="11">
        <v>1</v>
      </c>
      <c r="N2490" s="11">
        <f t="shared" ca="1" si="63"/>
        <v>0</v>
      </c>
    </row>
    <row r="2491" spans="2:14" outlineLevel="1"/>
    <row r="2492" spans="2:14" outlineLevel="1"/>
    <row r="2493" spans="2:14" outlineLevel="1"/>
    <row r="2494" spans="2:14" outlineLevel="1"/>
    <row r="2495" spans="2:14" outlineLevel="1"/>
    <row r="2496" spans="2:14" outlineLevel="1"/>
    <row r="2497" spans="1:14" outlineLevel="1"/>
    <row r="2498" spans="1:14" outlineLevel="1"/>
    <row r="2499" spans="1:14" outlineLevel="1"/>
    <row r="2500" spans="1:14" outlineLevel="1"/>
    <row r="2501" spans="1:14" outlineLevel="1"/>
    <row r="2502" spans="1:14" outlineLevel="1"/>
    <row r="2503" spans="1:14" outlineLevel="1"/>
    <row r="2504" spans="1:14" outlineLevel="1"/>
    <row r="2506" spans="1:14">
      <c r="A2506" s="309" t="s">
        <v>2853</v>
      </c>
      <c r="B2506" s="309"/>
      <c r="C2506" s="309"/>
      <c r="D2506" s="309"/>
      <c r="E2506" s="309"/>
      <c r="F2506" s="309"/>
      <c r="G2506" s="309"/>
      <c r="H2506" s="309"/>
      <c r="I2506" s="309"/>
      <c r="J2506" s="309"/>
      <c r="K2506" s="309"/>
      <c r="L2506" s="309"/>
      <c r="M2506" s="309"/>
      <c r="N2506" s="309"/>
    </row>
    <row r="2507" spans="1:14" ht="14.1" customHeight="1" outlineLevel="1">
      <c r="B2507" s="26" t="str">
        <f>DEC2HEX(32768+ROW()-ROW($B$2507),4)</f>
        <v>8000</v>
      </c>
      <c r="C2507" s="310" t="s">
        <v>2854</v>
      </c>
      <c r="D2507" s="281" t="s">
        <v>33</v>
      </c>
      <c r="E2507" s="281"/>
      <c r="F2507" s="281"/>
      <c r="G2507" s="281"/>
      <c r="H2507" s="281"/>
      <c r="I2507" s="281" t="s">
        <v>34</v>
      </c>
      <c r="J2507" s="258" t="s">
        <v>35</v>
      </c>
      <c r="K2507" s="244" t="s">
        <v>36</v>
      </c>
      <c r="M2507" s="241" t="str">
        <f ca="1">DEC2HEX((15+SUM(INDIRECT(ADDRESS(ROW()+32,13)&amp;":"&amp;ADDRESS(ROW()+4+60-1,13))))/2^32,8)</f>
        <v>00000000</v>
      </c>
      <c r="N2507" s="247" t="str">
        <f ca="1">DEC2HEX(MOD(15+SUM(INDIRECT(ADDRESS(ROW()+4,13)&amp;":"&amp;ADDRESS(ROW()+4+28-1,13))),2^32),8)</f>
        <v>0000001D</v>
      </c>
    </row>
    <row r="2508" spans="1:14" outlineLevel="1">
      <c r="B2508" s="26" t="str">
        <f t="shared" ref="B2508:B2570" si="64">DEC2HEX(32768+ROW()-ROW($B$2507),4)</f>
        <v>8001</v>
      </c>
      <c r="C2508" s="310"/>
      <c r="D2508" s="281"/>
      <c r="E2508" s="281"/>
      <c r="F2508" s="281"/>
      <c r="G2508" s="281"/>
      <c r="H2508" s="281"/>
      <c r="I2508" s="281"/>
      <c r="J2508" s="257"/>
      <c r="K2508" s="245"/>
      <c r="M2508" s="242"/>
      <c r="N2508" s="248"/>
    </row>
    <row r="2509" spans="1:14" outlineLevel="1">
      <c r="B2509" s="26" t="str">
        <f t="shared" si="64"/>
        <v>8002</v>
      </c>
      <c r="C2509" s="310"/>
      <c r="D2509" s="281"/>
      <c r="E2509" s="281"/>
      <c r="F2509" s="281"/>
      <c r="G2509" s="281"/>
      <c r="H2509" s="281"/>
      <c r="I2509" s="281"/>
      <c r="J2509" s="257"/>
      <c r="K2509" s="245"/>
      <c r="M2509" s="242"/>
      <c r="N2509" s="248"/>
    </row>
    <row r="2510" spans="1:14" ht="74.099999999999994" customHeight="1" outlineLevel="1">
      <c r="B2510" s="26" t="str">
        <f t="shared" si="64"/>
        <v>8003</v>
      </c>
      <c r="C2510" s="310"/>
      <c r="D2510" s="281"/>
      <c r="E2510" s="281"/>
      <c r="F2510" s="281"/>
      <c r="G2510" s="281"/>
      <c r="H2510" s="281"/>
      <c r="I2510" s="281"/>
      <c r="J2510" s="257"/>
      <c r="K2510" s="246"/>
      <c r="M2510" s="243"/>
      <c r="N2510" s="249"/>
    </row>
    <row r="2511" spans="1:14" ht="175.15" customHeight="1" outlineLevel="1">
      <c r="B2511" s="26" t="str">
        <f t="shared" si="64"/>
        <v>8004</v>
      </c>
      <c r="C2511" s="101" t="s">
        <v>2855</v>
      </c>
      <c r="D2511" s="11" t="s">
        <v>40</v>
      </c>
      <c r="I2511" s="11" t="s">
        <v>992</v>
      </c>
      <c r="J2511" s="32" t="s">
        <v>2856</v>
      </c>
      <c r="K2511" s="122" t="s">
        <v>5541</v>
      </c>
      <c r="M2511" s="11">
        <v>1</v>
      </c>
      <c r="N2511" s="11">
        <f ca="1">IF(INDIRECT(ADDRESS(ROW(),12))=1,2^(ROW()-ROW($N$2507)),0)</f>
        <v>0</v>
      </c>
    </row>
    <row r="2512" spans="1:14" ht="69" customHeight="1" outlineLevel="1">
      <c r="B2512" s="26" t="str">
        <f t="shared" si="64"/>
        <v>8005</v>
      </c>
      <c r="C2512" s="320" t="s">
        <v>2857</v>
      </c>
      <c r="D2512" s="280" t="s">
        <v>124</v>
      </c>
      <c r="E2512" s="280"/>
      <c r="F2512" s="280"/>
      <c r="G2512" s="280"/>
      <c r="H2512" s="280"/>
      <c r="I2512" s="280" t="s">
        <v>992</v>
      </c>
      <c r="J2512" s="261" t="s">
        <v>2858</v>
      </c>
      <c r="K2512" s="250" t="s">
        <v>5910</v>
      </c>
      <c r="M2512" s="11">
        <v>1</v>
      </c>
      <c r="N2512" s="11">
        <f t="shared" ref="N2512:N2570" ca="1" si="65">IF(INDIRECT(ADDRESS(ROW(),12))=1,2^(ROW()-ROW($N$2507)),0)</f>
        <v>0</v>
      </c>
    </row>
    <row r="2513" spans="2:14" ht="101.1" customHeight="1" outlineLevel="1">
      <c r="B2513" s="26" t="str">
        <f t="shared" si="64"/>
        <v>8006</v>
      </c>
      <c r="C2513" s="320"/>
      <c r="D2513" s="280"/>
      <c r="E2513" s="280"/>
      <c r="F2513" s="280"/>
      <c r="G2513" s="280"/>
      <c r="H2513" s="280"/>
      <c r="I2513" s="280"/>
      <c r="J2513" s="262"/>
      <c r="K2513" s="251"/>
      <c r="M2513" s="11">
        <v>1</v>
      </c>
      <c r="N2513" s="11">
        <f t="shared" ca="1" si="65"/>
        <v>0</v>
      </c>
    </row>
    <row r="2514" spans="2:14" ht="27" outlineLevel="1">
      <c r="B2514" s="26" t="str">
        <f t="shared" si="64"/>
        <v>8007</v>
      </c>
      <c r="C2514" s="101" t="s">
        <v>2859</v>
      </c>
      <c r="D2514" s="11" t="s">
        <v>40</v>
      </c>
      <c r="E2514" s="11">
        <v>1</v>
      </c>
      <c r="F2514" s="11" t="s">
        <v>522</v>
      </c>
      <c r="G2514" s="11">
        <v>1</v>
      </c>
      <c r="H2514" s="11">
        <v>100</v>
      </c>
      <c r="I2514" s="11" t="s">
        <v>992</v>
      </c>
      <c r="J2514" s="32" t="s">
        <v>2860</v>
      </c>
      <c r="K2514" s="122" t="s">
        <v>5911</v>
      </c>
      <c r="M2514" s="11">
        <v>1</v>
      </c>
      <c r="N2514" s="11">
        <f t="shared" ca="1" si="65"/>
        <v>0</v>
      </c>
    </row>
    <row r="2515" spans="2:14" ht="27" outlineLevel="1">
      <c r="B2515" s="26" t="str">
        <f t="shared" si="64"/>
        <v>8008</v>
      </c>
      <c r="C2515" s="101" t="s">
        <v>2861</v>
      </c>
      <c r="D2515" s="11" t="s">
        <v>40</v>
      </c>
      <c r="E2515" s="11">
        <v>1</v>
      </c>
      <c r="F2515" s="11" t="s">
        <v>522</v>
      </c>
      <c r="G2515" s="11">
        <v>1</v>
      </c>
      <c r="H2515" s="11">
        <v>100</v>
      </c>
      <c r="I2515" s="11" t="s">
        <v>992</v>
      </c>
      <c r="J2515" s="32" t="s">
        <v>2862</v>
      </c>
      <c r="K2515" s="122" t="s">
        <v>5542</v>
      </c>
      <c r="M2515" s="11">
        <v>1</v>
      </c>
      <c r="N2515" s="11">
        <f t="shared" ca="1" si="65"/>
        <v>0</v>
      </c>
    </row>
    <row r="2516" spans="2:14" ht="310.5" outlineLevel="1">
      <c r="B2516" s="26" t="str">
        <f t="shared" si="64"/>
        <v>8009</v>
      </c>
      <c r="C2516" s="101" t="s">
        <v>2863</v>
      </c>
      <c r="D2516" s="11" t="s">
        <v>40</v>
      </c>
      <c r="G2516" s="11">
        <v>1</v>
      </c>
      <c r="H2516" s="11">
        <v>255</v>
      </c>
      <c r="I2516" s="11" t="s">
        <v>992</v>
      </c>
      <c r="J2516" s="32" t="s">
        <v>2864</v>
      </c>
      <c r="K2516" s="39" t="s">
        <v>5912</v>
      </c>
      <c r="M2516" s="11">
        <v>1</v>
      </c>
      <c r="N2516" s="11">
        <f t="shared" ca="1" si="65"/>
        <v>0</v>
      </c>
    </row>
    <row r="2517" spans="2:14" ht="121.5" outlineLevel="1">
      <c r="B2517" s="26" t="str">
        <f t="shared" si="64"/>
        <v>800A</v>
      </c>
      <c r="C2517" s="101" t="s">
        <v>2865</v>
      </c>
      <c r="D2517" s="11" t="s">
        <v>40</v>
      </c>
      <c r="G2517" s="11">
        <v>0</v>
      </c>
      <c r="H2517" s="11">
        <v>1</v>
      </c>
      <c r="I2517" s="11" t="s">
        <v>992</v>
      </c>
      <c r="J2517" s="122" t="s">
        <v>5543</v>
      </c>
      <c r="K2517" s="151" t="s">
        <v>5913</v>
      </c>
      <c r="M2517" s="11">
        <v>1</v>
      </c>
      <c r="N2517" s="11">
        <f t="shared" ca="1" si="65"/>
        <v>0</v>
      </c>
    </row>
    <row r="2518" spans="2:14" ht="27" outlineLevel="1">
      <c r="B2518" s="26" t="str">
        <f t="shared" si="64"/>
        <v>800B</v>
      </c>
      <c r="C2518" s="101" t="s">
        <v>2866</v>
      </c>
      <c r="D2518" s="11" t="s">
        <v>40</v>
      </c>
      <c r="E2518" s="11">
        <v>1</v>
      </c>
      <c r="F2518" s="13" t="s">
        <v>121</v>
      </c>
      <c r="I2518" s="11" t="s">
        <v>992</v>
      </c>
      <c r="J2518" s="122" t="s">
        <v>5544</v>
      </c>
      <c r="K2518" s="122" t="s">
        <v>5914</v>
      </c>
      <c r="L2518" s="11" t="s">
        <v>5549</v>
      </c>
      <c r="M2518" s="11">
        <v>1</v>
      </c>
      <c r="N2518" s="11">
        <f t="shared" ca="1" si="65"/>
        <v>0</v>
      </c>
    </row>
    <row r="2519" spans="2:14" outlineLevel="1">
      <c r="B2519" s="26" t="str">
        <f t="shared" si="64"/>
        <v>800C</v>
      </c>
      <c r="C2519" s="320" t="s">
        <v>2867</v>
      </c>
      <c r="D2519" s="280" t="s">
        <v>124</v>
      </c>
      <c r="E2519" s="280">
        <v>1</v>
      </c>
      <c r="F2519" s="280" t="s">
        <v>121</v>
      </c>
      <c r="G2519" s="270"/>
      <c r="H2519" s="270"/>
      <c r="I2519" s="280" t="s">
        <v>992</v>
      </c>
      <c r="J2519" s="263" t="s">
        <v>125</v>
      </c>
      <c r="K2519" s="252" t="s">
        <v>5546</v>
      </c>
      <c r="L2519" s="11" t="s">
        <v>5549</v>
      </c>
      <c r="M2519" s="11">
        <v>1</v>
      </c>
      <c r="N2519" s="11">
        <f t="shared" ca="1" si="65"/>
        <v>0</v>
      </c>
    </row>
    <row r="2520" spans="2:14" outlineLevel="1">
      <c r="B2520" s="26" t="str">
        <f t="shared" si="64"/>
        <v>800D</v>
      </c>
      <c r="C2520" s="320"/>
      <c r="D2520" s="280"/>
      <c r="E2520" s="280"/>
      <c r="F2520" s="280"/>
      <c r="G2520" s="271"/>
      <c r="H2520" s="271"/>
      <c r="I2520" s="280"/>
      <c r="J2520" s="264"/>
      <c r="K2520" s="253"/>
      <c r="L2520" s="11" t="s">
        <v>5549</v>
      </c>
      <c r="M2520" s="11">
        <v>1</v>
      </c>
      <c r="N2520" s="11">
        <f t="shared" ca="1" si="65"/>
        <v>0</v>
      </c>
    </row>
    <row r="2521" spans="2:14" outlineLevel="1">
      <c r="B2521" s="26" t="str">
        <f t="shared" si="64"/>
        <v>800E</v>
      </c>
      <c r="C2521" s="320" t="s">
        <v>2868</v>
      </c>
      <c r="D2521" s="280" t="s">
        <v>124</v>
      </c>
      <c r="E2521" s="280">
        <v>1</v>
      </c>
      <c r="F2521" s="280" t="s">
        <v>121</v>
      </c>
      <c r="G2521" s="270"/>
      <c r="H2521" s="270"/>
      <c r="I2521" s="280" t="s">
        <v>992</v>
      </c>
      <c r="J2521" s="263" t="s">
        <v>127</v>
      </c>
      <c r="K2521" s="252" t="s">
        <v>5545</v>
      </c>
      <c r="L2521" s="11" t="s">
        <v>5549</v>
      </c>
      <c r="M2521" s="11">
        <v>1</v>
      </c>
      <c r="N2521" s="11">
        <f t="shared" ca="1" si="65"/>
        <v>0</v>
      </c>
    </row>
    <row r="2522" spans="2:14" outlineLevel="1">
      <c r="B2522" s="26" t="str">
        <f t="shared" si="64"/>
        <v>800F</v>
      </c>
      <c r="C2522" s="320"/>
      <c r="D2522" s="280"/>
      <c r="E2522" s="280"/>
      <c r="F2522" s="280"/>
      <c r="G2522" s="271"/>
      <c r="H2522" s="271"/>
      <c r="I2522" s="280"/>
      <c r="J2522" s="264"/>
      <c r="K2522" s="254"/>
      <c r="L2522" s="11" t="s">
        <v>5549</v>
      </c>
      <c r="M2522" s="11">
        <v>1</v>
      </c>
      <c r="N2522" s="11">
        <f t="shared" ca="1" si="65"/>
        <v>0</v>
      </c>
    </row>
    <row r="2523" spans="2:14" outlineLevel="1">
      <c r="B2523" s="26" t="str">
        <f t="shared" si="64"/>
        <v>8010</v>
      </c>
      <c r="C2523" s="100" t="s">
        <v>2869</v>
      </c>
      <c r="D2523" s="11" t="s">
        <v>40</v>
      </c>
      <c r="E2523" s="11">
        <v>0.1</v>
      </c>
      <c r="F2523" s="46" t="s">
        <v>257</v>
      </c>
      <c r="I2523" s="46" t="s">
        <v>2870</v>
      </c>
      <c r="J2523" s="101" t="s">
        <v>2871</v>
      </c>
      <c r="K2523" s="122" t="s">
        <v>5547</v>
      </c>
      <c r="L2523" s="11" t="s">
        <v>5549</v>
      </c>
      <c r="M2523" s="11">
        <v>1</v>
      </c>
      <c r="N2523" s="11">
        <f t="shared" ca="1" si="65"/>
        <v>0</v>
      </c>
    </row>
    <row r="2524" spans="2:14" outlineLevel="1">
      <c r="B2524" s="26" t="str">
        <f t="shared" si="64"/>
        <v>8011</v>
      </c>
      <c r="C2524" s="100" t="s">
        <v>2872</v>
      </c>
      <c r="D2524" s="11" t="s">
        <v>40</v>
      </c>
      <c r="E2524" s="11">
        <v>0.1</v>
      </c>
      <c r="F2524" s="46" t="s">
        <v>257</v>
      </c>
      <c r="I2524" s="46" t="s">
        <v>2870</v>
      </c>
      <c r="J2524" s="101" t="s">
        <v>2873</v>
      </c>
      <c r="K2524" s="122" t="s">
        <v>5548</v>
      </c>
      <c r="L2524" s="11" t="s">
        <v>5549</v>
      </c>
      <c r="M2524" s="11">
        <v>1</v>
      </c>
      <c r="N2524" s="11">
        <f t="shared" ca="1" si="65"/>
        <v>0</v>
      </c>
    </row>
    <row r="2525" spans="2:14" outlineLevel="1">
      <c r="B2525" s="26" t="str">
        <f t="shared" si="64"/>
        <v>8012</v>
      </c>
      <c r="C2525" s="157"/>
      <c r="J2525" s="11"/>
      <c r="K2525" s="140"/>
      <c r="N2525" s="11">
        <f t="shared" ca="1" si="65"/>
        <v>0</v>
      </c>
    </row>
    <row r="2526" spans="2:14" outlineLevel="1">
      <c r="B2526" s="26" t="str">
        <f t="shared" si="64"/>
        <v>8013</v>
      </c>
      <c r="C2526" s="157"/>
      <c r="J2526" s="11"/>
      <c r="K2526" s="140"/>
      <c r="N2526" s="11">
        <f t="shared" ca="1" si="65"/>
        <v>0</v>
      </c>
    </row>
    <row r="2527" spans="2:14" outlineLevel="1">
      <c r="B2527" s="26" t="str">
        <f t="shared" si="64"/>
        <v>8014</v>
      </c>
      <c r="C2527" s="157"/>
      <c r="J2527" s="11"/>
      <c r="K2527" s="140"/>
      <c r="N2527" s="11">
        <f t="shared" ca="1" si="65"/>
        <v>0</v>
      </c>
    </row>
    <row r="2528" spans="2:14" outlineLevel="1">
      <c r="B2528" s="26" t="str">
        <f t="shared" si="64"/>
        <v>8015</v>
      </c>
      <c r="C2528" s="101"/>
      <c r="J2528" s="32"/>
      <c r="K2528" s="134"/>
      <c r="N2528" s="11">
        <f t="shared" ca="1" si="65"/>
        <v>0</v>
      </c>
    </row>
    <row r="2529" spans="2:14" outlineLevel="1">
      <c r="B2529" s="26" t="str">
        <f t="shared" si="64"/>
        <v>8016</v>
      </c>
      <c r="C2529" s="101"/>
      <c r="J2529" s="32"/>
      <c r="K2529" s="134"/>
      <c r="N2529" s="11">
        <f t="shared" ca="1" si="65"/>
        <v>0</v>
      </c>
    </row>
    <row r="2530" spans="2:14" outlineLevel="1">
      <c r="B2530" s="26" t="str">
        <f t="shared" si="64"/>
        <v>8017</v>
      </c>
      <c r="C2530" s="101"/>
      <c r="J2530" s="32"/>
      <c r="K2530" s="134"/>
      <c r="N2530" s="11">
        <f t="shared" ca="1" si="65"/>
        <v>0</v>
      </c>
    </row>
    <row r="2531" spans="2:14" outlineLevel="1">
      <c r="B2531" s="26" t="str">
        <f t="shared" si="64"/>
        <v>8018</v>
      </c>
      <c r="C2531" s="101"/>
      <c r="J2531" s="32"/>
      <c r="K2531" s="134"/>
      <c r="N2531" s="11">
        <f t="shared" ca="1" si="65"/>
        <v>0</v>
      </c>
    </row>
    <row r="2532" spans="2:14" outlineLevel="1">
      <c r="B2532" s="26" t="str">
        <f t="shared" si="64"/>
        <v>8019</v>
      </c>
      <c r="C2532" s="101"/>
      <c r="J2532" s="32"/>
      <c r="K2532" s="134"/>
      <c r="N2532" s="11">
        <f t="shared" ca="1" si="65"/>
        <v>0</v>
      </c>
    </row>
    <row r="2533" spans="2:14" outlineLevel="1">
      <c r="B2533" s="26" t="str">
        <f t="shared" si="64"/>
        <v>801A</v>
      </c>
      <c r="C2533" s="101"/>
      <c r="J2533" s="32"/>
      <c r="K2533" s="134"/>
      <c r="N2533" s="11">
        <f t="shared" ca="1" si="65"/>
        <v>0</v>
      </c>
    </row>
    <row r="2534" spans="2:14" outlineLevel="1">
      <c r="B2534" s="26" t="str">
        <f t="shared" si="64"/>
        <v>801B</v>
      </c>
      <c r="C2534" s="101"/>
      <c r="J2534" s="32"/>
      <c r="K2534" s="134"/>
      <c r="N2534" s="11">
        <f t="shared" ca="1" si="65"/>
        <v>0</v>
      </c>
    </row>
    <row r="2535" spans="2:14" outlineLevel="1">
      <c r="B2535" s="26" t="str">
        <f t="shared" si="64"/>
        <v>801C</v>
      </c>
      <c r="C2535" s="101"/>
      <c r="J2535" s="32"/>
      <c r="K2535" s="134"/>
      <c r="N2535" s="11">
        <f t="shared" ca="1" si="65"/>
        <v>0</v>
      </c>
    </row>
    <row r="2536" spans="2:14" outlineLevel="1">
      <c r="B2536" s="26" t="str">
        <f t="shared" si="64"/>
        <v>801D</v>
      </c>
      <c r="C2536" s="101"/>
      <c r="J2536" s="32"/>
      <c r="K2536" s="134"/>
      <c r="N2536" s="11">
        <f t="shared" ca="1" si="65"/>
        <v>0</v>
      </c>
    </row>
    <row r="2537" spans="2:14" outlineLevel="1">
      <c r="B2537" s="26" t="str">
        <f t="shared" si="64"/>
        <v>801E</v>
      </c>
      <c r="C2537" s="101"/>
      <c r="J2537" s="32"/>
      <c r="K2537" s="134"/>
      <c r="N2537" s="11">
        <f t="shared" ca="1" si="65"/>
        <v>0</v>
      </c>
    </row>
    <row r="2538" spans="2:14" outlineLevel="1">
      <c r="B2538" s="26" t="str">
        <f t="shared" si="64"/>
        <v>801F</v>
      </c>
      <c r="C2538" s="101"/>
      <c r="J2538" s="32"/>
      <c r="K2538" s="134"/>
      <c r="N2538" s="11">
        <f t="shared" ca="1" si="65"/>
        <v>0</v>
      </c>
    </row>
    <row r="2539" spans="2:14" ht="71.25" outlineLevel="1">
      <c r="B2539" s="26" t="str">
        <f t="shared" si="64"/>
        <v>8020</v>
      </c>
      <c r="C2539" s="162" t="s">
        <v>2874</v>
      </c>
      <c r="D2539" s="11" t="s">
        <v>173</v>
      </c>
      <c r="I2539" s="11" t="s">
        <v>992</v>
      </c>
      <c r="J2539" s="27" t="s">
        <v>174</v>
      </c>
      <c r="K2539" s="34" t="s">
        <v>5551</v>
      </c>
      <c r="L2539" s="11" t="s">
        <v>5549</v>
      </c>
      <c r="M2539" s="11">
        <v>1</v>
      </c>
      <c r="N2539" s="11">
        <f t="shared" ca="1" si="65"/>
        <v>0</v>
      </c>
    </row>
    <row r="2540" spans="2:14" ht="71.25" outlineLevel="1">
      <c r="B2540" s="26" t="str">
        <f t="shared" si="64"/>
        <v>8021</v>
      </c>
      <c r="C2540" s="162" t="s">
        <v>2875</v>
      </c>
      <c r="D2540" s="11" t="s">
        <v>173</v>
      </c>
      <c r="I2540" s="11" t="s">
        <v>992</v>
      </c>
      <c r="J2540" s="27" t="s">
        <v>177</v>
      </c>
      <c r="K2540" s="34" t="s">
        <v>5550</v>
      </c>
      <c r="L2540" s="11" t="s">
        <v>5549</v>
      </c>
      <c r="M2540" s="11">
        <v>1</v>
      </c>
      <c r="N2540" s="11">
        <f t="shared" ca="1" si="65"/>
        <v>0</v>
      </c>
    </row>
    <row r="2541" spans="2:14" ht="71.25" outlineLevel="1">
      <c r="B2541" s="26" t="str">
        <f t="shared" si="64"/>
        <v>8022</v>
      </c>
      <c r="C2541" s="162" t="s">
        <v>2876</v>
      </c>
      <c r="D2541" s="11" t="s">
        <v>173</v>
      </c>
      <c r="I2541" s="11" t="s">
        <v>992</v>
      </c>
      <c r="J2541" s="27" t="s">
        <v>179</v>
      </c>
      <c r="K2541" s="34" t="s">
        <v>5552</v>
      </c>
      <c r="L2541" s="11" t="s">
        <v>5549</v>
      </c>
      <c r="M2541" s="11">
        <v>1</v>
      </c>
      <c r="N2541" s="11">
        <f t="shared" ca="1" si="65"/>
        <v>0</v>
      </c>
    </row>
    <row r="2542" spans="2:14" ht="71.25" outlineLevel="1">
      <c r="B2542" s="26" t="str">
        <f t="shared" si="64"/>
        <v>8023</v>
      </c>
      <c r="C2542" s="162" t="s">
        <v>2877</v>
      </c>
      <c r="D2542" s="11" t="s">
        <v>173</v>
      </c>
      <c r="I2542" s="11" t="s">
        <v>992</v>
      </c>
      <c r="J2542" s="27" t="s">
        <v>182</v>
      </c>
      <c r="K2542" s="34" t="s">
        <v>5553</v>
      </c>
      <c r="L2542" s="11" t="s">
        <v>5549</v>
      </c>
      <c r="M2542" s="11">
        <v>1</v>
      </c>
      <c r="N2542" s="11">
        <f t="shared" ca="1" si="65"/>
        <v>0</v>
      </c>
    </row>
    <row r="2543" spans="2:14" ht="71.25" outlineLevel="1">
      <c r="B2543" s="26" t="str">
        <f t="shared" si="64"/>
        <v>8024</v>
      </c>
      <c r="C2543" s="162" t="s">
        <v>2878</v>
      </c>
      <c r="D2543" s="11" t="s">
        <v>173</v>
      </c>
      <c r="I2543" s="11" t="s">
        <v>992</v>
      </c>
      <c r="J2543" s="27" t="s">
        <v>185</v>
      </c>
      <c r="K2543" s="34" t="s">
        <v>5554</v>
      </c>
      <c r="L2543" s="11" t="s">
        <v>5549</v>
      </c>
      <c r="M2543" s="11">
        <v>1</v>
      </c>
      <c r="N2543" s="11">
        <f t="shared" ca="1" si="65"/>
        <v>0</v>
      </c>
    </row>
    <row r="2544" spans="2:14" ht="71.25" outlineLevel="1">
      <c r="B2544" s="26" t="str">
        <f t="shared" si="64"/>
        <v>8025</v>
      </c>
      <c r="C2544" s="162" t="s">
        <v>2879</v>
      </c>
      <c r="D2544" s="11" t="s">
        <v>173</v>
      </c>
      <c r="I2544" s="11" t="s">
        <v>992</v>
      </c>
      <c r="J2544" s="27" t="s">
        <v>188</v>
      </c>
      <c r="K2544" s="34" t="s">
        <v>5555</v>
      </c>
      <c r="L2544" s="11" t="s">
        <v>5549</v>
      </c>
      <c r="M2544" s="11">
        <v>1</v>
      </c>
      <c r="N2544" s="11">
        <f t="shared" ca="1" si="65"/>
        <v>0</v>
      </c>
    </row>
    <row r="2545" spans="2:14" ht="71.25" outlineLevel="1">
      <c r="B2545" s="26" t="str">
        <f t="shared" si="64"/>
        <v>8026</v>
      </c>
      <c r="C2545" s="162" t="s">
        <v>2880</v>
      </c>
      <c r="D2545" s="11" t="s">
        <v>173</v>
      </c>
      <c r="I2545" s="11" t="s">
        <v>992</v>
      </c>
      <c r="J2545" s="27" t="s">
        <v>191</v>
      </c>
      <c r="K2545" s="34" t="s">
        <v>5556</v>
      </c>
      <c r="L2545" s="11" t="s">
        <v>5549</v>
      </c>
      <c r="M2545" s="11">
        <v>1</v>
      </c>
      <c r="N2545" s="11">
        <f t="shared" ca="1" si="65"/>
        <v>0</v>
      </c>
    </row>
    <row r="2546" spans="2:14" outlineLevel="1">
      <c r="B2546" s="26" t="str">
        <f t="shared" si="64"/>
        <v>8027</v>
      </c>
      <c r="C2546" s="162" t="s">
        <v>2881</v>
      </c>
      <c r="I2546" s="11" t="s">
        <v>992</v>
      </c>
      <c r="J2546" s="32" t="s">
        <v>170</v>
      </c>
      <c r="K2546" s="34" t="s">
        <v>5557</v>
      </c>
      <c r="N2546" s="11">
        <f t="shared" ca="1" si="65"/>
        <v>0</v>
      </c>
    </row>
    <row r="2547" spans="2:14" outlineLevel="1">
      <c r="B2547" s="26" t="str">
        <f t="shared" si="64"/>
        <v>8028</v>
      </c>
      <c r="C2547" s="101"/>
      <c r="J2547" s="32"/>
      <c r="K2547" s="134"/>
      <c r="N2547" s="11">
        <f t="shared" ca="1" si="65"/>
        <v>0</v>
      </c>
    </row>
    <row r="2548" spans="2:14" outlineLevel="1">
      <c r="B2548" s="26" t="str">
        <f t="shared" si="64"/>
        <v>8029</v>
      </c>
      <c r="C2548" s="101"/>
      <c r="J2548" s="32"/>
      <c r="K2548" s="134"/>
      <c r="N2548" s="11">
        <f t="shared" ca="1" si="65"/>
        <v>0</v>
      </c>
    </row>
    <row r="2549" spans="2:14" outlineLevel="1">
      <c r="B2549" s="26" t="str">
        <f t="shared" si="64"/>
        <v>802A</v>
      </c>
      <c r="C2549" s="101"/>
      <c r="J2549" s="32"/>
      <c r="K2549" s="134"/>
      <c r="N2549" s="11">
        <f t="shared" ca="1" si="65"/>
        <v>0</v>
      </c>
    </row>
    <row r="2550" spans="2:14" outlineLevel="1">
      <c r="B2550" s="26" t="str">
        <f t="shared" si="64"/>
        <v>802B</v>
      </c>
      <c r="C2550" s="101"/>
      <c r="J2550" s="32"/>
      <c r="K2550" s="134"/>
      <c r="N2550" s="11">
        <f t="shared" ca="1" si="65"/>
        <v>0</v>
      </c>
    </row>
    <row r="2551" spans="2:14" outlineLevel="1">
      <c r="B2551" s="26" t="str">
        <f t="shared" si="64"/>
        <v>802C</v>
      </c>
      <c r="C2551" s="101"/>
      <c r="J2551" s="32"/>
      <c r="K2551" s="134"/>
      <c r="N2551" s="11">
        <f t="shared" ca="1" si="65"/>
        <v>0</v>
      </c>
    </row>
    <row r="2552" spans="2:14" outlineLevel="1">
      <c r="B2552" s="26" t="str">
        <f t="shared" si="64"/>
        <v>802D</v>
      </c>
      <c r="C2552" s="101"/>
      <c r="J2552" s="32"/>
      <c r="K2552" s="134"/>
      <c r="N2552" s="11">
        <f t="shared" ca="1" si="65"/>
        <v>0</v>
      </c>
    </row>
    <row r="2553" spans="2:14" outlineLevel="1">
      <c r="B2553" s="26" t="str">
        <f t="shared" si="64"/>
        <v>802E</v>
      </c>
      <c r="C2553" s="101"/>
      <c r="J2553" s="32"/>
      <c r="K2553" s="134"/>
      <c r="N2553" s="11">
        <f t="shared" ca="1" si="65"/>
        <v>0</v>
      </c>
    </row>
    <row r="2554" spans="2:14" outlineLevel="1">
      <c r="B2554" s="26" t="str">
        <f t="shared" si="64"/>
        <v>802F</v>
      </c>
      <c r="C2554" s="101"/>
      <c r="J2554" s="32"/>
      <c r="K2554" s="134"/>
      <c r="N2554" s="11">
        <f t="shared" ca="1" si="65"/>
        <v>0</v>
      </c>
    </row>
    <row r="2555" spans="2:14" outlineLevel="1">
      <c r="B2555" s="26" t="str">
        <f t="shared" si="64"/>
        <v>8030</v>
      </c>
      <c r="C2555" s="101"/>
      <c r="J2555" s="32"/>
      <c r="K2555" s="134"/>
      <c r="N2555" s="11">
        <f t="shared" ca="1" si="65"/>
        <v>0</v>
      </c>
    </row>
    <row r="2556" spans="2:14" outlineLevel="1">
      <c r="B2556" s="26" t="str">
        <f t="shared" si="64"/>
        <v>8031</v>
      </c>
      <c r="C2556" s="101"/>
      <c r="J2556" s="32"/>
      <c r="K2556" s="134"/>
      <c r="N2556" s="11">
        <f t="shared" ca="1" si="65"/>
        <v>0</v>
      </c>
    </row>
    <row r="2557" spans="2:14" outlineLevel="1">
      <c r="B2557" s="26" t="str">
        <f t="shared" si="64"/>
        <v>8032</v>
      </c>
      <c r="C2557" s="101"/>
      <c r="J2557" s="32"/>
      <c r="K2557" s="134"/>
      <c r="N2557" s="11">
        <f t="shared" ca="1" si="65"/>
        <v>0</v>
      </c>
    </row>
    <row r="2558" spans="2:14" outlineLevel="1">
      <c r="B2558" s="26" t="str">
        <f t="shared" si="64"/>
        <v>8033</v>
      </c>
      <c r="C2558" s="101"/>
      <c r="J2558" s="32"/>
      <c r="K2558" s="134"/>
      <c r="N2558" s="11">
        <f t="shared" ca="1" si="65"/>
        <v>0</v>
      </c>
    </row>
    <row r="2559" spans="2:14" outlineLevel="1">
      <c r="B2559" s="26" t="str">
        <f t="shared" si="64"/>
        <v>8034</v>
      </c>
      <c r="C2559" s="101"/>
      <c r="J2559" s="32"/>
      <c r="K2559" s="134"/>
      <c r="N2559" s="11">
        <f t="shared" ca="1" si="65"/>
        <v>0</v>
      </c>
    </row>
    <row r="2560" spans="2:14" outlineLevel="1">
      <c r="B2560" s="26" t="str">
        <f t="shared" si="64"/>
        <v>8035</v>
      </c>
      <c r="C2560" s="101"/>
      <c r="J2560" s="32"/>
      <c r="K2560" s="134"/>
      <c r="N2560" s="11">
        <f t="shared" ca="1" si="65"/>
        <v>0</v>
      </c>
    </row>
    <row r="2561" spans="2:14" outlineLevel="1">
      <c r="B2561" s="26" t="str">
        <f t="shared" si="64"/>
        <v>8036</v>
      </c>
      <c r="C2561" s="101"/>
      <c r="J2561" s="32"/>
      <c r="K2561" s="134"/>
      <c r="N2561" s="11">
        <f t="shared" ca="1" si="65"/>
        <v>0</v>
      </c>
    </row>
    <row r="2562" spans="2:14" outlineLevel="1">
      <c r="B2562" s="26" t="str">
        <f t="shared" si="64"/>
        <v>8037</v>
      </c>
      <c r="C2562" s="101"/>
      <c r="J2562" s="32"/>
      <c r="K2562" s="134"/>
      <c r="N2562" s="11">
        <f t="shared" ca="1" si="65"/>
        <v>0</v>
      </c>
    </row>
    <row r="2563" spans="2:14" outlineLevel="1">
      <c r="B2563" s="26" t="str">
        <f t="shared" si="64"/>
        <v>8038</v>
      </c>
      <c r="C2563" s="101"/>
      <c r="J2563" s="32"/>
      <c r="K2563" s="134"/>
      <c r="N2563" s="11">
        <f t="shared" ca="1" si="65"/>
        <v>0</v>
      </c>
    </row>
    <row r="2564" spans="2:14" outlineLevel="1">
      <c r="B2564" s="26" t="str">
        <f t="shared" si="64"/>
        <v>8039</v>
      </c>
      <c r="C2564" s="101"/>
      <c r="J2564" s="32"/>
      <c r="K2564" s="134"/>
      <c r="N2564" s="11">
        <f t="shared" ca="1" si="65"/>
        <v>0</v>
      </c>
    </row>
    <row r="2565" spans="2:14" outlineLevel="1">
      <c r="B2565" s="26" t="str">
        <f t="shared" si="64"/>
        <v>803A</v>
      </c>
      <c r="C2565" s="101"/>
      <c r="J2565" s="32"/>
      <c r="K2565" s="134"/>
      <c r="N2565" s="11">
        <f t="shared" ca="1" si="65"/>
        <v>0</v>
      </c>
    </row>
    <row r="2566" spans="2:14" outlineLevel="1">
      <c r="B2566" s="26" t="str">
        <f t="shared" si="64"/>
        <v>803B</v>
      </c>
      <c r="C2566" s="101"/>
      <c r="J2566" s="32"/>
      <c r="K2566" s="134"/>
      <c r="N2566" s="11">
        <f t="shared" ca="1" si="65"/>
        <v>0</v>
      </c>
    </row>
    <row r="2567" spans="2:14" ht="71.25" outlineLevel="1">
      <c r="B2567" s="26" t="str">
        <f t="shared" si="64"/>
        <v>803C</v>
      </c>
      <c r="C2567" s="100" t="s">
        <v>2882</v>
      </c>
      <c r="D2567" s="11" t="s">
        <v>40</v>
      </c>
      <c r="J2567" s="123" t="s">
        <v>5558</v>
      </c>
      <c r="K2567" s="159" t="s">
        <v>5559</v>
      </c>
      <c r="N2567" s="11">
        <f t="shared" ca="1" si="65"/>
        <v>0</v>
      </c>
    </row>
    <row r="2568" spans="2:14" ht="14.1" customHeight="1" outlineLevel="1">
      <c r="B2568" s="26" t="str">
        <f t="shared" si="64"/>
        <v>803D</v>
      </c>
      <c r="C2568" s="100" t="s">
        <v>2883</v>
      </c>
      <c r="D2568" s="11" t="s">
        <v>40</v>
      </c>
      <c r="J2568" s="34" t="s">
        <v>2884</v>
      </c>
      <c r="K2568" s="3" t="s">
        <v>5560</v>
      </c>
      <c r="N2568" s="11">
        <f t="shared" ca="1" si="65"/>
        <v>0</v>
      </c>
    </row>
    <row r="2569" spans="2:14" hidden="1" outlineLevel="1">
      <c r="B2569" s="26" t="str">
        <f t="shared" si="64"/>
        <v>803E</v>
      </c>
      <c r="C2569" s="100" t="s">
        <v>2885</v>
      </c>
      <c r="D2569" s="11" t="s">
        <v>40</v>
      </c>
      <c r="J2569" s="34" t="s">
        <v>2886</v>
      </c>
      <c r="K2569" s="34"/>
      <c r="N2569" s="11">
        <f t="shared" ca="1" si="65"/>
        <v>0</v>
      </c>
    </row>
    <row r="2570" spans="2:14" hidden="1" outlineLevel="1">
      <c r="B2570" s="26" t="str">
        <f t="shared" si="64"/>
        <v>803F</v>
      </c>
      <c r="C2570" s="100" t="s">
        <v>2887</v>
      </c>
      <c r="D2570" s="11" t="s">
        <v>40</v>
      </c>
      <c r="J2570" s="34" t="s">
        <v>2888</v>
      </c>
      <c r="K2570" s="34"/>
      <c r="N2570" s="11">
        <f t="shared" ca="1" si="65"/>
        <v>0</v>
      </c>
    </row>
    <row r="2571" spans="2:14" outlineLevel="1">
      <c r="B2571" s="26" t="str">
        <f>DEC2HEX(32832+ROW()-ROW($B$2571),4)</f>
        <v>8040</v>
      </c>
      <c r="C2571" s="310" t="s">
        <v>2889</v>
      </c>
      <c r="D2571" s="281" t="s">
        <v>33</v>
      </c>
      <c r="E2571" s="281"/>
      <c r="F2571" s="281"/>
      <c r="G2571" s="281"/>
      <c r="H2571" s="281"/>
      <c r="I2571" s="281" t="s">
        <v>34</v>
      </c>
      <c r="J2571" s="258" t="s">
        <v>35</v>
      </c>
      <c r="K2571" s="244" t="s">
        <v>36</v>
      </c>
      <c r="M2571" s="241" t="str">
        <f ca="1">DEC2HEX((15+SUM(INDIRECT(ADDRESS(ROW()+32,13)&amp;":"&amp;ADDRESS(ROW()+4+60-1,13))))/2^32,8)</f>
        <v>00000000</v>
      </c>
      <c r="N2571" s="247" t="str">
        <f ca="1">DEC2HEX(MOD(15+SUM(INDIRECT(ADDRESS(ROW()+4,13)&amp;":"&amp;ADDRESS(ROW()+4+28-1,13))),2^32),8)</f>
        <v>0000002B</v>
      </c>
    </row>
    <row r="2572" spans="2:14" outlineLevel="1">
      <c r="B2572" s="26" t="str">
        <f t="shared" ref="B2572:B2640" si="66">DEC2HEX(32832+ROW()-ROW($B$2571),4)</f>
        <v>8041</v>
      </c>
      <c r="C2572" s="310"/>
      <c r="D2572" s="281"/>
      <c r="E2572" s="281"/>
      <c r="F2572" s="281"/>
      <c r="G2572" s="281"/>
      <c r="H2572" s="281"/>
      <c r="I2572" s="281"/>
      <c r="J2572" s="257"/>
      <c r="K2572" s="245"/>
      <c r="M2572" s="242"/>
      <c r="N2572" s="248"/>
    </row>
    <row r="2573" spans="2:14" outlineLevel="1">
      <c r="B2573" s="26" t="str">
        <f t="shared" si="66"/>
        <v>8042</v>
      </c>
      <c r="C2573" s="310"/>
      <c r="D2573" s="281"/>
      <c r="E2573" s="281"/>
      <c r="F2573" s="281"/>
      <c r="G2573" s="281"/>
      <c r="H2573" s="281"/>
      <c r="I2573" s="281"/>
      <c r="J2573" s="257"/>
      <c r="K2573" s="245"/>
      <c r="M2573" s="242"/>
      <c r="N2573" s="248"/>
    </row>
    <row r="2574" spans="2:14" ht="74.650000000000006" customHeight="1" outlineLevel="1">
      <c r="B2574" s="26" t="str">
        <f t="shared" si="66"/>
        <v>8043</v>
      </c>
      <c r="C2574" s="310"/>
      <c r="D2574" s="281"/>
      <c r="E2574" s="281"/>
      <c r="F2574" s="281"/>
      <c r="G2574" s="281"/>
      <c r="H2574" s="281"/>
      <c r="I2574" s="281"/>
      <c r="J2574" s="257"/>
      <c r="K2574" s="246"/>
      <c r="M2574" s="243"/>
      <c r="N2574" s="249"/>
    </row>
    <row r="2575" spans="2:14" ht="27" outlineLevel="1">
      <c r="B2575" s="26" t="str">
        <f t="shared" si="66"/>
        <v>8044</v>
      </c>
      <c r="C2575" s="101" t="s">
        <v>2890</v>
      </c>
      <c r="D2575" s="11" t="s">
        <v>40</v>
      </c>
      <c r="E2575" s="11">
        <v>1E-3</v>
      </c>
      <c r="F2575" s="11" t="s">
        <v>264</v>
      </c>
      <c r="G2575" s="11">
        <v>950</v>
      </c>
      <c r="H2575" s="11">
        <v>1050</v>
      </c>
      <c r="I2575" s="11" t="s">
        <v>992</v>
      </c>
      <c r="J2575" s="32" t="s">
        <v>2891</v>
      </c>
      <c r="K2575" s="122" t="s">
        <v>5563</v>
      </c>
      <c r="M2575" s="11">
        <v>1</v>
      </c>
      <c r="N2575" s="11">
        <f ca="1">IF(INDIRECT(ADDRESS(ROW(),12))=1,2^(ROW()-ROW($N$2571)),0)</f>
        <v>0</v>
      </c>
    </row>
    <row r="2576" spans="2:14" ht="27" outlineLevel="1">
      <c r="B2576" s="26" t="str">
        <f t="shared" si="66"/>
        <v>8045</v>
      </c>
      <c r="C2576" s="101" t="s">
        <v>2892</v>
      </c>
      <c r="D2576" s="11" t="s">
        <v>40</v>
      </c>
      <c r="E2576" s="11">
        <v>1E-3</v>
      </c>
      <c r="F2576" s="11" t="s">
        <v>264</v>
      </c>
      <c r="G2576" s="11">
        <v>950</v>
      </c>
      <c r="H2576" s="11">
        <v>1050</v>
      </c>
      <c r="I2576" s="11" t="s">
        <v>992</v>
      </c>
      <c r="J2576" s="32" t="s">
        <v>2893</v>
      </c>
      <c r="K2576" s="122" t="s">
        <v>5562</v>
      </c>
      <c r="M2576" s="11">
        <v>1</v>
      </c>
      <c r="N2576" s="11">
        <f t="shared" ref="N2576:N2634" ca="1" si="67">IF(INDIRECT(ADDRESS(ROW(),12))=1,2^(ROW()-ROW($N$2571)),0)</f>
        <v>0</v>
      </c>
    </row>
    <row r="2577" spans="2:14" ht="27" outlineLevel="1">
      <c r="B2577" s="26" t="str">
        <f t="shared" si="66"/>
        <v>8046</v>
      </c>
      <c r="C2577" s="101" t="s">
        <v>2894</v>
      </c>
      <c r="D2577" s="11" t="s">
        <v>40</v>
      </c>
      <c r="E2577" s="11">
        <v>1E-3</v>
      </c>
      <c r="F2577" s="11" t="s">
        <v>264</v>
      </c>
      <c r="G2577" s="11">
        <v>950</v>
      </c>
      <c r="H2577" s="11">
        <v>1050</v>
      </c>
      <c r="I2577" s="11" t="s">
        <v>992</v>
      </c>
      <c r="J2577" s="32" t="s">
        <v>2895</v>
      </c>
      <c r="K2577" s="122" t="s">
        <v>5561</v>
      </c>
      <c r="M2577" s="11">
        <v>1</v>
      </c>
      <c r="N2577" s="11">
        <f t="shared" ca="1" si="67"/>
        <v>0</v>
      </c>
    </row>
    <row r="2578" spans="2:14" ht="27" outlineLevel="1">
      <c r="B2578" s="26" t="str">
        <f t="shared" si="66"/>
        <v>8047</v>
      </c>
      <c r="C2578" s="101" t="s">
        <v>2896</v>
      </c>
      <c r="D2578" s="11" t="s">
        <v>40</v>
      </c>
      <c r="E2578" s="11">
        <v>1E-3</v>
      </c>
      <c r="F2578" s="11" t="s">
        <v>264</v>
      </c>
      <c r="G2578" s="11">
        <v>950</v>
      </c>
      <c r="H2578" s="11">
        <v>1050</v>
      </c>
      <c r="I2578" s="11" t="s">
        <v>992</v>
      </c>
      <c r="J2578" s="32" t="s">
        <v>2897</v>
      </c>
      <c r="K2578" s="122" t="s">
        <v>5915</v>
      </c>
      <c r="M2578" s="11">
        <v>1</v>
      </c>
      <c r="N2578" s="11">
        <f t="shared" ca="1" si="67"/>
        <v>0</v>
      </c>
    </row>
    <row r="2579" spans="2:14" ht="27" outlineLevel="1">
      <c r="B2579" s="26" t="str">
        <f t="shared" si="66"/>
        <v>8048</v>
      </c>
      <c r="C2579" s="101" t="s">
        <v>2898</v>
      </c>
      <c r="D2579" s="11" t="s">
        <v>40</v>
      </c>
      <c r="E2579" s="11">
        <v>1E-3</v>
      </c>
      <c r="F2579" s="11" t="s">
        <v>264</v>
      </c>
      <c r="G2579" s="11">
        <v>950</v>
      </c>
      <c r="H2579" s="11">
        <v>1050</v>
      </c>
      <c r="I2579" s="11" t="s">
        <v>992</v>
      </c>
      <c r="J2579" s="32" t="s">
        <v>2899</v>
      </c>
      <c r="K2579" s="122" t="s">
        <v>5916</v>
      </c>
      <c r="M2579" s="11">
        <v>1</v>
      </c>
      <c r="N2579" s="11">
        <f t="shared" ca="1" si="67"/>
        <v>0</v>
      </c>
    </row>
    <row r="2580" spans="2:14" ht="27" outlineLevel="1">
      <c r="B2580" s="26" t="str">
        <f t="shared" si="66"/>
        <v>8049</v>
      </c>
      <c r="C2580" s="101" t="s">
        <v>2900</v>
      </c>
      <c r="D2580" s="11" t="s">
        <v>40</v>
      </c>
      <c r="E2580" s="11">
        <v>1E-3</v>
      </c>
      <c r="F2580" s="11" t="s">
        <v>264</v>
      </c>
      <c r="G2580" s="11">
        <v>950</v>
      </c>
      <c r="H2580" s="11">
        <v>1050</v>
      </c>
      <c r="I2580" s="11" t="s">
        <v>992</v>
      </c>
      <c r="J2580" s="32" t="s">
        <v>2901</v>
      </c>
      <c r="K2580" s="122" t="s">
        <v>5917</v>
      </c>
      <c r="M2580" s="11">
        <v>1</v>
      </c>
      <c r="N2580" s="11">
        <f t="shared" ca="1" si="67"/>
        <v>0</v>
      </c>
    </row>
    <row r="2581" spans="2:14" ht="27" outlineLevel="1">
      <c r="B2581" s="26" t="str">
        <f t="shared" si="66"/>
        <v>804A</v>
      </c>
      <c r="C2581" s="101" t="s">
        <v>2902</v>
      </c>
      <c r="D2581" s="11" t="s">
        <v>40</v>
      </c>
      <c r="E2581" s="11">
        <v>1E-3</v>
      </c>
      <c r="F2581" s="11" t="s">
        <v>264</v>
      </c>
      <c r="G2581" s="11">
        <v>950</v>
      </c>
      <c r="H2581" s="11">
        <v>1050</v>
      </c>
      <c r="I2581" s="11" t="s">
        <v>992</v>
      </c>
      <c r="J2581" s="32" t="s">
        <v>2903</v>
      </c>
      <c r="K2581" s="122" t="s">
        <v>5918</v>
      </c>
      <c r="M2581" s="11">
        <v>1</v>
      </c>
      <c r="N2581" s="11">
        <f t="shared" ca="1" si="67"/>
        <v>0</v>
      </c>
    </row>
    <row r="2582" spans="2:14" ht="27" outlineLevel="1">
      <c r="B2582" s="26" t="str">
        <f t="shared" si="66"/>
        <v>804B</v>
      </c>
      <c r="C2582" s="101" t="s">
        <v>2904</v>
      </c>
      <c r="D2582" s="11" t="s">
        <v>40</v>
      </c>
      <c r="E2582" s="11">
        <v>1E-3</v>
      </c>
      <c r="F2582" s="11" t="s">
        <v>264</v>
      </c>
      <c r="G2582" s="11">
        <v>950</v>
      </c>
      <c r="H2582" s="11">
        <v>1050</v>
      </c>
      <c r="I2582" s="11" t="s">
        <v>992</v>
      </c>
      <c r="J2582" s="32" t="s">
        <v>2905</v>
      </c>
      <c r="K2582" s="122" t="s">
        <v>5919</v>
      </c>
      <c r="M2582" s="11">
        <v>1</v>
      </c>
      <c r="N2582" s="11">
        <f t="shared" ca="1" si="67"/>
        <v>0</v>
      </c>
    </row>
    <row r="2583" spans="2:14" ht="27" outlineLevel="1">
      <c r="B2583" s="26" t="str">
        <f t="shared" si="66"/>
        <v>804C</v>
      </c>
      <c r="C2583" s="101" t="s">
        <v>2906</v>
      </c>
      <c r="D2583" s="11" t="s">
        <v>40</v>
      </c>
      <c r="E2583" s="11">
        <v>1E-3</v>
      </c>
      <c r="F2583" s="11" t="s">
        <v>264</v>
      </c>
      <c r="G2583" s="11">
        <v>950</v>
      </c>
      <c r="H2583" s="11">
        <v>1050</v>
      </c>
      <c r="I2583" s="11" t="s">
        <v>992</v>
      </c>
      <c r="J2583" s="32" t="s">
        <v>2907</v>
      </c>
      <c r="K2583" s="122" t="s">
        <v>5920</v>
      </c>
      <c r="M2583" s="11">
        <v>1</v>
      </c>
      <c r="N2583" s="11">
        <f t="shared" ca="1" si="67"/>
        <v>0</v>
      </c>
    </row>
    <row r="2584" spans="2:14" ht="27" outlineLevel="1">
      <c r="B2584" s="26" t="str">
        <f t="shared" si="66"/>
        <v>804D</v>
      </c>
      <c r="C2584" s="101" t="s">
        <v>2908</v>
      </c>
      <c r="D2584" s="11" t="s">
        <v>40</v>
      </c>
      <c r="E2584" s="11">
        <v>1E-3</v>
      </c>
      <c r="F2584" s="11" t="s">
        <v>264</v>
      </c>
      <c r="G2584" s="11">
        <v>950</v>
      </c>
      <c r="H2584" s="11">
        <v>1050</v>
      </c>
      <c r="I2584" s="11" t="s">
        <v>992</v>
      </c>
      <c r="J2584" s="32" t="s">
        <v>2909</v>
      </c>
      <c r="K2584" s="122" t="s">
        <v>5564</v>
      </c>
      <c r="M2584" s="11">
        <v>1</v>
      </c>
      <c r="N2584" s="11">
        <f t="shared" ca="1" si="67"/>
        <v>0</v>
      </c>
    </row>
    <row r="2585" spans="2:14" ht="27" outlineLevel="1">
      <c r="B2585" s="26" t="str">
        <f t="shared" si="66"/>
        <v>804E</v>
      </c>
      <c r="C2585" s="101" t="s">
        <v>2910</v>
      </c>
      <c r="D2585" s="11" t="s">
        <v>40</v>
      </c>
      <c r="E2585" s="11">
        <v>1E-3</v>
      </c>
      <c r="F2585" s="11" t="s">
        <v>264</v>
      </c>
      <c r="G2585" s="11">
        <v>950</v>
      </c>
      <c r="H2585" s="11">
        <v>1050</v>
      </c>
      <c r="I2585" s="11" t="s">
        <v>992</v>
      </c>
      <c r="J2585" s="32" t="s">
        <v>2911</v>
      </c>
      <c r="K2585" s="122" t="s">
        <v>5565</v>
      </c>
      <c r="M2585" s="11">
        <v>1</v>
      </c>
      <c r="N2585" s="11">
        <f t="shared" ca="1" si="67"/>
        <v>0</v>
      </c>
    </row>
    <row r="2586" spans="2:14" ht="27" outlineLevel="1">
      <c r="B2586" s="26" t="str">
        <f t="shared" si="66"/>
        <v>804F</v>
      </c>
      <c r="C2586" s="101" t="s">
        <v>2912</v>
      </c>
      <c r="D2586" s="11" t="s">
        <v>40</v>
      </c>
      <c r="E2586" s="11">
        <v>1E-3</v>
      </c>
      <c r="F2586" s="11" t="s">
        <v>264</v>
      </c>
      <c r="G2586" s="11">
        <v>950</v>
      </c>
      <c r="H2586" s="11">
        <v>1050</v>
      </c>
      <c r="I2586" s="11" t="s">
        <v>992</v>
      </c>
      <c r="J2586" s="32" t="s">
        <v>2913</v>
      </c>
      <c r="K2586" s="122" t="s">
        <v>5566</v>
      </c>
      <c r="M2586" s="11">
        <v>1</v>
      </c>
      <c r="N2586" s="11">
        <f t="shared" ca="1" si="67"/>
        <v>0</v>
      </c>
    </row>
    <row r="2587" spans="2:14" ht="27" outlineLevel="1">
      <c r="B2587" s="26" t="str">
        <f t="shared" si="66"/>
        <v>8050</v>
      </c>
      <c r="C2587" s="101" t="s">
        <v>2914</v>
      </c>
      <c r="D2587" s="11" t="s">
        <v>40</v>
      </c>
      <c r="E2587" s="11">
        <v>1E-3</v>
      </c>
      <c r="F2587" s="11" t="s">
        <v>264</v>
      </c>
      <c r="G2587" s="11">
        <v>950</v>
      </c>
      <c r="H2587" s="11">
        <v>1050</v>
      </c>
      <c r="I2587" s="11" t="s">
        <v>992</v>
      </c>
      <c r="J2587" s="32" t="s">
        <v>2915</v>
      </c>
      <c r="K2587" s="122" t="s">
        <v>5921</v>
      </c>
      <c r="M2587" s="11">
        <v>1</v>
      </c>
      <c r="N2587" s="11">
        <f t="shared" ca="1" si="67"/>
        <v>0</v>
      </c>
    </row>
    <row r="2588" spans="2:14" ht="27" outlineLevel="1">
      <c r="B2588" s="26" t="str">
        <f t="shared" si="66"/>
        <v>8051</v>
      </c>
      <c r="C2588" s="101" t="s">
        <v>2916</v>
      </c>
      <c r="D2588" s="11" t="s">
        <v>40</v>
      </c>
      <c r="E2588" s="11">
        <v>1E-3</v>
      </c>
      <c r="F2588" s="11" t="s">
        <v>264</v>
      </c>
      <c r="G2588" s="11">
        <v>950</v>
      </c>
      <c r="H2588" s="11">
        <v>1050</v>
      </c>
      <c r="I2588" s="11" t="s">
        <v>992</v>
      </c>
      <c r="J2588" s="32" t="s">
        <v>2917</v>
      </c>
      <c r="K2588" s="122" t="s">
        <v>5922</v>
      </c>
      <c r="M2588" s="11">
        <v>1</v>
      </c>
      <c r="N2588" s="11">
        <f t="shared" ca="1" si="67"/>
        <v>0</v>
      </c>
    </row>
    <row r="2589" spans="2:14" ht="27" outlineLevel="1">
      <c r="B2589" s="26" t="str">
        <f t="shared" si="66"/>
        <v>8052</v>
      </c>
      <c r="C2589" s="101" t="s">
        <v>2918</v>
      </c>
      <c r="D2589" s="11" t="s">
        <v>40</v>
      </c>
      <c r="E2589" s="11">
        <v>1E-3</v>
      </c>
      <c r="F2589" s="11" t="s">
        <v>264</v>
      </c>
      <c r="G2589" s="11">
        <v>950</v>
      </c>
      <c r="H2589" s="11">
        <v>1050</v>
      </c>
      <c r="I2589" s="11" t="s">
        <v>992</v>
      </c>
      <c r="J2589" s="32" t="s">
        <v>2919</v>
      </c>
      <c r="K2589" s="122" t="s">
        <v>5923</v>
      </c>
      <c r="M2589" s="11">
        <v>1</v>
      </c>
      <c r="N2589" s="11">
        <f t="shared" ca="1" si="67"/>
        <v>0</v>
      </c>
    </row>
    <row r="2590" spans="2:14" outlineLevel="1">
      <c r="B2590" s="26" t="str">
        <f t="shared" si="66"/>
        <v>8053</v>
      </c>
      <c r="C2590" s="101" t="s">
        <v>2920</v>
      </c>
      <c r="D2590" s="11" t="s">
        <v>40</v>
      </c>
      <c r="E2590" s="11">
        <v>1E-3</v>
      </c>
      <c r="F2590" s="11" t="s">
        <v>264</v>
      </c>
      <c r="G2590" s="11">
        <v>950</v>
      </c>
      <c r="H2590" s="11">
        <v>1050</v>
      </c>
      <c r="I2590" s="11" t="s">
        <v>992</v>
      </c>
      <c r="J2590" s="32" t="s">
        <v>2921</v>
      </c>
      <c r="K2590" s="122" t="s">
        <v>5567</v>
      </c>
      <c r="M2590" s="11">
        <v>1</v>
      </c>
      <c r="N2590" s="11">
        <f t="shared" ca="1" si="67"/>
        <v>0</v>
      </c>
    </row>
    <row r="2591" spans="2:14" ht="27" outlineLevel="1">
      <c r="B2591" s="26" t="str">
        <f t="shared" si="66"/>
        <v>8054</v>
      </c>
      <c r="C2591" s="101" t="s">
        <v>2922</v>
      </c>
      <c r="D2591" s="11" t="s">
        <v>83</v>
      </c>
      <c r="E2591" s="11">
        <v>0.1</v>
      </c>
      <c r="F2591" s="11" t="s">
        <v>255</v>
      </c>
      <c r="G2591" s="11">
        <v>-150</v>
      </c>
      <c r="H2591" s="11">
        <v>150</v>
      </c>
      <c r="I2591" s="11" t="s">
        <v>992</v>
      </c>
      <c r="J2591" s="32" t="s">
        <v>2923</v>
      </c>
      <c r="K2591" s="122" t="s">
        <v>5569</v>
      </c>
      <c r="M2591" s="11">
        <v>1</v>
      </c>
      <c r="N2591" s="11">
        <f t="shared" ca="1" si="67"/>
        <v>0</v>
      </c>
    </row>
    <row r="2592" spans="2:14" outlineLevel="1">
      <c r="B2592" s="26" t="str">
        <f t="shared" si="66"/>
        <v>8055</v>
      </c>
      <c r="C2592" s="101" t="s">
        <v>2924</v>
      </c>
      <c r="D2592" s="11" t="s">
        <v>40</v>
      </c>
      <c r="E2592" s="11">
        <v>1E-3</v>
      </c>
      <c r="F2592" s="11" t="s">
        <v>264</v>
      </c>
      <c r="G2592" s="11">
        <v>950</v>
      </c>
      <c r="H2592" s="11">
        <v>1050</v>
      </c>
      <c r="I2592" s="11" t="s">
        <v>992</v>
      </c>
      <c r="J2592" s="32" t="s">
        <v>2925</v>
      </c>
      <c r="K2592" s="122" t="s">
        <v>5571</v>
      </c>
      <c r="M2592" s="11">
        <v>1</v>
      </c>
      <c r="N2592" s="11">
        <f t="shared" ca="1" si="67"/>
        <v>0</v>
      </c>
    </row>
    <row r="2593" spans="2:14" ht="27" outlineLevel="1">
      <c r="B2593" s="26" t="str">
        <f t="shared" si="66"/>
        <v>8056</v>
      </c>
      <c r="C2593" s="101" t="s">
        <v>2926</v>
      </c>
      <c r="D2593" s="11" t="s">
        <v>83</v>
      </c>
      <c r="E2593" s="11">
        <v>0.1</v>
      </c>
      <c r="F2593" s="11" t="s">
        <v>255</v>
      </c>
      <c r="G2593" s="11">
        <v>-150</v>
      </c>
      <c r="H2593" s="11">
        <v>150</v>
      </c>
      <c r="I2593" s="11" t="s">
        <v>992</v>
      </c>
      <c r="J2593" s="32" t="s">
        <v>2927</v>
      </c>
      <c r="K2593" s="122" t="s">
        <v>5572</v>
      </c>
      <c r="M2593" s="11">
        <v>1</v>
      </c>
      <c r="N2593" s="11">
        <f t="shared" ca="1" si="67"/>
        <v>0</v>
      </c>
    </row>
    <row r="2594" spans="2:14" outlineLevel="1">
      <c r="B2594" s="26" t="str">
        <f t="shared" si="66"/>
        <v>8057</v>
      </c>
      <c r="C2594" s="101" t="s">
        <v>2928</v>
      </c>
      <c r="D2594" s="11" t="s">
        <v>40</v>
      </c>
      <c r="E2594" s="11">
        <v>1E-3</v>
      </c>
      <c r="F2594" s="11" t="s">
        <v>264</v>
      </c>
      <c r="G2594" s="11">
        <v>950</v>
      </c>
      <c r="H2594" s="11">
        <v>1050</v>
      </c>
      <c r="I2594" s="11" t="s">
        <v>992</v>
      </c>
      <c r="J2594" s="32" t="s">
        <v>2929</v>
      </c>
      <c r="K2594" s="122" t="s">
        <v>5573</v>
      </c>
      <c r="M2594" s="11">
        <v>1</v>
      </c>
      <c r="N2594" s="11">
        <f t="shared" ca="1" si="67"/>
        <v>0</v>
      </c>
    </row>
    <row r="2595" spans="2:14" outlineLevel="1">
      <c r="B2595" s="26" t="str">
        <f t="shared" si="66"/>
        <v>8058</v>
      </c>
      <c r="C2595" s="101" t="s">
        <v>2930</v>
      </c>
      <c r="D2595" s="11" t="s">
        <v>40</v>
      </c>
      <c r="E2595" s="11">
        <v>1E-3</v>
      </c>
      <c r="F2595" s="11" t="s">
        <v>264</v>
      </c>
      <c r="G2595" s="11">
        <v>950</v>
      </c>
      <c r="H2595" s="11">
        <v>1050</v>
      </c>
      <c r="I2595" s="11" t="s">
        <v>992</v>
      </c>
      <c r="J2595" s="32" t="s">
        <v>2931</v>
      </c>
      <c r="K2595" s="122" t="s">
        <v>5574</v>
      </c>
      <c r="M2595" s="11">
        <v>1</v>
      </c>
      <c r="N2595" s="11">
        <f t="shared" ca="1" si="67"/>
        <v>0</v>
      </c>
    </row>
    <row r="2596" spans="2:14" ht="27" outlineLevel="1">
      <c r="B2596" s="26" t="str">
        <f t="shared" si="66"/>
        <v>8059</v>
      </c>
      <c r="C2596" s="101" t="s">
        <v>2932</v>
      </c>
      <c r="D2596" s="11" t="s">
        <v>83</v>
      </c>
      <c r="E2596" s="11">
        <v>0.1</v>
      </c>
      <c r="F2596" s="11" t="s">
        <v>255</v>
      </c>
      <c r="G2596" s="11">
        <v>-150</v>
      </c>
      <c r="H2596" s="11">
        <v>150</v>
      </c>
      <c r="I2596" s="11" t="s">
        <v>992</v>
      </c>
      <c r="J2596" s="32" t="s">
        <v>2933</v>
      </c>
      <c r="K2596" s="122" t="s">
        <v>5570</v>
      </c>
      <c r="M2596" s="11">
        <v>1</v>
      </c>
      <c r="N2596" s="11">
        <f t="shared" ca="1" si="67"/>
        <v>0</v>
      </c>
    </row>
    <row r="2597" spans="2:14" outlineLevel="1">
      <c r="B2597" s="26" t="str">
        <f t="shared" si="66"/>
        <v>805A</v>
      </c>
      <c r="C2597" s="101" t="s">
        <v>2934</v>
      </c>
      <c r="D2597" s="11" t="s">
        <v>40</v>
      </c>
      <c r="E2597" s="11">
        <v>1E-3</v>
      </c>
      <c r="F2597" s="11" t="s">
        <v>264</v>
      </c>
      <c r="G2597" s="11">
        <v>950</v>
      </c>
      <c r="H2597" s="11">
        <v>1050</v>
      </c>
      <c r="I2597" s="11" t="s">
        <v>992</v>
      </c>
      <c r="J2597" s="32" t="s">
        <v>2935</v>
      </c>
      <c r="K2597" s="122" t="s">
        <v>5568</v>
      </c>
      <c r="M2597" s="11">
        <v>1</v>
      </c>
      <c r="N2597" s="11">
        <f t="shared" ca="1" si="67"/>
        <v>0</v>
      </c>
    </row>
    <row r="2598" spans="2:14" outlineLevel="1">
      <c r="B2598" s="26" t="str">
        <f t="shared" si="66"/>
        <v>805B</v>
      </c>
      <c r="C2598" s="101" t="s">
        <v>2936</v>
      </c>
      <c r="D2598" s="11" t="s">
        <v>40</v>
      </c>
      <c r="E2598" s="11">
        <v>1E-3</v>
      </c>
      <c r="F2598" s="11" t="s">
        <v>264</v>
      </c>
      <c r="G2598" s="11">
        <v>950</v>
      </c>
      <c r="H2598" s="11">
        <v>1050</v>
      </c>
      <c r="I2598" s="11" t="s">
        <v>992</v>
      </c>
      <c r="J2598" s="32" t="s">
        <v>2937</v>
      </c>
      <c r="K2598" s="122" t="s">
        <v>5575</v>
      </c>
      <c r="M2598" s="11">
        <v>1</v>
      </c>
      <c r="N2598" s="11">
        <f t="shared" ca="1" si="67"/>
        <v>0</v>
      </c>
    </row>
    <row r="2599" spans="2:14" ht="27" outlineLevel="1">
      <c r="B2599" s="26" t="str">
        <f t="shared" si="66"/>
        <v>805C</v>
      </c>
      <c r="C2599" s="101" t="s">
        <v>2938</v>
      </c>
      <c r="D2599" s="11" t="s">
        <v>83</v>
      </c>
      <c r="E2599" s="11">
        <v>0.1</v>
      </c>
      <c r="F2599" s="11" t="s">
        <v>255</v>
      </c>
      <c r="G2599" s="11">
        <v>-150</v>
      </c>
      <c r="H2599" s="11">
        <v>150</v>
      </c>
      <c r="I2599" s="11" t="s">
        <v>992</v>
      </c>
      <c r="J2599" s="32" t="s">
        <v>2939</v>
      </c>
      <c r="K2599" s="122" t="s">
        <v>5576</v>
      </c>
      <c r="M2599" s="11">
        <v>1</v>
      </c>
      <c r="N2599" s="11">
        <f t="shared" ca="1" si="67"/>
        <v>0</v>
      </c>
    </row>
    <row r="2600" spans="2:14" outlineLevel="1">
      <c r="B2600" s="26" t="str">
        <f t="shared" si="66"/>
        <v>805D</v>
      </c>
      <c r="C2600" s="101" t="s">
        <v>2940</v>
      </c>
      <c r="D2600" s="11" t="s">
        <v>40</v>
      </c>
      <c r="E2600" s="11">
        <v>1E-3</v>
      </c>
      <c r="F2600" s="11" t="s">
        <v>264</v>
      </c>
      <c r="G2600" s="11">
        <v>950</v>
      </c>
      <c r="H2600" s="11">
        <v>1050</v>
      </c>
      <c r="I2600" s="11" t="s">
        <v>992</v>
      </c>
      <c r="J2600" s="32" t="s">
        <v>2941</v>
      </c>
      <c r="K2600" s="122" t="s">
        <v>5577</v>
      </c>
      <c r="M2600" s="11">
        <v>1</v>
      </c>
      <c r="N2600" s="11">
        <f t="shared" ca="1" si="67"/>
        <v>0</v>
      </c>
    </row>
    <row r="2601" spans="2:14" outlineLevel="1">
      <c r="B2601" s="26" t="str">
        <f t="shared" si="66"/>
        <v>805E</v>
      </c>
      <c r="C2601" s="101" t="s">
        <v>2942</v>
      </c>
      <c r="D2601" s="11" t="s">
        <v>40</v>
      </c>
      <c r="E2601" s="11">
        <v>1E-3</v>
      </c>
      <c r="F2601" s="11" t="s">
        <v>264</v>
      </c>
      <c r="G2601" s="11">
        <v>950</v>
      </c>
      <c r="H2601" s="11">
        <v>1050</v>
      </c>
      <c r="I2601" s="11" t="s">
        <v>992</v>
      </c>
      <c r="J2601" s="32" t="s">
        <v>2943</v>
      </c>
      <c r="K2601" s="122" t="s">
        <v>5578</v>
      </c>
      <c r="M2601" s="11">
        <v>1</v>
      </c>
      <c r="N2601" s="11">
        <f t="shared" ca="1" si="67"/>
        <v>0</v>
      </c>
    </row>
    <row r="2602" spans="2:14" ht="27" outlineLevel="1">
      <c r="B2602" s="26" t="str">
        <f t="shared" si="66"/>
        <v>805F</v>
      </c>
      <c r="C2602" s="101" t="s">
        <v>2944</v>
      </c>
      <c r="D2602" s="11" t="s">
        <v>83</v>
      </c>
      <c r="E2602" s="11">
        <v>0.1</v>
      </c>
      <c r="F2602" s="11" t="s">
        <v>255</v>
      </c>
      <c r="G2602" s="11">
        <v>-150</v>
      </c>
      <c r="H2602" s="11">
        <v>150</v>
      </c>
      <c r="I2602" s="11" t="s">
        <v>992</v>
      </c>
      <c r="J2602" s="32" t="s">
        <v>2945</v>
      </c>
      <c r="K2602" s="122" t="s">
        <v>5579</v>
      </c>
      <c r="M2602" s="11">
        <v>1</v>
      </c>
      <c r="N2602" s="11">
        <f t="shared" ca="1" si="67"/>
        <v>0</v>
      </c>
    </row>
    <row r="2603" spans="2:14" outlineLevel="1">
      <c r="B2603" s="26" t="str">
        <f t="shared" si="66"/>
        <v>8060</v>
      </c>
      <c r="C2603" s="101" t="s">
        <v>2946</v>
      </c>
      <c r="D2603" s="11" t="s">
        <v>40</v>
      </c>
      <c r="E2603" s="11">
        <v>1E-3</v>
      </c>
      <c r="F2603" s="11" t="s">
        <v>264</v>
      </c>
      <c r="G2603" s="11">
        <v>950</v>
      </c>
      <c r="H2603" s="11">
        <v>1050</v>
      </c>
      <c r="I2603" s="11" t="s">
        <v>992</v>
      </c>
      <c r="J2603" s="32" t="s">
        <v>2947</v>
      </c>
      <c r="K2603" s="122" t="s">
        <v>5580</v>
      </c>
      <c r="M2603" s="11">
        <v>1</v>
      </c>
      <c r="N2603" s="11">
        <f t="shared" ca="1" si="67"/>
        <v>0</v>
      </c>
    </row>
    <row r="2604" spans="2:14" outlineLevel="1">
      <c r="B2604" s="26" t="str">
        <f t="shared" si="66"/>
        <v>8061</v>
      </c>
      <c r="C2604" s="101" t="s">
        <v>2948</v>
      </c>
      <c r="D2604" s="11" t="s">
        <v>40</v>
      </c>
      <c r="E2604" s="11">
        <v>1E-3</v>
      </c>
      <c r="F2604" s="11" t="s">
        <v>264</v>
      </c>
      <c r="G2604" s="11">
        <v>950</v>
      </c>
      <c r="H2604" s="11">
        <v>1050</v>
      </c>
      <c r="I2604" s="11" t="s">
        <v>992</v>
      </c>
      <c r="J2604" s="32" t="s">
        <v>2949</v>
      </c>
      <c r="K2604" s="122" t="s">
        <v>5581</v>
      </c>
      <c r="N2604" s="11">
        <f t="shared" ca="1" si="67"/>
        <v>0</v>
      </c>
    </row>
    <row r="2605" spans="2:14" ht="27" outlineLevel="1">
      <c r="B2605" s="26" t="str">
        <f t="shared" si="66"/>
        <v>8062</v>
      </c>
      <c r="C2605" s="101" t="s">
        <v>2950</v>
      </c>
      <c r="D2605" s="11" t="s">
        <v>83</v>
      </c>
      <c r="E2605" s="11">
        <v>0.1</v>
      </c>
      <c r="F2605" s="11" t="s">
        <v>255</v>
      </c>
      <c r="G2605" s="11">
        <v>-150</v>
      </c>
      <c r="H2605" s="11">
        <v>150</v>
      </c>
      <c r="I2605" s="11" t="s">
        <v>992</v>
      </c>
      <c r="J2605" s="32" t="s">
        <v>2951</v>
      </c>
      <c r="K2605" s="122" t="s">
        <v>5582</v>
      </c>
      <c r="N2605" s="11">
        <f t="shared" ca="1" si="67"/>
        <v>0</v>
      </c>
    </row>
    <row r="2606" spans="2:14" outlineLevel="1">
      <c r="B2606" s="26" t="str">
        <f t="shared" si="66"/>
        <v>8063</v>
      </c>
      <c r="C2606" s="101" t="s">
        <v>2952</v>
      </c>
      <c r="D2606" s="11" t="s">
        <v>40</v>
      </c>
      <c r="E2606" s="11">
        <v>1E-3</v>
      </c>
      <c r="F2606" s="11" t="s">
        <v>264</v>
      </c>
      <c r="G2606" s="11">
        <v>950</v>
      </c>
      <c r="H2606" s="11">
        <v>1050</v>
      </c>
      <c r="I2606" s="11" t="s">
        <v>992</v>
      </c>
      <c r="J2606" s="32" t="s">
        <v>2953</v>
      </c>
      <c r="K2606" s="122" t="s">
        <v>5583</v>
      </c>
      <c r="N2606" s="11">
        <f t="shared" ca="1" si="67"/>
        <v>0</v>
      </c>
    </row>
    <row r="2607" spans="2:14" outlineLevel="1">
      <c r="B2607" s="26" t="str">
        <f t="shared" si="66"/>
        <v>8064</v>
      </c>
      <c r="C2607" s="101" t="s">
        <v>2954</v>
      </c>
      <c r="D2607" s="11" t="s">
        <v>40</v>
      </c>
      <c r="E2607" s="11">
        <v>1E-3</v>
      </c>
      <c r="F2607" s="11" t="s">
        <v>264</v>
      </c>
      <c r="G2607" s="11">
        <v>950</v>
      </c>
      <c r="H2607" s="11">
        <v>1050</v>
      </c>
      <c r="I2607" s="11" t="s">
        <v>992</v>
      </c>
      <c r="J2607" s="32" t="s">
        <v>2955</v>
      </c>
      <c r="K2607" s="122" t="s">
        <v>5584</v>
      </c>
      <c r="N2607" s="11">
        <f t="shared" ca="1" si="67"/>
        <v>0</v>
      </c>
    </row>
    <row r="2608" spans="2:14" ht="27" outlineLevel="1">
      <c r="B2608" s="26" t="str">
        <f t="shared" si="66"/>
        <v>8065</v>
      </c>
      <c r="C2608" s="101" t="s">
        <v>2956</v>
      </c>
      <c r="D2608" s="11" t="s">
        <v>83</v>
      </c>
      <c r="E2608" s="11">
        <v>0.1</v>
      </c>
      <c r="F2608" s="11" t="s">
        <v>255</v>
      </c>
      <c r="G2608" s="11">
        <v>-150</v>
      </c>
      <c r="H2608" s="11">
        <v>150</v>
      </c>
      <c r="I2608" s="11" t="s">
        <v>992</v>
      </c>
      <c r="J2608" s="32" t="s">
        <v>2957</v>
      </c>
      <c r="K2608" s="122" t="s">
        <v>5585</v>
      </c>
      <c r="N2608" s="11">
        <f t="shared" ca="1" si="67"/>
        <v>0</v>
      </c>
    </row>
    <row r="2609" spans="2:14" outlineLevel="1">
      <c r="B2609" s="26" t="str">
        <f t="shared" si="66"/>
        <v>8066</v>
      </c>
      <c r="C2609" s="101" t="s">
        <v>2958</v>
      </c>
      <c r="D2609" s="11" t="s">
        <v>40</v>
      </c>
      <c r="E2609" s="11">
        <v>1E-3</v>
      </c>
      <c r="F2609" s="11" t="s">
        <v>264</v>
      </c>
      <c r="G2609" s="11">
        <v>950</v>
      </c>
      <c r="H2609" s="11">
        <v>1050</v>
      </c>
      <c r="I2609" s="11" t="s">
        <v>992</v>
      </c>
      <c r="J2609" s="32" t="s">
        <v>2959</v>
      </c>
      <c r="K2609" s="122" t="s">
        <v>5586</v>
      </c>
      <c r="N2609" s="11">
        <f t="shared" ca="1" si="67"/>
        <v>0</v>
      </c>
    </row>
    <row r="2610" spans="2:14" outlineLevel="1">
      <c r="B2610" s="26" t="str">
        <f t="shared" si="66"/>
        <v>8067</v>
      </c>
      <c r="C2610" s="101" t="s">
        <v>2960</v>
      </c>
      <c r="D2610" s="11" t="s">
        <v>40</v>
      </c>
      <c r="E2610" s="11">
        <v>1E-3</v>
      </c>
      <c r="F2610" s="11" t="s">
        <v>264</v>
      </c>
      <c r="G2610" s="11">
        <v>950</v>
      </c>
      <c r="H2610" s="11">
        <v>1050</v>
      </c>
      <c r="I2610" s="11" t="s">
        <v>992</v>
      </c>
      <c r="J2610" s="32" t="s">
        <v>2961</v>
      </c>
      <c r="K2610" s="122" t="s">
        <v>5587</v>
      </c>
      <c r="N2610" s="11">
        <f t="shared" ca="1" si="67"/>
        <v>0</v>
      </c>
    </row>
    <row r="2611" spans="2:14" ht="27" outlineLevel="1">
      <c r="B2611" s="26" t="str">
        <f t="shared" si="66"/>
        <v>8068</v>
      </c>
      <c r="C2611" s="101" t="s">
        <v>2962</v>
      </c>
      <c r="D2611" s="11" t="s">
        <v>83</v>
      </c>
      <c r="E2611" s="11">
        <v>0.1</v>
      </c>
      <c r="F2611" s="11" t="s">
        <v>255</v>
      </c>
      <c r="G2611" s="11">
        <v>-150</v>
      </c>
      <c r="H2611" s="11">
        <v>150</v>
      </c>
      <c r="I2611" s="11" t="s">
        <v>992</v>
      </c>
      <c r="J2611" s="32" t="s">
        <v>2963</v>
      </c>
      <c r="K2611" s="122" t="s">
        <v>5588</v>
      </c>
      <c r="N2611" s="11">
        <f t="shared" ca="1" si="67"/>
        <v>0</v>
      </c>
    </row>
    <row r="2612" spans="2:14" outlineLevel="1">
      <c r="B2612" s="26" t="str">
        <f t="shared" si="66"/>
        <v>8069</v>
      </c>
      <c r="C2612" s="101" t="s">
        <v>2964</v>
      </c>
      <c r="D2612" s="11" t="s">
        <v>40</v>
      </c>
      <c r="E2612" s="11">
        <v>1E-3</v>
      </c>
      <c r="F2612" s="11" t="s">
        <v>264</v>
      </c>
      <c r="G2612" s="11">
        <v>950</v>
      </c>
      <c r="H2612" s="11">
        <v>1050</v>
      </c>
      <c r="I2612" s="11" t="s">
        <v>992</v>
      </c>
      <c r="J2612" s="32" t="s">
        <v>2965</v>
      </c>
      <c r="K2612" s="122" t="s">
        <v>5589</v>
      </c>
      <c r="N2612" s="11">
        <f t="shared" ca="1" si="67"/>
        <v>0</v>
      </c>
    </row>
    <row r="2613" spans="2:14" outlineLevel="1">
      <c r="B2613" s="26" t="str">
        <f t="shared" si="66"/>
        <v>806A</v>
      </c>
      <c r="C2613" s="101" t="s">
        <v>2966</v>
      </c>
      <c r="D2613" s="11" t="s">
        <v>40</v>
      </c>
      <c r="E2613" s="11">
        <v>1E-3</v>
      </c>
      <c r="F2613" s="11" t="s">
        <v>264</v>
      </c>
      <c r="G2613" s="11">
        <v>950</v>
      </c>
      <c r="H2613" s="11">
        <v>1050</v>
      </c>
      <c r="I2613" s="11" t="s">
        <v>992</v>
      </c>
      <c r="J2613" s="32" t="s">
        <v>2967</v>
      </c>
      <c r="K2613" s="122" t="s">
        <v>5590</v>
      </c>
      <c r="N2613" s="11">
        <f t="shared" ca="1" si="67"/>
        <v>0</v>
      </c>
    </row>
    <row r="2614" spans="2:14" ht="27" outlineLevel="1">
      <c r="B2614" s="26" t="str">
        <f t="shared" si="66"/>
        <v>806B</v>
      </c>
      <c r="C2614" s="101" t="s">
        <v>2968</v>
      </c>
      <c r="D2614" s="11" t="s">
        <v>83</v>
      </c>
      <c r="E2614" s="11">
        <v>0.1</v>
      </c>
      <c r="F2614" s="11" t="s">
        <v>255</v>
      </c>
      <c r="G2614" s="11">
        <v>-150</v>
      </c>
      <c r="H2614" s="11">
        <v>150</v>
      </c>
      <c r="I2614" s="11" t="s">
        <v>992</v>
      </c>
      <c r="J2614" s="32" t="s">
        <v>2969</v>
      </c>
      <c r="K2614" s="122" t="s">
        <v>5591</v>
      </c>
      <c r="N2614" s="11">
        <f t="shared" ca="1" si="67"/>
        <v>0</v>
      </c>
    </row>
    <row r="2615" spans="2:14" outlineLevel="1">
      <c r="B2615" s="26" t="str">
        <f t="shared" si="66"/>
        <v>806C</v>
      </c>
      <c r="C2615" s="101" t="s">
        <v>2970</v>
      </c>
      <c r="D2615" s="11" t="s">
        <v>40</v>
      </c>
      <c r="E2615" s="11">
        <v>1E-3</v>
      </c>
      <c r="F2615" s="11" t="s">
        <v>264</v>
      </c>
      <c r="G2615" s="11">
        <v>950</v>
      </c>
      <c r="H2615" s="11">
        <v>1050</v>
      </c>
      <c r="I2615" s="11" t="s">
        <v>992</v>
      </c>
      <c r="J2615" s="32" t="s">
        <v>2971</v>
      </c>
      <c r="K2615" s="122" t="s">
        <v>5592</v>
      </c>
      <c r="N2615" s="11">
        <f t="shared" ca="1" si="67"/>
        <v>0</v>
      </c>
    </row>
    <row r="2616" spans="2:14" outlineLevel="1">
      <c r="B2616" s="26" t="str">
        <f t="shared" si="66"/>
        <v>806D</v>
      </c>
      <c r="C2616" s="101" t="s">
        <v>2972</v>
      </c>
      <c r="D2616" s="11" t="s">
        <v>40</v>
      </c>
      <c r="E2616" s="11">
        <v>1E-3</v>
      </c>
      <c r="F2616" s="11" t="s">
        <v>264</v>
      </c>
      <c r="G2616" s="11">
        <v>950</v>
      </c>
      <c r="H2616" s="11">
        <v>1050</v>
      </c>
      <c r="I2616" s="11" t="s">
        <v>992</v>
      </c>
      <c r="J2616" s="32" t="s">
        <v>2973</v>
      </c>
      <c r="K2616" s="122" t="s">
        <v>5593</v>
      </c>
      <c r="N2616" s="11">
        <f t="shared" ca="1" si="67"/>
        <v>0</v>
      </c>
    </row>
    <row r="2617" spans="2:14" ht="27" outlineLevel="1">
      <c r="B2617" s="26" t="str">
        <f t="shared" si="66"/>
        <v>806E</v>
      </c>
      <c r="C2617" s="101" t="s">
        <v>2974</v>
      </c>
      <c r="D2617" s="11" t="s">
        <v>83</v>
      </c>
      <c r="E2617" s="11">
        <v>0.1</v>
      </c>
      <c r="F2617" s="11" t="s">
        <v>255</v>
      </c>
      <c r="G2617" s="11">
        <v>-150</v>
      </c>
      <c r="H2617" s="11">
        <v>150</v>
      </c>
      <c r="I2617" s="11" t="s">
        <v>992</v>
      </c>
      <c r="J2617" s="32" t="s">
        <v>2975</v>
      </c>
      <c r="K2617" s="122" t="s">
        <v>5594</v>
      </c>
      <c r="N2617" s="11">
        <f t="shared" ca="1" si="67"/>
        <v>0</v>
      </c>
    </row>
    <row r="2618" spans="2:14" outlineLevel="1">
      <c r="B2618" s="26" t="str">
        <f t="shared" si="66"/>
        <v>806F</v>
      </c>
      <c r="C2618" s="101" t="s">
        <v>2976</v>
      </c>
      <c r="D2618" s="11" t="s">
        <v>40</v>
      </c>
      <c r="E2618" s="11">
        <v>1E-3</v>
      </c>
      <c r="F2618" s="11" t="s">
        <v>264</v>
      </c>
      <c r="G2618" s="11">
        <v>950</v>
      </c>
      <c r="H2618" s="11">
        <v>1050</v>
      </c>
      <c r="I2618" s="11" t="s">
        <v>992</v>
      </c>
      <c r="J2618" s="32" t="s">
        <v>2977</v>
      </c>
      <c r="K2618" s="122" t="s">
        <v>5595</v>
      </c>
      <c r="N2618" s="11">
        <f t="shared" ca="1" si="67"/>
        <v>0</v>
      </c>
    </row>
    <row r="2619" spans="2:14" ht="27" outlineLevel="1">
      <c r="B2619" s="26" t="str">
        <f t="shared" si="66"/>
        <v>8070</v>
      </c>
      <c r="C2619" s="101" t="s">
        <v>2978</v>
      </c>
      <c r="D2619" s="11" t="s">
        <v>40</v>
      </c>
      <c r="E2619" s="11">
        <v>1E-3</v>
      </c>
      <c r="F2619" s="11" t="s">
        <v>264</v>
      </c>
      <c r="G2619" s="11">
        <v>950</v>
      </c>
      <c r="H2619" s="11">
        <v>1050</v>
      </c>
      <c r="I2619" s="11" t="s">
        <v>992</v>
      </c>
      <c r="J2619" s="32" t="s">
        <v>2979</v>
      </c>
      <c r="K2619" s="122" t="s">
        <v>5596</v>
      </c>
      <c r="N2619" s="11">
        <f t="shared" ca="1" si="67"/>
        <v>0</v>
      </c>
    </row>
    <row r="2620" spans="2:14" ht="27" outlineLevel="1">
      <c r="B2620" s="26" t="str">
        <f t="shared" si="66"/>
        <v>8071</v>
      </c>
      <c r="C2620" s="101" t="s">
        <v>2980</v>
      </c>
      <c r="D2620" s="11" t="s">
        <v>83</v>
      </c>
      <c r="E2620" s="11">
        <v>0.1</v>
      </c>
      <c r="F2620" s="11" t="s">
        <v>255</v>
      </c>
      <c r="G2620" s="11">
        <v>-150</v>
      </c>
      <c r="H2620" s="11">
        <v>150</v>
      </c>
      <c r="I2620" s="11" t="s">
        <v>992</v>
      </c>
      <c r="J2620" s="32" t="s">
        <v>2981</v>
      </c>
      <c r="K2620" s="122" t="s">
        <v>5597</v>
      </c>
      <c r="N2620" s="11">
        <f t="shared" ca="1" si="67"/>
        <v>0</v>
      </c>
    </row>
    <row r="2621" spans="2:14" outlineLevel="1">
      <c r="B2621" s="26" t="str">
        <f t="shared" si="66"/>
        <v>8072</v>
      </c>
      <c r="C2621" s="101" t="s">
        <v>2982</v>
      </c>
      <c r="D2621" s="11" t="s">
        <v>40</v>
      </c>
      <c r="E2621" s="11">
        <v>1E-3</v>
      </c>
      <c r="F2621" s="11" t="s">
        <v>264</v>
      </c>
      <c r="G2621" s="11">
        <v>950</v>
      </c>
      <c r="H2621" s="11">
        <v>1050</v>
      </c>
      <c r="I2621" s="11" t="s">
        <v>992</v>
      </c>
      <c r="J2621" s="32" t="s">
        <v>2983</v>
      </c>
      <c r="K2621" s="122" t="s">
        <v>5598</v>
      </c>
      <c r="N2621" s="11">
        <f t="shared" ca="1" si="67"/>
        <v>0</v>
      </c>
    </row>
    <row r="2622" spans="2:14" ht="27" outlineLevel="1">
      <c r="B2622" s="26" t="str">
        <f t="shared" si="66"/>
        <v>8073</v>
      </c>
      <c r="C2622" s="101" t="s">
        <v>2984</v>
      </c>
      <c r="D2622" s="11" t="s">
        <v>40</v>
      </c>
      <c r="E2622" s="11">
        <v>1E-3</v>
      </c>
      <c r="F2622" s="11" t="s">
        <v>264</v>
      </c>
      <c r="G2622" s="11">
        <v>950</v>
      </c>
      <c r="H2622" s="11">
        <v>1050</v>
      </c>
      <c r="I2622" s="11" t="s">
        <v>992</v>
      </c>
      <c r="J2622" s="32" t="s">
        <v>2985</v>
      </c>
      <c r="K2622" s="122" t="s">
        <v>5599</v>
      </c>
      <c r="N2622" s="11">
        <f t="shared" ca="1" si="67"/>
        <v>0</v>
      </c>
    </row>
    <row r="2623" spans="2:14" ht="27" outlineLevel="1">
      <c r="B2623" s="26" t="str">
        <f t="shared" si="66"/>
        <v>8074</v>
      </c>
      <c r="C2623" s="101" t="s">
        <v>2986</v>
      </c>
      <c r="D2623" s="11" t="s">
        <v>83</v>
      </c>
      <c r="E2623" s="11">
        <v>0.1</v>
      </c>
      <c r="F2623" s="11" t="s">
        <v>255</v>
      </c>
      <c r="G2623" s="11">
        <v>-150</v>
      </c>
      <c r="H2623" s="11">
        <v>150</v>
      </c>
      <c r="I2623" s="11" t="s">
        <v>992</v>
      </c>
      <c r="J2623" s="32" t="s">
        <v>2987</v>
      </c>
      <c r="K2623" s="122" t="s">
        <v>5600</v>
      </c>
      <c r="N2623" s="11">
        <f t="shared" ca="1" si="67"/>
        <v>0</v>
      </c>
    </row>
    <row r="2624" spans="2:14" outlineLevel="1">
      <c r="B2624" s="26" t="str">
        <f t="shared" si="66"/>
        <v>8075</v>
      </c>
      <c r="C2624" s="101" t="s">
        <v>2988</v>
      </c>
      <c r="D2624" s="11" t="s">
        <v>40</v>
      </c>
      <c r="E2624" s="11">
        <v>1E-3</v>
      </c>
      <c r="F2624" s="11" t="s">
        <v>264</v>
      </c>
      <c r="G2624" s="11">
        <v>950</v>
      </c>
      <c r="H2624" s="11">
        <v>1050</v>
      </c>
      <c r="I2624" s="11" t="s">
        <v>992</v>
      </c>
      <c r="J2624" s="32" t="s">
        <v>2989</v>
      </c>
      <c r="K2624" s="122" t="s">
        <v>5601</v>
      </c>
      <c r="N2624" s="11">
        <f t="shared" ca="1" si="67"/>
        <v>0</v>
      </c>
    </row>
    <row r="2625" spans="2:14" ht="27" outlineLevel="1">
      <c r="B2625" s="26" t="str">
        <f t="shared" si="66"/>
        <v>8076</v>
      </c>
      <c r="C2625" s="101" t="s">
        <v>2990</v>
      </c>
      <c r="D2625" s="11" t="s">
        <v>40</v>
      </c>
      <c r="E2625" s="11">
        <v>1E-3</v>
      </c>
      <c r="F2625" s="11" t="s">
        <v>264</v>
      </c>
      <c r="G2625" s="11">
        <v>950</v>
      </c>
      <c r="H2625" s="11">
        <v>1050</v>
      </c>
      <c r="I2625" s="11" t="s">
        <v>992</v>
      </c>
      <c r="J2625" s="32" t="s">
        <v>2991</v>
      </c>
      <c r="K2625" s="122" t="s">
        <v>5602</v>
      </c>
      <c r="N2625" s="11">
        <f t="shared" ca="1" si="67"/>
        <v>0</v>
      </c>
    </row>
    <row r="2626" spans="2:14" ht="27" outlineLevel="1">
      <c r="B2626" s="26" t="str">
        <f t="shared" si="66"/>
        <v>8077</v>
      </c>
      <c r="C2626" s="101" t="s">
        <v>2992</v>
      </c>
      <c r="D2626" s="11" t="s">
        <v>83</v>
      </c>
      <c r="E2626" s="11">
        <v>0.1</v>
      </c>
      <c r="F2626" s="11" t="s">
        <v>255</v>
      </c>
      <c r="G2626" s="11">
        <v>-150</v>
      </c>
      <c r="H2626" s="11">
        <v>150</v>
      </c>
      <c r="I2626" s="11" t="s">
        <v>992</v>
      </c>
      <c r="J2626" s="32" t="s">
        <v>2993</v>
      </c>
      <c r="K2626" s="122" t="s">
        <v>5603</v>
      </c>
      <c r="N2626" s="11">
        <f t="shared" ca="1" si="67"/>
        <v>0</v>
      </c>
    </row>
    <row r="2627" spans="2:14" outlineLevel="1">
      <c r="B2627" s="26" t="str">
        <f t="shared" si="66"/>
        <v>8078</v>
      </c>
      <c r="C2627" s="101" t="s">
        <v>2994</v>
      </c>
      <c r="D2627" s="11" t="s">
        <v>40</v>
      </c>
      <c r="E2627" s="11">
        <v>1E-3</v>
      </c>
      <c r="F2627" s="11" t="s">
        <v>264</v>
      </c>
      <c r="G2627" s="11">
        <v>950</v>
      </c>
      <c r="H2627" s="11">
        <v>1050</v>
      </c>
      <c r="I2627" s="11" t="s">
        <v>992</v>
      </c>
      <c r="J2627" s="32" t="s">
        <v>2995</v>
      </c>
      <c r="K2627" s="122" t="s">
        <v>5604</v>
      </c>
      <c r="N2627" s="11">
        <f t="shared" ca="1" si="67"/>
        <v>0</v>
      </c>
    </row>
    <row r="2628" spans="2:14" ht="27" outlineLevel="1">
      <c r="B2628" s="26" t="str">
        <f t="shared" si="66"/>
        <v>8079</v>
      </c>
      <c r="C2628" s="101" t="s">
        <v>2996</v>
      </c>
      <c r="D2628" s="11" t="s">
        <v>40</v>
      </c>
      <c r="E2628" s="11">
        <v>1E-3</v>
      </c>
      <c r="F2628" s="11" t="s">
        <v>264</v>
      </c>
      <c r="G2628" s="11">
        <v>950</v>
      </c>
      <c r="H2628" s="11">
        <v>1050</v>
      </c>
      <c r="I2628" s="11" t="s">
        <v>992</v>
      </c>
      <c r="J2628" s="32" t="s">
        <v>2997</v>
      </c>
      <c r="K2628" s="122" t="s">
        <v>5605</v>
      </c>
      <c r="N2628" s="11">
        <f t="shared" ca="1" si="67"/>
        <v>0</v>
      </c>
    </row>
    <row r="2629" spans="2:14" ht="27" outlineLevel="1">
      <c r="B2629" s="26" t="str">
        <f t="shared" si="66"/>
        <v>807A</v>
      </c>
      <c r="C2629" s="101" t="s">
        <v>2998</v>
      </c>
      <c r="D2629" s="11" t="s">
        <v>83</v>
      </c>
      <c r="E2629" s="11">
        <v>0.1</v>
      </c>
      <c r="F2629" s="11" t="s">
        <v>255</v>
      </c>
      <c r="G2629" s="11">
        <v>-150</v>
      </c>
      <c r="H2629" s="11">
        <v>150</v>
      </c>
      <c r="I2629" s="11" t="s">
        <v>992</v>
      </c>
      <c r="J2629" s="32" t="s">
        <v>2999</v>
      </c>
      <c r="K2629" s="122" t="s">
        <v>5606</v>
      </c>
      <c r="N2629" s="11">
        <f t="shared" ca="1" si="67"/>
        <v>0</v>
      </c>
    </row>
    <row r="2630" spans="2:14" outlineLevel="1">
      <c r="B2630" s="26" t="str">
        <f t="shared" si="66"/>
        <v>807B</v>
      </c>
      <c r="C2630" s="101" t="s">
        <v>3000</v>
      </c>
      <c r="D2630" s="11" t="s">
        <v>40</v>
      </c>
      <c r="E2630" s="11">
        <v>1E-3</v>
      </c>
      <c r="F2630" s="11" t="s">
        <v>264</v>
      </c>
      <c r="G2630" s="11">
        <v>950</v>
      </c>
      <c r="H2630" s="11">
        <v>1050</v>
      </c>
      <c r="I2630" s="11" t="s">
        <v>992</v>
      </c>
      <c r="J2630" s="32" t="s">
        <v>3001</v>
      </c>
      <c r="K2630" s="122" t="s">
        <v>5607</v>
      </c>
      <c r="N2630" s="11">
        <f t="shared" ca="1" si="67"/>
        <v>0</v>
      </c>
    </row>
    <row r="2631" spans="2:14" ht="27" outlineLevel="1">
      <c r="B2631" s="26" t="str">
        <f t="shared" si="66"/>
        <v>807C</v>
      </c>
      <c r="C2631" s="101" t="s">
        <v>3002</v>
      </c>
      <c r="D2631" s="11" t="s">
        <v>40</v>
      </c>
      <c r="E2631" s="11">
        <v>1E-3</v>
      </c>
      <c r="F2631" s="11" t="s">
        <v>264</v>
      </c>
      <c r="G2631" s="11">
        <v>950</v>
      </c>
      <c r="H2631" s="11">
        <v>1050</v>
      </c>
      <c r="I2631" s="11" t="s">
        <v>992</v>
      </c>
      <c r="J2631" s="32" t="s">
        <v>3003</v>
      </c>
      <c r="K2631" s="122" t="s">
        <v>5608</v>
      </c>
      <c r="N2631" s="11">
        <f t="shared" ca="1" si="67"/>
        <v>0</v>
      </c>
    </row>
    <row r="2632" spans="2:14" ht="27" outlineLevel="1">
      <c r="B2632" s="26" t="str">
        <f t="shared" si="66"/>
        <v>807D</v>
      </c>
      <c r="C2632" s="101" t="s">
        <v>3004</v>
      </c>
      <c r="D2632" s="11" t="s">
        <v>83</v>
      </c>
      <c r="E2632" s="11">
        <v>0.1</v>
      </c>
      <c r="F2632" s="11" t="s">
        <v>255</v>
      </c>
      <c r="G2632" s="11">
        <v>-150</v>
      </c>
      <c r="H2632" s="11">
        <v>150</v>
      </c>
      <c r="I2632" s="11" t="s">
        <v>992</v>
      </c>
      <c r="J2632" s="32" t="s">
        <v>3005</v>
      </c>
      <c r="K2632" s="122" t="s">
        <v>5609</v>
      </c>
      <c r="N2632" s="11">
        <f t="shared" ca="1" si="67"/>
        <v>0</v>
      </c>
    </row>
    <row r="2633" spans="2:14" outlineLevel="1">
      <c r="B2633" s="26" t="str">
        <f t="shared" si="66"/>
        <v>807E</v>
      </c>
      <c r="C2633" s="101" t="s">
        <v>3006</v>
      </c>
      <c r="D2633" s="11" t="s">
        <v>40</v>
      </c>
      <c r="E2633" s="11">
        <v>1E-3</v>
      </c>
      <c r="F2633" s="11" t="s">
        <v>264</v>
      </c>
      <c r="G2633" s="11">
        <v>950</v>
      </c>
      <c r="H2633" s="11">
        <v>1050</v>
      </c>
      <c r="I2633" s="11" t="s">
        <v>992</v>
      </c>
      <c r="J2633" s="32" t="s">
        <v>3007</v>
      </c>
      <c r="K2633" s="122" t="s">
        <v>5610</v>
      </c>
      <c r="N2633" s="11">
        <f t="shared" ca="1" si="67"/>
        <v>0</v>
      </c>
    </row>
    <row r="2634" spans="2:14" outlineLevel="1">
      <c r="B2634" s="26" t="str">
        <f t="shared" si="66"/>
        <v>807F</v>
      </c>
      <c r="C2634" s="101"/>
      <c r="J2634" s="32"/>
      <c r="K2634" s="134"/>
      <c r="N2634" s="11">
        <f t="shared" ca="1" si="67"/>
        <v>0</v>
      </c>
    </row>
    <row r="2635" spans="2:14" outlineLevel="1">
      <c r="B2635" s="26" t="str">
        <f t="shared" si="66"/>
        <v>8080</v>
      </c>
      <c r="C2635" s="310" t="s">
        <v>3008</v>
      </c>
      <c r="D2635" s="281" t="s">
        <v>33</v>
      </c>
      <c r="E2635" s="281"/>
      <c r="F2635" s="281"/>
      <c r="G2635" s="281"/>
      <c r="H2635" s="281"/>
      <c r="I2635" s="281" t="s">
        <v>34</v>
      </c>
      <c r="J2635" s="258" t="s">
        <v>35</v>
      </c>
      <c r="K2635" s="244" t="s">
        <v>36</v>
      </c>
      <c r="M2635" s="241" t="str">
        <f ca="1">DEC2HEX((15+SUM(INDIRECT(ADDRESS(ROW()+32,13)&amp;":"&amp;ADDRESS(ROW()+4+60-1,13))))/2^32,8)</f>
        <v>00000000</v>
      </c>
      <c r="N2635" s="247" t="str">
        <f ca="1">DEC2HEX(MOD(15+SUM(INDIRECT(ADDRESS(ROW()+4,13)&amp;":"&amp;ADDRESS(ROW()+4+28-1,13))),2^32),8)</f>
        <v>0000000F</v>
      </c>
    </row>
    <row r="2636" spans="2:14" outlineLevel="1">
      <c r="B2636" s="26" t="str">
        <f t="shared" si="66"/>
        <v>8081</v>
      </c>
      <c r="C2636" s="310"/>
      <c r="D2636" s="281"/>
      <c r="E2636" s="281"/>
      <c r="F2636" s="281"/>
      <c r="G2636" s="281"/>
      <c r="H2636" s="281"/>
      <c r="I2636" s="281"/>
      <c r="J2636" s="257"/>
      <c r="K2636" s="245"/>
      <c r="M2636" s="242"/>
      <c r="N2636" s="248"/>
    </row>
    <row r="2637" spans="2:14" outlineLevel="1">
      <c r="B2637" s="26" t="str">
        <f t="shared" si="66"/>
        <v>8082</v>
      </c>
      <c r="C2637" s="310"/>
      <c r="D2637" s="281"/>
      <c r="E2637" s="281"/>
      <c r="F2637" s="281"/>
      <c r="G2637" s="281"/>
      <c r="H2637" s="281"/>
      <c r="I2637" s="281"/>
      <c r="J2637" s="257"/>
      <c r="K2637" s="245"/>
      <c r="M2637" s="242"/>
      <c r="N2637" s="248"/>
    </row>
    <row r="2638" spans="2:14" ht="64.5" customHeight="1" outlineLevel="1">
      <c r="B2638" s="26" t="str">
        <f t="shared" si="66"/>
        <v>8083</v>
      </c>
      <c r="C2638" s="310"/>
      <c r="D2638" s="281"/>
      <c r="E2638" s="281"/>
      <c r="F2638" s="281"/>
      <c r="G2638" s="281"/>
      <c r="H2638" s="281"/>
      <c r="I2638" s="281"/>
      <c r="J2638" s="257"/>
      <c r="K2638" s="246"/>
      <c r="M2638" s="243"/>
      <c r="N2638" s="249"/>
    </row>
    <row r="2639" spans="2:14" ht="27" outlineLevel="1">
      <c r="B2639" s="26" t="str">
        <f t="shared" si="66"/>
        <v>8084</v>
      </c>
      <c r="C2639" s="101" t="s">
        <v>3009</v>
      </c>
      <c r="D2639" s="11" t="s">
        <v>40</v>
      </c>
      <c r="E2639" s="11">
        <v>1E-3</v>
      </c>
      <c r="F2639" s="11" t="s">
        <v>264</v>
      </c>
      <c r="G2639" s="11">
        <v>950</v>
      </c>
      <c r="H2639" s="11">
        <v>1050</v>
      </c>
      <c r="I2639" s="11" t="s">
        <v>992</v>
      </c>
      <c r="J2639" s="32" t="s">
        <v>3010</v>
      </c>
      <c r="K2639" s="122" t="s">
        <v>5611</v>
      </c>
      <c r="M2639" s="11">
        <v>0</v>
      </c>
      <c r="N2639" s="11">
        <f ca="1">IF(INDIRECT(ADDRESS(ROW(),12))=1,2^(ROW()-ROW($N$2635)),0)</f>
        <v>0</v>
      </c>
    </row>
    <row r="2640" spans="2:14" ht="27" outlineLevel="1">
      <c r="B2640" s="26" t="str">
        <f t="shared" si="66"/>
        <v>8085</v>
      </c>
      <c r="C2640" s="101" t="s">
        <v>3011</v>
      </c>
      <c r="D2640" s="11" t="s">
        <v>83</v>
      </c>
      <c r="E2640" s="11">
        <v>0.1</v>
      </c>
      <c r="F2640" s="11" t="s">
        <v>255</v>
      </c>
      <c r="G2640" s="11">
        <v>-150</v>
      </c>
      <c r="H2640" s="11">
        <v>150</v>
      </c>
      <c r="I2640" s="11" t="s">
        <v>992</v>
      </c>
      <c r="J2640" s="32" t="s">
        <v>3012</v>
      </c>
      <c r="K2640" s="122" t="s">
        <v>5612</v>
      </c>
      <c r="N2640" s="11">
        <f t="shared" ref="N2640:N2698" ca="1" si="68">IF(INDIRECT(ADDRESS(ROW(),12))=1,2^(ROW()-ROW($N$2635)),0)</f>
        <v>0</v>
      </c>
    </row>
    <row r="2641" spans="2:14" outlineLevel="1">
      <c r="B2641" s="26" t="str">
        <f t="shared" ref="B2641:B2698" si="69">DEC2HEX(32832+ROW()-ROW($B$2571),4)</f>
        <v>8086</v>
      </c>
      <c r="C2641" s="101" t="s">
        <v>3013</v>
      </c>
      <c r="D2641" s="11" t="s">
        <v>40</v>
      </c>
      <c r="E2641" s="11">
        <v>1E-3</v>
      </c>
      <c r="F2641" s="11" t="s">
        <v>264</v>
      </c>
      <c r="G2641" s="11">
        <v>950</v>
      </c>
      <c r="H2641" s="11">
        <v>1050</v>
      </c>
      <c r="I2641" s="11" t="s">
        <v>992</v>
      </c>
      <c r="J2641" s="32" t="s">
        <v>3014</v>
      </c>
      <c r="K2641" s="122" t="s">
        <v>5613</v>
      </c>
      <c r="N2641" s="11">
        <f t="shared" ca="1" si="68"/>
        <v>0</v>
      </c>
    </row>
    <row r="2642" spans="2:14" ht="27" outlineLevel="1">
      <c r="B2642" s="26" t="str">
        <f t="shared" si="69"/>
        <v>8087</v>
      </c>
      <c r="C2642" s="101" t="s">
        <v>3015</v>
      </c>
      <c r="D2642" s="11" t="s">
        <v>40</v>
      </c>
      <c r="E2642" s="11">
        <v>1E-3</v>
      </c>
      <c r="F2642" s="11" t="s">
        <v>264</v>
      </c>
      <c r="G2642" s="11">
        <v>950</v>
      </c>
      <c r="H2642" s="11">
        <v>1050</v>
      </c>
      <c r="I2642" s="11" t="s">
        <v>992</v>
      </c>
      <c r="J2642" s="32" t="s">
        <v>3016</v>
      </c>
      <c r="K2642" s="122" t="s">
        <v>5614</v>
      </c>
      <c r="N2642" s="11">
        <f t="shared" ca="1" si="68"/>
        <v>0</v>
      </c>
    </row>
    <row r="2643" spans="2:14" ht="27" outlineLevel="1">
      <c r="B2643" s="26" t="str">
        <f t="shared" si="69"/>
        <v>8088</v>
      </c>
      <c r="C2643" s="101" t="s">
        <v>3017</v>
      </c>
      <c r="D2643" s="11" t="s">
        <v>83</v>
      </c>
      <c r="E2643" s="11">
        <v>0.1</v>
      </c>
      <c r="F2643" s="11" t="s">
        <v>255</v>
      </c>
      <c r="G2643" s="11">
        <v>-150</v>
      </c>
      <c r="H2643" s="11">
        <v>150</v>
      </c>
      <c r="I2643" s="11" t="s">
        <v>992</v>
      </c>
      <c r="J2643" s="32" t="s">
        <v>3018</v>
      </c>
      <c r="K2643" s="122" t="s">
        <v>5615</v>
      </c>
      <c r="N2643" s="11">
        <f t="shared" ca="1" si="68"/>
        <v>0</v>
      </c>
    </row>
    <row r="2644" spans="2:14" outlineLevel="1">
      <c r="B2644" s="26" t="str">
        <f t="shared" si="69"/>
        <v>8089</v>
      </c>
      <c r="C2644" s="101" t="s">
        <v>3019</v>
      </c>
      <c r="D2644" s="11" t="s">
        <v>40</v>
      </c>
      <c r="E2644" s="11">
        <v>1E-3</v>
      </c>
      <c r="F2644" s="11" t="s">
        <v>264</v>
      </c>
      <c r="G2644" s="11">
        <v>950</v>
      </c>
      <c r="H2644" s="11">
        <v>1050</v>
      </c>
      <c r="I2644" s="11" t="s">
        <v>992</v>
      </c>
      <c r="J2644" s="32" t="s">
        <v>3020</v>
      </c>
      <c r="K2644" s="122" t="s">
        <v>5616</v>
      </c>
      <c r="N2644" s="11">
        <f t="shared" ca="1" si="68"/>
        <v>0</v>
      </c>
    </row>
    <row r="2645" spans="2:14" outlineLevel="1">
      <c r="B2645" s="26" t="str">
        <f t="shared" si="69"/>
        <v>808A</v>
      </c>
      <c r="C2645" s="101"/>
      <c r="J2645" s="32"/>
      <c r="K2645" s="134"/>
      <c r="N2645" s="11">
        <f t="shared" ca="1" si="68"/>
        <v>0</v>
      </c>
    </row>
    <row r="2646" spans="2:14" outlineLevel="1">
      <c r="B2646" s="26" t="str">
        <f t="shared" si="69"/>
        <v>808B</v>
      </c>
      <c r="C2646" s="101"/>
      <c r="J2646" s="32"/>
      <c r="K2646" s="134"/>
      <c r="N2646" s="11">
        <f t="shared" ca="1" si="68"/>
        <v>0</v>
      </c>
    </row>
    <row r="2647" spans="2:14" outlineLevel="1">
      <c r="B2647" s="26" t="str">
        <f t="shared" si="69"/>
        <v>808C</v>
      </c>
      <c r="C2647" s="101"/>
      <c r="J2647" s="32"/>
      <c r="K2647" s="134"/>
      <c r="N2647" s="11">
        <f t="shared" ca="1" si="68"/>
        <v>0</v>
      </c>
    </row>
    <row r="2648" spans="2:14" outlineLevel="1">
      <c r="B2648" s="26" t="str">
        <f t="shared" si="69"/>
        <v>808D</v>
      </c>
      <c r="C2648" s="101"/>
      <c r="J2648" s="32"/>
      <c r="K2648" s="134"/>
      <c r="N2648" s="11">
        <f t="shared" ca="1" si="68"/>
        <v>0</v>
      </c>
    </row>
    <row r="2649" spans="2:14" outlineLevel="1">
      <c r="B2649" s="26" t="str">
        <f t="shared" si="69"/>
        <v>808E</v>
      </c>
      <c r="C2649" s="101"/>
      <c r="J2649" s="32"/>
      <c r="K2649" s="134"/>
      <c r="N2649" s="11">
        <f t="shared" ca="1" si="68"/>
        <v>0</v>
      </c>
    </row>
    <row r="2650" spans="2:14" outlineLevel="1">
      <c r="B2650" s="26" t="str">
        <f t="shared" si="69"/>
        <v>808F</v>
      </c>
      <c r="C2650" s="101"/>
      <c r="J2650" s="32"/>
      <c r="K2650" s="134"/>
      <c r="N2650" s="11">
        <f t="shared" ca="1" si="68"/>
        <v>0</v>
      </c>
    </row>
    <row r="2651" spans="2:14" outlineLevel="1">
      <c r="B2651" s="26" t="str">
        <f t="shared" si="69"/>
        <v>8090</v>
      </c>
      <c r="C2651" s="101"/>
      <c r="J2651" s="32"/>
      <c r="K2651" s="134"/>
      <c r="N2651" s="11">
        <f t="shared" ca="1" si="68"/>
        <v>0</v>
      </c>
    </row>
    <row r="2652" spans="2:14" outlineLevel="1">
      <c r="B2652" s="26" t="str">
        <f t="shared" si="69"/>
        <v>8091</v>
      </c>
      <c r="C2652" s="101"/>
      <c r="J2652" s="32"/>
      <c r="K2652" s="134"/>
      <c r="N2652" s="11">
        <f t="shared" ca="1" si="68"/>
        <v>0</v>
      </c>
    </row>
    <row r="2653" spans="2:14" outlineLevel="1">
      <c r="B2653" s="26" t="str">
        <f t="shared" si="69"/>
        <v>8092</v>
      </c>
      <c r="C2653" s="101"/>
      <c r="J2653" s="32"/>
      <c r="K2653" s="134"/>
      <c r="N2653" s="11">
        <f t="shared" ca="1" si="68"/>
        <v>0</v>
      </c>
    </row>
    <row r="2654" spans="2:14" outlineLevel="1">
      <c r="B2654" s="26" t="str">
        <f t="shared" si="69"/>
        <v>8093</v>
      </c>
      <c r="C2654" s="101"/>
      <c r="J2654" s="32"/>
      <c r="K2654" s="134"/>
      <c r="N2654" s="11">
        <f t="shared" ca="1" si="68"/>
        <v>0</v>
      </c>
    </row>
    <row r="2655" spans="2:14" outlineLevel="1">
      <c r="B2655" s="26" t="str">
        <f t="shared" si="69"/>
        <v>8094</v>
      </c>
      <c r="C2655" s="101"/>
      <c r="J2655" s="32"/>
      <c r="K2655" s="134"/>
      <c r="N2655" s="11">
        <f t="shared" ca="1" si="68"/>
        <v>0</v>
      </c>
    </row>
    <row r="2656" spans="2:14" outlineLevel="1">
      <c r="B2656" s="26" t="str">
        <f t="shared" si="69"/>
        <v>8095</v>
      </c>
      <c r="C2656" s="101"/>
      <c r="J2656" s="32"/>
      <c r="K2656" s="134"/>
      <c r="N2656" s="11">
        <f t="shared" ca="1" si="68"/>
        <v>0</v>
      </c>
    </row>
    <row r="2657" spans="2:14" outlineLevel="1">
      <c r="B2657" s="26" t="str">
        <f t="shared" si="69"/>
        <v>8096</v>
      </c>
      <c r="C2657" s="101"/>
      <c r="J2657" s="32"/>
      <c r="K2657" s="134"/>
      <c r="N2657" s="11">
        <f t="shared" ca="1" si="68"/>
        <v>0</v>
      </c>
    </row>
    <row r="2658" spans="2:14" outlineLevel="1">
      <c r="B2658" s="26" t="str">
        <f t="shared" si="69"/>
        <v>8097</v>
      </c>
      <c r="C2658" s="101"/>
      <c r="J2658" s="32"/>
      <c r="K2658" s="134"/>
      <c r="N2658" s="11">
        <f t="shared" ca="1" si="68"/>
        <v>0</v>
      </c>
    </row>
    <row r="2659" spans="2:14" outlineLevel="1">
      <c r="B2659" s="26" t="str">
        <f t="shared" si="69"/>
        <v>8098</v>
      </c>
      <c r="C2659" s="101"/>
      <c r="J2659" s="32"/>
      <c r="K2659" s="134"/>
      <c r="N2659" s="11">
        <f t="shared" ca="1" si="68"/>
        <v>0</v>
      </c>
    </row>
    <row r="2660" spans="2:14" outlineLevel="1">
      <c r="B2660" s="26" t="str">
        <f t="shared" si="69"/>
        <v>8099</v>
      </c>
      <c r="C2660" s="101"/>
      <c r="J2660" s="32"/>
      <c r="K2660" s="134"/>
      <c r="N2660" s="11">
        <f t="shared" ca="1" si="68"/>
        <v>0</v>
      </c>
    </row>
    <row r="2661" spans="2:14" outlineLevel="1">
      <c r="B2661" s="26" t="str">
        <f t="shared" si="69"/>
        <v>809A</v>
      </c>
      <c r="C2661" s="101"/>
      <c r="J2661" s="32"/>
      <c r="K2661" s="134"/>
      <c r="N2661" s="11">
        <f t="shared" ca="1" si="68"/>
        <v>0</v>
      </c>
    </row>
    <row r="2662" spans="2:14" outlineLevel="1">
      <c r="B2662" s="26" t="str">
        <f t="shared" si="69"/>
        <v>809B</v>
      </c>
      <c r="C2662" s="101"/>
      <c r="J2662" s="32"/>
      <c r="K2662" s="134"/>
      <c r="N2662" s="11">
        <f t="shared" ca="1" si="68"/>
        <v>0</v>
      </c>
    </row>
    <row r="2663" spans="2:14" outlineLevel="1">
      <c r="B2663" s="26" t="str">
        <f t="shared" si="69"/>
        <v>809C</v>
      </c>
      <c r="C2663" s="101"/>
      <c r="J2663" s="32"/>
      <c r="K2663" s="134"/>
      <c r="N2663" s="11">
        <f t="shared" ca="1" si="68"/>
        <v>0</v>
      </c>
    </row>
    <row r="2664" spans="2:14" outlineLevel="1">
      <c r="B2664" s="26" t="str">
        <f t="shared" si="69"/>
        <v>809D</v>
      </c>
      <c r="C2664" s="101"/>
      <c r="J2664" s="32"/>
      <c r="K2664" s="134"/>
      <c r="N2664" s="11">
        <f t="shared" ca="1" si="68"/>
        <v>0</v>
      </c>
    </row>
    <row r="2665" spans="2:14" outlineLevel="1">
      <c r="B2665" s="26" t="str">
        <f t="shared" si="69"/>
        <v>809E</v>
      </c>
      <c r="C2665" s="101"/>
      <c r="J2665" s="32"/>
      <c r="K2665" s="134"/>
      <c r="N2665" s="11">
        <f t="shared" ca="1" si="68"/>
        <v>0</v>
      </c>
    </row>
    <row r="2666" spans="2:14" outlineLevel="1">
      <c r="B2666" s="26" t="str">
        <f t="shared" si="69"/>
        <v>809F</v>
      </c>
      <c r="C2666" s="101"/>
      <c r="J2666" s="32"/>
      <c r="K2666" s="134"/>
      <c r="N2666" s="11">
        <f t="shared" ca="1" si="68"/>
        <v>0</v>
      </c>
    </row>
    <row r="2667" spans="2:14" outlineLevel="1">
      <c r="B2667" s="26" t="str">
        <f t="shared" si="69"/>
        <v>80A0</v>
      </c>
      <c r="C2667" s="101"/>
      <c r="J2667" s="32"/>
      <c r="K2667" s="134"/>
      <c r="N2667" s="11">
        <f t="shared" ca="1" si="68"/>
        <v>0</v>
      </c>
    </row>
    <row r="2668" spans="2:14" outlineLevel="1">
      <c r="B2668" s="26" t="str">
        <f t="shared" si="69"/>
        <v>80A1</v>
      </c>
      <c r="C2668" s="101"/>
      <c r="J2668" s="32"/>
      <c r="K2668" s="134"/>
      <c r="N2668" s="11">
        <f t="shared" ca="1" si="68"/>
        <v>0</v>
      </c>
    </row>
    <row r="2669" spans="2:14" outlineLevel="1">
      <c r="B2669" s="26" t="str">
        <f t="shared" si="69"/>
        <v>80A2</v>
      </c>
      <c r="C2669" s="101"/>
      <c r="J2669" s="32"/>
      <c r="K2669" s="134"/>
      <c r="N2669" s="11">
        <f t="shared" ca="1" si="68"/>
        <v>0</v>
      </c>
    </row>
    <row r="2670" spans="2:14" outlineLevel="1">
      <c r="B2670" s="26" t="str">
        <f t="shared" si="69"/>
        <v>80A3</v>
      </c>
      <c r="C2670" s="101"/>
      <c r="J2670" s="32"/>
      <c r="K2670" s="134"/>
      <c r="N2670" s="11">
        <f t="shared" ca="1" si="68"/>
        <v>0</v>
      </c>
    </row>
    <row r="2671" spans="2:14" outlineLevel="1">
      <c r="B2671" s="26" t="str">
        <f t="shared" si="69"/>
        <v>80A4</v>
      </c>
      <c r="C2671" s="101"/>
      <c r="J2671" s="32"/>
      <c r="K2671" s="134"/>
      <c r="N2671" s="11">
        <f t="shared" ca="1" si="68"/>
        <v>0</v>
      </c>
    </row>
    <row r="2672" spans="2:14" outlineLevel="1">
      <c r="B2672" s="26" t="str">
        <f t="shared" si="69"/>
        <v>80A5</v>
      </c>
      <c r="C2672" s="101"/>
      <c r="J2672" s="32"/>
      <c r="K2672" s="134"/>
      <c r="N2672" s="11">
        <f t="shared" ca="1" si="68"/>
        <v>0</v>
      </c>
    </row>
    <row r="2673" spans="2:14" outlineLevel="1">
      <c r="B2673" s="26" t="str">
        <f t="shared" si="69"/>
        <v>80A6</v>
      </c>
      <c r="C2673" s="101"/>
      <c r="J2673" s="32"/>
      <c r="K2673" s="134"/>
      <c r="N2673" s="11">
        <f t="shared" ca="1" si="68"/>
        <v>0</v>
      </c>
    </row>
    <row r="2674" spans="2:14" outlineLevel="1">
      <c r="B2674" s="26" t="str">
        <f t="shared" si="69"/>
        <v>80A7</v>
      </c>
      <c r="C2674" s="101"/>
      <c r="J2674" s="32"/>
      <c r="K2674" s="134"/>
      <c r="N2674" s="11">
        <f t="shared" ca="1" si="68"/>
        <v>0</v>
      </c>
    </row>
    <row r="2675" spans="2:14" outlineLevel="1">
      <c r="B2675" s="26" t="str">
        <f t="shared" si="69"/>
        <v>80A8</v>
      </c>
      <c r="C2675" s="101"/>
      <c r="J2675" s="32"/>
      <c r="K2675" s="134"/>
      <c r="N2675" s="11">
        <f t="shared" ca="1" si="68"/>
        <v>0</v>
      </c>
    </row>
    <row r="2676" spans="2:14" outlineLevel="1">
      <c r="B2676" s="26" t="str">
        <f t="shared" si="69"/>
        <v>80A9</v>
      </c>
      <c r="C2676" s="101"/>
      <c r="J2676" s="32"/>
      <c r="K2676" s="134"/>
      <c r="N2676" s="11">
        <f t="shared" ca="1" si="68"/>
        <v>0</v>
      </c>
    </row>
    <row r="2677" spans="2:14" outlineLevel="1">
      <c r="B2677" s="26" t="str">
        <f t="shared" si="69"/>
        <v>80AA</v>
      </c>
      <c r="C2677" s="101"/>
      <c r="J2677" s="32"/>
      <c r="K2677" s="134"/>
      <c r="N2677" s="11">
        <f t="shared" ca="1" si="68"/>
        <v>0</v>
      </c>
    </row>
    <row r="2678" spans="2:14" outlineLevel="1">
      <c r="B2678" s="26" t="str">
        <f t="shared" si="69"/>
        <v>80AB</v>
      </c>
      <c r="C2678" s="101"/>
      <c r="J2678" s="32"/>
      <c r="K2678" s="134"/>
      <c r="N2678" s="11">
        <f t="shared" ca="1" si="68"/>
        <v>0</v>
      </c>
    </row>
    <row r="2679" spans="2:14" outlineLevel="1">
      <c r="B2679" s="26" t="str">
        <f t="shared" si="69"/>
        <v>80AC</v>
      </c>
      <c r="C2679" s="101"/>
      <c r="J2679" s="32"/>
      <c r="K2679" s="134"/>
      <c r="N2679" s="11">
        <f t="shared" ca="1" si="68"/>
        <v>0</v>
      </c>
    </row>
    <row r="2680" spans="2:14" outlineLevel="1">
      <c r="B2680" s="26" t="str">
        <f t="shared" si="69"/>
        <v>80AD</v>
      </c>
      <c r="C2680" s="101"/>
      <c r="J2680" s="32"/>
      <c r="K2680" s="134"/>
      <c r="N2680" s="11">
        <f t="shared" ca="1" si="68"/>
        <v>0</v>
      </c>
    </row>
    <row r="2681" spans="2:14" outlineLevel="1">
      <c r="B2681" s="26" t="str">
        <f t="shared" si="69"/>
        <v>80AE</v>
      </c>
      <c r="C2681" s="101"/>
      <c r="J2681" s="32"/>
      <c r="K2681" s="134"/>
      <c r="N2681" s="11">
        <f t="shared" ca="1" si="68"/>
        <v>0</v>
      </c>
    </row>
    <row r="2682" spans="2:14" outlineLevel="1">
      <c r="B2682" s="26" t="str">
        <f t="shared" si="69"/>
        <v>80AF</v>
      </c>
      <c r="C2682" s="101"/>
      <c r="J2682" s="32"/>
      <c r="K2682" s="134"/>
      <c r="N2682" s="11">
        <f t="shared" ca="1" si="68"/>
        <v>0</v>
      </c>
    </row>
    <row r="2683" spans="2:14" outlineLevel="1">
      <c r="B2683" s="26" t="str">
        <f t="shared" si="69"/>
        <v>80B0</v>
      </c>
      <c r="C2683" s="101"/>
      <c r="J2683" s="32"/>
      <c r="K2683" s="134"/>
      <c r="N2683" s="11">
        <f t="shared" ca="1" si="68"/>
        <v>0</v>
      </c>
    </row>
    <row r="2684" spans="2:14" outlineLevel="1">
      <c r="B2684" s="26" t="str">
        <f t="shared" si="69"/>
        <v>80B1</v>
      </c>
      <c r="C2684" s="101"/>
      <c r="J2684" s="32"/>
      <c r="K2684" s="134"/>
      <c r="N2684" s="11">
        <f t="shared" ca="1" si="68"/>
        <v>0</v>
      </c>
    </row>
    <row r="2685" spans="2:14" outlineLevel="1">
      <c r="B2685" s="26" t="str">
        <f t="shared" si="69"/>
        <v>80B2</v>
      </c>
      <c r="C2685" s="101"/>
      <c r="J2685" s="32"/>
      <c r="K2685" s="134"/>
      <c r="N2685" s="11">
        <f t="shared" ca="1" si="68"/>
        <v>0</v>
      </c>
    </row>
    <row r="2686" spans="2:14" outlineLevel="1">
      <c r="B2686" s="26" t="str">
        <f t="shared" si="69"/>
        <v>80B3</v>
      </c>
      <c r="C2686" s="101"/>
      <c r="J2686" s="32"/>
      <c r="K2686" s="134"/>
      <c r="N2686" s="11">
        <f t="shared" ca="1" si="68"/>
        <v>0</v>
      </c>
    </row>
    <row r="2687" spans="2:14" outlineLevel="1">
      <c r="B2687" s="26" t="str">
        <f t="shared" si="69"/>
        <v>80B4</v>
      </c>
      <c r="C2687" s="101"/>
      <c r="J2687" s="32"/>
      <c r="K2687" s="134"/>
      <c r="N2687" s="11">
        <f t="shared" ca="1" si="68"/>
        <v>0</v>
      </c>
    </row>
    <row r="2688" spans="2:14" outlineLevel="1">
      <c r="B2688" s="26" t="str">
        <f t="shared" si="69"/>
        <v>80B5</v>
      </c>
      <c r="C2688" s="101"/>
      <c r="J2688" s="32"/>
      <c r="K2688" s="134"/>
      <c r="N2688" s="11">
        <f t="shared" ca="1" si="68"/>
        <v>0</v>
      </c>
    </row>
    <row r="2689" spans="1:14" outlineLevel="1">
      <c r="B2689" s="26" t="str">
        <f t="shared" si="69"/>
        <v>80B6</v>
      </c>
      <c r="C2689" s="101"/>
      <c r="J2689" s="32"/>
      <c r="K2689" s="134"/>
      <c r="N2689" s="11">
        <f t="shared" ca="1" si="68"/>
        <v>0</v>
      </c>
    </row>
    <row r="2690" spans="1:14" outlineLevel="1">
      <c r="B2690" s="26" t="str">
        <f t="shared" si="69"/>
        <v>80B7</v>
      </c>
      <c r="C2690" s="101"/>
      <c r="J2690" s="32"/>
      <c r="K2690" s="134"/>
      <c r="N2690" s="11">
        <f t="shared" ca="1" si="68"/>
        <v>0</v>
      </c>
    </row>
    <row r="2691" spans="1:14" outlineLevel="1">
      <c r="B2691" s="26" t="str">
        <f t="shared" si="69"/>
        <v>80B8</v>
      </c>
      <c r="C2691" s="101"/>
      <c r="J2691" s="32"/>
      <c r="K2691" s="134"/>
      <c r="N2691" s="11">
        <f t="shared" ca="1" si="68"/>
        <v>0</v>
      </c>
    </row>
    <row r="2692" spans="1:14" outlineLevel="1">
      <c r="B2692" s="26" t="str">
        <f t="shared" si="69"/>
        <v>80B9</v>
      </c>
      <c r="C2692" s="101"/>
      <c r="J2692" s="32"/>
      <c r="K2692" s="134"/>
      <c r="N2692" s="11">
        <f t="shared" ca="1" si="68"/>
        <v>0</v>
      </c>
    </row>
    <row r="2693" spans="1:14" outlineLevel="1">
      <c r="B2693" s="26" t="str">
        <f t="shared" si="69"/>
        <v>80BA</v>
      </c>
      <c r="C2693" s="101"/>
      <c r="J2693" s="32"/>
      <c r="K2693" s="134"/>
      <c r="N2693" s="11">
        <f t="shared" ca="1" si="68"/>
        <v>0</v>
      </c>
    </row>
    <row r="2694" spans="1:14" outlineLevel="1">
      <c r="B2694" s="26" t="str">
        <f t="shared" si="69"/>
        <v>80BB</v>
      </c>
      <c r="C2694" s="101"/>
      <c r="J2694" s="32"/>
      <c r="K2694" s="134"/>
      <c r="N2694" s="11">
        <f t="shared" ca="1" si="68"/>
        <v>0</v>
      </c>
    </row>
    <row r="2695" spans="1:14" outlineLevel="1">
      <c r="B2695" s="26" t="str">
        <f t="shared" si="69"/>
        <v>80BC</v>
      </c>
      <c r="C2695" s="101"/>
      <c r="J2695" s="32"/>
      <c r="K2695" s="134"/>
      <c r="N2695" s="11">
        <f t="shared" ca="1" si="68"/>
        <v>0</v>
      </c>
    </row>
    <row r="2696" spans="1:14" outlineLevel="1">
      <c r="B2696" s="26" t="str">
        <f t="shared" si="69"/>
        <v>80BD</v>
      </c>
      <c r="C2696" s="101"/>
      <c r="J2696" s="32"/>
      <c r="K2696" s="134"/>
      <c r="N2696" s="11">
        <f t="shared" ca="1" si="68"/>
        <v>0</v>
      </c>
    </row>
    <row r="2697" spans="1:14" outlineLevel="1">
      <c r="B2697" s="26" t="str">
        <f t="shared" si="69"/>
        <v>80BE</v>
      </c>
      <c r="C2697" s="101"/>
      <c r="J2697" s="32"/>
      <c r="K2697" s="134"/>
      <c r="N2697" s="11">
        <f t="shared" ca="1" si="68"/>
        <v>0</v>
      </c>
    </row>
    <row r="2698" spans="1:14" outlineLevel="1">
      <c r="B2698" s="26" t="str">
        <f t="shared" si="69"/>
        <v>80BF</v>
      </c>
      <c r="C2698" s="101"/>
      <c r="J2698" s="32"/>
      <c r="K2698" s="134"/>
      <c r="N2698" s="11">
        <f t="shared" ca="1" si="68"/>
        <v>0</v>
      </c>
    </row>
    <row r="2699" spans="1:14" outlineLevel="1">
      <c r="C2699" s="101"/>
      <c r="J2699" s="32"/>
      <c r="K2699" s="134"/>
    </row>
    <row r="2702" spans="1:14">
      <c r="A2702" s="295" t="s">
        <v>3021</v>
      </c>
      <c r="B2702" s="296"/>
      <c r="C2702" s="296"/>
      <c r="D2702" s="296"/>
      <c r="E2702" s="296"/>
      <c r="F2702" s="296"/>
      <c r="G2702" s="296"/>
      <c r="H2702" s="296"/>
      <c r="I2702" s="296"/>
      <c r="J2702" s="296"/>
      <c r="K2702" s="296"/>
      <c r="L2702" s="296"/>
      <c r="M2702" s="296"/>
      <c r="N2702" s="296"/>
    </row>
    <row r="2703" spans="1:14" ht="14.1" customHeight="1" outlineLevel="1">
      <c r="B2703" s="26" t="str">
        <f t="shared" ref="B2703:B2734" si="70">DEC2HEX(36864+ROW()-ROW($B$2703),4)</f>
        <v>9000</v>
      </c>
      <c r="C2703" s="297" t="s">
        <v>3022</v>
      </c>
      <c r="D2703" s="281" t="s">
        <v>33</v>
      </c>
      <c r="E2703" s="281"/>
      <c r="F2703" s="281"/>
      <c r="G2703" s="281"/>
      <c r="H2703" s="281"/>
      <c r="I2703" s="281" t="s">
        <v>34</v>
      </c>
      <c r="J2703" s="258" t="s">
        <v>35</v>
      </c>
      <c r="K2703" s="244" t="s">
        <v>36</v>
      </c>
      <c r="M2703" s="241" t="str">
        <f ca="1">DEC2HEX((15+SUM(INDIRECT(ADDRESS(ROW()+32,13)&amp;":"&amp;ADDRESS(ROW()+4+60-1,13))))/2^32,8)</f>
        <v>00000000</v>
      </c>
      <c r="N2703" s="247" t="str">
        <f ca="1">DEC2HEX(MOD(15+SUM(INDIRECT(ADDRESS(ROW()+4,13)&amp;":"&amp;ADDRESS(ROW()+4+28-1,13))),2^32),8)</f>
        <v>00000023</v>
      </c>
    </row>
    <row r="2704" spans="1:14" outlineLevel="1">
      <c r="B2704" s="26" t="str">
        <f t="shared" si="70"/>
        <v>9001</v>
      </c>
      <c r="C2704" s="298"/>
      <c r="D2704" s="281"/>
      <c r="E2704" s="281"/>
      <c r="F2704" s="281"/>
      <c r="G2704" s="281"/>
      <c r="H2704" s="281"/>
      <c r="I2704" s="281"/>
      <c r="J2704" s="257"/>
      <c r="K2704" s="245"/>
      <c r="M2704" s="242"/>
      <c r="N2704" s="248"/>
    </row>
    <row r="2705" spans="2:14" outlineLevel="1">
      <c r="B2705" s="26" t="str">
        <f t="shared" si="70"/>
        <v>9002</v>
      </c>
      <c r="C2705" s="298"/>
      <c r="D2705" s="281"/>
      <c r="E2705" s="281"/>
      <c r="F2705" s="281"/>
      <c r="G2705" s="281"/>
      <c r="H2705" s="281"/>
      <c r="I2705" s="281"/>
      <c r="J2705" s="257"/>
      <c r="K2705" s="245"/>
      <c r="M2705" s="242"/>
      <c r="N2705" s="248"/>
    </row>
    <row r="2706" spans="2:14" ht="41.1" customHeight="1" outlineLevel="1">
      <c r="B2706" s="26" t="str">
        <f t="shared" si="70"/>
        <v>9003</v>
      </c>
      <c r="C2706" s="298"/>
      <c r="D2706" s="281"/>
      <c r="E2706" s="281"/>
      <c r="F2706" s="281"/>
      <c r="G2706" s="281"/>
      <c r="H2706" s="281"/>
      <c r="I2706" s="281"/>
      <c r="J2706" s="257"/>
      <c r="K2706" s="246"/>
      <c r="M2706" s="243"/>
      <c r="N2706" s="249"/>
    </row>
    <row r="2707" spans="2:14" ht="201" customHeight="1" outlineLevel="1">
      <c r="B2707" s="26" t="str">
        <f t="shared" si="70"/>
        <v>9004</v>
      </c>
      <c r="C2707" s="100" t="s">
        <v>3023</v>
      </c>
      <c r="D2707" s="11" t="s">
        <v>40</v>
      </c>
      <c r="I2707" s="11" t="s">
        <v>34</v>
      </c>
      <c r="J2707" s="34" t="s">
        <v>3024</v>
      </c>
      <c r="K2707" s="34" t="s">
        <v>5617</v>
      </c>
      <c r="M2707" s="11">
        <v>1</v>
      </c>
      <c r="N2707" s="11">
        <f ca="1">IF(INDIRECT(ADDRESS(ROW(),12))=1,2^(ROW()-ROW($N$2703)),0)</f>
        <v>0</v>
      </c>
    </row>
    <row r="2708" spans="2:14" outlineLevel="1">
      <c r="B2708" s="26" t="str">
        <f t="shared" si="70"/>
        <v>9005</v>
      </c>
      <c r="C2708" s="100" t="s">
        <v>3025</v>
      </c>
      <c r="D2708" s="11" t="s">
        <v>40</v>
      </c>
      <c r="I2708" s="11" t="s">
        <v>34</v>
      </c>
      <c r="J2708" s="34" t="s">
        <v>3026</v>
      </c>
      <c r="K2708" s="34" t="s">
        <v>5618</v>
      </c>
      <c r="M2708" s="11">
        <v>1</v>
      </c>
      <c r="N2708" s="11">
        <f t="shared" ref="N2708:N2766" ca="1" si="71">IF(INDIRECT(ADDRESS(ROW(),12))=1,2^(ROW()-ROW($N$2703)),0)</f>
        <v>0</v>
      </c>
    </row>
    <row r="2709" spans="2:14" outlineLevel="1">
      <c r="B2709" s="26" t="str">
        <f t="shared" si="70"/>
        <v>9006</v>
      </c>
      <c r="C2709" s="100" t="s">
        <v>3027</v>
      </c>
      <c r="D2709" s="11" t="s">
        <v>40</v>
      </c>
      <c r="I2709" s="11" t="s">
        <v>34</v>
      </c>
      <c r="J2709" s="34" t="s">
        <v>3028</v>
      </c>
      <c r="K2709" s="34" t="s">
        <v>5924</v>
      </c>
      <c r="M2709" s="11">
        <v>1</v>
      </c>
      <c r="N2709" s="11">
        <f t="shared" ca="1" si="71"/>
        <v>0</v>
      </c>
    </row>
    <row r="2710" spans="2:14" outlineLevel="1">
      <c r="B2710" s="26" t="str">
        <f t="shared" si="70"/>
        <v>9007</v>
      </c>
      <c r="C2710" s="100" t="s">
        <v>3029</v>
      </c>
      <c r="D2710" s="11" t="s">
        <v>40</v>
      </c>
      <c r="I2710" s="11" t="s">
        <v>34</v>
      </c>
      <c r="J2710" s="34" t="s">
        <v>3030</v>
      </c>
      <c r="K2710" s="100" t="s">
        <v>3029</v>
      </c>
      <c r="M2710" s="11">
        <v>1</v>
      </c>
      <c r="N2710" s="11">
        <f t="shared" ca="1" si="71"/>
        <v>0</v>
      </c>
    </row>
    <row r="2711" spans="2:14" outlineLevel="1">
      <c r="B2711" s="26" t="str">
        <f t="shared" si="70"/>
        <v>9008</v>
      </c>
      <c r="C2711" s="100" t="s">
        <v>3031</v>
      </c>
      <c r="D2711" s="11" t="s">
        <v>40</v>
      </c>
      <c r="I2711" s="11" t="s">
        <v>34</v>
      </c>
      <c r="J2711" s="34" t="s">
        <v>3032</v>
      </c>
      <c r="K2711" s="100" t="s">
        <v>3031</v>
      </c>
      <c r="M2711" s="11">
        <v>1</v>
      </c>
      <c r="N2711" s="11">
        <f t="shared" ca="1" si="71"/>
        <v>0</v>
      </c>
    </row>
    <row r="2712" spans="2:14" outlineLevel="1">
      <c r="B2712" s="26" t="str">
        <f t="shared" si="70"/>
        <v>9009</v>
      </c>
      <c r="C2712" s="100" t="s">
        <v>3033</v>
      </c>
      <c r="D2712" s="11" t="s">
        <v>40</v>
      </c>
      <c r="I2712" s="11" t="s">
        <v>34</v>
      </c>
      <c r="J2712" s="34" t="s">
        <v>3034</v>
      </c>
      <c r="K2712" s="100" t="s">
        <v>3033</v>
      </c>
      <c r="M2712" s="11">
        <v>1</v>
      </c>
      <c r="N2712" s="11">
        <f t="shared" ca="1" si="71"/>
        <v>0</v>
      </c>
    </row>
    <row r="2713" spans="2:14" outlineLevel="1">
      <c r="B2713" s="26" t="str">
        <f t="shared" si="70"/>
        <v>900A</v>
      </c>
      <c r="C2713" s="100" t="s">
        <v>3035</v>
      </c>
      <c r="D2713" s="11" t="s">
        <v>40</v>
      </c>
      <c r="I2713" s="11" t="s">
        <v>34</v>
      </c>
      <c r="J2713" s="34" t="s">
        <v>3036</v>
      </c>
      <c r="K2713" s="100" t="s">
        <v>3035</v>
      </c>
      <c r="M2713" s="11">
        <v>1</v>
      </c>
      <c r="N2713" s="11">
        <f t="shared" ca="1" si="71"/>
        <v>0</v>
      </c>
    </row>
    <row r="2714" spans="2:14" outlineLevel="1">
      <c r="B2714" s="26" t="str">
        <f t="shared" si="70"/>
        <v>900B</v>
      </c>
      <c r="C2714" s="100" t="s">
        <v>3037</v>
      </c>
      <c r="D2714" s="11" t="s">
        <v>40</v>
      </c>
      <c r="I2714" s="11" t="s">
        <v>34</v>
      </c>
      <c r="J2714" s="34" t="s">
        <v>3038</v>
      </c>
      <c r="K2714" s="100" t="s">
        <v>3037</v>
      </c>
      <c r="M2714" s="11">
        <v>1</v>
      </c>
      <c r="N2714" s="11">
        <f t="shared" ca="1" si="71"/>
        <v>0</v>
      </c>
    </row>
    <row r="2715" spans="2:14" outlineLevel="1">
      <c r="B2715" s="26" t="str">
        <f t="shared" si="70"/>
        <v>900C</v>
      </c>
      <c r="C2715" s="100" t="s">
        <v>3039</v>
      </c>
      <c r="D2715" s="11" t="s">
        <v>40</v>
      </c>
      <c r="I2715" s="11" t="s">
        <v>34</v>
      </c>
      <c r="J2715" s="32" t="s">
        <v>3040</v>
      </c>
      <c r="K2715" s="100" t="s">
        <v>3039</v>
      </c>
      <c r="M2715" s="11">
        <v>1</v>
      </c>
      <c r="N2715" s="11">
        <f t="shared" ca="1" si="71"/>
        <v>0</v>
      </c>
    </row>
    <row r="2716" spans="2:14" ht="57" outlineLevel="1">
      <c r="B2716" s="26" t="str">
        <f t="shared" si="70"/>
        <v>900D</v>
      </c>
      <c r="C2716" s="100" t="s">
        <v>3041</v>
      </c>
      <c r="D2716" s="11" t="s">
        <v>40</v>
      </c>
      <c r="I2716" s="11" t="s">
        <v>34</v>
      </c>
      <c r="J2716" s="123" t="s">
        <v>5619</v>
      </c>
      <c r="K2716" s="34" t="s">
        <v>5620</v>
      </c>
      <c r="M2716" s="11">
        <v>1</v>
      </c>
      <c r="N2716" s="11">
        <f t="shared" ca="1" si="71"/>
        <v>0</v>
      </c>
    </row>
    <row r="2717" spans="2:14" outlineLevel="1">
      <c r="B2717" s="26" t="str">
        <f t="shared" si="70"/>
        <v>900E</v>
      </c>
      <c r="C2717" s="100" t="s">
        <v>3042</v>
      </c>
      <c r="D2717" s="11" t="s">
        <v>40</v>
      </c>
      <c r="E2717" s="11">
        <v>1</v>
      </c>
      <c r="F2717" s="46" t="s">
        <v>522</v>
      </c>
      <c r="I2717" s="11" t="s">
        <v>34</v>
      </c>
      <c r="J2717" s="32" t="s">
        <v>3043</v>
      </c>
      <c r="K2717" s="100" t="s">
        <v>3042</v>
      </c>
      <c r="M2717" s="11">
        <v>1</v>
      </c>
      <c r="N2717" s="11">
        <f t="shared" ca="1" si="71"/>
        <v>0</v>
      </c>
    </row>
    <row r="2718" spans="2:14" outlineLevel="1">
      <c r="B2718" s="26" t="str">
        <f t="shared" si="70"/>
        <v>900F</v>
      </c>
      <c r="C2718" s="100" t="s">
        <v>3044</v>
      </c>
      <c r="D2718" s="11" t="s">
        <v>40</v>
      </c>
      <c r="E2718" s="11">
        <v>0.1</v>
      </c>
      <c r="F2718" s="46" t="s">
        <v>255</v>
      </c>
      <c r="I2718" s="11" t="s">
        <v>34</v>
      </c>
      <c r="J2718" s="32" t="s">
        <v>3045</v>
      </c>
      <c r="K2718" s="100" t="s">
        <v>3044</v>
      </c>
      <c r="M2718" s="11">
        <v>1</v>
      </c>
      <c r="N2718" s="11">
        <f t="shared" ca="1" si="71"/>
        <v>0</v>
      </c>
    </row>
    <row r="2719" spans="2:14" outlineLevel="1">
      <c r="B2719" s="26" t="str">
        <f t="shared" si="70"/>
        <v>9010</v>
      </c>
      <c r="C2719" s="100" t="s">
        <v>3046</v>
      </c>
      <c r="D2719" s="11" t="s">
        <v>40</v>
      </c>
      <c r="E2719" s="11">
        <v>0.1</v>
      </c>
      <c r="F2719" s="46" t="s">
        <v>257</v>
      </c>
      <c r="I2719" s="11" t="s">
        <v>34</v>
      </c>
      <c r="J2719" s="32" t="s">
        <v>3047</v>
      </c>
      <c r="K2719" s="100" t="s">
        <v>3046</v>
      </c>
      <c r="M2719" s="11">
        <v>1</v>
      </c>
      <c r="N2719" s="11">
        <f t="shared" ca="1" si="71"/>
        <v>0</v>
      </c>
    </row>
    <row r="2720" spans="2:14" outlineLevel="1">
      <c r="B2720" s="26" t="str">
        <f t="shared" si="70"/>
        <v>9011</v>
      </c>
      <c r="C2720" s="100" t="s">
        <v>3048</v>
      </c>
      <c r="D2720" s="11" t="s">
        <v>40</v>
      </c>
      <c r="E2720" s="11">
        <v>0.1</v>
      </c>
      <c r="F2720" s="13" t="s">
        <v>84</v>
      </c>
      <c r="I2720" s="11" t="s">
        <v>34</v>
      </c>
      <c r="J2720" s="32" t="s">
        <v>3049</v>
      </c>
      <c r="K2720" s="100" t="s">
        <v>3048</v>
      </c>
      <c r="M2720" s="11">
        <v>1</v>
      </c>
      <c r="N2720" s="11">
        <f t="shared" ca="1" si="71"/>
        <v>0</v>
      </c>
    </row>
    <row r="2721" spans="2:14" outlineLevel="1">
      <c r="B2721" s="26" t="str">
        <f t="shared" si="70"/>
        <v>9012</v>
      </c>
      <c r="C2721" s="100" t="s">
        <v>3050</v>
      </c>
      <c r="D2721" s="11" t="s">
        <v>40</v>
      </c>
      <c r="E2721" s="11">
        <v>1</v>
      </c>
      <c r="F2721" s="46" t="s">
        <v>522</v>
      </c>
      <c r="I2721" s="11" t="s">
        <v>34</v>
      </c>
      <c r="J2721" s="32" t="s">
        <v>3051</v>
      </c>
      <c r="K2721" s="100" t="s">
        <v>3050</v>
      </c>
      <c r="M2721" s="11">
        <v>1</v>
      </c>
      <c r="N2721" s="11">
        <f t="shared" ca="1" si="71"/>
        <v>0</v>
      </c>
    </row>
    <row r="2722" spans="2:14" outlineLevel="1">
      <c r="B2722" s="26" t="str">
        <f t="shared" si="70"/>
        <v>9013</v>
      </c>
      <c r="C2722" s="100" t="s">
        <v>3052</v>
      </c>
      <c r="D2722" s="11" t="s">
        <v>40</v>
      </c>
      <c r="E2722" s="11">
        <v>1</v>
      </c>
      <c r="F2722" s="46" t="s">
        <v>522</v>
      </c>
      <c r="I2722" s="11" t="s">
        <v>34</v>
      </c>
      <c r="J2722" s="32" t="s">
        <v>3053</v>
      </c>
      <c r="K2722" s="100" t="s">
        <v>3052</v>
      </c>
      <c r="M2722" s="11">
        <v>1</v>
      </c>
      <c r="N2722" s="11">
        <f t="shared" ca="1" si="71"/>
        <v>0</v>
      </c>
    </row>
    <row r="2723" spans="2:14" outlineLevel="1">
      <c r="B2723" s="26" t="str">
        <f t="shared" si="70"/>
        <v>9014</v>
      </c>
      <c r="C2723" s="100" t="s">
        <v>3054</v>
      </c>
      <c r="D2723" s="11" t="s">
        <v>40</v>
      </c>
      <c r="I2723" s="11" t="s">
        <v>34</v>
      </c>
      <c r="J2723" s="34" t="s">
        <v>3055</v>
      </c>
      <c r="K2723" s="100" t="s">
        <v>3054</v>
      </c>
      <c r="M2723" s="11">
        <v>1</v>
      </c>
      <c r="N2723" s="11">
        <f t="shared" ca="1" si="71"/>
        <v>0</v>
      </c>
    </row>
    <row r="2724" spans="2:14" outlineLevel="1">
      <c r="B2724" s="26" t="str">
        <f t="shared" si="70"/>
        <v>9015</v>
      </c>
      <c r="C2724" s="100" t="s">
        <v>3056</v>
      </c>
      <c r="D2724" s="11" t="s">
        <v>40</v>
      </c>
      <c r="I2724" s="11" t="s">
        <v>34</v>
      </c>
      <c r="J2724" s="34" t="s">
        <v>3057</v>
      </c>
      <c r="K2724" s="100" t="s">
        <v>3056</v>
      </c>
      <c r="M2724" s="11">
        <v>1</v>
      </c>
      <c r="N2724" s="11">
        <f t="shared" ca="1" si="71"/>
        <v>0</v>
      </c>
    </row>
    <row r="2725" spans="2:14" outlineLevel="1">
      <c r="B2725" s="26" t="str">
        <f t="shared" si="70"/>
        <v>9016</v>
      </c>
      <c r="C2725" s="100" t="s">
        <v>3058</v>
      </c>
      <c r="D2725" s="11" t="s">
        <v>40</v>
      </c>
      <c r="I2725" s="11" t="s">
        <v>34</v>
      </c>
      <c r="J2725" s="34" t="s">
        <v>3059</v>
      </c>
      <c r="K2725" s="100" t="s">
        <v>3058</v>
      </c>
      <c r="M2725" s="11">
        <v>1</v>
      </c>
      <c r="N2725" s="11">
        <f t="shared" ca="1" si="71"/>
        <v>0</v>
      </c>
    </row>
    <row r="2726" spans="2:14" outlineLevel="1">
      <c r="B2726" s="26" t="str">
        <f t="shared" si="70"/>
        <v>9017</v>
      </c>
      <c r="C2726" s="100" t="s">
        <v>3060</v>
      </c>
      <c r="D2726" s="11" t="s">
        <v>40</v>
      </c>
      <c r="I2726" s="11" t="s">
        <v>34</v>
      </c>
      <c r="J2726" s="34" t="s">
        <v>3061</v>
      </c>
      <c r="K2726" s="100" t="s">
        <v>3060</v>
      </c>
      <c r="M2726" s="11">
        <v>1</v>
      </c>
      <c r="N2726" s="11">
        <f t="shared" ca="1" si="71"/>
        <v>0</v>
      </c>
    </row>
    <row r="2727" spans="2:14" outlineLevel="1">
      <c r="B2727" s="26" t="str">
        <f t="shared" si="70"/>
        <v>9018</v>
      </c>
      <c r="N2727" s="11">
        <f t="shared" ca="1" si="71"/>
        <v>0</v>
      </c>
    </row>
    <row r="2728" spans="2:14" outlineLevel="1">
      <c r="B2728" s="26" t="str">
        <f t="shared" si="70"/>
        <v>9019</v>
      </c>
      <c r="N2728" s="11">
        <f t="shared" ca="1" si="71"/>
        <v>0</v>
      </c>
    </row>
    <row r="2729" spans="2:14" outlineLevel="1">
      <c r="B2729" s="26" t="str">
        <f t="shared" si="70"/>
        <v>901A</v>
      </c>
      <c r="N2729" s="11">
        <f t="shared" ca="1" si="71"/>
        <v>0</v>
      </c>
    </row>
    <row r="2730" spans="2:14" outlineLevel="1">
      <c r="B2730" s="26" t="str">
        <f t="shared" si="70"/>
        <v>901B</v>
      </c>
      <c r="N2730" s="11">
        <f t="shared" ca="1" si="71"/>
        <v>0</v>
      </c>
    </row>
    <row r="2731" spans="2:14" outlineLevel="1">
      <c r="B2731" s="26" t="str">
        <f t="shared" si="70"/>
        <v>901C</v>
      </c>
      <c r="N2731" s="11">
        <f t="shared" ca="1" si="71"/>
        <v>0</v>
      </c>
    </row>
    <row r="2732" spans="2:14" outlineLevel="1">
      <c r="B2732" s="26" t="str">
        <f t="shared" si="70"/>
        <v>901D</v>
      </c>
      <c r="N2732" s="11">
        <f t="shared" ca="1" si="71"/>
        <v>0</v>
      </c>
    </row>
    <row r="2733" spans="2:14" outlineLevel="1">
      <c r="B2733" s="26" t="str">
        <f t="shared" si="70"/>
        <v>901E</v>
      </c>
      <c r="N2733" s="11">
        <f t="shared" ca="1" si="71"/>
        <v>0</v>
      </c>
    </row>
    <row r="2734" spans="2:14" outlineLevel="1">
      <c r="B2734" s="26" t="str">
        <f t="shared" si="70"/>
        <v>901F</v>
      </c>
      <c r="N2734" s="11">
        <f t="shared" ca="1" si="71"/>
        <v>0</v>
      </c>
    </row>
    <row r="2735" spans="2:14" ht="229.5" outlineLevel="1">
      <c r="B2735" s="26" t="str">
        <f t="shared" ref="B2735:B2766" si="72">DEC2HEX(36864+ROW()-ROW($B$2703),4)</f>
        <v>9020</v>
      </c>
      <c r="C2735" s="100" t="s">
        <v>3062</v>
      </c>
      <c r="D2735" s="11" t="s">
        <v>40</v>
      </c>
      <c r="I2735" s="11" t="s">
        <v>992</v>
      </c>
      <c r="J2735" s="32" t="s">
        <v>3063</v>
      </c>
      <c r="K2735" s="122" t="s">
        <v>5925</v>
      </c>
      <c r="M2735" s="11">
        <v>1</v>
      </c>
      <c r="N2735" s="11">
        <f t="shared" ca="1" si="71"/>
        <v>0</v>
      </c>
    </row>
    <row r="2736" spans="2:14" outlineLevel="1">
      <c r="B2736" s="26" t="str">
        <f t="shared" si="72"/>
        <v>9021</v>
      </c>
      <c r="N2736" s="11">
        <f t="shared" ca="1" si="71"/>
        <v>0</v>
      </c>
    </row>
    <row r="2737" spans="2:14" outlineLevel="1">
      <c r="B2737" s="26" t="str">
        <f t="shared" si="72"/>
        <v>9022</v>
      </c>
      <c r="N2737" s="11">
        <f t="shared" ca="1" si="71"/>
        <v>0</v>
      </c>
    </row>
    <row r="2738" spans="2:14" outlineLevel="1">
      <c r="B2738" s="26" t="str">
        <f t="shared" si="72"/>
        <v>9023</v>
      </c>
      <c r="N2738" s="11">
        <f t="shared" ca="1" si="71"/>
        <v>0</v>
      </c>
    </row>
    <row r="2739" spans="2:14" outlineLevel="1">
      <c r="B2739" s="26" t="str">
        <f t="shared" si="72"/>
        <v>9024</v>
      </c>
      <c r="N2739" s="11">
        <f t="shared" ca="1" si="71"/>
        <v>0</v>
      </c>
    </row>
    <row r="2740" spans="2:14" outlineLevel="1">
      <c r="B2740" s="26" t="str">
        <f t="shared" si="72"/>
        <v>9025</v>
      </c>
      <c r="N2740" s="11">
        <f t="shared" ca="1" si="71"/>
        <v>0</v>
      </c>
    </row>
    <row r="2741" spans="2:14" outlineLevel="1">
      <c r="B2741" s="26" t="str">
        <f t="shared" si="72"/>
        <v>9026</v>
      </c>
      <c r="N2741" s="11">
        <f t="shared" ca="1" si="71"/>
        <v>0</v>
      </c>
    </row>
    <row r="2742" spans="2:14" outlineLevel="1">
      <c r="B2742" s="26" t="str">
        <f t="shared" si="72"/>
        <v>9027</v>
      </c>
      <c r="N2742" s="11">
        <f t="shared" ca="1" si="71"/>
        <v>0</v>
      </c>
    </row>
    <row r="2743" spans="2:14" outlineLevel="1">
      <c r="B2743" s="26" t="str">
        <f t="shared" si="72"/>
        <v>9028</v>
      </c>
      <c r="N2743" s="11">
        <f t="shared" ca="1" si="71"/>
        <v>0</v>
      </c>
    </row>
    <row r="2744" spans="2:14" outlineLevel="1">
      <c r="B2744" s="26" t="str">
        <f t="shared" si="72"/>
        <v>9029</v>
      </c>
      <c r="N2744" s="11">
        <f t="shared" ca="1" si="71"/>
        <v>0</v>
      </c>
    </row>
    <row r="2745" spans="2:14" outlineLevel="1">
      <c r="B2745" s="26" t="str">
        <f t="shared" si="72"/>
        <v>902A</v>
      </c>
      <c r="N2745" s="11">
        <f t="shared" ca="1" si="71"/>
        <v>0</v>
      </c>
    </row>
    <row r="2746" spans="2:14" outlineLevel="1">
      <c r="B2746" s="26" t="str">
        <f t="shared" si="72"/>
        <v>902B</v>
      </c>
      <c r="N2746" s="11">
        <f t="shared" ca="1" si="71"/>
        <v>0</v>
      </c>
    </row>
    <row r="2747" spans="2:14" outlineLevel="1">
      <c r="B2747" s="26" t="str">
        <f t="shared" si="72"/>
        <v>902C</v>
      </c>
      <c r="N2747" s="11">
        <f t="shared" ca="1" si="71"/>
        <v>0</v>
      </c>
    </row>
    <row r="2748" spans="2:14" outlineLevel="1">
      <c r="B2748" s="26" t="str">
        <f t="shared" si="72"/>
        <v>902D</v>
      </c>
      <c r="N2748" s="11">
        <f t="shared" ca="1" si="71"/>
        <v>0</v>
      </c>
    </row>
    <row r="2749" spans="2:14" outlineLevel="1">
      <c r="B2749" s="26" t="str">
        <f t="shared" si="72"/>
        <v>902E</v>
      </c>
      <c r="N2749" s="11">
        <f t="shared" ca="1" si="71"/>
        <v>0</v>
      </c>
    </row>
    <row r="2750" spans="2:14" outlineLevel="1">
      <c r="B2750" s="26" t="str">
        <f t="shared" si="72"/>
        <v>902F</v>
      </c>
      <c r="N2750" s="11">
        <f t="shared" ca="1" si="71"/>
        <v>0</v>
      </c>
    </row>
    <row r="2751" spans="2:14" outlineLevel="1">
      <c r="B2751" s="26" t="str">
        <f t="shared" si="72"/>
        <v>9030</v>
      </c>
      <c r="N2751" s="11">
        <f t="shared" ca="1" si="71"/>
        <v>0</v>
      </c>
    </row>
    <row r="2752" spans="2:14" outlineLevel="1">
      <c r="B2752" s="26" t="str">
        <f t="shared" si="72"/>
        <v>9031</v>
      </c>
      <c r="N2752" s="11">
        <f t="shared" ca="1" si="71"/>
        <v>0</v>
      </c>
    </row>
    <row r="2753" spans="2:14" outlineLevel="1">
      <c r="B2753" s="26" t="str">
        <f t="shared" si="72"/>
        <v>9032</v>
      </c>
      <c r="N2753" s="11">
        <f t="shared" ca="1" si="71"/>
        <v>0</v>
      </c>
    </row>
    <row r="2754" spans="2:14" outlineLevel="1">
      <c r="B2754" s="26" t="str">
        <f t="shared" si="72"/>
        <v>9033</v>
      </c>
      <c r="N2754" s="11">
        <f t="shared" ca="1" si="71"/>
        <v>0</v>
      </c>
    </row>
    <row r="2755" spans="2:14" outlineLevel="1">
      <c r="B2755" s="26" t="str">
        <f t="shared" si="72"/>
        <v>9034</v>
      </c>
      <c r="N2755" s="11">
        <f t="shared" ca="1" si="71"/>
        <v>0</v>
      </c>
    </row>
    <row r="2756" spans="2:14" outlineLevel="1">
      <c r="B2756" s="26" t="str">
        <f t="shared" si="72"/>
        <v>9035</v>
      </c>
      <c r="N2756" s="11">
        <f t="shared" ca="1" si="71"/>
        <v>0</v>
      </c>
    </row>
    <row r="2757" spans="2:14" outlineLevel="1">
      <c r="B2757" s="26" t="str">
        <f t="shared" si="72"/>
        <v>9036</v>
      </c>
      <c r="N2757" s="11">
        <f t="shared" ca="1" si="71"/>
        <v>0</v>
      </c>
    </row>
    <row r="2758" spans="2:14" outlineLevel="1">
      <c r="B2758" s="26" t="str">
        <f t="shared" si="72"/>
        <v>9037</v>
      </c>
      <c r="N2758" s="11">
        <f t="shared" ca="1" si="71"/>
        <v>0</v>
      </c>
    </row>
    <row r="2759" spans="2:14" outlineLevel="1">
      <c r="B2759" s="26" t="str">
        <f t="shared" si="72"/>
        <v>9038</v>
      </c>
      <c r="N2759" s="11">
        <f t="shared" ca="1" si="71"/>
        <v>0</v>
      </c>
    </row>
    <row r="2760" spans="2:14" outlineLevel="1">
      <c r="B2760" s="26" t="str">
        <f t="shared" si="72"/>
        <v>9039</v>
      </c>
      <c r="N2760" s="11">
        <f t="shared" ca="1" si="71"/>
        <v>0</v>
      </c>
    </row>
    <row r="2761" spans="2:14" outlineLevel="1">
      <c r="B2761" s="26" t="str">
        <f t="shared" si="72"/>
        <v>903A</v>
      </c>
      <c r="N2761" s="11">
        <f t="shared" ca="1" si="71"/>
        <v>0</v>
      </c>
    </row>
    <row r="2762" spans="2:14" outlineLevel="1">
      <c r="B2762" s="26" t="str">
        <f t="shared" si="72"/>
        <v>903B</v>
      </c>
      <c r="N2762" s="11">
        <f t="shared" ca="1" si="71"/>
        <v>0</v>
      </c>
    </row>
    <row r="2763" spans="2:14" outlineLevel="1">
      <c r="B2763" s="26" t="str">
        <f t="shared" si="72"/>
        <v>903C</v>
      </c>
      <c r="N2763" s="11">
        <f t="shared" ca="1" si="71"/>
        <v>0</v>
      </c>
    </row>
    <row r="2764" spans="2:14" outlineLevel="1">
      <c r="B2764" s="26" t="str">
        <f t="shared" si="72"/>
        <v>903D</v>
      </c>
      <c r="N2764" s="11">
        <f t="shared" ca="1" si="71"/>
        <v>0</v>
      </c>
    </row>
    <row r="2765" spans="2:14" outlineLevel="1">
      <c r="B2765" s="26" t="str">
        <f t="shared" si="72"/>
        <v>903E</v>
      </c>
      <c r="N2765" s="11">
        <f t="shared" ca="1" si="71"/>
        <v>0</v>
      </c>
    </row>
    <row r="2766" spans="2:14" outlineLevel="1">
      <c r="B2766" s="26" t="str">
        <f t="shared" si="72"/>
        <v>903F</v>
      </c>
      <c r="N2766" s="11">
        <f t="shared" ca="1" si="71"/>
        <v>0</v>
      </c>
    </row>
    <row r="2767" spans="2:14" outlineLevel="1">
      <c r="B2767" s="26" t="str">
        <f t="shared" ref="B2767:B2798" si="73">DEC2HEX(36864+ROW()-ROW($B$2703),4)</f>
        <v>9040</v>
      </c>
      <c r="C2767" s="297" t="s">
        <v>3064</v>
      </c>
      <c r="D2767" s="281" t="s">
        <v>33</v>
      </c>
      <c r="E2767" s="281"/>
      <c r="F2767" s="281"/>
      <c r="G2767" s="281"/>
      <c r="H2767" s="281"/>
      <c r="I2767" s="281" t="s">
        <v>34</v>
      </c>
      <c r="J2767" s="258" t="s">
        <v>35</v>
      </c>
      <c r="K2767" s="244" t="s">
        <v>36</v>
      </c>
      <c r="M2767" s="241" t="str">
        <f ca="1">DEC2HEX((15+SUM(INDIRECT(ADDRESS(ROW()+32,13)&amp;":"&amp;ADDRESS(ROW()+4+60-1,13))))/2^32,8)</f>
        <v>00000000</v>
      </c>
      <c r="N2767" s="247" t="str">
        <f ca="1">DEC2HEX(MOD(15+SUM(INDIRECT(ADDRESS(ROW()+4,13)&amp;":"&amp;ADDRESS(ROW()+4+28-1,13))),2^32),8)</f>
        <v>0000002B</v>
      </c>
    </row>
    <row r="2768" spans="2:14" outlineLevel="1">
      <c r="B2768" s="26" t="str">
        <f t="shared" si="73"/>
        <v>9041</v>
      </c>
      <c r="C2768" s="298"/>
      <c r="D2768" s="281"/>
      <c r="E2768" s="281"/>
      <c r="F2768" s="281"/>
      <c r="G2768" s="281"/>
      <c r="H2768" s="281"/>
      <c r="I2768" s="281"/>
      <c r="J2768" s="257"/>
      <c r="K2768" s="245"/>
      <c r="M2768" s="242"/>
      <c r="N2768" s="248"/>
    </row>
    <row r="2769" spans="2:14" outlineLevel="1">
      <c r="B2769" s="26" t="str">
        <f t="shared" si="73"/>
        <v>9042</v>
      </c>
      <c r="C2769" s="298"/>
      <c r="D2769" s="281"/>
      <c r="E2769" s="281"/>
      <c r="F2769" s="281"/>
      <c r="G2769" s="281"/>
      <c r="H2769" s="281"/>
      <c r="I2769" s="281"/>
      <c r="J2769" s="257"/>
      <c r="K2769" s="245"/>
      <c r="M2769" s="242"/>
      <c r="N2769" s="248"/>
    </row>
    <row r="2770" spans="2:14" ht="51" customHeight="1" outlineLevel="1">
      <c r="B2770" s="26" t="str">
        <f t="shared" si="73"/>
        <v>9043</v>
      </c>
      <c r="C2770" s="298"/>
      <c r="D2770" s="281"/>
      <c r="E2770" s="281"/>
      <c r="F2770" s="281"/>
      <c r="G2770" s="281"/>
      <c r="H2770" s="281"/>
      <c r="I2770" s="281"/>
      <c r="J2770" s="257"/>
      <c r="K2770" s="246"/>
      <c r="M2770" s="243"/>
      <c r="N2770" s="249"/>
    </row>
    <row r="2771" spans="2:14" ht="85.5" outlineLevel="1">
      <c r="B2771" s="26" t="str">
        <f t="shared" si="73"/>
        <v>9044</v>
      </c>
      <c r="C2771" s="100" t="s">
        <v>3065</v>
      </c>
      <c r="D2771" s="11" t="s">
        <v>40</v>
      </c>
      <c r="I2771" s="46" t="s">
        <v>34</v>
      </c>
      <c r="J2771" s="123" t="s">
        <v>5621</v>
      </c>
      <c r="K2771" s="34" t="s">
        <v>5622</v>
      </c>
      <c r="M2771" s="11">
        <v>1</v>
      </c>
      <c r="N2771" s="11">
        <f ca="1">IF(INDIRECT(ADDRESS(ROW(),12))=1,2^(ROW()-ROW($N$2767)),0)</f>
        <v>0</v>
      </c>
    </row>
    <row r="2772" spans="2:14" outlineLevel="1">
      <c r="B2772" s="26" t="str">
        <f t="shared" si="73"/>
        <v>9045</v>
      </c>
      <c r="C2772" s="299" t="s">
        <v>3066</v>
      </c>
      <c r="D2772" s="270" t="s">
        <v>124</v>
      </c>
      <c r="E2772" s="270"/>
      <c r="F2772" s="270"/>
      <c r="G2772" s="270"/>
      <c r="H2772" s="270"/>
      <c r="I2772" s="270" t="s">
        <v>34</v>
      </c>
      <c r="J2772" s="263" t="s">
        <v>3067</v>
      </c>
      <c r="K2772" s="299" t="s">
        <v>3066</v>
      </c>
      <c r="L2772" s="270"/>
      <c r="M2772" s="11">
        <v>1</v>
      </c>
      <c r="N2772" s="11">
        <f t="shared" ref="N2772:N2830" ca="1" si="74">IF(INDIRECT(ADDRESS(ROW(),12))=1,2^(ROW()-ROW($N$2767)),0)</f>
        <v>0</v>
      </c>
    </row>
    <row r="2773" spans="2:14" outlineLevel="1">
      <c r="B2773" s="26" t="str">
        <f t="shared" si="73"/>
        <v>9046</v>
      </c>
      <c r="C2773" s="300"/>
      <c r="D2773" s="271"/>
      <c r="E2773" s="271"/>
      <c r="F2773" s="271"/>
      <c r="G2773" s="271"/>
      <c r="H2773" s="271"/>
      <c r="I2773" s="271"/>
      <c r="J2773" s="253"/>
      <c r="K2773" s="300"/>
      <c r="L2773" s="271"/>
      <c r="M2773" s="11">
        <v>1</v>
      </c>
      <c r="N2773" s="11">
        <f t="shared" ca="1" si="74"/>
        <v>0</v>
      </c>
    </row>
    <row r="2774" spans="2:14" outlineLevel="1">
      <c r="B2774" s="26" t="str">
        <f t="shared" si="73"/>
        <v>9047</v>
      </c>
      <c r="C2774" s="100" t="s">
        <v>3068</v>
      </c>
      <c r="D2774" s="11" t="s">
        <v>40</v>
      </c>
      <c r="I2774" s="11" t="s">
        <v>34</v>
      </c>
      <c r="J2774" s="34" t="s">
        <v>3069</v>
      </c>
      <c r="K2774" s="100" t="s">
        <v>3068</v>
      </c>
      <c r="M2774" s="11">
        <v>1</v>
      </c>
      <c r="N2774" s="11">
        <f t="shared" ca="1" si="74"/>
        <v>0</v>
      </c>
    </row>
    <row r="2775" spans="2:14" outlineLevel="1">
      <c r="B2775" s="26" t="str">
        <f t="shared" si="73"/>
        <v>9048</v>
      </c>
      <c r="C2775" s="100" t="s">
        <v>3070</v>
      </c>
      <c r="D2775" s="11" t="s">
        <v>40</v>
      </c>
      <c r="I2775" s="11" t="s">
        <v>34</v>
      </c>
      <c r="J2775" s="34" t="s">
        <v>3071</v>
      </c>
      <c r="K2775" s="100" t="s">
        <v>3070</v>
      </c>
      <c r="M2775" s="11">
        <v>1</v>
      </c>
      <c r="N2775" s="11">
        <f t="shared" ca="1" si="74"/>
        <v>0</v>
      </c>
    </row>
    <row r="2776" spans="2:14" outlineLevel="1">
      <c r="B2776" s="26" t="str">
        <f t="shared" si="73"/>
        <v>9049</v>
      </c>
      <c r="C2776" s="100" t="s">
        <v>3072</v>
      </c>
      <c r="D2776" s="11" t="s">
        <v>40</v>
      </c>
      <c r="I2776" s="11" t="s">
        <v>34</v>
      </c>
      <c r="J2776" s="34" t="s">
        <v>3073</v>
      </c>
      <c r="K2776" s="100" t="s">
        <v>3072</v>
      </c>
      <c r="M2776" s="11">
        <v>1</v>
      </c>
      <c r="N2776" s="11">
        <f t="shared" ca="1" si="74"/>
        <v>0</v>
      </c>
    </row>
    <row r="2777" spans="2:14" outlineLevel="1">
      <c r="B2777" s="26" t="str">
        <f t="shared" si="73"/>
        <v>904A</v>
      </c>
      <c r="C2777" s="100" t="s">
        <v>3074</v>
      </c>
      <c r="D2777" s="11" t="s">
        <v>40</v>
      </c>
      <c r="I2777" s="11" t="s">
        <v>34</v>
      </c>
      <c r="J2777" s="34" t="s">
        <v>3075</v>
      </c>
      <c r="K2777" s="100" t="s">
        <v>3074</v>
      </c>
      <c r="M2777" s="11">
        <v>1</v>
      </c>
      <c r="N2777" s="11">
        <f t="shared" ca="1" si="74"/>
        <v>0</v>
      </c>
    </row>
    <row r="2778" spans="2:14" outlineLevel="1">
      <c r="B2778" s="26" t="str">
        <f t="shared" si="73"/>
        <v>904B</v>
      </c>
      <c r="C2778" s="100" t="s">
        <v>3076</v>
      </c>
      <c r="D2778" s="11" t="s">
        <v>40</v>
      </c>
      <c r="I2778" s="11" t="s">
        <v>34</v>
      </c>
      <c r="J2778" s="34" t="s">
        <v>3077</v>
      </c>
      <c r="K2778" s="100" t="s">
        <v>3076</v>
      </c>
      <c r="M2778" s="11">
        <v>1</v>
      </c>
      <c r="N2778" s="11">
        <f t="shared" ca="1" si="74"/>
        <v>0</v>
      </c>
    </row>
    <row r="2779" spans="2:14" outlineLevel="1">
      <c r="B2779" s="26" t="str">
        <f t="shared" si="73"/>
        <v>904C</v>
      </c>
      <c r="C2779" s="100" t="s">
        <v>3078</v>
      </c>
      <c r="D2779" s="11" t="s">
        <v>40</v>
      </c>
      <c r="I2779" s="11" t="s">
        <v>34</v>
      </c>
      <c r="J2779" s="34" t="s">
        <v>3079</v>
      </c>
      <c r="K2779" s="100" t="s">
        <v>3078</v>
      </c>
      <c r="M2779" s="11">
        <v>1</v>
      </c>
      <c r="N2779" s="11">
        <f t="shared" ca="1" si="74"/>
        <v>0</v>
      </c>
    </row>
    <row r="2780" spans="2:14" outlineLevel="1">
      <c r="B2780" s="26" t="str">
        <f t="shared" si="73"/>
        <v>904D</v>
      </c>
      <c r="C2780" s="100" t="s">
        <v>3080</v>
      </c>
      <c r="D2780" s="11" t="s">
        <v>40</v>
      </c>
      <c r="I2780" s="11" t="s">
        <v>34</v>
      </c>
      <c r="J2780" s="34" t="s">
        <v>3081</v>
      </c>
      <c r="K2780" s="100" t="s">
        <v>3080</v>
      </c>
      <c r="M2780" s="11">
        <v>1</v>
      </c>
      <c r="N2780" s="11">
        <f t="shared" ca="1" si="74"/>
        <v>0</v>
      </c>
    </row>
    <row r="2781" spans="2:14" outlineLevel="1">
      <c r="B2781" s="26" t="str">
        <f t="shared" si="73"/>
        <v>904E</v>
      </c>
      <c r="C2781" s="100" t="s">
        <v>3082</v>
      </c>
      <c r="D2781" s="11" t="s">
        <v>40</v>
      </c>
      <c r="I2781" s="11" t="s">
        <v>34</v>
      </c>
      <c r="J2781" s="34" t="s">
        <v>3083</v>
      </c>
      <c r="K2781" s="100" t="s">
        <v>3082</v>
      </c>
      <c r="M2781" s="11">
        <v>1</v>
      </c>
      <c r="N2781" s="11">
        <f t="shared" ca="1" si="74"/>
        <v>0</v>
      </c>
    </row>
    <row r="2782" spans="2:14" outlineLevel="1">
      <c r="B2782" s="26" t="str">
        <f t="shared" si="73"/>
        <v>904F</v>
      </c>
      <c r="C2782" s="100" t="s">
        <v>3084</v>
      </c>
      <c r="D2782" s="11" t="s">
        <v>40</v>
      </c>
      <c r="I2782" s="11" t="s">
        <v>34</v>
      </c>
      <c r="J2782" s="34" t="s">
        <v>3085</v>
      </c>
      <c r="K2782" s="100" t="s">
        <v>3084</v>
      </c>
      <c r="M2782" s="11">
        <v>1</v>
      </c>
      <c r="N2782" s="11">
        <f t="shared" ca="1" si="74"/>
        <v>0</v>
      </c>
    </row>
    <row r="2783" spans="2:14" outlineLevel="1">
      <c r="B2783" s="26" t="str">
        <f t="shared" si="73"/>
        <v>9050</v>
      </c>
      <c r="C2783" s="100" t="s">
        <v>3086</v>
      </c>
      <c r="D2783" s="11" t="s">
        <v>40</v>
      </c>
      <c r="I2783" s="11" t="s">
        <v>34</v>
      </c>
      <c r="J2783" s="34" t="s">
        <v>3087</v>
      </c>
      <c r="K2783" s="100" t="s">
        <v>3086</v>
      </c>
      <c r="M2783" s="11">
        <v>1</v>
      </c>
      <c r="N2783" s="11">
        <f t="shared" ca="1" si="74"/>
        <v>0</v>
      </c>
    </row>
    <row r="2784" spans="2:14" outlineLevel="1">
      <c r="B2784" s="26" t="str">
        <f t="shared" si="73"/>
        <v>9051</v>
      </c>
      <c r="C2784" s="100" t="s">
        <v>3088</v>
      </c>
      <c r="D2784" s="11" t="s">
        <v>40</v>
      </c>
      <c r="E2784" s="11">
        <v>0.01</v>
      </c>
      <c r="F2784" s="46" t="s">
        <v>255</v>
      </c>
      <c r="I2784" s="11" t="s">
        <v>34</v>
      </c>
      <c r="J2784" s="32" t="s">
        <v>3089</v>
      </c>
      <c r="K2784" s="100" t="s">
        <v>3088</v>
      </c>
      <c r="M2784" s="11">
        <v>1</v>
      </c>
      <c r="N2784" s="11">
        <f t="shared" ca="1" si="74"/>
        <v>0</v>
      </c>
    </row>
    <row r="2785" spans="2:14" outlineLevel="1">
      <c r="B2785" s="26" t="str">
        <f t="shared" si="73"/>
        <v>9052</v>
      </c>
      <c r="C2785" s="100" t="s">
        <v>3090</v>
      </c>
      <c r="D2785" s="11" t="s">
        <v>40</v>
      </c>
      <c r="E2785" s="11">
        <v>0.01</v>
      </c>
      <c r="F2785" s="46" t="s">
        <v>255</v>
      </c>
      <c r="I2785" s="11" t="s">
        <v>34</v>
      </c>
      <c r="J2785" s="32" t="s">
        <v>3091</v>
      </c>
      <c r="K2785" s="100" t="s">
        <v>3090</v>
      </c>
      <c r="M2785" s="11">
        <v>1</v>
      </c>
      <c r="N2785" s="11">
        <f t="shared" ca="1" si="74"/>
        <v>0</v>
      </c>
    </row>
    <row r="2786" spans="2:14" outlineLevel="1">
      <c r="B2786" s="26" t="str">
        <f t="shared" si="73"/>
        <v>9053</v>
      </c>
      <c r="C2786" s="100" t="s">
        <v>3092</v>
      </c>
      <c r="D2786" s="11" t="s">
        <v>40</v>
      </c>
      <c r="E2786" s="11">
        <v>0.01</v>
      </c>
      <c r="F2786" s="46" t="s">
        <v>255</v>
      </c>
      <c r="I2786" s="11" t="s">
        <v>34</v>
      </c>
      <c r="J2786" s="32" t="s">
        <v>3093</v>
      </c>
      <c r="K2786" s="100" t="s">
        <v>3092</v>
      </c>
      <c r="M2786" s="11">
        <v>1</v>
      </c>
      <c r="N2786" s="11">
        <f t="shared" ca="1" si="74"/>
        <v>0</v>
      </c>
    </row>
    <row r="2787" spans="2:14" outlineLevel="1">
      <c r="B2787" s="26" t="str">
        <f t="shared" si="73"/>
        <v>9054</v>
      </c>
      <c r="C2787" s="100" t="s">
        <v>3094</v>
      </c>
      <c r="D2787" s="11" t="s">
        <v>40</v>
      </c>
      <c r="E2787" s="11">
        <v>0.01</v>
      </c>
      <c r="F2787" s="46" t="s">
        <v>255</v>
      </c>
      <c r="I2787" s="11" t="s">
        <v>34</v>
      </c>
      <c r="J2787" s="32" t="s">
        <v>3095</v>
      </c>
      <c r="K2787" s="100" t="s">
        <v>3094</v>
      </c>
      <c r="M2787" s="11">
        <v>1</v>
      </c>
      <c r="N2787" s="11">
        <f t="shared" ca="1" si="74"/>
        <v>0</v>
      </c>
    </row>
    <row r="2788" spans="2:14" outlineLevel="1">
      <c r="B2788" s="26" t="str">
        <f t="shared" si="73"/>
        <v>9055</v>
      </c>
      <c r="C2788" s="100" t="s">
        <v>3096</v>
      </c>
      <c r="D2788" s="11" t="s">
        <v>40</v>
      </c>
      <c r="E2788" s="11">
        <v>0.01</v>
      </c>
      <c r="F2788" s="46" t="s">
        <v>255</v>
      </c>
      <c r="I2788" s="11" t="s">
        <v>34</v>
      </c>
      <c r="J2788" s="32" t="s">
        <v>3097</v>
      </c>
      <c r="K2788" s="100" t="s">
        <v>3096</v>
      </c>
      <c r="M2788" s="11">
        <v>1</v>
      </c>
      <c r="N2788" s="11">
        <f t="shared" ca="1" si="74"/>
        <v>0</v>
      </c>
    </row>
    <row r="2789" spans="2:14" outlineLevel="1">
      <c r="B2789" s="26" t="str">
        <f t="shared" si="73"/>
        <v>9056</v>
      </c>
      <c r="C2789" s="100" t="s">
        <v>3098</v>
      </c>
      <c r="D2789" s="11" t="s">
        <v>40</v>
      </c>
      <c r="E2789" s="11">
        <v>0.01</v>
      </c>
      <c r="F2789" s="46" t="s">
        <v>255</v>
      </c>
      <c r="I2789" s="11" t="s">
        <v>34</v>
      </c>
      <c r="J2789" s="32" t="s">
        <v>3099</v>
      </c>
      <c r="K2789" s="100" t="s">
        <v>3098</v>
      </c>
      <c r="M2789" s="11">
        <v>1</v>
      </c>
      <c r="N2789" s="11">
        <f t="shared" ca="1" si="74"/>
        <v>0</v>
      </c>
    </row>
    <row r="2790" spans="2:14" outlineLevel="1">
      <c r="B2790" s="26" t="str">
        <f t="shared" si="73"/>
        <v>9057</v>
      </c>
      <c r="C2790" s="100" t="s">
        <v>3100</v>
      </c>
      <c r="D2790" s="11" t="s">
        <v>40</v>
      </c>
      <c r="E2790" s="11">
        <v>0.01</v>
      </c>
      <c r="F2790" s="46" t="s">
        <v>255</v>
      </c>
      <c r="I2790" s="11" t="s">
        <v>34</v>
      </c>
      <c r="J2790" s="32" t="s">
        <v>3101</v>
      </c>
      <c r="K2790" s="100" t="s">
        <v>3100</v>
      </c>
      <c r="M2790" s="11">
        <v>1</v>
      </c>
      <c r="N2790" s="11">
        <f t="shared" ca="1" si="74"/>
        <v>0</v>
      </c>
    </row>
    <row r="2791" spans="2:14" outlineLevel="1">
      <c r="B2791" s="26" t="str">
        <f t="shared" si="73"/>
        <v>9058</v>
      </c>
      <c r="C2791" s="100" t="s">
        <v>3102</v>
      </c>
      <c r="D2791" s="11" t="s">
        <v>40</v>
      </c>
      <c r="E2791" s="11">
        <v>0.01</v>
      </c>
      <c r="F2791" s="46" t="s">
        <v>255</v>
      </c>
      <c r="I2791" s="11" t="s">
        <v>34</v>
      </c>
      <c r="J2791" s="32" t="s">
        <v>3103</v>
      </c>
      <c r="K2791" s="100" t="s">
        <v>3102</v>
      </c>
      <c r="M2791" s="11">
        <v>1</v>
      </c>
      <c r="N2791" s="11">
        <f t="shared" ca="1" si="74"/>
        <v>0</v>
      </c>
    </row>
    <row r="2792" spans="2:14" outlineLevel="1">
      <c r="B2792" s="26" t="str">
        <f t="shared" si="73"/>
        <v>9059</v>
      </c>
      <c r="C2792" s="100" t="s">
        <v>3104</v>
      </c>
      <c r="D2792" s="11" t="s">
        <v>40</v>
      </c>
      <c r="E2792" s="11">
        <v>0.01</v>
      </c>
      <c r="F2792" s="46" t="s">
        <v>255</v>
      </c>
      <c r="I2792" s="11" t="s">
        <v>34</v>
      </c>
      <c r="J2792" s="32" t="s">
        <v>3105</v>
      </c>
      <c r="K2792" s="100" t="s">
        <v>3104</v>
      </c>
      <c r="M2792" s="11">
        <v>1</v>
      </c>
      <c r="N2792" s="11">
        <f t="shared" ca="1" si="74"/>
        <v>0</v>
      </c>
    </row>
    <row r="2793" spans="2:14" outlineLevel="1">
      <c r="B2793" s="26" t="str">
        <f t="shared" si="73"/>
        <v>905A</v>
      </c>
      <c r="C2793" s="100" t="s">
        <v>3106</v>
      </c>
      <c r="D2793" s="11" t="s">
        <v>40</v>
      </c>
      <c r="E2793" s="11">
        <v>0.01</v>
      </c>
      <c r="F2793" s="46" t="s">
        <v>255</v>
      </c>
      <c r="I2793" s="11" t="s">
        <v>34</v>
      </c>
      <c r="J2793" s="32" t="s">
        <v>3107</v>
      </c>
      <c r="K2793" s="100" t="s">
        <v>3106</v>
      </c>
      <c r="M2793" s="11">
        <v>1</v>
      </c>
      <c r="N2793" s="11">
        <f t="shared" ca="1" si="74"/>
        <v>0</v>
      </c>
    </row>
    <row r="2794" spans="2:14" outlineLevel="1">
      <c r="B2794" s="26" t="str">
        <f t="shared" si="73"/>
        <v>905B</v>
      </c>
      <c r="C2794" s="100" t="s">
        <v>3108</v>
      </c>
      <c r="D2794" s="11" t="s">
        <v>40</v>
      </c>
      <c r="E2794" s="11">
        <v>0.01</v>
      </c>
      <c r="F2794" s="46" t="s">
        <v>255</v>
      </c>
      <c r="I2794" s="11" t="s">
        <v>34</v>
      </c>
      <c r="J2794" s="32" t="s">
        <v>3109</v>
      </c>
      <c r="K2794" s="100" t="s">
        <v>3108</v>
      </c>
      <c r="M2794" s="11">
        <v>1</v>
      </c>
      <c r="N2794" s="11">
        <f t="shared" ca="1" si="74"/>
        <v>0</v>
      </c>
    </row>
    <row r="2795" spans="2:14" outlineLevel="1">
      <c r="B2795" s="26" t="str">
        <f t="shared" si="73"/>
        <v>905C</v>
      </c>
      <c r="C2795" s="100" t="s">
        <v>3110</v>
      </c>
      <c r="D2795" s="11" t="s">
        <v>40</v>
      </c>
      <c r="E2795" s="11">
        <v>0.01</v>
      </c>
      <c r="F2795" s="46" t="s">
        <v>255</v>
      </c>
      <c r="I2795" s="11" t="s">
        <v>34</v>
      </c>
      <c r="J2795" s="32" t="s">
        <v>3111</v>
      </c>
      <c r="K2795" s="100" t="s">
        <v>3110</v>
      </c>
      <c r="M2795" s="11">
        <v>1</v>
      </c>
      <c r="N2795" s="11">
        <f t="shared" ca="1" si="74"/>
        <v>0</v>
      </c>
    </row>
    <row r="2796" spans="2:14" outlineLevel="1">
      <c r="B2796" s="26" t="str">
        <f t="shared" si="73"/>
        <v>905D</v>
      </c>
      <c r="C2796" s="100" t="s">
        <v>3112</v>
      </c>
      <c r="D2796" s="11" t="s">
        <v>40</v>
      </c>
      <c r="E2796" s="11">
        <v>0.01</v>
      </c>
      <c r="F2796" s="46" t="s">
        <v>255</v>
      </c>
      <c r="I2796" s="11" t="s">
        <v>34</v>
      </c>
      <c r="J2796" s="32" t="s">
        <v>3113</v>
      </c>
      <c r="K2796" s="100" t="s">
        <v>3112</v>
      </c>
      <c r="M2796" s="11">
        <v>1</v>
      </c>
      <c r="N2796" s="11">
        <f t="shared" ca="1" si="74"/>
        <v>0</v>
      </c>
    </row>
    <row r="2797" spans="2:14" outlineLevel="1">
      <c r="B2797" s="26" t="str">
        <f t="shared" si="73"/>
        <v>905E</v>
      </c>
      <c r="C2797" s="100" t="s">
        <v>3114</v>
      </c>
      <c r="D2797" s="11" t="s">
        <v>40</v>
      </c>
      <c r="E2797" s="11">
        <v>0.01</v>
      </c>
      <c r="F2797" s="46" t="s">
        <v>255</v>
      </c>
      <c r="I2797" s="11" t="s">
        <v>34</v>
      </c>
      <c r="J2797" s="32" t="s">
        <v>3115</v>
      </c>
      <c r="K2797" s="100" t="s">
        <v>3114</v>
      </c>
      <c r="M2797" s="11">
        <v>1</v>
      </c>
      <c r="N2797" s="11">
        <f t="shared" ca="1" si="74"/>
        <v>0</v>
      </c>
    </row>
    <row r="2798" spans="2:14" outlineLevel="1">
      <c r="B2798" s="26" t="str">
        <f t="shared" si="73"/>
        <v>905F</v>
      </c>
      <c r="C2798" s="100" t="s">
        <v>3116</v>
      </c>
      <c r="D2798" s="11" t="s">
        <v>40</v>
      </c>
      <c r="E2798" s="11">
        <v>0.01</v>
      </c>
      <c r="F2798" s="46" t="s">
        <v>255</v>
      </c>
      <c r="I2798" s="11" t="s">
        <v>34</v>
      </c>
      <c r="J2798" s="32" t="s">
        <v>3117</v>
      </c>
      <c r="K2798" s="100" t="s">
        <v>3116</v>
      </c>
      <c r="M2798" s="11">
        <v>1</v>
      </c>
      <c r="N2798" s="11">
        <f t="shared" ca="1" si="74"/>
        <v>0</v>
      </c>
    </row>
    <row r="2799" spans="2:14" outlineLevel="1">
      <c r="B2799" s="26" t="str">
        <f t="shared" ref="B2799:B2830" si="75">DEC2HEX(36864+ROW()-ROW($B$2703),4)</f>
        <v>9060</v>
      </c>
      <c r="C2799" s="100" t="s">
        <v>3118</v>
      </c>
      <c r="D2799" s="11" t="s">
        <v>40</v>
      </c>
      <c r="E2799" s="11">
        <v>0.01</v>
      </c>
      <c r="F2799" s="46" t="s">
        <v>255</v>
      </c>
      <c r="I2799" s="11" t="s">
        <v>34</v>
      </c>
      <c r="J2799" s="32" t="s">
        <v>3119</v>
      </c>
      <c r="K2799" s="100" t="s">
        <v>3118</v>
      </c>
      <c r="M2799" s="11">
        <v>1</v>
      </c>
      <c r="N2799" s="11">
        <f t="shared" ca="1" si="74"/>
        <v>0</v>
      </c>
    </row>
    <row r="2800" spans="2:14" outlineLevel="1">
      <c r="B2800" s="26" t="str">
        <f t="shared" si="75"/>
        <v>9061</v>
      </c>
      <c r="C2800" s="100" t="s">
        <v>3120</v>
      </c>
      <c r="D2800" s="11" t="s">
        <v>40</v>
      </c>
      <c r="E2800" s="11">
        <v>0.01</v>
      </c>
      <c r="F2800" s="46" t="s">
        <v>255</v>
      </c>
      <c r="I2800" s="11" t="s">
        <v>34</v>
      </c>
      <c r="J2800" s="32" t="s">
        <v>3121</v>
      </c>
      <c r="K2800" s="100" t="s">
        <v>3120</v>
      </c>
      <c r="M2800" s="11">
        <v>1</v>
      </c>
      <c r="N2800" s="11">
        <f t="shared" ca="1" si="74"/>
        <v>0</v>
      </c>
    </row>
    <row r="2801" spans="2:14" outlineLevel="1">
      <c r="B2801" s="26" t="str">
        <f t="shared" si="75"/>
        <v>9062</v>
      </c>
      <c r="C2801" s="100" t="s">
        <v>3122</v>
      </c>
      <c r="D2801" s="11" t="s">
        <v>40</v>
      </c>
      <c r="E2801" s="11">
        <v>0.01</v>
      </c>
      <c r="F2801" s="46" t="s">
        <v>255</v>
      </c>
      <c r="I2801" s="11" t="s">
        <v>34</v>
      </c>
      <c r="J2801" s="32" t="s">
        <v>3123</v>
      </c>
      <c r="K2801" s="100" t="s">
        <v>3122</v>
      </c>
      <c r="M2801" s="11">
        <v>1</v>
      </c>
      <c r="N2801" s="11">
        <f t="shared" ca="1" si="74"/>
        <v>0</v>
      </c>
    </row>
    <row r="2802" spans="2:14" outlineLevel="1">
      <c r="B2802" s="26" t="str">
        <f t="shared" si="75"/>
        <v>9063</v>
      </c>
      <c r="C2802" s="100" t="s">
        <v>3124</v>
      </c>
      <c r="D2802" s="11" t="s">
        <v>40</v>
      </c>
      <c r="E2802" s="11">
        <v>0.01</v>
      </c>
      <c r="F2802" s="46" t="s">
        <v>255</v>
      </c>
      <c r="I2802" s="11" t="s">
        <v>34</v>
      </c>
      <c r="J2802" s="32" t="s">
        <v>3125</v>
      </c>
      <c r="K2802" s="100" t="s">
        <v>3124</v>
      </c>
      <c r="M2802" s="11">
        <v>1</v>
      </c>
      <c r="N2802" s="11">
        <f t="shared" ca="1" si="74"/>
        <v>0</v>
      </c>
    </row>
    <row r="2803" spans="2:14" outlineLevel="1">
      <c r="B2803" s="26" t="str">
        <f t="shared" si="75"/>
        <v>9064</v>
      </c>
      <c r="C2803" s="100" t="s">
        <v>3126</v>
      </c>
      <c r="D2803" s="11" t="s">
        <v>40</v>
      </c>
      <c r="E2803" s="11">
        <v>0.01</v>
      </c>
      <c r="F2803" s="46" t="s">
        <v>255</v>
      </c>
      <c r="I2803" s="11" t="s">
        <v>34</v>
      </c>
      <c r="J2803" s="32" t="s">
        <v>3127</v>
      </c>
      <c r="K2803" s="100" t="s">
        <v>3126</v>
      </c>
      <c r="M2803" s="11">
        <v>1</v>
      </c>
      <c r="N2803" s="11">
        <f t="shared" ca="1" si="74"/>
        <v>0</v>
      </c>
    </row>
    <row r="2804" spans="2:14" outlineLevel="1">
      <c r="B2804" s="26" t="str">
        <f t="shared" si="75"/>
        <v>9065</v>
      </c>
      <c r="C2804" s="100" t="s">
        <v>3128</v>
      </c>
      <c r="D2804" s="11" t="s">
        <v>40</v>
      </c>
      <c r="E2804" s="11">
        <v>0.01</v>
      </c>
      <c r="F2804" s="46" t="s">
        <v>255</v>
      </c>
      <c r="I2804" s="11" t="s">
        <v>34</v>
      </c>
      <c r="J2804" s="32" t="s">
        <v>3129</v>
      </c>
      <c r="K2804" s="100" t="s">
        <v>3128</v>
      </c>
      <c r="M2804" s="11">
        <v>1</v>
      </c>
      <c r="N2804" s="11">
        <f t="shared" ca="1" si="74"/>
        <v>0</v>
      </c>
    </row>
    <row r="2805" spans="2:14" outlineLevel="1">
      <c r="B2805" s="26" t="str">
        <f t="shared" si="75"/>
        <v>9066</v>
      </c>
      <c r="C2805" s="100" t="s">
        <v>3130</v>
      </c>
      <c r="D2805" s="11" t="s">
        <v>40</v>
      </c>
      <c r="E2805" s="11">
        <v>0.01</v>
      </c>
      <c r="F2805" s="46" t="s">
        <v>255</v>
      </c>
      <c r="I2805" s="11" t="s">
        <v>34</v>
      </c>
      <c r="J2805" s="32" t="s">
        <v>3131</v>
      </c>
      <c r="K2805" s="100" t="s">
        <v>3130</v>
      </c>
      <c r="M2805" s="11">
        <v>1</v>
      </c>
      <c r="N2805" s="11">
        <f t="shared" ca="1" si="74"/>
        <v>0</v>
      </c>
    </row>
    <row r="2806" spans="2:14" outlineLevel="1">
      <c r="B2806" s="26" t="str">
        <f t="shared" si="75"/>
        <v>9067</v>
      </c>
      <c r="C2806" s="100" t="s">
        <v>3132</v>
      </c>
      <c r="D2806" s="11" t="s">
        <v>40</v>
      </c>
      <c r="E2806" s="11">
        <v>0.01</v>
      </c>
      <c r="F2806" s="46" t="s">
        <v>255</v>
      </c>
      <c r="I2806" s="11" t="s">
        <v>34</v>
      </c>
      <c r="J2806" s="32" t="s">
        <v>3133</v>
      </c>
      <c r="K2806" s="100" t="s">
        <v>3132</v>
      </c>
      <c r="M2806" s="11">
        <v>1</v>
      </c>
      <c r="N2806" s="11">
        <f t="shared" ca="1" si="74"/>
        <v>0</v>
      </c>
    </row>
    <row r="2807" spans="2:14" outlineLevel="1">
      <c r="B2807" s="26" t="str">
        <f t="shared" si="75"/>
        <v>9068</v>
      </c>
      <c r="C2807" s="100" t="s">
        <v>3134</v>
      </c>
      <c r="D2807" s="11" t="s">
        <v>40</v>
      </c>
      <c r="E2807" s="11">
        <v>0.01</v>
      </c>
      <c r="F2807" s="46" t="s">
        <v>255</v>
      </c>
      <c r="I2807" s="11" t="s">
        <v>34</v>
      </c>
      <c r="J2807" s="32" t="s">
        <v>3135</v>
      </c>
      <c r="K2807" s="100" t="s">
        <v>3134</v>
      </c>
      <c r="M2807" s="11">
        <v>1</v>
      </c>
      <c r="N2807" s="11">
        <f t="shared" ca="1" si="74"/>
        <v>0</v>
      </c>
    </row>
    <row r="2808" spans="2:14" outlineLevel="1">
      <c r="B2808" s="26" t="str">
        <f t="shared" si="75"/>
        <v>9069</v>
      </c>
      <c r="C2808" s="100" t="s">
        <v>3136</v>
      </c>
      <c r="D2808" s="11" t="s">
        <v>40</v>
      </c>
      <c r="E2808" s="11">
        <v>0.01</v>
      </c>
      <c r="F2808" s="46" t="s">
        <v>255</v>
      </c>
      <c r="I2808" s="11" t="s">
        <v>34</v>
      </c>
      <c r="J2808" s="32" t="s">
        <v>3137</v>
      </c>
      <c r="K2808" s="100" t="s">
        <v>3136</v>
      </c>
      <c r="M2808" s="11">
        <v>1</v>
      </c>
      <c r="N2808" s="11">
        <f t="shared" ca="1" si="74"/>
        <v>0</v>
      </c>
    </row>
    <row r="2809" spans="2:14" outlineLevel="1">
      <c r="B2809" s="26" t="str">
        <f t="shared" si="75"/>
        <v>906A</v>
      </c>
      <c r="C2809" s="100" t="s">
        <v>3138</v>
      </c>
      <c r="D2809" s="11" t="s">
        <v>40</v>
      </c>
      <c r="E2809" s="11">
        <v>0.01</v>
      </c>
      <c r="F2809" s="46" t="s">
        <v>255</v>
      </c>
      <c r="I2809" s="11" t="s">
        <v>34</v>
      </c>
      <c r="J2809" s="32" t="s">
        <v>3139</v>
      </c>
      <c r="K2809" s="100" t="s">
        <v>3138</v>
      </c>
      <c r="M2809" s="11">
        <v>1</v>
      </c>
      <c r="N2809" s="11">
        <f t="shared" ca="1" si="74"/>
        <v>0</v>
      </c>
    </row>
    <row r="2810" spans="2:14" outlineLevel="1">
      <c r="B2810" s="26" t="str">
        <f t="shared" si="75"/>
        <v>906B</v>
      </c>
      <c r="C2810" s="100" t="s">
        <v>3140</v>
      </c>
      <c r="D2810" s="11" t="s">
        <v>83</v>
      </c>
      <c r="E2810" s="11">
        <v>0.1</v>
      </c>
      <c r="F2810" s="13" t="s">
        <v>84</v>
      </c>
      <c r="I2810" s="11" t="s">
        <v>34</v>
      </c>
      <c r="J2810" s="32" t="s">
        <v>3141</v>
      </c>
      <c r="K2810" s="100" t="s">
        <v>3140</v>
      </c>
      <c r="M2810" s="11">
        <v>1</v>
      </c>
      <c r="N2810" s="11">
        <f t="shared" ca="1" si="74"/>
        <v>0</v>
      </c>
    </row>
    <row r="2811" spans="2:14" outlineLevel="1">
      <c r="B2811" s="26" t="str">
        <f t="shared" si="75"/>
        <v>906C</v>
      </c>
      <c r="C2811" s="100" t="s">
        <v>3142</v>
      </c>
      <c r="D2811" s="11" t="s">
        <v>83</v>
      </c>
      <c r="E2811" s="11">
        <v>0.1</v>
      </c>
      <c r="F2811" s="13" t="s">
        <v>84</v>
      </c>
      <c r="I2811" s="11" t="s">
        <v>34</v>
      </c>
      <c r="J2811" s="32" t="s">
        <v>3143</v>
      </c>
      <c r="K2811" s="100" t="s">
        <v>3142</v>
      </c>
      <c r="M2811" s="11">
        <v>1</v>
      </c>
      <c r="N2811" s="11">
        <f t="shared" ca="1" si="74"/>
        <v>0</v>
      </c>
    </row>
    <row r="2812" spans="2:14" outlineLevel="1">
      <c r="B2812" s="26" t="str">
        <f t="shared" si="75"/>
        <v>906D</v>
      </c>
      <c r="C2812" s="100" t="s">
        <v>3144</v>
      </c>
      <c r="D2812" s="11" t="s">
        <v>83</v>
      </c>
      <c r="E2812" s="11">
        <v>0.1</v>
      </c>
      <c r="F2812" s="13" t="s">
        <v>84</v>
      </c>
      <c r="I2812" s="11" t="s">
        <v>34</v>
      </c>
      <c r="J2812" s="32" t="s">
        <v>3145</v>
      </c>
      <c r="K2812" s="100" t="s">
        <v>3144</v>
      </c>
      <c r="M2812" s="11">
        <v>1</v>
      </c>
      <c r="N2812" s="11">
        <f t="shared" ca="1" si="74"/>
        <v>0</v>
      </c>
    </row>
    <row r="2813" spans="2:14" outlineLevel="1">
      <c r="B2813" s="26" t="str">
        <f t="shared" si="75"/>
        <v>906E</v>
      </c>
      <c r="C2813" s="100" t="s">
        <v>3146</v>
      </c>
      <c r="D2813" s="11" t="s">
        <v>83</v>
      </c>
      <c r="E2813" s="11">
        <v>0.1</v>
      </c>
      <c r="F2813" s="13" t="s">
        <v>84</v>
      </c>
      <c r="I2813" s="11" t="s">
        <v>34</v>
      </c>
      <c r="J2813" s="32" t="s">
        <v>3147</v>
      </c>
      <c r="K2813" s="100" t="s">
        <v>3146</v>
      </c>
      <c r="M2813" s="11">
        <v>1</v>
      </c>
      <c r="N2813" s="11">
        <f t="shared" ca="1" si="74"/>
        <v>0</v>
      </c>
    </row>
    <row r="2814" spans="2:14" outlineLevel="1">
      <c r="B2814" s="26" t="str">
        <f t="shared" si="75"/>
        <v>906F</v>
      </c>
      <c r="C2814" s="100" t="s">
        <v>3148</v>
      </c>
      <c r="D2814" s="11" t="s">
        <v>83</v>
      </c>
      <c r="E2814" s="11">
        <v>0.1</v>
      </c>
      <c r="F2814" s="13" t="s">
        <v>84</v>
      </c>
      <c r="I2814" s="11" t="s">
        <v>34</v>
      </c>
      <c r="J2814" s="34" t="s">
        <v>3149</v>
      </c>
      <c r="K2814" s="100" t="s">
        <v>3148</v>
      </c>
      <c r="M2814" s="11">
        <v>1</v>
      </c>
      <c r="N2814" s="11">
        <f t="shared" ca="1" si="74"/>
        <v>0</v>
      </c>
    </row>
    <row r="2815" spans="2:14" outlineLevel="1">
      <c r="B2815" s="26" t="str">
        <f t="shared" si="75"/>
        <v>9070</v>
      </c>
      <c r="C2815" s="100" t="s">
        <v>3150</v>
      </c>
      <c r="D2815" s="11" t="s">
        <v>83</v>
      </c>
      <c r="E2815" s="11">
        <v>0.1</v>
      </c>
      <c r="F2815" s="13" t="s">
        <v>84</v>
      </c>
      <c r="I2815" s="11" t="s">
        <v>34</v>
      </c>
      <c r="J2815" s="32" t="s">
        <v>3151</v>
      </c>
      <c r="K2815" s="100" t="s">
        <v>3150</v>
      </c>
      <c r="M2815" s="11">
        <v>1</v>
      </c>
      <c r="N2815" s="11">
        <f t="shared" ca="1" si="74"/>
        <v>0</v>
      </c>
    </row>
    <row r="2816" spans="2:14" outlineLevel="1">
      <c r="B2816" s="26" t="str">
        <f t="shared" si="75"/>
        <v>9071</v>
      </c>
      <c r="C2816" s="100" t="s">
        <v>3152</v>
      </c>
      <c r="D2816" s="11" t="s">
        <v>83</v>
      </c>
      <c r="E2816" s="11">
        <v>0.1</v>
      </c>
      <c r="F2816" s="46" t="s">
        <v>257</v>
      </c>
      <c r="I2816" s="11" t="s">
        <v>34</v>
      </c>
      <c r="J2816" s="32" t="s">
        <v>3153</v>
      </c>
      <c r="K2816" s="100" t="s">
        <v>3152</v>
      </c>
      <c r="M2816" s="11">
        <v>1</v>
      </c>
      <c r="N2816" s="11">
        <f t="shared" ca="1" si="74"/>
        <v>0</v>
      </c>
    </row>
    <row r="2817" spans="2:14" outlineLevel="1">
      <c r="B2817" s="26" t="str">
        <f t="shared" si="75"/>
        <v>9072</v>
      </c>
      <c r="C2817" s="100" t="s">
        <v>3154</v>
      </c>
      <c r="D2817" s="11" t="s">
        <v>40</v>
      </c>
      <c r="E2817" s="11">
        <v>0.1</v>
      </c>
      <c r="F2817" s="46" t="s">
        <v>3155</v>
      </c>
      <c r="I2817" s="11" t="s">
        <v>34</v>
      </c>
      <c r="J2817" s="32" t="s">
        <v>3156</v>
      </c>
      <c r="K2817" s="100" t="s">
        <v>3154</v>
      </c>
      <c r="M2817" s="11">
        <v>1</v>
      </c>
      <c r="N2817" s="11">
        <f t="shared" ca="1" si="74"/>
        <v>0</v>
      </c>
    </row>
    <row r="2818" spans="2:14" outlineLevel="1">
      <c r="B2818" s="26" t="str">
        <f t="shared" si="75"/>
        <v>9073</v>
      </c>
      <c r="C2818" s="100" t="s">
        <v>3157</v>
      </c>
      <c r="D2818" s="11" t="s">
        <v>40</v>
      </c>
      <c r="E2818" s="11">
        <v>0.1</v>
      </c>
      <c r="F2818" s="46" t="s">
        <v>3155</v>
      </c>
      <c r="I2818" s="11" t="s">
        <v>34</v>
      </c>
      <c r="J2818" s="32" t="s">
        <v>3158</v>
      </c>
      <c r="K2818" s="100" t="s">
        <v>3157</v>
      </c>
      <c r="M2818" s="11">
        <v>1</v>
      </c>
      <c r="N2818" s="11">
        <f t="shared" ca="1" si="74"/>
        <v>0</v>
      </c>
    </row>
    <row r="2819" spans="2:14" outlineLevel="1">
      <c r="B2819" s="26" t="str">
        <f t="shared" si="75"/>
        <v>9074</v>
      </c>
      <c r="C2819" s="100" t="s">
        <v>3159</v>
      </c>
      <c r="D2819" s="11" t="s">
        <v>40</v>
      </c>
      <c r="E2819" s="11">
        <v>1</v>
      </c>
      <c r="F2819" s="46" t="s">
        <v>3160</v>
      </c>
      <c r="I2819" s="11" t="s">
        <v>34</v>
      </c>
      <c r="J2819" s="32" t="s">
        <v>3161</v>
      </c>
      <c r="K2819" s="100" t="s">
        <v>3159</v>
      </c>
      <c r="M2819" s="11">
        <v>1</v>
      </c>
      <c r="N2819" s="11">
        <f t="shared" ca="1" si="74"/>
        <v>0</v>
      </c>
    </row>
    <row r="2820" spans="2:14" outlineLevel="1">
      <c r="B2820" s="26" t="str">
        <f t="shared" si="75"/>
        <v>9075</v>
      </c>
      <c r="C2820" s="100" t="s">
        <v>3162</v>
      </c>
      <c r="D2820" s="11" t="s">
        <v>40</v>
      </c>
      <c r="I2820" s="11" t="s">
        <v>34</v>
      </c>
      <c r="J2820" s="32" t="s">
        <v>3163</v>
      </c>
      <c r="K2820" s="100" t="s">
        <v>3162</v>
      </c>
      <c r="M2820" s="11">
        <v>1</v>
      </c>
      <c r="N2820" s="11">
        <f t="shared" ca="1" si="74"/>
        <v>0</v>
      </c>
    </row>
    <row r="2821" spans="2:14" outlineLevel="1">
      <c r="B2821" s="26" t="str">
        <f t="shared" si="75"/>
        <v>9076</v>
      </c>
      <c r="C2821" s="100" t="s">
        <v>3164</v>
      </c>
      <c r="D2821" s="11" t="s">
        <v>40</v>
      </c>
      <c r="I2821" s="11" t="s">
        <v>34</v>
      </c>
      <c r="J2821" s="32" t="s">
        <v>3165</v>
      </c>
      <c r="K2821" s="100" t="s">
        <v>3164</v>
      </c>
      <c r="M2821" s="11">
        <v>1</v>
      </c>
      <c r="N2821" s="11">
        <f t="shared" ca="1" si="74"/>
        <v>0</v>
      </c>
    </row>
    <row r="2822" spans="2:14" outlineLevel="1">
      <c r="B2822" s="26" t="str">
        <f t="shared" si="75"/>
        <v>9077</v>
      </c>
      <c r="C2822" s="100" t="s">
        <v>3166</v>
      </c>
      <c r="D2822" s="11" t="s">
        <v>40</v>
      </c>
      <c r="I2822" s="11" t="s">
        <v>34</v>
      </c>
      <c r="J2822" s="32" t="s">
        <v>3167</v>
      </c>
      <c r="K2822" s="100" t="s">
        <v>3166</v>
      </c>
      <c r="M2822" s="11">
        <v>1</v>
      </c>
      <c r="N2822" s="11">
        <f t="shared" ca="1" si="74"/>
        <v>0</v>
      </c>
    </row>
    <row r="2823" spans="2:14" outlineLevel="1">
      <c r="B2823" s="26" t="str">
        <f t="shared" si="75"/>
        <v>9078</v>
      </c>
      <c r="C2823" s="100" t="s">
        <v>3168</v>
      </c>
      <c r="D2823" s="11" t="s">
        <v>40</v>
      </c>
      <c r="I2823" s="11" t="s">
        <v>34</v>
      </c>
      <c r="J2823" s="32" t="s">
        <v>3169</v>
      </c>
      <c r="K2823" s="100" t="s">
        <v>3168</v>
      </c>
      <c r="M2823" s="11">
        <v>1</v>
      </c>
      <c r="N2823" s="11">
        <f t="shared" ca="1" si="74"/>
        <v>0</v>
      </c>
    </row>
    <row r="2824" spans="2:14" outlineLevel="1">
      <c r="B2824" s="26" t="str">
        <f t="shared" si="75"/>
        <v>9079</v>
      </c>
      <c r="C2824" s="100" t="s">
        <v>3168</v>
      </c>
      <c r="D2824" s="11" t="s">
        <v>40</v>
      </c>
      <c r="I2824" s="11" t="s">
        <v>34</v>
      </c>
      <c r="J2824" s="32" t="s">
        <v>3169</v>
      </c>
      <c r="K2824" s="100" t="s">
        <v>3168</v>
      </c>
      <c r="M2824" s="11">
        <v>1</v>
      </c>
      <c r="N2824" s="11">
        <f t="shared" ca="1" si="74"/>
        <v>0</v>
      </c>
    </row>
    <row r="2825" spans="2:14" outlineLevel="1">
      <c r="B2825" s="26" t="str">
        <f t="shared" si="75"/>
        <v>907A</v>
      </c>
      <c r="N2825" s="11">
        <f t="shared" ca="1" si="74"/>
        <v>0</v>
      </c>
    </row>
    <row r="2826" spans="2:14" outlineLevel="1">
      <c r="B2826" s="26" t="str">
        <f t="shared" si="75"/>
        <v>907B</v>
      </c>
      <c r="N2826" s="11">
        <f t="shared" ca="1" si="74"/>
        <v>0</v>
      </c>
    </row>
    <row r="2827" spans="2:14" outlineLevel="1">
      <c r="B2827" s="26" t="str">
        <f t="shared" si="75"/>
        <v>907C</v>
      </c>
      <c r="N2827" s="11">
        <f t="shared" ca="1" si="74"/>
        <v>0</v>
      </c>
    </row>
    <row r="2828" spans="2:14" outlineLevel="1">
      <c r="B2828" s="26" t="str">
        <f t="shared" si="75"/>
        <v>907D</v>
      </c>
      <c r="N2828" s="11">
        <f t="shared" ca="1" si="74"/>
        <v>0</v>
      </c>
    </row>
    <row r="2829" spans="2:14" outlineLevel="1">
      <c r="B2829" s="26" t="str">
        <f t="shared" si="75"/>
        <v>907E</v>
      </c>
      <c r="N2829" s="11">
        <f t="shared" ca="1" si="74"/>
        <v>0</v>
      </c>
    </row>
    <row r="2830" spans="2:14" outlineLevel="1">
      <c r="B2830" s="26" t="str">
        <f t="shared" si="75"/>
        <v>907F</v>
      </c>
      <c r="N2830" s="11">
        <f t="shared" ca="1" si="74"/>
        <v>0</v>
      </c>
    </row>
    <row r="2831" spans="2:14" outlineLevel="1">
      <c r="B2831" s="26" t="str">
        <f t="shared" ref="B2831:B2862" si="76">DEC2HEX(36864+ROW()-ROW($B$2703),4)</f>
        <v>9080</v>
      </c>
      <c r="C2831" s="297" t="s">
        <v>3170</v>
      </c>
      <c r="D2831" s="281" t="s">
        <v>33</v>
      </c>
      <c r="E2831" s="281"/>
      <c r="F2831" s="281"/>
      <c r="G2831" s="281"/>
      <c r="H2831" s="281"/>
      <c r="I2831" s="281" t="s">
        <v>34</v>
      </c>
      <c r="J2831" s="258" t="s">
        <v>35</v>
      </c>
      <c r="K2831" s="244" t="s">
        <v>36</v>
      </c>
      <c r="M2831" s="241" t="str">
        <f ca="1">DEC2HEX((15+SUM(INDIRECT(ADDRESS(ROW()+32,13)&amp;":"&amp;ADDRESS(ROW()+4+60-1,13))))/2^32,8)</f>
        <v>00000000</v>
      </c>
      <c r="N2831" s="247" t="str">
        <f ca="1">DEC2HEX(MOD(15+SUM(INDIRECT(ADDRESS(ROW()+4,13)&amp;":"&amp;ADDRESS(ROW()+4+28-1,13))),2^32),8)</f>
        <v>0000002B</v>
      </c>
    </row>
    <row r="2832" spans="2:14" outlineLevel="1">
      <c r="B2832" s="26" t="str">
        <f t="shared" si="76"/>
        <v>9081</v>
      </c>
      <c r="C2832" s="298"/>
      <c r="D2832" s="281"/>
      <c r="E2832" s="281"/>
      <c r="F2832" s="281"/>
      <c r="G2832" s="281"/>
      <c r="H2832" s="281"/>
      <c r="I2832" s="281"/>
      <c r="J2832" s="257"/>
      <c r="K2832" s="245"/>
      <c r="M2832" s="242"/>
      <c r="N2832" s="248"/>
    </row>
    <row r="2833" spans="2:14" outlineLevel="1">
      <c r="B2833" s="26" t="str">
        <f t="shared" si="76"/>
        <v>9082</v>
      </c>
      <c r="C2833" s="298"/>
      <c r="D2833" s="281"/>
      <c r="E2833" s="281"/>
      <c r="F2833" s="281"/>
      <c r="G2833" s="281"/>
      <c r="H2833" s="281"/>
      <c r="I2833" s="281"/>
      <c r="J2833" s="257"/>
      <c r="K2833" s="245"/>
      <c r="M2833" s="242"/>
      <c r="N2833" s="248"/>
    </row>
    <row r="2834" spans="2:14" outlineLevel="1">
      <c r="B2834" s="26" t="str">
        <f t="shared" si="76"/>
        <v>9083</v>
      </c>
      <c r="C2834" s="298"/>
      <c r="D2834" s="281"/>
      <c r="E2834" s="281"/>
      <c r="F2834" s="281"/>
      <c r="G2834" s="281"/>
      <c r="H2834" s="281"/>
      <c r="I2834" s="281"/>
      <c r="J2834" s="257"/>
      <c r="K2834" s="246"/>
      <c r="M2834" s="243"/>
      <c r="N2834" s="249"/>
    </row>
    <row r="2835" spans="2:14" ht="202.5" outlineLevel="1">
      <c r="B2835" s="26" t="str">
        <f t="shared" si="76"/>
        <v>9084</v>
      </c>
      <c r="C2835" s="100" t="s">
        <v>3171</v>
      </c>
      <c r="D2835" s="11" t="s">
        <v>40</v>
      </c>
      <c r="I2835" s="46" t="s">
        <v>34</v>
      </c>
      <c r="J2835" s="122" t="s">
        <v>5623</v>
      </c>
      <c r="K2835" s="122" t="s">
        <v>5932</v>
      </c>
      <c r="M2835" s="11">
        <v>1</v>
      </c>
      <c r="N2835" s="11">
        <f ca="1">IF(INDIRECT(ADDRESS(ROW(),12))=1,2^(ROW()-ROW($N$2831)),0)</f>
        <v>0</v>
      </c>
    </row>
    <row r="2836" spans="2:14" outlineLevel="1">
      <c r="B2836" s="26" t="str">
        <f t="shared" si="76"/>
        <v>9085</v>
      </c>
      <c r="C2836" s="299" t="s">
        <v>3172</v>
      </c>
      <c r="D2836" s="270" t="s">
        <v>124</v>
      </c>
      <c r="E2836" s="270"/>
      <c r="F2836" s="270"/>
      <c r="G2836" s="270"/>
      <c r="H2836" s="270"/>
      <c r="I2836" s="270" t="s">
        <v>34</v>
      </c>
      <c r="J2836" s="263" t="s">
        <v>3173</v>
      </c>
      <c r="K2836" s="299" t="s">
        <v>3172</v>
      </c>
      <c r="L2836" s="270"/>
      <c r="M2836" s="11">
        <v>1</v>
      </c>
      <c r="N2836" s="11">
        <f t="shared" ref="N2836:N2894" ca="1" si="77">IF(INDIRECT(ADDRESS(ROW(),12))=1,2^(ROW()-ROW($N$2831)),0)</f>
        <v>0</v>
      </c>
    </row>
    <row r="2837" spans="2:14" outlineLevel="1">
      <c r="B2837" s="26" t="str">
        <f t="shared" si="76"/>
        <v>9086</v>
      </c>
      <c r="C2837" s="300"/>
      <c r="D2837" s="271"/>
      <c r="E2837" s="271"/>
      <c r="F2837" s="271"/>
      <c r="G2837" s="271"/>
      <c r="H2837" s="271"/>
      <c r="I2837" s="271"/>
      <c r="J2837" s="253"/>
      <c r="K2837" s="300"/>
      <c r="L2837" s="271"/>
      <c r="M2837" s="11">
        <v>1</v>
      </c>
      <c r="N2837" s="11">
        <f t="shared" ca="1" si="77"/>
        <v>0</v>
      </c>
    </row>
    <row r="2838" spans="2:14" outlineLevel="1">
      <c r="B2838" s="26" t="str">
        <f t="shared" si="76"/>
        <v>9087</v>
      </c>
      <c r="C2838" s="100" t="s">
        <v>3174</v>
      </c>
      <c r="D2838" s="11" t="s">
        <v>40</v>
      </c>
      <c r="I2838" s="11" t="s">
        <v>34</v>
      </c>
      <c r="J2838" s="34" t="s">
        <v>3069</v>
      </c>
      <c r="K2838" s="100" t="s">
        <v>3174</v>
      </c>
      <c r="M2838" s="11">
        <v>1</v>
      </c>
      <c r="N2838" s="11">
        <f t="shared" ca="1" si="77"/>
        <v>0</v>
      </c>
    </row>
    <row r="2839" spans="2:14" outlineLevel="1">
      <c r="B2839" s="26" t="str">
        <f t="shared" si="76"/>
        <v>9088</v>
      </c>
      <c r="C2839" s="100" t="s">
        <v>3175</v>
      </c>
      <c r="D2839" s="11" t="s">
        <v>40</v>
      </c>
      <c r="I2839" s="11" t="s">
        <v>34</v>
      </c>
      <c r="J2839" s="34" t="s">
        <v>3071</v>
      </c>
      <c r="K2839" s="100" t="s">
        <v>3175</v>
      </c>
      <c r="M2839" s="11">
        <v>1</v>
      </c>
      <c r="N2839" s="11">
        <f t="shared" ca="1" si="77"/>
        <v>0</v>
      </c>
    </row>
    <row r="2840" spans="2:14" outlineLevel="1">
      <c r="B2840" s="26" t="str">
        <f t="shared" si="76"/>
        <v>9089</v>
      </c>
      <c r="C2840" s="100" t="s">
        <v>3176</v>
      </c>
      <c r="D2840" s="11" t="s">
        <v>40</v>
      </c>
      <c r="I2840" s="11" t="s">
        <v>34</v>
      </c>
      <c r="J2840" s="34" t="s">
        <v>3073</v>
      </c>
      <c r="K2840" s="100" t="s">
        <v>3176</v>
      </c>
      <c r="M2840" s="11">
        <v>1</v>
      </c>
      <c r="N2840" s="11">
        <f t="shared" ca="1" si="77"/>
        <v>0</v>
      </c>
    </row>
    <row r="2841" spans="2:14" outlineLevel="1">
      <c r="B2841" s="26" t="str">
        <f t="shared" si="76"/>
        <v>908A</v>
      </c>
      <c r="C2841" s="100" t="s">
        <v>3177</v>
      </c>
      <c r="D2841" s="11" t="s">
        <v>40</v>
      </c>
      <c r="I2841" s="11" t="s">
        <v>34</v>
      </c>
      <c r="J2841" s="34" t="s">
        <v>3075</v>
      </c>
      <c r="K2841" s="100" t="s">
        <v>3177</v>
      </c>
      <c r="M2841" s="11">
        <v>1</v>
      </c>
      <c r="N2841" s="11">
        <f t="shared" ca="1" si="77"/>
        <v>0</v>
      </c>
    </row>
    <row r="2842" spans="2:14" outlineLevel="1">
      <c r="B2842" s="26" t="str">
        <f t="shared" si="76"/>
        <v>908B</v>
      </c>
      <c r="C2842" s="100" t="s">
        <v>3178</v>
      </c>
      <c r="D2842" s="11" t="s">
        <v>40</v>
      </c>
      <c r="I2842" s="11" t="s">
        <v>34</v>
      </c>
      <c r="J2842" s="34" t="s">
        <v>3077</v>
      </c>
      <c r="K2842" s="100" t="s">
        <v>3178</v>
      </c>
      <c r="M2842" s="11">
        <v>1</v>
      </c>
      <c r="N2842" s="11">
        <f t="shared" ca="1" si="77"/>
        <v>0</v>
      </c>
    </row>
    <row r="2843" spans="2:14" outlineLevel="1">
      <c r="B2843" s="26" t="str">
        <f t="shared" si="76"/>
        <v>908C</v>
      </c>
      <c r="C2843" s="100" t="s">
        <v>3179</v>
      </c>
      <c r="D2843" s="11" t="s">
        <v>40</v>
      </c>
      <c r="I2843" s="11" t="s">
        <v>34</v>
      </c>
      <c r="J2843" s="34" t="s">
        <v>3079</v>
      </c>
      <c r="K2843" s="100" t="s">
        <v>3179</v>
      </c>
      <c r="M2843" s="11">
        <v>1</v>
      </c>
      <c r="N2843" s="11">
        <f t="shared" ca="1" si="77"/>
        <v>0</v>
      </c>
    </row>
    <row r="2844" spans="2:14" outlineLevel="1">
      <c r="B2844" s="26" t="str">
        <f t="shared" si="76"/>
        <v>908D</v>
      </c>
      <c r="C2844" s="100" t="s">
        <v>3180</v>
      </c>
      <c r="D2844" s="11" t="s">
        <v>40</v>
      </c>
      <c r="I2844" s="11" t="s">
        <v>34</v>
      </c>
      <c r="J2844" s="34" t="s">
        <v>3081</v>
      </c>
      <c r="K2844" s="100" t="s">
        <v>3180</v>
      </c>
      <c r="M2844" s="11">
        <v>1</v>
      </c>
      <c r="N2844" s="11">
        <f t="shared" ca="1" si="77"/>
        <v>0</v>
      </c>
    </row>
    <row r="2845" spans="2:14" outlineLevel="1">
      <c r="B2845" s="26" t="str">
        <f t="shared" si="76"/>
        <v>908E</v>
      </c>
      <c r="C2845" s="100" t="s">
        <v>3181</v>
      </c>
      <c r="D2845" s="11" t="s">
        <v>40</v>
      </c>
      <c r="I2845" s="11" t="s">
        <v>34</v>
      </c>
      <c r="J2845" s="34" t="s">
        <v>3083</v>
      </c>
      <c r="K2845" s="100" t="s">
        <v>3181</v>
      </c>
      <c r="M2845" s="11">
        <v>1</v>
      </c>
      <c r="N2845" s="11">
        <f t="shared" ca="1" si="77"/>
        <v>0</v>
      </c>
    </row>
    <row r="2846" spans="2:14" outlineLevel="1">
      <c r="B2846" s="26" t="str">
        <f t="shared" si="76"/>
        <v>908F</v>
      </c>
      <c r="C2846" s="100" t="s">
        <v>3182</v>
      </c>
      <c r="D2846" s="11" t="s">
        <v>40</v>
      </c>
      <c r="I2846" s="11" t="s">
        <v>34</v>
      </c>
      <c r="J2846" s="34" t="s">
        <v>3085</v>
      </c>
      <c r="K2846" s="100" t="s">
        <v>3182</v>
      </c>
      <c r="M2846" s="11">
        <v>1</v>
      </c>
      <c r="N2846" s="11">
        <f t="shared" ca="1" si="77"/>
        <v>0</v>
      </c>
    </row>
    <row r="2847" spans="2:14" outlineLevel="1">
      <c r="B2847" s="26" t="str">
        <f t="shared" si="76"/>
        <v>9090</v>
      </c>
      <c r="C2847" s="100" t="s">
        <v>3183</v>
      </c>
      <c r="D2847" s="11" t="s">
        <v>40</v>
      </c>
      <c r="I2847" s="11" t="s">
        <v>34</v>
      </c>
      <c r="J2847" s="34" t="s">
        <v>3087</v>
      </c>
      <c r="K2847" s="100" t="s">
        <v>3183</v>
      </c>
      <c r="M2847" s="11">
        <v>1</v>
      </c>
      <c r="N2847" s="11">
        <f t="shared" ca="1" si="77"/>
        <v>0</v>
      </c>
    </row>
    <row r="2848" spans="2:14" outlineLevel="1">
      <c r="B2848" s="26" t="str">
        <f t="shared" si="76"/>
        <v>9091</v>
      </c>
      <c r="C2848" s="100" t="s">
        <v>3184</v>
      </c>
      <c r="D2848" s="11" t="s">
        <v>40</v>
      </c>
      <c r="E2848" s="11">
        <v>0.01</v>
      </c>
      <c r="F2848" s="46" t="s">
        <v>255</v>
      </c>
      <c r="I2848" s="11" t="s">
        <v>34</v>
      </c>
      <c r="J2848" s="32" t="s">
        <v>3089</v>
      </c>
      <c r="K2848" s="100" t="s">
        <v>3184</v>
      </c>
      <c r="M2848" s="11">
        <v>1</v>
      </c>
      <c r="N2848" s="11">
        <f t="shared" ca="1" si="77"/>
        <v>0</v>
      </c>
    </row>
    <row r="2849" spans="2:14" outlineLevel="1">
      <c r="B2849" s="26" t="str">
        <f t="shared" si="76"/>
        <v>9092</v>
      </c>
      <c r="C2849" s="100" t="s">
        <v>3185</v>
      </c>
      <c r="D2849" s="11" t="s">
        <v>40</v>
      </c>
      <c r="E2849" s="11">
        <v>0.01</v>
      </c>
      <c r="F2849" s="46" t="s">
        <v>255</v>
      </c>
      <c r="I2849" s="11" t="s">
        <v>34</v>
      </c>
      <c r="J2849" s="32" t="s">
        <v>3091</v>
      </c>
      <c r="K2849" s="100" t="s">
        <v>3185</v>
      </c>
      <c r="M2849" s="11">
        <v>1</v>
      </c>
      <c r="N2849" s="11">
        <f t="shared" ca="1" si="77"/>
        <v>0</v>
      </c>
    </row>
    <row r="2850" spans="2:14" outlineLevel="1">
      <c r="B2850" s="26" t="str">
        <f t="shared" si="76"/>
        <v>9093</v>
      </c>
      <c r="C2850" s="100" t="s">
        <v>3186</v>
      </c>
      <c r="D2850" s="11" t="s">
        <v>40</v>
      </c>
      <c r="E2850" s="11">
        <v>0.01</v>
      </c>
      <c r="F2850" s="46" t="s">
        <v>255</v>
      </c>
      <c r="I2850" s="11" t="s">
        <v>34</v>
      </c>
      <c r="J2850" s="32" t="s">
        <v>3093</v>
      </c>
      <c r="K2850" s="100" t="s">
        <v>3186</v>
      </c>
      <c r="M2850" s="11">
        <v>1</v>
      </c>
      <c r="N2850" s="11">
        <f t="shared" ca="1" si="77"/>
        <v>0</v>
      </c>
    </row>
    <row r="2851" spans="2:14" outlineLevel="1">
      <c r="B2851" s="26" t="str">
        <f t="shared" si="76"/>
        <v>9094</v>
      </c>
      <c r="C2851" s="100" t="s">
        <v>3187</v>
      </c>
      <c r="D2851" s="11" t="s">
        <v>40</v>
      </c>
      <c r="E2851" s="11">
        <v>0.01</v>
      </c>
      <c r="F2851" s="46" t="s">
        <v>255</v>
      </c>
      <c r="I2851" s="11" t="s">
        <v>34</v>
      </c>
      <c r="J2851" s="32" t="s">
        <v>3095</v>
      </c>
      <c r="K2851" s="100" t="s">
        <v>3187</v>
      </c>
      <c r="M2851" s="11">
        <v>1</v>
      </c>
      <c r="N2851" s="11">
        <f t="shared" ca="1" si="77"/>
        <v>0</v>
      </c>
    </row>
    <row r="2852" spans="2:14" outlineLevel="1">
      <c r="B2852" s="26" t="str">
        <f t="shared" si="76"/>
        <v>9095</v>
      </c>
      <c r="C2852" s="100" t="s">
        <v>3188</v>
      </c>
      <c r="D2852" s="11" t="s">
        <v>40</v>
      </c>
      <c r="E2852" s="11">
        <v>0.01</v>
      </c>
      <c r="F2852" s="46" t="s">
        <v>255</v>
      </c>
      <c r="I2852" s="11" t="s">
        <v>34</v>
      </c>
      <c r="J2852" s="32" t="s">
        <v>3097</v>
      </c>
      <c r="K2852" s="100" t="s">
        <v>3188</v>
      </c>
      <c r="M2852" s="11">
        <v>1</v>
      </c>
      <c r="N2852" s="11">
        <f t="shared" ca="1" si="77"/>
        <v>0</v>
      </c>
    </row>
    <row r="2853" spans="2:14" outlineLevel="1">
      <c r="B2853" s="26" t="str">
        <f t="shared" si="76"/>
        <v>9096</v>
      </c>
      <c r="C2853" s="100" t="s">
        <v>3189</v>
      </c>
      <c r="D2853" s="11" t="s">
        <v>40</v>
      </c>
      <c r="E2853" s="11">
        <v>0.01</v>
      </c>
      <c r="F2853" s="46" t="s">
        <v>255</v>
      </c>
      <c r="I2853" s="11" t="s">
        <v>34</v>
      </c>
      <c r="J2853" s="32" t="s">
        <v>3099</v>
      </c>
      <c r="K2853" s="100" t="s">
        <v>3189</v>
      </c>
      <c r="M2853" s="11">
        <v>1</v>
      </c>
      <c r="N2853" s="11">
        <f t="shared" ca="1" si="77"/>
        <v>0</v>
      </c>
    </row>
    <row r="2854" spans="2:14" outlineLevel="1">
      <c r="B2854" s="26" t="str">
        <f t="shared" si="76"/>
        <v>9097</v>
      </c>
      <c r="C2854" s="100" t="s">
        <v>3190</v>
      </c>
      <c r="D2854" s="11" t="s">
        <v>40</v>
      </c>
      <c r="E2854" s="11">
        <v>0.01</v>
      </c>
      <c r="F2854" s="46" t="s">
        <v>255</v>
      </c>
      <c r="I2854" s="11" t="s">
        <v>34</v>
      </c>
      <c r="J2854" s="32" t="s">
        <v>3101</v>
      </c>
      <c r="K2854" s="100" t="s">
        <v>3190</v>
      </c>
      <c r="M2854" s="11">
        <v>1</v>
      </c>
      <c r="N2854" s="11">
        <f t="shared" ca="1" si="77"/>
        <v>0</v>
      </c>
    </row>
    <row r="2855" spans="2:14" outlineLevel="1">
      <c r="B2855" s="26" t="str">
        <f t="shared" si="76"/>
        <v>9098</v>
      </c>
      <c r="C2855" s="100" t="s">
        <v>3191</v>
      </c>
      <c r="D2855" s="11" t="s">
        <v>40</v>
      </c>
      <c r="E2855" s="11">
        <v>0.01</v>
      </c>
      <c r="F2855" s="46" t="s">
        <v>255</v>
      </c>
      <c r="I2855" s="11" t="s">
        <v>34</v>
      </c>
      <c r="J2855" s="32" t="s">
        <v>3103</v>
      </c>
      <c r="K2855" s="100" t="s">
        <v>3191</v>
      </c>
      <c r="M2855" s="11">
        <v>1</v>
      </c>
      <c r="N2855" s="11">
        <f t="shared" ca="1" si="77"/>
        <v>0</v>
      </c>
    </row>
    <row r="2856" spans="2:14" outlineLevel="1">
      <c r="B2856" s="26" t="str">
        <f t="shared" si="76"/>
        <v>9099</v>
      </c>
      <c r="C2856" s="100" t="s">
        <v>3192</v>
      </c>
      <c r="D2856" s="11" t="s">
        <v>40</v>
      </c>
      <c r="E2856" s="11">
        <v>0.01</v>
      </c>
      <c r="F2856" s="46" t="s">
        <v>255</v>
      </c>
      <c r="I2856" s="11" t="s">
        <v>34</v>
      </c>
      <c r="J2856" s="32" t="s">
        <v>3105</v>
      </c>
      <c r="K2856" s="100" t="s">
        <v>3192</v>
      </c>
      <c r="M2856" s="11">
        <v>1</v>
      </c>
      <c r="N2856" s="11">
        <f t="shared" ca="1" si="77"/>
        <v>0</v>
      </c>
    </row>
    <row r="2857" spans="2:14" outlineLevel="1">
      <c r="B2857" s="26" t="str">
        <f t="shared" si="76"/>
        <v>909A</v>
      </c>
      <c r="C2857" s="100" t="s">
        <v>3193</v>
      </c>
      <c r="D2857" s="11" t="s">
        <v>40</v>
      </c>
      <c r="E2857" s="11">
        <v>0.01</v>
      </c>
      <c r="F2857" s="46" t="s">
        <v>255</v>
      </c>
      <c r="I2857" s="11" t="s">
        <v>34</v>
      </c>
      <c r="J2857" s="32" t="s">
        <v>3107</v>
      </c>
      <c r="K2857" s="100" t="s">
        <v>3193</v>
      </c>
      <c r="M2857" s="11">
        <v>1</v>
      </c>
      <c r="N2857" s="11">
        <f t="shared" ca="1" si="77"/>
        <v>0</v>
      </c>
    </row>
    <row r="2858" spans="2:14" outlineLevel="1">
      <c r="B2858" s="26" t="str">
        <f t="shared" si="76"/>
        <v>909B</v>
      </c>
      <c r="C2858" s="100" t="s">
        <v>3194</v>
      </c>
      <c r="D2858" s="11" t="s">
        <v>40</v>
      </c>
      <c r="E2858" s="11">
        <v>0.01</v>
      </c>
      <c r="F2858" s="46" t="s">
        <v>255</v>
      </c>
      <c r="I2858" s="11" t="s">
        <v>34</v>
      </c>
      <c r="J2858" s="32" t="s">
        <v>3109</v>
      </c>
      <c r="K2858" s="100" t="s">
        <v>3194</v>
      </c>
      <c r="M2858" s="11">
        <v>1</v>
      </c>
      <c r="N2858" s="11">
        <f t="shared" ca="1" si="77"/>
        <v>0</v>
      </c>
    </row>
    <row r="2859" spans="2:14" outlineLevel="1">
      <c r="B2859" s="26" t="str">
        <f t="shared" si="76"/>
        <v>909C</v>
      </c>
      <c r="C2859" s="100" t="s">
        <v>3195</v>
      </c>
      <c r="D2859" s="11" t="s">
        <v>40</v>
      </c>
      <c r="E2859" s="11">
        <v>0.01</v>
      </c>
      <c r="F2859" s="46" t="s">
        <v>255</v>
      </c>
      <c r="I2859" s="11" t="s">
        <v>34</v>
      </c>
      <c r="J2859" s="32" t="s">
        <v>3111</v>
      </c>
      <c r="K2859" s="100" t="s">
        <v>3195</v>
      </c>
      <c r="M2859" s="11">
        <v>1</v>
      </c>
      <c r="N2859" s="11">
        <f t="shared" ca="1" si="77"/>
        <v>0</v>
      </c>
    </row>
    <row r="2860" spans="2:14" outlineLevel="1">
      <c r="B2860" s="26" t="str">
        <f t="shared" si="76"/>
        <v>909D</v>
      </c>
      <c r="C2860" s="100" t="s">
        <v>3196</v>
      </c>
      <c r="D2860" s="11" t="s">
        <v>40</v>
      </c>
      <c r="E2860" s="11">
        <v>0.01</v>
      </c>
      <c r="F2860" s="46" t="s">
        <v>255</v>
      </c>
      <c r="I2860" s="11" t="s">
        <v>34</v>
      </c>
      <c r="J2860" s="32" t="s">
        <v>3113</v>
      </c>
      <c r="K2860" s="100" t="s">
        <v>3196</v>
      </c>
      <c r="M2860" s="11">
        <v>1</v>
      </c>
      <c r="N2860" s="11">
        <f t="shared" ca="1" si="77"/>
        <v>0</v>
      </c>
    </row>
    <row r="2861" spans="2:14" outlineLevel="1">
      <c r="B2861" s="26" t="str">
        <f t="shared" si="76"/>
        <v>909E</v>
      </c>
      <c r="C2861" s="100" t="s">
        <v>3197</v>
      </c>
      <c r="D2861" s="11" t="s">
        <v>40</v>
      </c>
      <c r="E2861" s="11">
        <v>0.01</v>
      </c>
      <c r="F2861" s="46" t="s">
        <v>255</v>
      </c>
      <c r="I2861" s="11" t="s">
        <v>34</v>
      </c>
      <c r="J2861" s="32" t="s">
        <v>3115</v>
      </c>
      <c r="K2861" s="100" t="s">
        <v>3197</v>
      </c>
      <c r="M2861" s="11">
        <v>1</v>
      </c>
      <c r="N2861" s="11">
        <f t="shared" ca="1" si="77"/>
        <v>0</v>
      </c>
    </row>
    <row r="2862" spans="2:14" outlineLevel="1">
      <c r="B2862" s="26" t="str">
        <f t="shared" si="76"/>
        <v>909F</v>
      </c>
      <c r="C2862" s="100" t="s">
        <v>3198</v>
      </c>
      <c r="D2862" s="11" t="s">
        <v>40</v>
      </c>
      <c r="E2862" s="11">
        <v>0.01</v>
      </c>
      <c r="F2862" s="46" t="s">
        <v>255</v>
      </c>
      <c r="I2862" s="11" t="s">
        <v>34</v>
      </c>
      <c r="J2862" s="32" t="s">
        <v>3117</v>
      </c>
      <c r="K2862" s="100" t="s">
        <v>3198</v>
      </c>
      <c r="M2862" s="11">
        <v>1</v>
      </c>
      <c r="N2862" s="11">
        <f t="shared" ca="1" si="77"/>
        <v>0</v>
      </c>
    </row>
    <row r="2863" spans="2:14" outlineLevel="1">
      <c r="B2863" s="26" t="str">
        <f t="shared" ref="B2863:B2894" si="78">DEC2HEX(36864+ROW()-ROW($B$2703),4)</f>
        <v>90A0</v>
      </c>
      <c r="C2863" s="100" t="s">
        <v>3199</v>
      </c>
      <c r="D2863" s="11" t="s">
        <v>40</v>
      </c>
      <c r="E2863" s="11">
        <v>0.01</v>
      </c>
      <c r="F2863" s="46" t="s">
        <v>255</v>
      </c>
      <c r="I2863" s="11" t="s">
        <v>34</v>
      </c>
      <c r="J2863" s="32" t="s">
        <v>3119</v>
      </c>
      <c r="K2863" s="100" t="s">
        <v>3199</v>
      </c>
      <c r="M2863" s="11">
        <v>1</v>
      </c>
      <c r="N2863" s="11">
        <f t="shared" ca="1" si="77"/>
        <v>0</v>
      </c>
    </row>
    <row r="2864" spans="2:14" outlineLevel="1">
      <c r="B2864" s="26" t="str">
        <f t="shared" si="78"/>
        <v>90A1</v>
      </c>
      <c r="C2864" s="100" t="s">
        <v>3200</v>
      </c>
      <c r="D2864" s="11" t="s">
        <v>40</v>
      </c>
      <c r="E2864" s="11">
        <v>0.01</v>
      </c>
      <c r="F2864" s="46" t="s">
        <v>255</v>
      </c>
      <c r="I2864" s="11" t="s">
        <v>34</v>
      </c>
      <c r="J2864" s="32" t="s">
        <v>3121</v>
      </c>
      <c r="K2864" s="100" t="s">
        <v>3200</v>
      </c>
      <c r="M2864" s="11">
        <v>1</v>
      </c>
      <c r="N2864" s="11">
        <f t="shared" ca="1" si="77"/>
        <v>0</v>
      </c>
    </row>
    <row r="2865" spans="2:14" outlineLevel="1">
      <c r="B2865" s="26" t="str">
        <f t="shared" si="78"/>
        <v>90A2</v>
      </c>
      <c r="C2865" s="100" t="s">
        <v>3201</v>
      </c>
      <c r="D2865" s="11" t="s">
        <v>40</v>
      </c>
      <c r="E2865" s="11">
        <v>0.01</v>
      </c>
      <c r="F2865" s="46" t="s">
        <v>255</v>
      </c>
      <c r="I2865" s="11" t="s">
        <v>34</v>
      </c>
      <c r="J2865" s="32" t="s">
        <v>3123</v>
      </c>
      <c r="K2865" s="100" t="s">
        <v>3201</v>
      </c>
      <c r="M2865" s="11">
        <v>1</v>
      </c>
      <c r="N2865" s="11">
        <f t="shared" ca="1" si="77"/>
        <v>0</v>
      </c>
    </row>
    <row r="2866" spans="2:14" outlineLevel="1">
      <c r="B2866" s="26" t="str">
        <f t="shared" si="78"/>
        <v>90A3</v>
      </c>
      <c r="C2866" s="100" t="s">
        <v>3202</v>
      </c>
      <c r="D2866" s="11" t="s">
        <v>40</v>
      </c>
      <c r="E2866" s="11">
        <v>0.01</v>
      </c>
      <c r="F2866" s="46" t="s">
        <v>255</v>
      </c>
      <c r="I2866" s="11" t="s">
        <v>34</v>
      </c>
      <c r="J2866" s="32" t="s">
        <v>3125</v>
      </c>
      <c r="K2866" s="100" t="s">
        <v>3202</v>
      </c>
      <c r="M2866" s="11">
        <v>1</v>
      </c>
      <c r="N2866" s="11">
        <f t="shared" ca="1" si="77"/>
        <v>0</v>
      </c>
    </row>
    <row r="2867" spans="2:14" outlineLevel="1">
      <c r="B2867" s="26" t="str">
        <f t="shared" si="78"/>
        <v>90A4</v>
      </c>
      <c r="C2867" s="100" t="s">
        <v>3203</v>
      </c>
      <c r="D2867" s="11" t="s">
        <v>40</v>
      </c>
      <c r="E2867" s="11">
        <v>0.01</v>
      </c>
      <c r="F2867" s="46" t="s">
        <v>255</v>
      </c>
      <c r="I2867" s="11" t="s">
        <v>34</v>
      </c>
      <c r="J2867" s="32" t="s">
        <v>3127</v>
      </c>
      <c r="K2867" s="100" t="s">
        <v>3203</v>
      </c>
      <c r="M2867" s="11">
        <v>1</v>
      </c>
      <c r="N2867" s="11">
        <f t="shared" ca="1" si="77"/>
        <v>0</v>
      </c>
    </row>
    <row r="2868" spans="2:14" outlineLevel="1">
      <c r="B2868" s="26" t="str">
        <f t="shared" si="78"/>
        <v>90A5</v>
      </c>
      <c r="C2868" s="100" t="s">
        <v>3204</v>
      </c>
      <c r="D2868" s="11" t="s">
        <v>40</v>
      </c>
      <c r="E2868" s="11">
        <v>0.01</v>
      </c>
      <c r="F2868" s="46" t="s">
        <v>255</v>
      </c>
      <c r="I2868" s="11" t="s">
        <v>34</v>
      </c>
      <c r="J2868" s="32" t="s">
        <v>3129</v>
      </c>
      <c r="K2868" s="100" t="s">
        <v>3204</v>
      </c>
      <c r="M2868" s="11">
        <v>1</v>
      </c>
      <c r="N2868" s="11">
        <f t="shared" ca="1" si="77"/>
        <v>0</v>
      </c>
    </row>
    <row r="2869" spans="2:14" outlineLevel="1">
      <c r="B2869" s="26" t="str">
        <f t="shared" si="78"/>
        <v>90A6</v>
      </c>
      <c r="C2869" s="100" t="s">
        <v>3205</v>
      </c>
      <c r="D2869" s="11" t="s">
        <v>40</v>
      </c>
      <c r="E2869" s="11">
        <v>0.01</v>
      </c>
      <c r="F2869" s="46" t="s">
        <v>255</v>
      </c>
      <c r="I2869" s="11" t="s">
        <v>34</v>
      </c>
      <c r="J2869" s="32" t="s">
        <v>3131</v>
      </c>
      <c r="K2869" s="100" t="s">
        <v>3205</v>
      </c>
      <c r="M2869" s="11">
        <v>1</v>
      </c>
      <c r="N2869" s="11">
        <f t="shared" ca="1" si="77"/>
        <v>0</v>
      </c>
    </row>
    <row r="2870" spans="2:14" outlineLevel="1">
      <c r="B2870" s="26" t="str">
        <f t="shared" si="78"/>
        <v>90A7</v>
      </c>
      <c r="C2870" s="100" t="s">
        <v>3206</v>
      </c>
      <c r="D2870" s="11" t="s">
        <v>40</v>
      </c>
      <c r="E2870" s="11">
        <v>0.01</v>
      </c>
      <c r="F2870" s="46" t="s">
        <v>255</v>
      </c>
      <c r="I2870" s="11" t="s">
        <v>34</v>
      </c>
      <c r="J2870" s="32" t="s">
        <v>3133</v>
      </c>
      <c r="K2870" s="100" t="s">
        <v>3206</v>
      </c>
      <c r="M2870" s="11">
        <v>1</v>
      </c>
      <c r="N2870" s="11">
        <f t="shared" ca="1" si="77"/>
        <v>0</v>
      </c>
    </row>
    <row r="2871" spans="2:14" outlineLevel="1">
      <c r="B2871" s="26" t="str">
        <f t="shared" si="78"/>
        <v>90A8</v>
      </c>
      <c r="C2871" s="100" t="s">
        <v>3207</v>
      </c>
      <c r="D2871" s="11" t="s">
        <v>40</v>
      </c>
      <c r="E2871" s="11">
        <v>0.01</v>
      </c>
      <c r="F2871" s="46" t="s">
        <v>255</v>
      </c>
      <c r="I2871" s="11" t="s">
        <v>34</v>
      </c>
      <c r="J2871" s="32" t="s">
        <v>3135</v>
      </c>
      <c r="K2871" s="100" t="s">
        <v>3207</v>
      </c>
      <c r="M2871" s="11">
        <v>1</v>
      </c>
      <c r="N2871" s="11">
        <f t="shared" ca="1" si="77"/>
        <v>0</v>
      </c>
    </row>
    <row r="2872" spans="2:14" outlineLevel="1">
      <c r="B2872" s="26" t="str">
        <f t="shared" si="78"/>
        <v>90A9</v>
      </c>
      <c r="C2872" s="100" t="s">
        <v>3208</v>
      </c>
      <c r="D2872" s="11" t="s">
        <v>40</v>
      </c>
      <c r="E2872" s="11">
        <v>0.01</v>
      </c>
      <c r="F2872" s="46" t="s">
        <v>255</v>
      </c>
      <c r="I2872" s="11" t="s">
        <v>34</v>
      </c>
      <c r="J2872" s="32" t="s">
        <v>3137</v>
      </c>
      <c r="K2872" s="100" t="s">
        <v>3208</v>
      </c>
      <c r="M2872" s="11">
        <v>1</v>
      </c>
      <c r="N2872" s="11">
        <f t="shared" ca="1" si="77"/>
        <v>0</v>
      </c>
    </row>
    <row r="2873" spans="2:14" outlineLevel="1">
      <c r="B2873" s="26" t="str">
        <f t="shared" si="78"/>
        <v>90AA</v>
      </c>
      <c r="C2873" s="100" t="s">
        <v>3209</v>
      </c>
      <c r="D2873" s="11" t="s">
        <v>40</v>
      </c>
      <c r="E2873" s="11">
        <v>0.01</v>
      </c>
      <c r="F2873" s="46" t="s">
        <v>255</v>
      </c>
      <c r="I2873" s="11" t="s">
        <v>34</v>
      </c>
      <c r="J2873" s="32" t="s">
        <v>3139</v>
      </c>
      <c r="K2873" s="100" t="s">
        <v>3209</v>
      </c>
      <c r="M2873" s="11">
        <v>1</v>
      </c>
      <c r="N2873" s="11">
        <f t="shared" ca="1" si="77"/>
        <v>0</v>
      </c>
    </row>
    <row r="2874" spans="2:14" outlineLevel="1">
      <c r="B2874" s="26" t="str">
        <f t="shared" si="78"/>
        <v>90AB</v>
      </c>
      <c r="C2874" s="100" t="s">
        <v>3210</v>
      </c>
      <c r="D2874" s="11" t="s">
        <v>83</v>
      </c>
      <c r="E2874" s="11">
        <v>0.1</v>
      </c>
      <c r="F2874" s="13" t="s">
        <v>84</v>
      </c>
      <c r="I2874" s="11" t="s">
        <v>34</v>
      </c>
      <c r="J2874" s="32" t="s">
        <v>3141</v>
      </c>
      <c r="K2874" s="100" t="s">
        <v>3210</v>
      </c>
      <c r="M2874" s="11">
        <v>1</v>
      </c>
      <c r="N2874" s="11">
        <f t="shared" ca="1" si="77"/>
        <v>0</v>
      </c>
    </row>
    <row r="2875" spans="2:14" outlineLevel="1">
      <c r="B2875" s="26" t="str">
        <f t="shared" si="78"/>
        <v>90AC</v>
      </c>
      <c r="C2875" s="100" t="s">
        <v>3211</v>
      </c>
      <c r="D2875" s="11" t="s">
        <v>83</v>
      </c>
      <c r="E2875" s="11">
        <v>0.1</v>
      </c>
      <c r="F2875" s="13" t="s">
        <v>84</v>
      </c>
      <c r="I2875" s="11" t="s">
        <v>34</v>
      </c>
      <c r="J2875" s="32" t="s">
        <v>3143</v>
      </c>
      <c r="K2875" s="100" t="s">
        <v>3211</v>
      </c>
      <c r="M2875" s="11">
        <v>1</v>
      </c>
      <c r="N2875" s="11">
        <f t="shared" ca="1" si="77"/>
        <v>0</v>
      </c>
    </row>
    <row r="2876" spans="2:14" outlineLevel="1">
      <c r="B2876" s="26" t="str">
        <f t="shared" si="78"/>
        <v>90AD</v>
      </c>
      <c r="C2876" s="100" t="s">
        <v>3212</v>
      </c>
      <c r="D2876" s="11" t="s">
        <v>83</v>
      </c>
      <c r="E2876" s="11">
        <v>0.1</v>
      </c>
      <c r="F2876" s="13" t="s">
        <v>84</v>
      </c>
      <c r="I2876" s="11" t="s">
        <v>34</v>
      </c>
      <c r="J2876" s="32" t="s">
        <v>3145</v>
      </c>
      <c r="K2876" s="100" t="s">
        <v>3212</v>
      </c>
      <c r="M2876" s="11">
        <v>1</v>
      </c>
      <c r="N2876" s="11">
        <f t="shared" ca="1" si="77"/>
        <v>0</v>
      </c>
    </row>
    <row r="2877" spans="2:14" outlineLevel="1">
      <c r="B2877" s="26" t="str">
        <f t="shared" si="78"/>
        <v>90AE</v>
      </c>
      <c r="C2877" s="100" t="s">
        <v>3213</v>
      </c>
      <c r="D2877" s="11" t="s">
        <v>83</v>
      </c>
      <c r="E2877" s="11">
        <v>0.1</v>
      </c>
      <c r="F2877" s="13" t="s">
        <v>84</v>
      </c>
      <c r="I2877" s="11" t="s">
        <v>34</v>
      </c>
      <c r="J2877" s="32" t="s">
        <v>3147</v>
      </c>
      <c r="K2877" s="100" t="s">
        <v>3213</v>
      </c>
      <c r="M2877" s="11">
        <v>1</v>
      </c>
      <c r="N2877" s="11">
        <f t="shared" ca="1" si="77"/>
        <v>0</v>
      </c>
    </row>
    <row r="2878" spans="2:14" outlineLevel="1">
      <c r="B2878" s="26" t="str">
        <f t="shared" si="78"/>
        <v>90AF</v>
      </c>
      <c r="C2878" s="100" t="s">
        <v>3214</v>
      </c>
      <c r="D2878" s="11" t="s">
        <v>83</v>
      </c>
      <c r="E2878" s="11">
        <v>0.1</v>
      </c>
      <c r="F2878" s="13" t="s">
        <v>84</v>
      </c>
      <c r="I2878" s="11" t="s">
        <v>34</v>
      </c>
      <c r="J2878" s="34" t="s">
        <v>3149</v>
      </c>
      <c r="K2878" s="100" t="s">
        <v>3214</v>
      </c>
      <c r="M2878" s="11">
        <v>1</v>
      </c>
      <c r="N2878" s="11">
        <f t="shared" ca="1" si="77"/>
        <v>0</v>
      </c>
    </row>
    <row r="2879" spans="2:14" outlineLevel="1">
      <c r="B2879" s="26" t="str">
        <f t="shared" si="78"/>
        <v>90B0</v>
      </c>
      <c r="C2879" s="100" t="s">
        <v>3215</v>
      </c>
      <c r="D2879" s="11" t="s">
        <v>83</v>
      </c>
      <c r="E2879" s="11">
        <v>0.1</v>
      </c>
      <c r="F2879" s="13" t="s">
        <v>84</v>
      </c>
      <c r="I2879" s="11" t="s">
        <v>34</v>
      </c>
      <c r="J2879" s="32" t="s">
        <v>3151</v>
      </c>
      <c r="K2879" s="100" t="s">
        <v>3215</v>
      </c>
      <c r="M2879" s="11">
        <v>1</v>
      </c>
      <c r="N2879" s="11">
        <f t="shared" ca="1" si="77"/>
        <v>0</v>
      </c>
    </row>
    <row r="2880" spans="2:14" outlineLevel="1">
      <c r="B2880" s="26" t="str">
        <f t="shared" si="78"/>
        <v>90B1</v>
      </c>
      <c r="C2880" s="100" t="s">
        <v>3216</v>
      </c>
      <c r="D2880" s="11" t="s">
        <v>83</v>
      </c>
      <c r="E2880" s="11">
        <v>0.1</v>
      </c>
      <c r="F2880" s="46" t="s">
        <v>257</v>
      </c>
      <c r="I2880" s="11" t="s">
        <v>34</v>
      </c>
      <c r="J2880" s="32" t="s">
        <v>3153</v>
      </c>
      <c r="K2880" s="100" t="s">
        <v>3216</v>
      </c>
      <c r="M2880" s="11">
        <v>1</v>
      </c>
      <c r="N2880" s="11">
        <f t="shared" ca="1" si="77"/>
        <v>0</v>
      </c>
    </row>
    <row r="2881" spans="2:14" outlineLevel="1">
      <c r="B2881" s="26" t="str">
        <f t="shared" si="78"/>
        <v>90B2</v>
      </c>
      <c r="C2881" s="100" t="s">
        <v>3217</v>
      </c>
      <c r="D2881" s="11" t="s">
        <v>40</v>
      </c>
      <c r="E2881" s="11">
        <v>0.1</v>
      </c>
      <c r="F2881" s="46" t="s">
        <v>3155</v>
      </c>
      <c r="I2881" s="11" t="s">
        <v>34</v>
      </c>
      <c r="J2881" s="32" t="s">
        <v>3156</v>
      </c>
      <c r="K2881" s="100" t="s">
        <v>3217</v>
      </c>
      <c r="M2881" s="11">
        <v>1</v>
      </c>
      <c r="N2881" s="11">
        <f t="shared" ca="1" si="77"/>
        <v>0</v>
      </c>
    </row>
    <row r="2882" spans="2:14" outlineLevel="1">
      <c r="B2882" s="26" t="str">
        <f t="shared" si="78"/>
        <v>90B3</v>
      </c>
      <c r="C2882" s="100" t="s">
        <v>3218</v>
      </c>
      <c r="D2882" s="11" t="s">
        <v>40</v>
      </c>
      <c r="E2882" s="11">
        <v>0.1</v>
      </c>
      <c r="F2882" s="46" t="s">
        <v>3155</v>
      </c>
      <c r="I2882" s="11" t="s">
        <v>34</v>
      </c>
      <c r="J2882" s="32" t="s">
        <v>3158</v>
      </c>
      <c r="K2882" s="100" t="s">
        <v>3218</v>
      </c>
      <c r="M2882" s="11">
        <v>1</v>
      </c>
      <c r="N2882" s="11">
        <f t="shared" ca="1" si="77"/>
        <v>0</v>
      </c>
    </row>
    <row r="2883" spans="2:14" outlineLevel="1">
      <c r="B2883" s="26" t="str">
        <f t="shared" si="78"/>
        <v>90B4</v>
      </c>
      <c r="C2883" s="100" t="s">
        <v>3219</v>
      </c>
      <c r="D2883" s="11" t="s">
        <v>40</v>
      </c>
      <c r="E2883" s="11">
        <v>0.1</v>
      </c>
      <c r="F2883" s="46" t="s">
        <v>255</v>
      </c>
      <c r="I2883" s="11" t="s">
        <v>34</v>
      </c>
      <c r="J2883" s="32" t="s">
        <v>3045</v>
      </c>
      <c r="K2883" s="100" t="s">
        <v>3219</v>
      </c>
      <c r="M2883" s="11">
        <v>1</v>
      </c>
      <c r="N2883" s="11">
        <f t="shared" ca="1" si="77"/>
        <v>0</v>
      </c>
    </row>
    <row r="2884" spans="2:14" outlineLevel="1">
      <c r="B2884" s="26" t="str">
        <f t="shared" si="78"/>
        <v>90B5</v>
      </c>
      <c r="C2884" s="100" t="s">
        <v>3220</v>
      </c>
      <c r="D2884" s="11" t="s">
        <v>40</v>
      </c>
      <c r="I2884" s="11" t="s">
        <v>34</v>
      </c>
      <c r="J2884" s="32" t="s">
        <v>3165</v>
      </c>
      <c r="K2884" s="100" t="s">
        <v>3220</v>
      </c>
      <c r="M2884" s="11">
        <v>1</v>
      </c>
      <c r="N2884" s="11">
        <f t="shared" ca="1" si="77"/>
        <v>0</v>
      </c>
    </row>
    <row r="2885" spans="2:14" outlineLevel="1">
      <c r="B2885" s="26" t="str">
        <f t="shared" si="78"/>
        <v>90B6</v>
      </c>
      <c r="C2885" s="100" t="s">
        <v>3221</v>
      </c>
      <c r="D2885" s="11" t="s">
        <v>40</v>
      </c>
      <c r="I2885" s="11" t="s">
        <v>34</v>
      </c>
      <c r="J2885" s="32" t="s">
        <v>3167</v>
      </c>
      <c r="K2885" s="100" t="s">
        <v>3221</v>
      </c>
      <c r="M2885" s="11">
        <v>1</v>
      </c>
      <c r="N2885" s="11">
        <f t="shared" ca="1" si="77"/>
        <v>0</v>
      </c>
    </row>
    <row r="2886" spans="2:14" outlineLevel="1">
      <c r="B2886" s="26" t="str">
        <f t="shared" si="78"/>
        <v>90B7</v>
      </c>
      <c r="C2886" s="100" t="s">
        <v>3222</v>
      </c>
      <c r="D2886" s="11" t="s">
        <v>40</v>
      </c>
      <c r="I2886" s="11" t="s">
        <v>34</v>
      </c>
      <c r="J2886" s="32" t="s">
        <v>3169</v>
      </c>
      <c r="K2886" s="100" t="s">
        <v>3222</v>
      </c>
      <c r="M2886" s="11">
        <v>1</v>
      </c>
      <c r="N2886" s="11">
        <f t="shared" ca="1" si="77"/>
        <v>0</v>
      </c>
    </row>
    <row r="2887" spans="2:14" outlineLevel="1">
      <c r="B2887" s="26" t="str">
        <f t="shared" si="78"/>
        <v>90B8</v>
      </c>
      <c r="N2887" s="11">
        <f t="shared" ca="1" si="77"/>
        <v>0</v>
      </c>
    </row>
    <row r="2888" spans="2:14" outlineLevel="1">
      <c r="B2888" s="26" t="str">
        <f t="shared" si="78"/>
        <v>90B9</v>
      </c>
      <c r="N2888" s="11">
        <f t="shared" ca="1" si="77"/>
        <v>0</v>
      </c>
    </row>
    <row r="2889" spans="2:14" outlineLevel="1">
      <c r="B2889" s="26" t="str">
        <f t="shared" si="78"/>
        <v>90BA</v>
      </c>
      <c r="N2889" s="11">
        <f t="shared" ca="1" si="77"/>
        <v>0</v>
      </c>
    </row>
    <row r="2890" spans="2:14" outlineLevel="1">
      <c r="B2890" s="26" t="str">
        <f t="shared" si="78"/>
        <v>90BB</v>
      </c>
      <c r="N2890" s="11">
        <f t="shared" ca="1" si="77"/>
        <v>0</v>
      </c>
    </row>
    <row r="2891" spans="2:14" outlineLevel="1">
      <c r="B2891" s="26" t="str">
        <f t="shared" si="78"/>
        <v>90BC</v>
      </c>
      <c r="N2891" s="11">
        <f t="shared" ca="1" si="77"/>
        <v>0</v>
      </c>
    </row>
    <row r="2892" spans="2:14" outlineLevel="1">
      <c r="B2892" s="26" t="str">
        <f t="shared" si="78"/>
        <v>90BD</v>
      </c>
      <c r="N2892" s="11">
        <f t="shared" ca="1" si="77"/>
        <v>0</v>
      </c>
    </row>
    <row r="2893" spans="2:14" outlineLevel="1">
      <c r="B2893" s="26" t="str">
        <f t="shared" si="78"/>
        <v>90BE</v>
      </c>
      <c r="N2893" s="11">
        <f t="shared" ca="1" si="77"/>
        <v>0</v>
      </c>
    </row>
    <row r="2894" spans="2:14" outlineLevel="1">
      <c r="B2894" s="26" t="str">
        <f t="shared" si="78"/>
        <v>90BF</v>
      </c>
      <c r="N2894" s="11">
        <f t="shared" ca="1" si="77"/>
        <v>0</v>
      </c>
    </row>
    <row r="2895" spans="2:14" outlineLevel="1"/>
    <row r="2899" spans="1:14">
      <c r="A2899" s="309" t="s">
        <v>3223</v>
      </c>
      <c r="B2899" s="309"/>
      <c r="C2899" s="309"/>
      <c r="D2899" s="309"/>
      <c r="E2899" s="309"/>
      <c r="F2899" s="309"/>
      <c r="G2899" s="309"/>
      <c r="H2899" s="309"/>
      <c r="I2899" s="309"/>
      <c r="J2899" s="309"/>
      <c r="K2899" s="309"/>
      <c r="L2899" s="309"/>
      <c r="M2899" s="309"/>
      <c r="N2899" s="309"/>
    </row>
    <row r="2900" spans="1:14" outlineLevel="1">
      <c r="B2900" s="26" t="str">
        <f>DEC2HEX(40960+ROW()-ROW($B$2900),4)</f>
        <v>A000</v>
      </c>
      <c r="C2900" s="297" t="s">
        <v>3224</v>
      </c>
      <c r="D2900" s="281" t="s">
        <v>33</v>
      </c>
      <c r="E2900" s="281"/>
      <c r="F2900" s="281"/>
      <c r="G2900" s="281"/>
      <c r="H2900" s="281"/>
      <c r="I2900" s="281" t="s">
        <v>34</v>
      </c>
      <c r="J2900" s="258" t="s">
        <v>35</v>
      </c>
      <c r="K2900" s="244" t="s">
        <v>36</v>
      </c>
      <c r="M2900" s="241" t="str">
        <f ca="1">DEC2HEX((15+SUM(INDIRECT(ADDRESS(ROW()+32,13)&amp;":"&amp;ADDRESS(ROW()+4+60-1,13))))/2^32,8)</f>
        <v>00000000</v>
      </c>
      <c r="N2900" s="247" t="str">
        <f ca="1">DEC2HEX(MOD(15+SUM(INDIRECT(ADDRESS(ROW()+4,13)&amp;":"&amp;ADDRESS(ROW()+4+28-1,13))),2^32),8)</f>
        <v>0000001B</v>
      </c>
    </row>
    <row r="2901" spans="1:14" outlineLevel="1">
      <c r="B2901" s="26" t="str">
        <f t="shared" ref="B2901:B2964" si="79">DEC2HEX(40960+ROW()-ROW($B$2900),4)</f>
        <v>A001</v>
      </c>
      <c r="C2901" s="298"/>
      <c r="D2901" s="281"/>
      <c r="E2901" s="281"/>
      <c r="F2901" s="281"/>
      <c r="G2901" s="281"/>
      <c r="H2901" s="281"/>
      <c r="I2901" s="281"/>
      <c r="J2901" s="257"/>
      <c r="K2901" s="245"/>
      <c r="M2901" s="242"/>
      <c r="N2901" s="248"/>
    </row>
    <row r="2902" spans="1:14" outlineLevel="1">
      <c r="B2902" s="26" t="str">
        <f t="shared" si="79"/>
        <v>A002</v>
      </c>
      <c r="C2902" s="298"/>
      <c r="D2902" s="281"/>
      <c r="E2902" s="281"/>
      <c r="F2902" s="281"/>
      <c r="G2902" s="281"/>
      <c r="H2902" s="281"/>
      <c r="I2902" s="281"/>
      <c r="J2902" s="257"/>
      <c r="K2902" s="245"/>
      <c r="M2902" s="242"/>
      <c r="N2902" s="248"/>
    </row>
    <row r="2903" spans="1:14" ht="52.5" customHeight="1" outlineLevel="1">
      <c r="B2903" s="26" t="str">
        <f t="shared" si="79"/>
        <v>A003</v>
      </c>
      <c r="C2903" s="298"/>
      <c r="D2903" s="281"/>
      <c r="E2903" s="281"/>
      <c r="F2903" s="281"/>
      <c r="G2903" s="281"/>
      <c r="H2903" s="281"/>
      <c r="I2903" s="281"/>
      <c r="J2903" s="257"/>
      <c r="K2903" s="246"/>
      <c r="M2903" s="243"/>
      <c r="N2903" s="249"/>
    </row>
    <row r="2904" spans="1:14" ht="27.75" outlineLevel="1">
      <c r="B2904" s="26" t="str">
        <f t="shared" si="79"/>
        <v>A004</v>
      </c>
      <c r="C2904" s="160" t="s">
        <v>3225</v>
      </c>
      <c r="D2904" s="11" t="s">
        <v>40</v>
      </c>
      <c r="I2904" s="11" t="s">
        <v>992</v>
      </c>
      <c r="J2904" s="27" t="s">
        <v>3226</v>
      </c>
      <c r="K2904" s="160" t="s">
        <v>3225</v>
      </c>
      <c r="M2904" s="11">
        <v>1</v>
      </c>
      <c r="N2904" s="11">
        <f ca="1">IF(INDIRECT(ADDRESS(ROW(),12))=1,2^(ROW()-ROW($N$2900)),0)</f>
        <v>0</v>
      </c>
    </row>
    <row r="2905" spans="1:14" outlineLevel="1">
      <c r="B2905" s="26" t="str">
        <f t="shared" si="79"/>
        <v>A005</v>
      </c>
      <c r="C2905" s="160" t="s">
        <v>3227</v>
      </c>
      <c r="D2905" s="11" t="s">
        <v>40</v>
      </c>
      <c r="I2905" s="11" t="s">
        <v>992</v>
      </c>
      <c r="J2905" s="27" t="s">
        <v>3228</v>
      </c>
      <c r="K2905" s="160" t="s">
        <v>3227</v>
      </c>
      <c r="M2905" s="11">
        <v>1</v>
      </c>
      <c r="N2905" s="11">
        <f t="shared" ref="N2905:N2963" ca="1" si="80">IF(INDIRECT(ADDRESS(ROW(),12))=1,2^(ROW()-ROW($N$2900)),0)</f>
        <v>0</v>
      </c>
    </row>
    <row r="2906" spans="1:14" outlineLevel="1">
      <c r="B2906" s="26" t="str">
        <f t="shared" si="79"/>
        <v>A006</v>
      </c>
      <c r="C2906" s="160" t="s">
        <v>3229</v>
      </c>
      <c r="D2906" s="11" t="s">
        <v>40</v>
      </c>
      <c r="I2906" s="11" t="s">
        <v>992</v>
      </c>
      <c r="J2906" s="27" t="s">
        <v>3230</v>
      </c>
      <c r="K2906" s="160" t="s">
        <v>3229</v>
      </c>
      <c r="M2906" s="11">
        <v>1</v>
      </c>
      <c r="N2906" s="11">
        <f t="shared" ca="1" si="80"/>
        <v>0</v>
      </c>
    </row>
    <row r="2907" spans="1:14" outlineLevel="1">
      <c r="B2907" s="26" t="str">
        <f t="shared" si="79"/>
        <v>A007</v>
      </c>
      <c r="C2907" s="160" t="s">
        <v>3231</v>
      </c>
      <c r="D2907" s="11" t="s">
        <v>40</v>
      </c>
      <c r="I2907" s="11" t="s">
        <v>992</v>
      </c>
      <c r="J2907" s="27" t="s">
        <v>3232</v>
      </c>
      <c r="K2907" s="160" t="s">
        <v>3231</v>
      </c>
      <c r="M2907" s="11">
        <v>1</v>
      </c>
      <c r="N2907" s="11">
        <f t="shared" ca="1" si="80"/>
        <v>0</v>
      </c>
    </row>
    <row r="2908" spans="1:14" outlineLevel="1">
      <c r="B2908" s="26" t="str">
        <f t="shared" si="79"/>
        <v>A008</v>
      </c>
      <c r="C2908" s="160" t="s">
        <v>3233</v>
      </c>
      <c r="D2908" s="11" t="s">
        <v>40</v>
      </c>
      <c r="I2908" s="11" t="s">
        <v>992</v>
      </c>
      <c r="J2908" s="27" t="s">
        <v>3234</v>
      </c>
      <c r="K2908" s="160" t="s">
        <v>3233</v>
      </c>
      <c r="M2908" s="11">
        <v>1</v>
      </c>
      <c r="N2908" s="11">
        <f t="shared" ca="1" si="80"/>
        <v>0</v>
      </c>
    </row>
    <row r="2909" spans="1:14" outlineLevel="1">
      <c r="B2909" s="26" t="str">
        <f t="shared" si="79"/>
        <v>A009</v>
      </c>
      <c r="C2909" s="160" t="s">
        <v>3235</v>
      </c>
      <c r="D2909" s="11" t="s">
        <v>40</v>
      </c>
      <c r="I2909" s="11" t="s">
        <v>992</v>
      </c>
      <c r="J2909" s="27" t="s">
        <v>3236</v>
      </c>
      <c r="K2909" s="160" t="s">
        <v>3235</v>
      </c>
      <c r="M2909" s="11">
        <v>1</v>
      </c>
      <c r="N2909" s="11">
        <f t="shared" ca="1" si="80"/>
        <v>0</v>
      </c>
    </row>
    <row r="2910" spans="1:14" outlineLevel="1">
      <c r="B2910" s="26" t="str">
        <f t="shared" si="79"/>
        <v>A00A</v>
      </c>
      <c r="C2910" s="160" t="s">
        <v>3237</v>
      </c>
      <c r="D2910" s="11" t="s">
        <v>40</v>
      </c>
      <c r="I2910" s="11" t="s">
        <v>992</v>
      </c>
      <c r="J2910" s="27" t="s">
        <v>3238</v>
      </c>
      <c r="K2910" s="160" t="s">
        <v>3237</v>
      </c>
      <c r="M2910" s="11">
        <v>1</v>
      </c>
      <c r="N2910" s="11">
        <f t="shared" ca="1" si="80"/>
        <v>0</v>
      </c>
    </row>
    <row r="2911" spans="1:14" outlineLevel="1">
      <c r="B2911" s="26" t="str">
        <f t="shared" si="79"/>
        <v>A00B</v>
      </c>
      <c r="C2911" s="160" t="s">
        <v>3239</v>
      </c>
      <c r="D2911" s="11" t="s">
        <v>40</v>
      </c>
      <c r="I2911" s="11" t="s">
        <v>992</v>
      </c>
      <c r="J2911" s="27" t="s">
        <v>3240</v>
      </c>
      <c r="K2911" s="160" t="s">
        <v>3239</v>
      </c>
      <c r="M2911" s="11">
        <v>1</v>
      </c>
      <c r="N2911" s="11">
        <f t="shared" ca="1" si="80"/>
        <v>0</v>
      </c>
    </row>
    <row r="2912" spans="1:14" outlineLevel="1">
      <c r="B2912" s="26" t="str">
        <f t="shared" si="79"/>
        <v>A00C</v>
      </c>
      <c r="C2912" s="160" t="s">
        <v>3241</v>
      </c>
      <c r="D2912" s="11" t="s">
        <v>40</v>
      </c>
      <c r="I2912" s="11" t="s">
        <v>992</v>
      </c>
      <c r="J2912" s="27" t="s">
        <v>3242</v>
      </c>
      <c r="K2912" s="160" t="s">
        <v>3241</v>
      </c>
      <c r="M2912" s="11">
        <v>1</v>
      </c>
      <c r="N2912" s="11">
        <f t="shared" ca="1" si="80"/>
        <v>0</v>
      </c>
    </row>
    <row r="2913" spans="2:14" outlineLevel="1">
      <c r="B2913" s="26" t="str">
        <f t="shared" si="79"/>
        <v>A00D</v>
      </c>
      <c r="C2913" s="160" t="s">
        <v>3243</v>
      </c>
      <c r="D2913" s="11" t="s">
        <v>40</v>
      </c>
      <c r="I2913" s="11" t="s">
        <v>992</v>
      </c>
      <c r="J2913" s="27" t="s">
        <v>3244</v>
      </c>
      <c r="K2913" s="160" t="s">
        <v>3243</v>
      </c>
      <c r="M2913" s="11">
        <v>1</v>
      </c>
      <c r="N2913" s="11">
        <f t="shared" ca="1" si="80"/>
        <v>0</v>
      </c>
    </row>
    <row r="2914" spans="2:14" outlineLevel="1">
      <c r="B2914" s="26" t="str">
        <f t="shared" si="79"/>
        <v>A00E</v>
      </c>
      <c r="C2914" s="160" t="s">
        <v>3245</v>
      </c>
      <c r="D2914" s="11" t="s">
        <v>40</v>
      </c>
      <c r="I2914" s="11" t="s">
        <v>992</v>
      </c>
      <c r="J2914" s="27" t="s">
        <v>3246</v>
      </c>
      <c r="K2914" s="160" t="s">
        <v>3245</v>
      </c>
      <c r="M2914" s="11">
        <v>1</v>
      </c>
      <c r="N2914" s="11">
        <f t="shared" ca="1" si="80"/>
        <v>0</v>
      </c>
    </row>
    <row r="2915" spans="2:14" outlineLevel="1">
      <c r="B2915" s="26" t="str">
        <f t="shared" si="79"/>
        <v>A00F</v>
      </c>
      <c r="C2915" s="160" t="s">
        <v>3247</v>
      </c>
      <c r="D2915" s="11" t="s">
        <v>40</v>
      </c>
      <c r="I2915" s="11" t="s">
        <v>992</v>
      </c>
      <c r="J2915" s="27" t="s">
        <v>3248</v>
      </c>
      <c r="K2915" s="160" t="s">
        <v>3247</v>
      </c>
      <c r="M2915" s="11">
        <v>1</v>
      </c>
      <c r="N2915" s="11">
        <f t="shared" ca="1" si="80"/>
        <v>0</v>
      </c>
    </row>
    <row r="2916" spans="2:14" outlineLevel="1">
      <c r="B2916" s="26" t="str">
        <f t="shared" si="79"/>
        <v>A010</v>
      </c>
      <c r="C2916" s="160" t="s">
        <v>3249</v>
      </c>
      <c r="D2916" s="11" t="s">
        <v>40</v>
      </c>
      <c r="I2916" s="11" t="s">
        <v>992</v>
      </c>
      <c r="J2916" s="27" t="s">
        <v>3250</v>
      </c>
      <c r="K2916" s="160" t="s">
        <v>3249</v>
      </c>
      <c r="N2916" s="11">
        <f t="shared" ca="1" si="80"/>
        <v>0</v>
      </c>
    </row>
    <row r="2917" spans="2:14" outlineLevel="1">
      <c r="B2917" s="26" t="str">
        <f t="shared" si="79"/>
        <v>A011</v>
      </c>
      <c r="C2917" s="160" t="s">
        <v>3251</v>
      </c>
      <c r="D2917" s="11" t="s">
        <v>40</v>
      </c>
      <c r="I2917" s="11" t="s">
        <v>992</v>
      </c>
      <c r="J2917" s="27" t="s">
        <v>3252</v>
      </c>
      <c r="K2917" s="160" t="s">
        <v>3251</v>
      </c>
      <c r="N2917" s="11">
        <f t="shared" ca="1" si="80"/>
        <v>0</v>
      </c>
    </row>
    <row r="2918" spans="2:14" outlineLevel="1">
      <c r="B2918" s="26" t="str">
        <f t="shared" si="79"/>
        <v>A012</v>
      </c>
      <c r="C2918" s="160" t="s">
        <v>3253</v>
      </c>
      <c r="D2918" s="11" t="s">
        <v>40</v>
      </c>
      <c r="I2918" s="11" t="s">
        <v>992</v>
      </c>
      <c r="J2918" s="27" t="s">
        <v>3254</v>
      </c>
      <c r="K2918" s="160" t="s">
        <v>3253</v>
      </c>
      <c r="N2918" s="11">
        <f t="shared" ca="1" si="80"/>
        <v>0</v>
      </c>
    </row>
    <row r="2919" spans="2:14" outlineLevel="1">
      <c r="B2919" s="26" t="str">
        <f t="shared" si="79"/>
        <v>A013</v>
      </c>
      <c r="C2919" s="160" t="s">
        <v>3255</v>
      </c>
      <c r="D2919" s="11" t="s">
        <v>40</v>
      </c>
      <c r="I2919" s="11" t="s">
        <v>992</v>
      </c>
      <c r="J2919" s="27" t="s">
        <v>3256</v>
      </c>
      <c r="K2919" s="160" t="s">
        <v>3255</v>
      </c>
      <c r="N2919" s="11">
        <f t="shared" ca="1" si="80"/>
        <v>0</v>
      </c>
    </row>
    <row r="2920" spans="2:14" outlineLevel="1">
      <c r="B2920" s="26" t="str">
        <f t="shared" si="79"/>
        <v>A014</v>
      </c>
      <c r="C2920" s="160" t="s">
        <v>3257</v>
      </c>
      <c r="D2920" s="11" t="s">
        <v>40</v>
      </c>
      <c r="I2920" s="11" t="s">
        <v>992</v>
      </c>
      <c r="J2920" s="27" t="s">
        <v>3258</v>
      </c>
      <c r="K2920" s="160" t="s">
        <v>3257</v>
      </c>
      <c r="N2920" s="11">
        <f t="shared" ca="1" si="80"/>
        <v>0</v>
      </c>
    </row>
    <row r="2921" spans="2:14" outlineLevel="1">
      <c r="B2921" s="26" t="str">
        <f t="shared" si="79"/>
        <v>A015</v>
      </c>
      <c r="C2921" s="160" t="s">
        <v>3259</v>
      </c>
      <c r="D2921" s="11" t="s">
        <v>40</v>
      </c>
      <c r="I2921" s="11" t="s">
        <v>992</v>
      </c>
      <c r="J2921" s="27" t="s">
        <v>3260</v>
      </c>
      <c r="K2921" s="160" t="s">
        <v>3259</v>
      </c>
      <c r="N2921" s="11">
        <f t="shared" ca="1" si="80"/>
        <v>0</v>
      </c>
    </row>
    <row r="2922" spans="2:14" outlineLevel="1">
      <c r="B2922" s="26" t="str">
        <f t="shared" si="79"/>
        <v>A016</v>
      </c>
      <c r="C2922" s="160" t="s">
        <v>3261</v>
      </c>
      <c r="D2922" s="11" t="s">
        <v>40</v>
      </c>
      <c r="I2922" s="11" t="s">
        <v>992</v>
      </c>
      <c r="J2922" s="27" t="s">
        <v>3262</v>
      </c>
      <c r="K2922" s="160" t="s">
        <v>3261</v>
      </c>
      <c r="N2922" s="11">
        <f t="shared" ca="1" si="80"/>
        <v>0</v>
      </c>
    </row>
    <row r="2923" spans="2:14" outlineLevel="1">
      <c r="B2923" s="26" t="str">
        <f t="shared" si="79"/>
        <v>A017</v>
      </c>
      <c r="C2923" s="160" t="s">
        <v>3263</v>
      </c>
      <c r="D2923" s="11" t="s">
        <v>40</v>
      </c>
      <c r="I2923" s="11" t="s">
        <v>992</v>
      </c>
      <c r="J2923" s="27" t="s">
        <v>3264</v>
      </c>
      <c r="K2923" s="160" t="s">
        <v>3263</v>
      </c>
      <c r="N2923" s="11">
        <f t="shared" ca="1" si="80"/>
        <v>0</v>
      </c>
    </row>
    <row r="2924" spans="2:14" outlineLevel="1">
      <c r="B2924" s="26" t="str">
        <f t="shared" si="79"/>
        <v>A018</v>
      </c>
      <c r="C2924" s="160" t="s">
        <v>3265</v>
      </c>
      <c r="D2924" s="11" t="s">
        <v>40</v>
      </c>
      <c r="I2924" s="11" t="s">
        <v>992</v>
      </c>
      <c r="J2924" s="27" t="s">
        <v>3266</v>
      </c>
      <c r="K2924" s="160" t="s">
        <v>3265</v>
      </c>
      <c r="N2924" s="11">
        <f t="shared" ca="1" si="80"/>
        <v>0</v>
      </c>
    </row>
    <row r="2925" spans="2:14" outlineLevel="1">
      <c r="B2925" s="26" t="str">
        <f t="shared" si="79"/>
        <v>A019</v>
      </c>
      <c r="C2925" s="160" t="s">
        <v>3267</v>
      </c>
      <c r="D2925" s="11" t="s">
        <v>40</v>
      </c>
      <c r="I2925" s="11" t="s">
        <v>992</v>
      </c>
      <c r="J2925" s="27" t="s">
        <v>3268</v>
      </c>
      <c r="K2925" s="160" t="s">
        <v>3267</v>
      </c>
      <c r="N2925" s="11">
        <f t="shared" ca="1" si="80"/>
        <v>0</v>
      </c>
    </row>
    <row r="2926" spans="2:14" outlineLevel="1">
      <c r="B2926" s="26" t="str">
        <f t="shared" si="79"/>
        <v>A01A</v>
      </c>
      <c r="C2926" s="160" t="s">
        <v>3269</v>
      </c>
      <c r="D2926" s="11" t="s">
        <v>40</v>
      </c>
      <c r="I2926" s="11" t="s">
        <v>992</v>
      </c>
      <c r="J2926" s="27" t="s">
        <v>3270</v>
      </c>
      <c r="K2926" s="160" t="s">
        <v>3269</v>
      </c>
      <c r="N2926" s="11">
        <f t="shared" ca="1" si="80"/>
        <v>0</v>
      </c>
    </row>
    <row r="2927" spans="2:14" outlineLevel="1">
      <c r="B2927" s="26" t="str">
        <f t="shared" si="79"/>
        <v>A01B</v>
      </c>
      <c r="C2927" s="160" t="s">
        <v>3271</v>
      </c>
      <c r="D2927" s="11" t="s">
        <v>40</v>
      </c>
      <c r="I2927" s="11" t="s">
        <v>992</v>
      </c>
      <c r="J2927" s="27" t="s">
        <v>3272</v>
      </c>
      <c r="K2927" s="160" t="s">
        <v>3271</v>
      </c>
      <c r="N2927" s="11">
        <f t="shared" ca="1" si="80"/>
        <v>0</v>
      </c>
    </row>
    <row r="2928" spans="2:14" outlineLevel="1">
      <c r="B2928" s="26" t="str">
        <f t="shared" si="79"/>
        <v>A01C</v>
      </c>
      <c r="C2928" s="160" t="s">
        <v>3273</v>
      </c>
      <c r="D2928" s="11" t="s">
        <v>40</v>
      </c>
      <c r="I2928" s="11" t="s">
        <v>992</v>
      </c>
      <c r="J2928" s="27" t="s">
        <v>3274</v>
      </c>
      <c r="K2928" s="160" t="s">
        <v>3273</v>
      </c>
      <c r="N2928" s="11">
        <f t="shared" ca="1" si="80"/>
        <v>0</v>
      </c>
    </row>
    <row r="2929" spans="2:14" outlineLevel="1">
      <c r="B2929" s="26" t="str">
        <f t="shared" si="79"/>
        <v>A01D</v>
      </c>
      <c r="C2929" s="160" t="s">
        <v>3275</v>
      </c>
      <c r="D2929" s="11" t="s">
        <v>40</v>
      </c>
      <c r="I2929" s="11" t="s">
        <v>992</v>
      </c>
      <c r="J2929" s="27" t="s">
        <v>3276</v>
      </c>
      <c r="K2929" s="160" t="s">
        <v>3275</v>
      </c>
      <c r="N2929" s="11">
        <f t="shared" ca="1" si="80"/>
        <v>0</v>
      </c>
    </row>
    <row r="2930" spans="2:14" outlineLevel="1">
      <c r="B2930" s="26" t="str">
        <f t="shared" si="79"/>
        <v>A01E</v>
      </c>
      <c r="C2930" s="160" t="s">
        <v>3277</v>
      </c>
      <c r="D2930" s="11" t="s">
        <v>40</v>
      </c>
      <c r="I2930" s="11" t="s">
        <v>992</v>
      </c>
      <c r="J2930" s="27" t="s">
        <v>3278</v>
      </c>
      <c r="K2930" s="160" t="s">
        <v>3277</v>
      </c>
      <c r="N2930" s="11">
        <f t="shared" ca="1" si="80"/>
        <v>0</v>
      </c>
    </row>
    <row r="2931" spans="2:14" outlineLevel="1">
      <c r="B2931" s="26" t="str">
        <f t="shared" si="79"/>
        <v>A01F</v>
      </c>
      <c r="C2931" s="160" t="s">
        <v>3279</v>
      </c>
      <c r="D2931" s="11" t="s">
        <v>40</v>
      </c>
      <c r="I2931" s="11" t="s">
        <v>992</v>
      </c>
      <c r="J2931" s="27" t="s">
        <v>3280</v>
      </c>
      <c r="K2931" s="160" t="s">
        <v>3279</v>
      </c>
      <c r="N2931" s="11">
        <f t="shared" ca="1" si="80"/>
        <v>0</v>
      </c>
    </row>
    <row r="2932" spans="2:14" outlineLevel="1">
      <c r="B2932" s="26" t="str">
        <f t="shared" si="79"/>
        <v>A020</v>
      </c>
      <c r="C2932" s="160" t="s">
        <v>3281</v>
      </c>
      <c r="D2932" s="11" t="s">
        <v>40</v>
      </c>
      <c r="I2932" s="11" t="s">
        <v>992</v>
      </c>
      <c r="J2932" s="27" t="s">
        <v>3282</v>
      </c>
      <c r="K2932" s="160" t="s">
        <v>3281</v>
      </c>
      <c r="N2932" s="11">
        <f t="shared" ca="1" si="80"/>
        <v>0</v>
      </c>
    </row>
    <row r="2933" spans="2:14" outlineLevel="1">
      <c r="B2933" s="26" t="str">
        <f t="shared" si="79"/>
        <v>A021</v>
      </c>
      <c r="C2933" s="160" t="s">
        <v>3283</v>
      </c>
      <c r="D2933" s="11" t="s">
        <v>40</v>
      </c>
      <c r="I2933" s="11" t="s">
        <v>992</v>
      </c>
      <c r="J2933" s="27" t="s">
        <v>3284</v>
      </c>
      <c r="K2933" s="160" t="s">
        <v>3283</v>
      </c>
      <c r="N2933" s="11">
        <f t="shared" ca="1" si="80"/>
        <v>0</v>
      </c>
    </row>
    <row r="2934" spans="2:14" ht="27.75" outlineLevel="1">
      <c r="B2934" s="26" t="str">
        <f t="shared" si="79"/>
        <v>A022</v>
      </c>
      <c r="C2934" s="160" t="s">
        <v>3285</v>
      </c>
      <c r="D2934" s="11" t="s">
        <v>40</v>
      </c>
      <c r="I2934" s="11" t="s">
        <v>992</v>
      </c>
      <c r="J2934" s="27" t="s">
        <v>3286</v>
      </c>
      <c r="K2934" s="160" t="s">
        <v>3285</v>
      </c>
      <c r="M2934" s="11">
        <v>1</v>
      </c>
      <c r="N2934" s="11">
        <f t="shared" ca="1" si="80"/>
        <v>0</v>
      </c>
    </row>
    <row r="2935" spans="2:14" outlineLevel="1">
      <c r="B2935" s="26" t="str">
        <f t="shared" si="79"/>
        <v>A023</v>
      </c>
      <c r="C2935" s="160" t="s">
        <v>3287</v>
      </c>
      <c r="D2935" s="11" t="s">
        <v>40</v>
      </c>
      <c r="I2935" s="11" t="s">
        <v>992</v>
      </c>
      <c r="J2935" s="27" t="s">
        <v>3288</v>
      </c>
      <c r="K2935" s="160" t="s">
        <v>3287</v>
      </c>
      <c r="M2935" s="11">
        <v>1</v>
      </c>
      <c r="N2935" s="11">
        <f t="shared" ca="1" si="80"/>
        <v>0</v>
      </c>
    </row>
    <row r="2936" spans="2:14" outlineLevel="1">
      <c r="B2936" s="26" t="str">
        <f t="shared" si="79"/>
        <v>A024</v>
      </c>
      <c r="C2936" s="160" t="s">
        <v>3289</v>
      </c>
      <c r="D2936" s="11" t="s">
        <v>40</v>
      </c>
      <c r="I2936" s="11" t="s">
        <v>992</v>
      </c>
      <c r="J2936" s="27" t="s">
        <v>3290</v>
      </c>
      <c r="K2936" s="160" t="s">
        <v>3289</v>
      </c>
      <c r="M2936" s="11">
        <v>1</v>
      </c>
      <c r="N2936" s="11">
        <f t="shared" ca="1" si="80"/>
        <v>0</v>
      </c>
    </row>
    <row r="2937" spans="2:14" outlineLevel="1">
      <c r="B2937" s="26" t="str">
        <f t="shared" si="79"/>
        <v>A025</v>
      </c>
      <c r="C2937" s="160" t="s">
        <v>3291</v>
      </c>
      <c r="D2937" s="11" t="s">
        <v>40</v>
      </c>
      <c r="I2937" s="11" t="s">
        <v>992</v>
      </c>
      <c r="J2937" s="27" t="s">
        <v>3292</v>
      </c>
      <c r="K2937" s="160" t="s">
        <v>3291</v>
      </c>
      <c r="M2937" s="11">
        <v>1</v>
      </c>
      <c r="N2937" s="11">
        <f t="shared" ca="1" si="80"/>
        <v>0</v>
      </c>
    </row>
    <row r="2938" spans="2:14" outlineLevel="1">
      <c r="B2938" s="26" t="str">
        <f t="shared" si="79"/>
        <v>A026</v>
      </c>
      <c r="C2938" s="160" t="s">
        <v>3293</v>
      </c>
      <c r="D2938" s="11" t="s">
        <v>40</v>
      </c>
      <c r="I2938" s="11" t="s">
        <v>992</v>
      </c>
      <c r="J2938" s="27" t="s">
        <v>3294</v>
      </c>
      <c r="K2938" s="160" t="s">
        <v>3293</v>
      </c>
      <c r="M2938" s="11">
        <v>1</v>
      </c>
      <c r="N2938" s="11">
        <f t="shared" ca="1" si="80"/>
        <v>0</v>
      </c>
    </row>
    <row r="2939" spans="2:14" outlineLevel="1">
      <c r="B2939" s="26" t="str">
        <f t="shared" si="79"/>
        <v>A027</v>
      </c>
      <c r="C2939" s="160" t="s">
        <v>3295</v>
      </c>
      <c r="D2939" s="11" t="s">
        <v>40</v>
      </c>
      <c r="I2939" s="11" t="s">
        <v>992</v>
      </c>
      <c r="J2939" s="27" t="s">
        <v>3296</v>
      </c>
      <c r="K2939" s="160" t="s">
        <v>3295</v>
      </c>
      <c r="M2939" s="11">
        <v>1</v>
      </c>
      <c r="N2939" s="11">
        <f t="shared" ca="1" si="80"/>
        <v>0</v>
      </c>
    </row>
    <row r="2940" spans="2:14" outlineLevel="1">
      <c r="B2940" s="26" t="str">
        <f t="shared" si="79"/>
        <v>A028</v>
      </c>
      <c r="C2940" s="160" t="s">
        <v>3297</v>
      </c>
      <c r="D2940" s="11" t="s">
        <v>40</v>
      </c>
      <c r="I2940" s="11" t="s">
        <v>992</v>
      </c>
      <c r="J2940" s="27" t="s">
        <v>3298</v>
      </c>
      <c r="K2940" s="160" t="s">
        <v>3297</v>
      </c>
      <c r="M2940" s="11">
        <v>1</v>
      </c>
      <c r="N2940" s="11">
        <f t="shared" ca="1" si="80"/>
        <v>0</v>
      </c>
    </row>
    <row r="2941" spans="2:14" outlineLevel="1">
      <c r="B2941" s="26" t="str">
        <f t="shared" si="79"/>
        <v>A029</v>
      </c>
      <c r="C2941" s="160" t="s">
        <v>3299</v>
      </c>
      <c r="D2941" s="11" t="s">
        <v>40</v>
      </c>
      <c r="I2941" s="11" t="s">
        <v>992</v>
      </c>
      <c r="J2941" s="27" t="s">
        <v>3300</v>
      </c>
      <c r="K2941" s="160" t="s">
        <v>3299</v>
      </c>
      <c r="M2941" s="11">
        <v>1</v>
      </c>
      <c r="N2941" s="11">
        <f t="shared" ca="1" si="80"/>
        <v>0</v>
      </c>
    </row>
    <row r="2942" spans="2:14" outlineLevel="1">
      <c r="B2942" s="26" t="str">
        <f t="shared" si="79"/>
        <v>A02A</v>
      </c>
      <c r="C2942" s="160" t="s">
        <v>3301</v>
      </c>
      <c r="D2942" s="11" t="s">
        <v>40</v>
      </c>
      <c r="I2942" s="11" t="s">
        <v>992</v>
      </c>
      <c r="J2942" s="27" t="s">
        <v>3302</v>
      </c>
      <c r="K2942" s="160" t="s">
        <v>3301</v>
      </c>
      <c r="M2942" s="11">
        <v>1</v>
      </c>
      <c r="N2942" s="11">
        <f t="shared" ca="1" si="80"/>
        <v>0</v>
      </c>
    </row>
    <row r="2943" spans="2:14" outlineLevel="1">
      <c r="B2943" s="26" t="str">
        <f t="shared" si="79"/>
        <v>A02B</v>
      </c>
      <c r="C2943" s="160" t="s">
        <v>3303</v>
      </c>
      <c r="D2943" s="11" t="s">
        <v>40</v>
      </c>
      <c r="I2943" s="11" t="s">
        <v>992</v>
      </c>
      <c r="J2943" s="27" t="s">
        <v>3304</v>
      </c>
      <c r="K2943" s="160" t="s">
        <v>3303</v>
      </c>
      <c r="M2943" s="11">
        <v>1</v>
      </c>
      <c r="N2943" s="11">
        <f t="shared" ca="1" si="80"/>
        <v>0</v>
      </c>
    </row>
    <row r="2944" spans="2:14" outlineLevel="1">
      <c r="B2944" s="26" t="str">
        <f t="shared" si="79"/>
        <v>A02C</v>
      </c>
      <c r="C2944" s="160" t="s">
        <v>3305</v>
      </c>
      <c r="D2944" s="11" t="s">
        <v>40</v>
      </c>
      <c r="I2944" s="11" t="s">
        <v>992</v>
      </c>
      <c r="J2944" s="27" t="s">
        <v>3306</v>
      </c>
      <c r="K2944" s="160" t="s">
        <v>3305</v>
      </c>
      <c r="M2944" s="11">
        <v>1</v>
      </c>
      <c r="N2944" s="11">
        <f t="shared" ca="1" si="80"/>
        <v>0</v>
      </c>
    </row>
    <row r="2945" spans="2:14" outlineLevel="1">
      <c r="B2945" s="26" t="str">
        <f t="shared" si="79"/>
        <v>A02D</v>
      </c>
      <c r="C2945" s="160" t="s">
        <v>3307</v>
      </c>
      <c r="D2945" s="11" t="s">
        <v>40</v>
      </c>
      <c r="I2945" s="11" t="s">
        <v>992</v>
      </c>
      <c r="J2945" s="27" t="s">
        <v>3308</v>
      </c>
      <c r="K2945" s="160" t="s">
        <v>3307</v>
      </c>
      <c r="M2945" s="11">
        <v>1</v>
      </c>
      <c r="N2945" s="11">
        <f t="shared" ca="1" si="80"/>
        <v>0</v>
      </c>
    </row>
    <row r="2946" spans="2:14" outlineLevel="1">
      <c r="B2946" s="26" t="str">
        <f t="shared" si="79"/>
        <v>A02E</v>
      </c>
      <c r="C2946" s="160" t="s">
        <v>3309</v>
      </c>
      <c r="D2946" s="11" t="s">
        <v>40</v>
      </c>
      <c r="I2946" s="11" t="s">
        <v>992</v>
      </c>
      <c r="J2946" s="27" t="s">
        <v>3310</v>
      </c>
      <c r="K2946" s="160" t="s">
        <v>3309</v>
      </c>
      <c r="N2946" s="11">
        <f t="shared" ca="1" si="80"/>
        <v>0</v>
      </c>
    </row>
    <row r="2947" spans="2:14" outlineLevel="1">
      <c r="B2947" s="26" t="str">
        <f t="shared" si="79"/>
        <v>A02F</v>
      </c>
      <c r="C2947" s="160" t="s">
        <v>3311</v>
      </c>
      <c r="D2947" s="11" t="s">
        <v>40</v>
      </c>
      <c r="I2947" s="11" t="s">
        <v>992</v>
      </c>
      <c r="J2947" s="27" t="s">
        <v>3312</v>
      </c>
      <c r="K2947" s="160" t="s">
        <v>3311</v>
      </c>
      <c r="N2947" s="11">
        <f t="shared" ca="1" si="80"/>
        <v>0</v>
      </c>
    </row>
    <row r="2948" spans="2:14" outlineLevel="1">
      <c r="B2948" s="26" t="str">
        <f t="shared" si="79"/>
        <v>A030</v>
      </c>
      <c r="C2948" s="160" t="s">
        <v>3313</v>
      </c>
      <c r="D2948" s="11" t="s">
        <v>40</v>
      </c>
      <c r="I2948" s="11" t="s">
        <v>992</v>
      </c>
      <c r="J2948" s="27" t="s">
        <v>3314</v>
      </c>
      <c r="K2948" s="160" t="s">
        <v>3313</v>
      </c>
      <c r="N2948" s="11">
        <f t="shared" ca="1" si="80"/>
        <v>0</v>
      </c>
    </row>
    <row r="2949" spans="2:14" outlineLevel="1">
      <c r="B2949" s="26" t="str">
        <f t="shared" si="79"/>
        <v>A031</v>
      </c>
      <c r="C2949" s="160" t="s">
        <v>3315</v>
      </c>
      <c r="D2949" s="11" t="s">
        <v>40</v>
      </c>
      <c r="I2949" s="11" t="s">
        <v>992</v>
      </c>
      <c r="J2949" s="27" t="s">
        <v>3316</v>
      </c>
      <c r="K2949" s="160" t="s">
        <v>3315</v>
      </c>
      <c r="N2949" s="11">
        <f t="shared" ca="1" si="80"/>
        <v>0</v>
      </c>
    </row>
    <row r="2950" spans="2:14" outlineLevel="1">
      <c r="B2950" s="26" t="str">
        <f t="shared" si="79"/>
        <v>A032</v>
      </c>
      <c r="C2950" s="160" t="s">
        <v>3317</v>
      </c>
      <c r="D2950" s="11" t="s">
        <v>40</v>
      </c>
      <c r="I2950" s="11" t="s">
        <v>992</v>
      </c>
      <c r="J2950" s="27" t="s">
        <v>3318</v>
      </c>
      <c r="K2950" s="160" t="s">
        <v>3317</v>
      </c>
      <c r="N2950" s="11">
        <f t="shared" ca="1" si="80"/>
        <v>0</v>
      </c>
    </row>
    <row r="2951" spans="2:14" outlineLevel="1">
      <c r="B2951" s="26" t="str">
        <f t="shared" si="79"/>
        <v>A033</v>
      </c>
      <c r="C2951" s="160" t="s">
        <v>3319</v>
      </c>
      <c r="D2951" s="11" t="s">
        <v>40</v>
      </c>
      <c r="I2951" s="11" t="s">
        <v>992</v>
      </c>
      <c r="J2951" s="27" t="s">
        <v>3320</v>
      </c>
      <c r="K2951" s="160" t="s">
        <v>3319</v>
      </c>
      <c r="N2951" s="11">
        <f t="shared" ca="1" si="80"/>
        <v>0</v>
      </c>
    </row>
    <row r="2952" spans="2:14" outlineLevel="1">
      <c r="B2952" s="26" t="str">
        <f t="shared" si="79"/>
        <v>A034</v>
      </c>
      <c r="C2952" s="160" t="s">
        <v>3321</v>
      </c>
      <c r="D2952" s="11" t="s">
        <v>40</v>
      </c>
      <c r="I2952" s="11" t="s">
        <v>992</v>
      </c>
      <c r="J2952" s="27" t="s">
        <v>3322</v>
      </c>
      <c r="K2952" s="160" t="s">
        <v>3321</v>
      </c>
      <c r="N2952" s="11">
        <f t="shared" ca="1" si="80"/>
        <v>0</v>
      </c>
    </row>
    <row r="2953" spans="2:14" outlineLevel="1">
      <c r="B2953" s="26" t="str">
        <f t="shared" si="79"/>
        <v>A035</v>
      </c>
      <c r="C2953" s="160" t="s">
        <v>3323</v>
      </c>
      <c r="D2953" s="11" t="s">
        <v>40</v>
      </c>
      <c r="I2953" s="11" t="s">
        <v>992</v>
      </c>
      <c r="J2953" s="27" t="s">
        <v>3324</v>
      </c>
      <c r="K2953" s="160" t="s">
        <v>3323</v>
      </c>
      <c r="N2953" s="11">
        <f t="shared" ca="1" si="80"/>
        <v>0</v>
      </c>
    </row>
    <row r="2954" spans="2:14" outlineLevel="1">
      <c r="B2954" s="26" t="str">
        <f t="shared" si="79"/>
        <v>A036</v>
      </c>
      <c r="C2954" s="160" t="s">
        <v>3325</v>
      </c>
      <c r="D2954" s="11" t="s">
        <v>40</v>
      </c>
      <c r="I2954" s="11" t="s">
        <v>992</v>
      </c>
      <c r="J2954" s="27" t="s">
        <v>3326</v>
      </c>
      <c r="K2954" s="160" t="s">
        <v>3325</v>
      </c>
      <c r="N2954" s="11">
        <f t="shared" ca="1" si="80"/>
        <v>0</v>
      </c>
    </row>
    <row r="2955" spans="2:14" outlineLevel="1">
      <c r="B2955" s="26" t="str">
        <f t="shared" si="79"/>
        <v>A037</v>
      </c>
      <c r="C2955" s="160" t="s">
        <v>3327</v>
      </c>
      <c r="D2955" s="11" t="s">
        <v>40</v>
      </c>
      <c r="I2955" s="11" t="s">
        <v>992</v>
      </c>
      <c r="J2955" s="27" t="s">
        <v>3328</v>
      </c>
      <c r="K2955" s="160" t="s">
        <v>3327</v>
      </c>
      <c r="N2955" s="11">
        <f t="shared" ca="1" si="80"/>
        <v>0</v>
      </c>
    </row>
    <row r="2956" spans="2:14" outlineLevel="1">
      <c r="B2956" s="26" t="str">
        <f t="shared" si="79"/>
        <v>A038</v>
      </c>
      <c r="C2956" s="160" t="s">
        <v>3329</v>
      </c>
      <c r="D2956" s="11" t="s">
        <v>40</v>
      </c>
      <c r="I2956" s="11" t="s">
        <v>992</v>
      </c>
      <c r="J2956" s="27" t="s">
        <v>3330</v>
      </c>
      <c r="K2956" s="160" t="s">
        <v>3329</v>
      </c>
      <c r="N2956" s="11">
        <f t="shared" ca="1" si="80"/>
        <v>0</v>
      </c>
    </row>
    <row r="2957" spans="2:14" outlineLevel="1">
      <c r="B2957" s="26" t="str">
        <f t="shared" si="79"/>
        <v>A039</v>
      </c>
      <c r="C2957" s="160" t="s">
        <v>3331</v>
      </c>
      <c r="D2957" s="11" t="s">
        <v>40</v>
      </c>
      <c r="I2957" s="11" t="s">
        <v>992</v>
      </c>
      <c r="J2957" s="27" t="s">
        <v>3332</v>
      </c>
      <c r="K2957" s="160" t="s">
        <v>3331</v>
      </c>
      <c r="N2957" s="11">
        <f t="shared" ca="1" si="80"/>
        <v>0</v>
      </c>
    </row>
    <row r="2958" spans="2:14" outlineLevel="1">
      <c r="B2958" s="26" t="str">
        <f t="shared" si="79"/>
        <v>A03A</v>
      </c>
      <c r="C2958" s="160" t="s">
        <v>3333</v>
      </c>
      <c r="D2958" s="11" t="s">
        <v>40</v>
      </c>
      <c r="I2958" s="11" t="s">
        <v>992</v>
      </c>
      <c r="J2958" s="27" t="s">
        <v>3334</v>
      </c>
      <c r="K2958" s="160" t="s">
        <v>3333</v>
      </c>
      <c r="N2958" s="11">
        <f t="shared" ca="1" si="80"/>
        <v>0</v>
      </c>
    </row>
    <row r="2959" spans="2:14" outlineLevel="1">
      <c r="B2959" s="26" t="str">
        <f t="shared" si="79"/>
        <v>A03B</v>
      </c>
      <c r="C2959" s="160" t="s">
        <v>3335</v>
      </c>
      <c r="D2959" s="11" t="s">
        <v>40</v>
      </c>
      <c r="I2959" s="11" t="s">
        <v>992</v>
      </c>
      <c r="J2959" s="27" t="s">
        <v>3336</v>
      </c>
      <c r="K2959" s="160" t="s">
        <v>3335</v>
      </c>
      <c r="N2959" s="11">
        <f t="shared" ca="1" si="80"/>
        <v>0</v>
      </c>
    </row>
    <row r="2960" spans="2:14" outlineLevel="1">
      <c r="B2960" s="26" t="str">
        <f t="shared" si="79"/>
        <v>A03C</v>
      </c>
      <c r="C2960" s="160" t="s">
        <v>3337</v>
      </c>
      <c r="D2960" s="11" t="s">
        <v>40</v>
      </c>
      <c r="I2960" s="11" t="s">
        <v>992</v>
      </c>
      <c r="J2960" s="27" t="s">
        <v>3338</v>
      </c>
      <c r="K2960" s="160" t="s">
        <v>3337</v>
      </c>
      <c r="N2960" s="11">
        <f t="shared" ca="1" si="80"/>
        <v>0</v>
      </c>
    </row>
    <row r="2961" spans="2:14" outlineLevel="1">
      <c r="B2961" s="26" t="str">
        <f t="shared" si="79"/>
        <v>A03D</v>
      </c>
      <c r="C2961" s="160" t="s">
        <v>3339</v>
      </c>
      <c r="D2961" s="11" t="s">
        <v>40</v>
      </c>
      <c r="I2961" s="11" t="s">
        <v>992</v>
      </c>
      <c r="J2961" s="27" t="s">
        <v>3340</v>
      </c>
      <c r="K2961" s="160" t="s">
        <v>3339</v>
      </c>
      <c r="N2961" s="11">
        <f t="shared" ca="1" si="80"/>
        <v>0</v>
      </c>
    </row>
    <row r="2962" spans="2:14" outlineLevel="1">
      <c r="B2962" s="26" t="str">
        <f t="shared" si="79"/>
        <v>A03E</v>
      </c>
      <c r="C2962" s="160" t="s">
        <v>3341</v>
      </c>
      <c r="D2962" s="11" t="s">
        <v>40</v>
      </c>
      <c r="I2962" s="11" t="s">
        <v>992</v>
      </c>
      <c r="J2962" s="27" t="s">
        <v>3342</v>
      </c>
      <c r="K2962" s="160" t="s">
        <v>3341</v>
      </c>
      <c r="N2962" s="11">
        <f t="shared" ca="1" si="80"/>
        <v>0</v>
      </c>
    </row>
    <row r="2963" spans="2:14" outlineLevel="1">
      <c r="B2963" s="26" t="str">
        <f t="shared" si="79"/>
        <v>A03F</v>
      </c>
      <c r="C2963" s="160" t="s">
        <v>3343</v>
      </c>
      <c r="D2963" s="11" t="s">
        <v>40</v>
      </c>
      <c r="I2963" s="11" t="s">
        <v>992</v>
      </c>
      <c r="J2963" s="27" t="s">
        <v>3344</v>
      </c>
      <c r="K2963" s="160" t="s">
        <v>3343</v>
      </c>
      <c r="N2963" s="11">
        <f t="shared" ca="1" si="80"/>
        <v>0</v>
      </c>
    </row>
    <row r="2964" spans="2:14" outlineLevel="1">
      <c r="B2964" s="26" t="str">
        <f t="shared" si="79"/>
        <v>A040</v>
      </c>
      <c r="C2964" s="297" t="s">
        <v>3345</v>
      </c>
      <c r="D2964" s="281" t="s">
        <v>33</v>
      </c>
      <c r="E2964" s="281"/>
      <c r="F2964" s="281"/>
      <c r="G2964" s="281"/>
      <c r="H2964" s="281"/>
      <c r="I2964" s="281" t="s">
        <v>34</v>
      </c>
      <c r="J2964" s="258" t="s">
        <v>35</v>
      </c>
      <c r="K2964" s="244" t="s">
        <v>36</v>
      </c>
      <c r="M2964" s="241" t="str">
        <f ca="1">DEC2HEX((15+SUM(INDIRECT(ADDRESS(ROW()+32,13)&amp;":"&amp;ADDRESS(ROW()+4+60-1,13))))/2^32,8)</f>
        <v>00000000</v>
      </c>
      <c r="N2964" s="247" t="str">
        <f ca="1">DEC2HEX(MOD(15+SUM(INDIRECT(ADDRESS(ROW()+4,13)&amp;":"&amp;ADDRESS(ROW()+4+28-1,13))),2^32),8)</f>
        <v>0000000F</v>
      </c>
    </row>
    <row r="2965" spans="2:14" outlineLevel="1">
      <c r="B2965" s="26" t="str">
        <f t="shared" ref="B2965:B3028" si="81">DEC2HEX(40960+ROW()-ROW($B$2900),4)</f>
        <v>A041</v>
      </c>
      <c r="C2965" s="298"/>
      <c r="D2965" s="281"/>
      <c r="E2965" s="281"/>
      <c r="F2965" s="281"/>
      <c r="G2965" s="281"/>
      <c r="H2965" s="281"/>
      <c r="I2965" s="281"/>
      <c r="J2965" s="257"/>
      <c r="K2965" s="245"/>
      <c r="M2965" s="242"/>
      <c r="N2965" s="248"/>
    </row>
    <row r="2966" spans="2:14" outlineLevel="1">
      <c r="B2966" s="26" t="str">
        <f t="shared" si="81"/>
        <v>A042</v>
      </c>
      <c r="C2966" s="298"/>
      <c r="D2966" s="281"/>
      <c r="E2966" s="281"/>
      <c r="F2966" s="281"/>
      <c r="G2966" s="281"/>
      <c r="H2966" s="281"/>
      <c r="I2966" s="281"/>
      <c r="J2966" s="257"/>
      <c r="K2966" s="245"/>
      <c r="M2966" s="242"/>
      <c r="N2966" s="248"/>
    </row>
    <row r="2967" spans="2:14" ht="54" customHeight="1" outlineLevel="1">
      <c r="B2967" s="26" t="str">
        <f t="shared" si="81"/>
        <v>A043</v>
      </c>
      <c r="C2967" s="298"/>
      <c r="D2967" s="281"/>
      <c r="E2967" s="281"/>
      <c r="F2967" s="281"/>
      <c r="G2967" s="281"/>
      <c r="H2967" s="281"/>
      <c r="I2967" s="281"/>
      <c r="J2967" s="257"/>
      <c r="K2967" s="246"/>
      <c r="M2967" s="243"/>
      <c r="N2967" s="249"/>
    </row>
    <row r="2968" spans="2:14" ht="148.5" outlineLevel="1">
      <c r="B2968" s="26" t="str">
        <f t="shared" si="81"/>
        <v>A044</v>
      </c>
      <c r="C2968" s="190" t="s">
        <v>3346</v>
      </c>
      <c r="D2968" s="11" t="s">
        <v>40</v>
      </c>
      <c r="I2968" s="24" t="s">
        <v>992</v>
      </c>
      <c r="J2968" s="122" t="s">
        <v>5624</v>
      </c>
      <c r="K2968" s="122" t="s">
        <v>5926</v>
      </c>
      <c r="M2968" s="11">
        <v>0</v>
      </c>
      <c r="N2968" s="11">
        <f ca="1">IF(INDIRECT(ADDRESS(ROW(),12))=1,2^(ROW()-ROW($N$2964)),0)</f>
        <v>0</v>
      </c>
    </row>
    <row r="2969" spans="2:14" outlineLevel="1">
      <c r="B2969" s="26" t="str">
        <f t="shared" si="81"/>
        <v>A045</v>
      </c>
      <c r="C2969" s="314" t="s">
        <v>3347</v>
      </c>
      <c r="D2969" s="270" t="s">
        <v>124</v>
      </c>
      <c r="E2969" s="270"/>
      <c r="F2969" s="270"/>
      <c r="G2969" s="270"/>
      <c r="H2969" s="270"/>
      <c r="I2969" s="270" t="s">
        <v>992</v>
      </c>
      <c r="J2969" s="263" t="s">
        <v>3348</v>
      </c>
      <c r="K2969" s="191" t="s">
        <v>5625</v>
      </c>
    </row>
    <row r="2970" spans="2:14" outlineLevel="1">
      <c r="B2970" s="26" t="str">
        <f t="shared" si="81"/>
        <v>A046</v>
      </c>
      <c r="C2970" s="315"/>
      <c r="D2970" s="271"/>
      <c r="E2970" s="271"/>
      <c r="F2970" s="271"/>
      <c r="G2970" s="271"/>
      <c r="H2970" s="271"/>
      <c r="I2970" s="271"/>
      <c r="J2970" s="264"/>
      <c r="K2970" s="192"/>
    </row>
    <row r="2971" spans="2:14" ht="41.25" outlineLevel="1">
      <c r="B2971" s="26" t="str">
        <f t="shared" si="81"/>
        <v>A047</v>
      </c>
      <c r="C2971" s="100" t="s">
        <v>3349</v>
      </c>
      <c r="D2971" s="11" t="s">
        <v>40</v>
      </c>
      <c r="I2971" s="11" t="s">
        <v>992</v>
      </c>
      <c r="J2971" s="122" t="s">
        <v>5626</v>
      </c>
      <c r="K2971" s="151" t="s">
        <v>5627</v>
      </c>
    </row>
    <row r="2972" spans="2:14" ht="60" customHeight="1" outlineLevel="1">
      <c r="B2972" s="26" t="str">
        <f t="shared" si="81"/>
        <v>A048</v>
      </c>
      <c r="C2972" s="100" t="s">
        <v>3351</v>
      </c>
      <c r="D2972" s="11" t="s">
        <v>40</v>
      </c>
      <c r="I2972" s="11" t="s">
        <v>992</v>
      </c>
      <c r="J2972" s="34" t="s">
        <v>5628</v>
      </c>
      <c r="K2972" s="151" t="s">
        <v>5629</v>
      </c>
    </row>
    <row r="2973" spans="2:14" ht="148.5" outlineLevel="1">
      <c r="B2973" s="26" t="str">
        <f t="shared" si="81"/>
        <v>A049</v>
      </c>
      <c r="C2973" s="190" t="s">
        <v>3352</v>
      </c>
      <c r="D2973" s="11" t="s">
        <v>40</v>
      </c>
      <c r="I2973" s="24" t="s">
        <v>992</v>
      </c>
      <c r="J2973" s="32" t="s">
        <v>3353</v>
      </c>
      <c r="K2973" s="122" t="s">
        <v>5927</v>
      </c>
    </row>
    <row r="2974" spans="2:14" outlineLevel="1">
      <c r="B2974" s="26" t="str">
        <f t="shared" si="81"/>
        <v>A04A</v>
      </c>
      <c r="C2974" s="314" t="s">
        <v>3354</v>
      </c>
      <c r="D2974" s="270" t="s">
        <v>124</v>
      </c>
      <c r="E2974" s="270"/>
      <c r="F2974" s="270"/>
      <c r="G2974" s="270"/>
      <c r="H2974" s="270"/>
      <c r="I2974" s="270" t="s">
        <v>992</v>
      </c>
      <c r="J2974" s="263" t="s">
        <v>3348</v>
      </c>
      <c r="K2974" s="191" t="s">
        <v>5625</v>
      </c>
    </row>
    <row r="2975" spans="2:14" outlineLevel="1">
      <c r="B2975" s="26" t="str">
        <f t="shared" si="81"/>
        <v>A04B</v>
      </c>
      <c r="C2975" s="315"/>
      <c r="D2975" s="271"/>
      <c r="E2975" s="271"/>
      <c r="F2975" s="271"/>
      <c r="G2975" s="271"/>
      <c r="H2975" s="271"/>
      <c r="I2975" s="271"/>
      <c r="J2975" s="264"/>
      <c r="K2975" s="192"/>
    </row>
    <row r="2976" spans="2:14" ht="41.25" outlineLevel="1">
      <c r="B2976" s="26" t="str">
        <f t="shared" si="81"/>
        <v>A04C</v>
      </c>
      <c r="C2976" s="100" t="s">
        <v>3355</v>
      </c>
      <c r="D2976" s="11" t="s">
        <v>40</v>
      </c>
      <c r="I2976" s="11" t="s">
        <v>992</v>
      </c>
      <c r="J2976" s="32" t="s">
        <v>3350</v>
      </c>
      <c r="K2976" s="151" t="s">
        <v>5627</v>
      </c>
    </row>
    <row r="2977" spans="2:11" ht="28.5" outlineLevel="1">
      <c r="B2977" s="26" t="str">
        <f t="shared" si="81"/>
        <v>A04D</v>
      </c>
      <c r="C2977" s="100" t="s">
        <v>3356</v>
      </c>
      <c r="D2977" s="11" t="s">
        <v>40</v>
      </c>
      <c r="I2977" s="11" t="s">
        <v>992</v>
      </c>
      <c r="J2977" s="34" t="s">
        <v>3357</v>
      </c>
      <c r="K2977" s="151" t="s">
        <v>5629</v>
      </c>
    </row>
    <row r="2978" spans="2:11" ht="148.5" outlineLevel="1">
      <c r="B2978" s="26" t="str">
        <f t="shared" si="81"/>
        <v>A04E</v>
      </c>
      <c r="C2978" s="190" t="s">
        <v>3358</v>
      </c>
      <c r="D2978" s="11" t="s">
        <v>40</v>
      </c>
      <c r="I2978" s="24" t="s">
        <v>992</v>
      </c>
      <c r="J2978" s="32" t="s">
        <v>3359</v>
      </c>
      <c r="K2978" s="122" t="s">
        <v>5928</v>
      </c>
    </row>
    <row r="2979" spans="2:11" outlineLevel="1">
      <c r="B2979" s="26" t="str">
        <f t="shared" si="81"/>
        <v>A04F</v>
      </c>
      <c r="C2979" s="314" t="s">
        <v>3360</v>
      </c>
      <c r="D2979" s="270" t="s">
        <v>124</v>
      </c>
      <c r="E2979" s="270"/>
      <c r="F2979" s="270"/>
      <c r="G2979" s="270"/>
      <c r="H2979" s="270"/>
      <c r="I2979" s="270" t="s">
        <v>992</v>
      </c>
      <c r="J2979" s="263" t="s">
        <v>3348</v>
      </c>
      <c r="K2979" s="191" t="s">
        <v>5625</v>
      </c>
    </row>
    <row r="2980" spans="2:11" outlineLevel="1">
      <c r="B2980" s="26" t="str">
        <f t="shared" si="81"/>
        <v>A050</v>
      </c>
      <c r="C2980" s="315"/>
      <c r="D2980" s="271"/>
      <c r="E2980" s="271"/>
      <c r="F2980" s="271"/>
      <c r="G2980" s="271"/>
      <c r="H2980" s="271"/>
      <c r="I2980" s="271"/>
      <c r="J2980" s="264"/>
      <c r="K2980" s="192"/>
    </row>
    <row r="2981" spans="2:11" ht="41.25" outlineLevel="1">
      <c r="B2981" s="26" t="str">
        <f t="shared" si="81"/>
        <v>A051</v>
      </c>
      <c r="C2981" s="100" t="s">
        <v>3361</v>
      </c>
      <c r="D2981" s="11" t="s">
        <v>40</v>
      </c>
      <c r="I2981" s="11" t="s">
        <v>992</v>
      </c>
      <c r="J2981" s="32" t="s">
        <v>3350</v>
      </c>
      <c r="K2981" s="151" t="s">
        <v>5627</v>
      </c>
    </row>
    <row r="2982" spans="2:11" ht="28.5" outlineLevel="1">
      <c r="B2982" s="26" t="str">
        <f t="shared" si="81"/>
        <v>A052</v>
      </c>
      <c r="C2982" s="100" t="s">
        <v>3362</v>
      </c>
      <c r="D2982" s="11" t="s">
        <v>40</v>
      </c>
      <c r="I2982" s="11" t="s">
        <v>992</v>
      </c>
      <c r="J2982" s="34" t="s">
        <v>3357</v>
      </c>
      <c r="K2982" s="151" t="s">
        <v>5629</v>
      </c>
    </row>
    <row r="2983" spans="2:11" ht="148.5" outlineLevel="1">
      <c r="B2983" s="26" t="str">
        <f t="shared" si="81"/>
        <v>A053</v>
      </c>
      <c r="C2983" s="190" t="s">
        <v>3363</v>
      </c>
      <c r="D2983" s="11" t="s">
        <v>40</v>
      </c>
      <c r="I2983" s="24" t="s">
        <v>992</v>
      </c>
      <c r="J2983" s="32" t="s">
        <v>3364</v>
      </c>
      <c r="K2983" s="122" t="s">
        <v>5929</v>
      </c>
    </row>
    <row r="2984" spans="2:11" outlineLevel="1">
      <c r="B2984" s="26" t="str">
        <f t="shared" si="81"/>
        <v>A054</v>
      </c>
      <c r="C2984" s="314" t="s">
        <v>3365</v>
      </c>
      <c r="D2984" s="270" t="s">
        <v>124</v>
      </c>
      <c r="E2984" s="270"/>
      <c r="F2984" s="270"/>
      <c r="G2984" s="270"/>
      <c r="H2984" s="270"/>
      <c r="I2984" s="270" t="s">
        <v>992</v>
      </c>
      <c r="J2984" s="263" t="s">
        <v>3348</v>
      </c>
      <c r="K2984" s="191" t="s">
        <v>5625</v>
      </c>
    </row>
    <row r="2985" spans="2:11" outlineLevel="1">
      <c r="B2985" s="26" t="str">
        <f t="shared" si="81"/>
        <v>A055</v>
      </c>
      <c r="C2985" s="315"/>
      <c r="D2985" s="271"/>
      <c r="E2985" s="271"/>
      <c r="F2985" s="271"/>
      <c r="G2985" s="271"/>
      <c r="H2985" s="271"/>
      <c r="I2985" s="271"/>
      <c r="J2985" s="264"/>
      <c r="K2985" s="192"/>
    </row>
    <row r="2986" spans="2:11" ht="41.25" outlineLevel="1">
      <c r="B2986" s="26" t="str">
        <f t="shared" si="81"/>
        <v>A056</v>
      </c>
      <c r="C2986" s="100" t="s">
        <v>3366</v>
      </c>
      <c r="D2986" s="11" t="s">
        <v>40</v>
      </c>
      <c r="I2986" s="11" t="s">
        <v>992</v>
      </c>
      <c r="J2986" s="32" t="s">
        <v>3350</v>
      </c>
      <c r="K2986" s="151" t="s">
        <v>5627</v>
      </c>
    </row>
    <row r="2987" spans="2:11" ht="28.5" outlineLevel="1">
      <c r="B2987" s="26" t="str">
        <f t="shared" si="81"/>
        <v>A057</v>
      </c>
      <c r="C2987" s="100" t="s">
        <v>3367</v>
      </c>
      <c r="D2987" s="11" t="s">
        <v>40</v>
      </c>
      <c r="I2987" s="11" t="s">
        <v>992</v>
      </c>
      <c r="J2987" s="34" t="s">
        <v>3357</v>
      </c>
      <c r="K2987" s="151" t="s">
        <v>5629</v>
      </c>
    </row>
    <row r="2988" spans="2:11" ht="148.5" outlineLevel="1">
      <c r="B2988" s="26" t="str">
        <f t="shared" si="81"/>
        <v>A058</v>
      </c>
      <c r="C2988" s="190" t="s">
        <v>3368</v>
      </c>
      <c r="D2988" s="11" t="s">
        <v>40</v>
      </c>
      <c r="I2988" s="24" t="s">
        <v>992</v>
      </c>
      <c r="J2988" s="32" t="s">
        <v>3369</v>
      </c>
      <c r="K2988" s="122" t="s">
        <v>5930</v>
      </c>
    </row>
    <row r="2989" spans="2:11" outlineLevel="1">
      <c r="B2989" s="26" t="str">
        <f t="shared" si="81"/>
        <v>A059</v>
      </c>
      <c r="C2989" s="314" t="s">
        <v>3370</v>
      </c>
      <c r="D2989" s="270" t="s">
        <v>124</v>
      </c>
      <c r="E2989" s="270"/>
      <c r="F2989" s="270"/>
      <c r="G2989" s="270"/>
      <c r="H2989" s="270"/>
      <c r="I2989" s="270" t="s">
        <v>992</v>
      </c>
      <c r="J2989" s="263" t="s">
        <v>3348</v>
      </c>
      <c r="K2989" s="191" t="s">
        <v>5625</v>
      </c>
    </row>
    <row r="2990" spans="2:11" outlineLevel="1">
      <c r="B2990" s="26" t="str">
        <f t="shared" si="81"/>
        <v>A05A</v>
      </c>
      <c r="C2990" s="315"/>
      <c r="D2990" s="271"/>
      <c r="E2990" s="271"/>
      <c r="F2990" s="271"/>
      <c r="G2990" s="271"/>
      <c r="H2990" s="271"/>
      <c r="I2990" s="271"/>
      <c r="J2990" s="264"/>
      <c r="K2990" s="192"/>
    </row>
    <row r="2991" spans="2:11" ht="41.25" outlineLevel="1">
      <c r="B2991" s="26" t="str">
        <f t="shared" si="81"/>
        <v>A05B</v>
      </c>
      <c r="C2991" s="100" t="s">
        <v>3371</v>
      </c>
      <c r="D2991" s="11" t="s">
        <v>40</v>
      </c>
      <c r="I2991" s="11" t="s">
        <v>992</v>
      </c>
      <c r="J2991" s="32" t="s">
        <v>3350</v>
      </c>
      <c r="K2991" s="151" t="s">
        <v>5627</v>
      </c>
    </row>
    <row r="2992" spans="2:11" ht="28.5" outlineLevel="1">
      <c r="B2992" s="26" t="str">
        <f t="shared" si="81"/>
        <v>A05C</v>
      </c>
      <c r="C2992" s="100" t="s">
        <v>3372</v>
      </c>
      <c r="D2992" s="11" t="s">
        <v>40</v>
      </c>
      <c r="I2992" s="11" t="s">
        <v>992</v>
      </c>
      <c r="J2992" s="34" t="s">
        <v>3357</v>
      </c>
      <c r="K2992" s="151" t="s">
        <v>5629</v>
      </c>
    </row>
    <row r="2993" spans="2:11" outlineLevel="1">
      <c r="B2993" s="26" t="str">
        <f t="shared" si="81"/>
        <v>A05D</v>
      </c>
    </row>
    <row r="2994" spans="2:11" outlineLevel="1">
      <c r="B2994" s="26" t="str">
        <f t="shared" si="81"/>
        <v>A05E</v>
      </c>
    </row>
    <row r="2995" spans="2:11" outlineLevel="1">
      <c r="B2995" s="26" t="str">
        <f t="shared" si="81"/>
        <v>A05F</v>
      </c>
    </row>
    <row r="2996" spans="2:11" ht="153" outlineLevel="1">
      <c r="B2996" s="26" t="str">
        <f t="shared" si="81"/>
        <v>A060</v>
      </c>
      <c r="C2996" s="100" t="s">
        <v>3373</v>
      </c>
      <c r="D2996" s="11" t="s">
        <v>40</v>
      </c>
      <c r="I2996" s="11" t="s">
        <v>992</v>
      </c>
      <c r="J2996" s="123" t="s">
        <v>5630</v>
      </c>
      <c r="K2996" s="122" t="s">
        <v>5931</v>
      </c>
    </row>
    <row r="2997" spans="2:11" ht="42.75" outlineLevel="1">
      <c r="B2997" s="26" t="str">
        <f t="shared" si="81"/>
        <v>A061</v>
      </c>
      <c r="C2997" s="100" t="s">
        <v>3374</v>
      </c>
      <c r="D2997" s="11" t="s">
        <v>40</v>
      </c>
      <c r="I2997" s="11" t="s">
        <v>992</v>
      </c>
      <c r="J2997" s="123" t="s">
        <v>5631</v>
      </c>
      <c r="K2997" s="34" t="s">
        <v>5632</v>
      </c>
    </row>
    <row r="2998" spans="2:11" outlineLevel="1">
      <c r="B2998" s="26" t="str">
        <f t="shared" si="81"/>
        <v>A062</v>
      </c>
    </row>
    <row r="2999" spans="2:11" outlineLevel="1">
      <c r="B2999" s="26" t="str">
        <f t="shared" si="81"/>
        <v>A063</v>
      </c>
    </row>
    <row r="3000" spans="2:11" outlineLevel="1">
      <c r="B3000" s="26" t="str">
        <f t="shared" si="81"/>
        <v>A064</v>
      </c>
    </row>
    <row r="3001" spans="2:11" outlineLevel="1">
      <c r="B3001" s="26" t="str">
        <f t="shared" si="81"/>
        <v>A065</v>
      </c>
    </row>
    <row r="3002" spans="2:11" outlineLevel="1">
      <c r="B3002" s="26" t="str">
        <f t="shared" si="81"/>
        <v>A066</v>
      </c>
    </row>
    <row r="3003" spans="2:11" outlineLevel="1">
      <c r="B3003" s="26" t="str">
        <f t="shared" si="81"/>
        <v>A067</v>
      </c>
    </row>
    <row r="3004" spans="2:11" outlineLevel="1">
      <c r="B3004" s="26" t="str">
        <f t="shared" si="81"/>
        <v>A068</v>
      </c>
    </row>
    <row r="3005" spans="2:11" outlineLevel="1">
      <c r="B3005" s="26" t="str">
        <f t="shared" si="81"/>
        <v>A069</v>
      </c>
    </row>
    <row r="3006" spans="2:11" outlineLevel="1">
      <c r="B3006" s="26" t="str">
        <f t="shared" si="81"/>
        <v>A06A</v>
      </c>
    </row>
    <row r="3007" spans="2:11" outlineLevel="1">
      <c r="B3007" s="26" t="str">
        <f t="shared" si="81"/>
        <v>A06B</v>
      </c>
    </row>
    <row r="3008" spans="2:11" outlineLevel="1">
      <c r="B3008" s="26" t="str">
        <f t="shared" si="81"/>
        <v>A06C</v>
      </c>
    </row>
    <row r="3009" spans="2:12" outlineLevel="1">
      <c r="B3009" s="26" t="str">
        <f t="shared" si="81"/>
        <v>A06D</v>
      </c>
    </row>
    <row r="3010" spans="2:12" outlineLevel="1">
      <c r="B3010" s="26" t="str">
        <f t="shared" si="81"/>
        <v>A06E</v>
      </c>
    </row>
    <row r="3011" spans="2:12" outlineLevel="1">
      <c r="B3011" s="26" t="str">
        <f t="shared" si="81"/>
        <v>A06F</v>
      </c>
    </row>
    <row r="3012" spans="2:12" ht="40.5" outlineLevel="1">
      <c r="B3012" s="26" t="str">
        <f t="shared" si="81"/>
        <v>A070</v>
      </c>
      <c r="C3012" s="100" t="s">
        <v>3375</v>
      </c>
      <c r="D3012" s="11" t="s">
        <v>40</v>
      </c>
      <c r="E3012" s="11">
        <v>1</v>
      </c>
      <c r="G3012" s="11">
        <v>1</v>
      </c>
      <c r="H3012" s="11">
        <v>65535</v>
      </c>
      <c r="I3012" s="11" t="s">
        <v>992</v>
      </c>
      <c r="J3012" s="32" t="s">
        <v>3376</v>
      </c>
      <c r="K3012" s="122" t="s">
        <v>5633</v>
      </c>
      <c r="L3012" s="11" t="s">
        <v>5549</v>
      </c>
    </row>
    <row r="3013" spans="2:12" outlineLevel="1">
      <c r="B3013" s="26" t="str">
        <f t="shared" si="81"/>
        <v>A071</v>
      </c>
      <c r="C3013" s="100" t="s">
        <v>3377</v>
      </c>
      <c r="D3013" s="11" t="s">
        <v>40</v>
      </c>
      <c r="E3013" s="11">
        <v>1</v>
      </c>
      <c r="G3013" s="11">
        <v>4</v>
      </c>
      <c r="H3013" s="11">
        <v>65535</v>
      </c>
      <c r="I3013" s="11" t="s">
        <v>992</v>
      </c>
      <c r="J3013" s="32" t="s">
        <v>3378</v>
      </c>
      <c r="K3013" s="122" t="s">
        <v>5634</v>
      </c>
      <c r="L3013" s="11" t="s">
        <v>5549</v>
      </c>
    </row>
    <row r="3014" spans="2:12" outlineLevel="1">
      <c r="B3014" s="26" t="str">
        <f t="shared" si="81"/>
        <v>A072</v>
      </c>
      <c r="C3014" s="100" t="s">
        <v>3379</v>
      </c>
      <c r="D3014" s="11" t="s">
        <v>40</v>
      </c>
      <c r="E3014" s="11">
        <v>0.01</v>
      </c>
      <c r="F3014" s="46" t="s">
        <v>3380</v>
      </c>
      <c r="G3014" s="11">
        <v>1</v>
      </c>
      <c r="H3014" s="11">
        <v>157</v>
      </c>
      <c r="I3014" s="11" t="s">
        <v>992</v>
      </c>
      <c r="J3014" s="34" t="s">
        <v>3381</v>
      </c>
      <c r="K3014" s="3" t="s">
        <v>5635</v>
      </c>
      <c r="L3014" s="11" t="s">
        <v>5549</v>
      </c>
    </row>
    <row r="3015" spans="2:12" outlineLevel="1">
      <c r="B3015" s="26" t="str">
        <f t="shared" si="81"/>
        <v>A073</v>
      </c>
      <c r="C3015" s="100" t="s">
        <v>3382</v>
      </c>
      <c r="D3015" s="11" t="s">
        <v>40</v>
      </c>
      <c r="E3015" s="11">
        <v>0.01</v>
      </c>
      <c r="F3015" s="46" t="s">
        <v>3383</v>
      </c>
      <c r="G3015" s="11">
        <v>1</v>
      </c>
      <c r="H3015" s="11">
        <v>500</v>
      </c>
      <c r="I3015" s="11" t="s">
        <v>992</v>
      </c>
      <c r="J3015" s="34" t="s">
        <v>3384</v>
      </c>
      <c r="K3015" s="3" t="s">
        <v>5636</v>
      </c>
      <c r="L3015" s="11" t="s">
        <v>5549</v>
      </c>
    </row>
    <row r="3016" spans="2:12" outlineLevel="1">
      <c r="B3016" s="26" t="str">
        <f t="shared" si="81"/>
        <v>A074</v>
      </c>
      <c r="C3016" s="100" t="s">
        <v>3385</v>
      </c>
      <c r="D3016" s="11" t="s">
        <v>40</v>
      </c>
      <c r="E3016" s="11">
        <v>0.01</v>
      </c>
      <c r="F3016" s="46" t="s">
        <v>3380</v>
      </c>
      <c r="G3016" s="11">
        <v>1</v>
      </c>
      <c r="H3016" s="11">
        <v>157</v>
      </c>
      <c r="I3016" s="11" t="s">
        <v>992</v>
      </c>
      <c r="J3016" s="34" t="s">
        <v>3386</v>
      </c>
      <c r="K3016" s="3" t="s">
        <v>5637</v>
      </c>
      <c r="L3016" s="11" t="s">
        <v>5549</v>
      </c>
    </row>
    <row r="3017" spans="2:12" outlineLevel="1">
      <c r="B3017" s="26" t="str">
        <f t="shared" si="81"/>
        <v>A075</v>
      </c>
      <c r="C3017" s="100" t="s">
        <v>3387</v>
      </c>
      <c r="D3017" s="11" t="s">
        <v>40</v>
      </c>
      <c r="E3017" s="11">
        <v>0.01</v>
      </c>
      <c r="F3017" s="46" t="s">
        <v>3383</v>
      </c>
      <c r="G3017" s="11">
        <v>1</v>
      </c>
      <c r="H3017" s="11">
        <v>500</v>
      </c>
      <c r="I3017" s="11" t="s">
        <v>992</v>
      </c>
      <c r="J3017" s="34" t="s">
        <v>3388</v>
      </c>
      <c r="K3017" s="3" t="s">
        <v>5638</v>
      </c>
      <c r="L3017" s="11" t="s">
        <v>5549</v>
      </c>
    </row>
    <row r="3018" spans="2:12" outlineLevel="1">
      <c r="B3018" s="26" t="str">
        <f t="shared" si="81"/>
        <v>A076</v>
      </c>
    </row>
    <row r="3019" spans="2:12" outlineLevel="1">
      <c r="B3019" s="26" t="str">
        <f t="shared" si="81"/>
        <v>A077</v>
      </c>
    </row>
    <row r="3020" spans="2:12" outlineLevel="1">
      <c r="B3020" s="26" t="str">
        <f t="shared" si="81"/>
        <v>A078</v>
      </c>
      <c r="C3020" s="157"/>
      <c r="J3020" s="11"/>
      <c r="K3020" s="140"/>
    </row>
    <row r="3021" spans="2:12" outlineLevel="1">
      <c r="B3021" s="26" t="str">
        <f t="shared" si="81"/>
        <v>A079</v>
      </c>
      <c r="C3021" s="157"/>
      <c r="J3021" s="11"/>
      <c r="K3021" s="140"/>
    </row>
    <row r="3022" spans="2:12" outlineLevel="1">
      <c r="B3022" s="26" t="str">
        <f t="shared" si="81"/>
        <v>A07A</v>
      </c>
      <c r="C3022" s="157"/>
      <c r="J3022" s="11"/>
      <c r="K3022" s="140"/>
    </row>
    <row r="3023" spans="2:12" outlineLevel="1">
      <c r="B3023" s="26" t="str">
        <f t="shared" si="81"/>
        <v>A07B</v>
      </c>
      <c r="C3023" s="157"/>
      <c r="J3023" s="11"/>
      <c r="K3023" s="140"/>
    </row>
    <row r="3024" spans="2:12" outlineLevel="1">
      <c r="B3024" s="26" t="str">
        <f t="shared" si="81"/>
        <v>A07C</v>
      </c>
      <c r="C3024" s="100" t="s">
        <v>3389</v>
      </c>
      <c r="D3024" s="11" t="s">
        <v>40</v>
      </c>
      <c r="I3024" s="11" t="s">
        <v>992</v>
      </c>
      <c r="J3024" s="34" t="s">
        <v>3390</v>
      </c>
      <c r="K3024" s="34"/>
      <c r="L3024" s="11" t="s">
        <v>5549</v>
      </c>
    </row>
    <row r="3025" spans="2:14" outlineLevel="1">
      <c r="B3025" s="26" t="str">
        <f t="shared" si="81"/>
        <v>A07D</v>
      </c>
      <c r="C3025" s="100" t="s">
        <v>3391</v>
      </c>
      <c r="D3025" s="11" t="s">
        <v>40</v>
      </c>
      <c r="I3025" s="11" t="s">
        <v>992</v>
      </c>
      <c r="L3025" s="11" t="s">
        <v>5549</v>
      </c>
    </row>
    <row r="3026" spans="2:14" outlineLevel="1">
      <c r="B3026" s="26" t="str">
        <f t="shared" si="81"/>
        <v>A07E</v>
      </c>
      <c r="C3026" s="100" t="s">
        <v>3392</v>
      </c>
      <c r="D3026" s="11" t="s">
        <v>40</v>
      </c>
      <c r="I3026" s="11" t="s">
        <v>992</v>
      </c>
      <c r="L3026" s="11" t="s">
        <v>5549</v>
      </c>
    </row>
    <row r="3027" spans="2:14" outlineLevel="1">
      <c r="B3027" s="26" t="str">
        <f t="shared" si="81"/>
        <v>A07F</v>
      </c>
      <c r="C3027" s="100" t="s">
        <v>3393</v>
      </c>
      <c r="D3027" s="11" t="s">
        <v>40</v>
      </c>
      <c r="I3027" s="11" t="s">
        <v>992</v>
      </c>
      <c r="L3027" s="11" t="s">
        <v>5549</v>
      </c>
    </row>
    <row r="3028" spans="2:14" outlineLevel="1">
      <c r="B3028" s="26" t="str">
        <f t="shared" si="81"/>
        <v>A080</v>
      </c>
      <c r="C3028" s="316" t="s">
        <v>3394</v>
      </c>
      <c r="D3028" s="281" t="s">
        <v>33</v>
      </c>
      <c r="E3028" s="281"/>
      <c r="F3028" s="281"/>
      <c r="G3028" s="281"/>
      <c r="H3028" s="281"/>
      <c r="I3028" s="281" t="s">
        <v>34</v>
      </c>
      <c r="J3028" s="258" t="s">
        <v>35</v>
      </c>
      <c r="K3028" s="244" t="s">
        <v>36</v>
      </c>
      <c r="M3028" s="241" t="str">
        <f ca="1">DEC2HEX((15+SUM(INDIRECT(ADDRESS(ROW()+32,13)&amp;":"&amp;ADDRESS(ROW()+4+60-1,13))))/2^32,8)</f>
        <v>00000000</v>
      </c>
      <c r="N3028" s="247" t="str">
        <f ca="1">DEC2HEX(MOD(15+SUM(INDIRECT(ADDRESS(ROW()+4,13)&amp;":"&amp;ADDRESS(ROW()+4+28-1,13))),2^32),8)</f>
        <v>0000000F</v>
      </c>
    </row>
    <row r="3029" spans="2:14" outlineLevel="1">
      <c r="B3029" s="26" t="str">
        <f t="shared" ref="B3029:B3091" si="82">DEC2HEX(40960+ROW()-ROW($B$2900),4)</f>
        <v>A081</v>
      </c>
      <c r="C3029" s="317"/>
      <c r="D3029" s="281"/>
      <c r="E3029" s="281"/>
      <c r="F3029" s="281"/>
      <c r="G3029" s="281"/>
      <c r="H3029" s="281"/>
      <c r="I3029" s="281"/>
      <c r="J3029" s="257"/>
      <c r="K3029" s="245"/>
      <c r="M3029" s="242"/>
      <c r="N3029" s="248"/>
    </row>
    <row r="3030" spans="2:14" outlineLevel="1">
      <c r="B3030" s="26" t="str">
        <f t="shared" si="82"/>
        <v>A082</v>
      </c>
      <c r="C3030" s="317"/>
      <c r="D3030" s="281"/>
      <c r="E3030" s="281"/>
      <c r="F3030" s="281"/>
      <c r="G3030" s="281"/>
      <c r="H3030" s="281"/>
      <c r="I3030" s="281"/>
      <c r="J3030" s="257"/>
      <c r="K3030" s="245"/>
      <c r="M3030" s="242"/>
      <c r="N3030" s="248"/>
    </row>
    <row r="3031" spans="2:14" outlineLevel="1">
      <c r="B3031" s="26" t="str">
        <f t="shared" si="82"/>
        <v>A083</v>
      </c>
      <c r="C3031" s="317"/>
      <c r="D3031" s="281"/>
      <c r="E3031" s="281"/>
      <c r="F3031" s="281"/>
      <c r="G3031" s="281"/>
      <c r="H3031" s="281"/>
      <c r="I3031" s="281"/>
      <c r="J3031" s="257"/>
      <c r="K3031" s="246"/>
      <c r="M3031" s="243"/>
      <c r="N3031" s="249"/>
    </row>
    <row r="3032" spans="2:14" outlineLevel="1">
      <c r="B3032" s="26" t="str">
        <f t="shared" si="82"/>
        <v>A084</v>
      </c>
      <c r="C3032" s="165" t="s">
        <v>3395</v>
      </c>
      <c r="D3032" s="25" t="s">
        <v>83</v>
      </c>
      <c r="E3032" s="25"/>
      <c r="F3032" s="25"/>
      <c r="G3032" s="25"/>
      <c r="H3032" s="25"/>
      <c r="I3032" s="25" t="s">
        <v>34</v>
      </c>
      <c r="J3032" s="38"/>
      <c r="K3032" s="133"/>
      <c r="M3032" s="11">
        <v>0</v>
      </c>
      <c r="N3032" s="11">
        <f ca="1">IF(INDIRECT(ADDRESS(ROW(),12))=1,2^(ROW()-ROW($N$3028)),0)</f>
        <v>0</v>
      </c>
    </row>
    <row r="3033" spans="2:14" outlineLevel="1">
      <c r="B3033" s="26" t="str">
        <f t="shared" si="82"/>
        <v>A085</v>
      </c>
      <c r="C3033" s="165" t="s">
        <v>3396</v>
      </c>
      <c r="D3033" s="25" t="s">
        <v>83</v>
      </c>
      <c r="E3033" s="25"/>
      <c r="F3033" s="25"/>
      <c r="G3033" s="25"/>
      <c r="H3033" s="25"/>
      <c r="I3033" s="25" t="s">
        <v>34</v>
      </c>
      <c r="J3033" s="38"/>
      <c r="K3033" s="133"/>
    </row>
    <row r="3034" spans="2:14" outlineLevel="1">
      <c r="B3034" s="26" t="str">
        <f t="shared" si="82"/>
        <v>A086</v>
      </c>
      <c r="C3034" s="165" t="s">
        <v>3397</v>
      </c>
      <c r="D3034" s="25" t="s">
        <v>83</v>
      </c>
      <c r="E3034" s="25"/>
      <c r="F3034" s="25"/>
      <c r="G3034" s="25"/>
      <c r="H3034" s="25"/>
      <c r="I3034" s="25" t="s">
        <v>34</v>
      </c>
      <c r="J3034" s="38"/>
      <c r="K3034" s="133"/>
    </row>
    <row r="3035" spans="2:14" outlineLevel="1">
      <c r="B3035" s="26" t="str">
        <f t="shared" si="82"/>
        <v>A087</v>
      </c>
      <c r="C3035" s="165" t="s">
        <v>3398</v>
      </c>
      <c r="D3035" s="25" t="s">
        <v>83</v>
      </c>
      <c r="E3035" s="25"/>
      <c r="F3035" s="25"/>
      <c r="G3035" s="25"/>
      <c r="H3035" s="25"/>
      <c r="I3035" s="25" t="s">
        <v>34</v>
      </c>
      <c r="J3035" s="38"/>
      <c r="K3035" s="133"/>
    </row>
    <row r="3036" spans="2:14" outlineLevel="1">
      <c r="B3036" s="26" t="str">
        <f t="shared" si="82"/>
        <v>A088</v>
      </c>
      <c r="C3036" s="165" t="s">
        <v>3399</v>
      </c>
      <c r="D3036" s="25" t="s">
        <v>83</v>
      </c>
      <c r="E3036" s="25"/>
      <c r="F3036" s="25"/>
      <c r="G3036" s="25"/>
      <c r="H3036" s="25"/>
      <c r="I3036" s="25" t="s">
        <v>34</v>
      </c>
      <c r="J3036" s="38"/>
      <c r="K3036" s="133"/>
    </row>
    <row r="3037" spans="2:14" outlineLevel="1">
      <c r="B3037" s="26" t="str">
        <f t="shared" si="82"/>
        <v>A089</v>
      </c>
      <c r="C3037" s="165" t="s">
        <v>3400</v>
      </c>
      <c r="D3037" s="25" t="s">
        <v>83</v>
      </c>
      <c r="E3037" s="25"/>
      <c r="F3037" s="25"/>
      <c r="G3037" s="25"/>
      <c r="H3037" s="25"/>
      <c r="I3037" s="25" t="s">
        <v>34</v>
      </c>
      <c r="J3037" s="38"/>
      <c r="K3037" s="133"/>
    </row>
    <row r="3038" spans="2:14" outlineLevel="1">
      <c r="B3038" s="26" t="str">
        <f t="shared" si="82"/>
        <v>A08A</v>
      </c>
      <c r="C3038" s="165" t="s">
        <v>3401</v>
      </c>
      <c r="D3038" s="25" t="s">
        <v>83</v>
      </c>
      <c r="E3038" s="25"/>
      <c r="F3038" s="25"/>
      <c r="G3038" s="25"/>
      <c r="H3038" s="25"/>
      <c r="I3038" s="25" t="s">
        <v>34</v>
      </c>
      <c r="J3038" s="38"/>
      <c r="K3038" s="133"/>
    </row>
    <row r="3039" spans="2:14" outlineLevel="1">
      <c r="B3039" s="26" t="str">
        <f t="shared" si="82"/>
        <v>A08B</v>
      </c>
      <c r="C3039" s="165" t="s">
        <v>3402</v>
      </c>
      <c r="D3039" s="25" t="s">
        <v>83</v>
      </c>
      <c r="E3039" s="25"/>
      <c r="F3039" s="25"/>
      <c r="G3039" s="25"/>
      <c r="H3039" s="25"/>
      <c r="I3039" s="25" t="s">
        <v>34</v>
      </c>
      <c r="J3039" s="38"/>
      <c r="K3039" s="133"/>
    </row>
    <row r="3040" spans="2:14" outlineLevel="1">
      <c r="B3040" s="26" t="str">
        <f t="shared" si="82"/>
        <v>A08C</v>
      </c>
      <c r="C3040" s="165" t="s">
        <v>3403</v>
      </c>
      <c r="D3040" s="25" t="s">
        <v>83</v>
      </c>
      <c r="E3040" s="25"/>
      <c r="F3040" s="25"/>
      <c r="G3040" s="25"/>
      <c r="H3040" s="25"/>
      <c r="I3040" s="25" t="s">
        <v>34</v>
      </c>
      <c r="J3040" s="38"/>
      <c r="K3040" s="133"/>
    </row>
    <row r="3041" spans="2:11" outlineLevel="1">
      <c r="B3041" s="26" t="str">
        <f t="shared" si="82"/>
        <v>A08D</v>
      </c>
      <c r="C3041" s="165" t="s">
        <v>3404</v>
      </c>
      <c r="D3041" s="25" t="s">
        <v>83</v>
      </c>
      <c r="E3041" s="25"/>
      <c r="F3041" s="25"/>
      <c r="G3041" s="25"/>
      <c r="H3041" s="25"/>
      <c r="I3041" s="25" t="s">
        <v>34</v>
      </c>
      <c r="J3041" s="38"/>
      <c r="K3041" s="133"/>
    </row>
    <row r="3042" spans="2:11" outlineLevel="1">
      <c r="B3042" s="26" t="str">
        <f t="shared" si="82"/>
        <v>A08E</v>
      </c>
      <c r="C3042" s="165" t="s">
        <v>3405</v>
      </c>
      <c r="D3042" s="25" t="s">
        <v>83</v>
      </c>
      <c r="E3042" s="25"/>
      <c r="F3042" s="25"/>
      <c r="G3042" s="25"/>
      <c r="H3042" s="25"/>
      <c r="I3042" s="25" t="s">
        <v>34</v>
      </c>
      <c r="J3042" s="38"/>
      <c r="K3042" s="133"/>
    </row>
    <row r="3043" spans="2:11" outlineLevel="1">
      <c r="B3043" s="26" t="str">
        <f t="shared" si="82"/>
        <v>A08F</v>
      </c>
      <c r="C3043" s="165" t="s">
        <v>3406</v>
      </c>
      <c r="D3043" s="25" t="s">
        <v>83</v>
      </c>
      <c r="E3043" s="25"/>
      <c r="F3043" s="25"/>
      <c r="G3043" s="25"/>
      <c r="H3043" s="25"/>
      <c r="I3043" s="25" t="s">
        <v>34</v>
      </c>
      <c r="J3043" s="38"/>
      <c r="K3043" s="133"/>
    </row>
    <row r="3044" spans="2:11" outlineLevel="1">
      <c r="B3044" s="26" t="str">
        <f t="shared" si="82"/>
        <v>A090</v>
      </c>
      <c r="C3044" s="165" t="s">
        <v>3407</v>
      </c>
      <c r="D3044" s="25" t="s">
        <v>83</v>
      </c>
      <c r="E3044" s="25"/>
      <c r="F3044" s="25"/>
      <c r="G3044" s="25"/>
      <c r="H3044" s="25"/>
      <c r="I3044" s="25" t="s">
        <v>34</v>
      </c>
      <c r="J3044" s="38"/>
      <c r="K3044" s="133"/>
    </row>
    <row r="3045" spans="2:11" outlineLevel="1">
      <c r="B3045" s="26" t="str">
        <f t="shared" si="82"/>
        <v>A091</v>
      </c>
      <c r="C3045" s="165" t="s">
        <v>3408</v>
      </c>
      <c r="D3045" s="25" t="s">
        <v>83</v>
      </c>
      <c r="E3045" s="25"/>
      <c r="F3045" s="25"/>
      <c r="G3045" s="25"/>
      <c r="H3045" s="25"/>
      <c r="I3045" s="25" t="s">
        <v>34</v>
      </c>
      <c r="J3045" s="38"/>
      <c r="K3045" s="133"/>
    </row>
    <row r="3046" spans="2:11" outlineLevel="1">
      <c r="B3046" s="26" t="str">
        <f t="shared" si="82"/>
        <v>A092</v>
      </c>
      <c r="C3046" s="165" t="s">
        <v>3409</v>
      </c>
      <c r="D3046" s="25" t="s">
        <v>83</v>
      </c>
      <c r="E3046" s="25"/>
      <c r="F3046" s="25"/>
      <c r="G3046" s="25"/>
      <c r="H3046" s="25"/>
      <c r="I3046" s="25" t="s">
        <v>34</v>
      </c>
      <c r="J3046" s="38"/>
      <c r="K3046" s="133"/>
    </row>
    <row r="3047" spans="2:11" outlineLevel="1">
      <c r="B3047" s="26" t="str">
        <f t="shared" si="82"/>
        <v>A093</v>
      </c>
      <c r="C3047" s="165" t="s">
        <v>3410</v>
      </c>
      <c r="D3047" s="25" t="s">
        <v>83</v>
      </c>
      <c r="E3047" s="25"/>
      <c r="F3047" s="25"/>
      <c r="G3047" s="25"/>
      <c r="H3047" s="25"/>
      <c r="I3047" s="25" t="s">
        <v>34</v>
      </c>
      <c r="J3047" s="38"/>
      <c r="K3047" s="133"/>
    </row>
    <row r="3048" spans="2:11" outlineLevel="1">
      <c r="B3048" s="26" t="str">
        <f t="shared" si="82"/>
        <v>A094</v>
      </c>
      <c r="C3048" s="165" t="s">
        <v>3411</v>
      </c>
      <c r="D3048" s="25" t="s">
        <v>83</v>
      </c>
      <c r="E3048" s="25"/>
      <c r="F3048" s="25"/>
      <c r="G3048" s="25"/>
      <c r="H3048" s="25"/>
      <c r="I3048" s="25" t="s">
        <v>34</v>
      </c>
      <c r="J3048" s="38"/>
      <c r="K3048" s="133"/>
    </row>
    <row r="3049" spans="2:11" outlineLevel="1">
      <c r="B3049" s="26" t="str">
        <f t="shared" si="82"/>
        <v>A095</v>
      </c>
      <c r="C3049" s="165" t="s">
        <v>3412</v>
      </c>
      <c r="D3049" s="25" t="s">
        <v>83</v>
      </c>
      <c r="E3049" s="25"/>
      <c r="F3049" s="25"/>
      <c r="G3049" s="25"/>
      <c r="H3049" s="25"/>
      <c r="I3049" s="25" t="s">
        <v>34</v>
      </c>
      <c r="J3049" s="38"/>
      <c r="K3049" s="133"/>
    </row>
    <row r="3050" spans="2:11" outlineLevel="1">
      <c r="B3050" s="26" t="str">
        <f t="shared" si="82"/>
        <v>A096</v>
      </c>
      <c r="C3050" s="165" t="s">
        <v>3413</v>
      </c>
      <c r="D3050" s="25" t="s">
        <v>83</v>
      </c>
      <c r="E3050" s="25"/>
      <c r="F3050" s="25"/>
      <c r="G3050" s="25"/>
      <c r="H3050" s="25"/>
      <c r="I3050" s="25" t="s">
        <v>34</v>
      </c>
      <c r="J3050" s="38"/>
      <c r="K3050" s="133"/>
    </row>
    <row r="3051" spans="2:11" outlineLevel="1">
      <c r="B3051" s="26" t="str">
        <f t="shared" si="82"/>
        <v>A097</v>
      </c>
      <c r="C3051" s="165" t="s">
        <v>3414</v>
      </c>
      <c r="D3051" s="25" t="s">
        <v>83</v>
      </c>
      <c r="E3051" s="25"/>
      <c r="F3051" s="25"/>
      <c r="G3051" s="25"/>
      <c r="H3051" s="25"/>
      <c r="I3051" s="25" t="s">
        <v>34</v>
      </c>
      <c r="J3051" s="38"/>
      <c r="K3051" s="133"/>
    </row>
    <row r="3052" spans="2:11" outlineLevel="1">
      <c r="B3052" s="26" t="str">
        <f t="shared" si="82"/>
        <v>A098</v>
      </c>
      <c r="C3052" s="165" t="s">
        <v>3415</v>
      </c>
      <c r="D3052" s="25" t="s">
        <v>83</v>
      </c>
      <c r="E3052" s="25"/>
      <c r="F3052" s="25"/>
      <c r="G3052" s="25"/>
      <c r="H3052" s="25"/>
      <c r="I3052" s="25" t="s">
        <v>34</v>
      </c>
      <c r="J3052" s="38"/>
      <c r="K3052" s="133"/>
    </row>
    <row r="3053" spans="2:11" outlineLevel="1">
      <c r="B3053" s="26" t="str">
        <f t="shared" si="82"/>
        <v>A099</v>
      </c>
      <c r="C3053" s="165" t="s">
        <v>3416</v>
      </c>
      <c r="D3053" s="25" t="s">
        <v>83</v>
      </c>
      <c r="E3053" s="25"/>
      <c r="F3053" s="25"/>
      <c r="G3053" s="25"/>
      <c r="H3053" s="25"/>
      <c r="I3053" s="25" t="s">
        <v>34</v>
      </c>
      <c r="J3053" s="38"/>
      <c r="K3053" s="133"/>
    </row>
    <row r="3054" spans="2:11" outlineLevel="1">
      <c r="B3054" s="26" t="str">
        <f t="shared" si="82"/>
        <v>A09A</v>
      </c>
      <c r="C3054" s="165" t="s">
        <v>3417</v>
      </c>
      <c r="D3054" s="25" t="s">
        <v>83</v>
      </c>
      <c r="E3054" s="25"/>
      <c r="F3054" s="25"/>
      <c r="G3054" s="25"/>
      <c r="H3054" s="25"/>
      <c r="I3054" s="25" t="s">
        <v>34</v>
      </c>
      <c r="J3054" s="38"/>
      <c r="K3054" s="133"/>
    </row>
    <row r="3055" spans="2:11" outlineLevel="1">
      <c r="B3055" s="26" t="str">
        <f t="shared" si="82"/>
        <v>A09B</v>
      </c>
      <c r="C3055" s="165" t="s">
        <v>3418</v>
      </c>
      <c r="D3055" s="25" t="s">
        <v>83</v>
      </c>
      <c r="E3055" s="25"/>
      <c r="F3055" s="25"/>
      <c r="G3055" s="25"/>
      <c r="H3055" s="25"/>
      <c r="I3055" s="25" t="s">
        <v>34</v>
      </c>
      <c r="J3055" s="38"/>
      <c r="K3055" s="133"/>
    </row>
    <row r="3056" spans="2:11" outlineLevel="1">
      <c r="B3056" s="26" t="str">
        <f t="shared" si="82"/>
        <v>A09C</v>
      </c>
      <c r="C3056" s="165" t="s">
        <v>3419</v>
      </c>
      <c r="D3056" s="25" t="s">
        <v>83</v>
      </c>
      <c r="E3056" s="25"/>
      <c r="F3056" s="25"/>
      <c r="G3056" s="25"/>
      <c r="H3056" s="25"/>
      <c r="I3056" s="25" t="s">
        <v>34</v>
      </c>
      <c r="J3056" s="38"/>
      <c r="K3056" s="133"/>
    </row>
    <row r="3057" spans="2:11" outlineLevel="1">
      <c r="B3057" s="26" t="str">
        <f t="shared" si="82"/>
        <v>A09D</v>
      </c>
      <c r="C3057" s="165" t="s">
        <v>3420</v>
      </c>
      <c r="D3057" s="25" t="s">
        <v>83</v>
      </c>
      <c r="E3057" s="25"/>
      <c r="F3057" s="25"/>
      <c r="G3057" s="25"/>
      <c r="H3057" s="25"/>
      <c r="I3057" s="25" t="s">
        <v>34</v>
      </c>
      <c r="J3057" s="38"/>
      <c r="K3057" s="133"/>
    </row>
    <row r="3058" spans="2:11" outlineLevel="1">
      <c r="B3058" s="26" t="str">
        <f t="shared" si="82"/>
        <v>A09E</v>
      </c>
      <c r="C3058" s="165" t="s">
        <v>3421</v>
      </c>
      <c r="D3058" s="25" t="s">
        <v>83</v>
      </c>
      <c r="E3058" s="25"/>
      <c r="F3058" s="25"/>
      <c r="G3058" s="25"/>
      <c r="H3058" s="25"/>
      <c r="I3058" s="25" t="s">
        <v>34</v>
      </c>
      <c r="J3058" s="38"/>
      <c r="K3058" s="133"/>
    </row>
    <row r="3059" spans="2:11" outlineLevel="1">
      <c r="B3059" s="26" t="str">
        <f t="shared" si="82"/>
        <v>A09F</v>
      </c>
      <c r="C3059" s="165" t="s">
        <v>3422</v>
      </c>
      <c r="D3059" s="25" t="s">
        <v>83</v>
      </c>
      <c r="E3059" s="25"/>
      <c r="F3059" s="25"/>
      <c r="G3059" s="25"/>
      <c r="H3059" s="25"/>
      <c r="I3059" s="25" t="s">
        <v>34</v>
      </c>
      <c r="J3059" s="38"/>
      <c r="K3059" s="133"/>
    </row>
    <row r="3060" spans="2:11" outlineLevel="1">
      <c r="B3060" s="26" t="str">
        <f t="shared" si="82"/>
        <v>A0A0</v>
      </c>
      <c r="C3060" s="165" t="s">
        <v>3423</v>
      </c>
      <c r="D3060" s="25" t="s">
        <v>83</v>
      </c>
      <c r="E3060" s="25"/>
      <c r="F3060" s="25"/>
      <c r="G3060" s="25"/>
      <c r="H3060" s="25"/>
      <c r="I3060" s="25" t="s">
        <v>34</v>
      </c>
      <c r="J3060" s="38"/>
      <c r="K3060" s="133"/>
    </row>
    <row r="3061" spans="2:11" outlineLevel="1">
      <c r="B3061" s="26" t="str">
        <f t="shared" si="82"/>
        <v>A0A1</v>
      </c>
      <c r="C3061" s="165" t="s">
        <v>3424</v>
      </c>
      <c r="D3061" s="25" t="s">
        <v>83</v>
      </c>
      <c r="E3061" s="25"/>
      <c r="F3061" s="25"/>
      <c r="G3061" s="25"/>
      <c r="H3061" s="25"/>
      <c r="I3061" s="25" t="s">
        <v>34</v>
      </c>
      <c r="J3061" s="38"/>
      <c r="K3061" s="133"/>
    </row>
    <row r="3062" spans="2:11" outlineLevel="1">
      <c r="B3062" s="26" t="str">
        <f t="shared" si="82"/>
        <v>A0A2</v>
      </c>
      <c r="C3062" s="165" t="s">
        <v>3425</v>
      </c>
      <c r="D3062" s="25" t="s">
        <v>83</v>
      </c>
      <c r="E3062" s="25"/>
      <c r="F3062" s="25"/>
      <c r="G3062" s="25"/>
      <c r="H3062" s="25"/>
      <c r="I3062" s="25" t="s">
        <v>34</v>
      </c>
      <c r="J3062" s="38"/>
      <c r="K3062" s="133"/>
    </row>
    <row r="3063" spans="2:11" outlineLevel="1">
      <c r="B3063" s="26" t="str">
        <f t="shared" si="82"/>
        <v>A0A3</v>
      </c>
      <c r="C3063" s="165" t="s">
        <v>3426</v>
      </c>
      <c r="D3063" s="25" t="s">
        <v>83</v>
      </c>
      <c r="E3063" s="25"/>
      <c r="F3063" s="25"/>
      <c r="G3063" s="25"/>
      <c r="H3063" s="25"/>
      <c r="I3063" s="25" t="s">
        <v>34</v>
      </c>
      <c r="J3063" s="38"/>
      <c r="K3063" s="133"/>
    </row>
    <row r="3064" spans="2:11" outlineLevel="1">
      <c r="B3064" s="26" t="str">
        <f t="shared" si="82"/>
        <v>A0A4</v>
      </c>
      <c r="C3064" s="165" t="s">
        <v>3427</v>
      </c>
      <c r="D3064" s="25" t="s">
        <v>83</v>
      </c>
      <c r="E3064" s="25"/>
      <c r="F3064" s="25"/>
      <c r="G3064" s="25"/>
      <c r="H3064" s="25"/>
      <c r="I3064" s="25" t="s">
        <v>34</v>
      </c>
      <c r="J3064" s="38"/>
      <c r="K3064" s="133"/>
    </row>
    <row r="3065" spans="2:11" outlineLevel="1">
      <c r="B3065" s="26" t="str">
        <f t="shared" si="82"/>
        <v>A0A5</v>
      </c>
      <c r="C3065" s="165" t="s">
        <v>3428</v>
      </c>
      <c r="D3065" s="25" t="s">
        <v>83</v>
      </c>
      <c r="E3065" s="25"/>
      <c r="F3065" s="25"/>
      <c r="G3065" s="25"/>
      <c r="H3065" s="25"/>
      <c r="I3065" s="25" t="s">
        <v>34</v>
      </c>
      <c r="J3065" s="38"/>
      <c r="K3065" s="133"/>
    </row>
    <row r="3066" spans="2:11" outlineLevel="1">
      <c r="B3066" s="26" t="str">
        <f t="shared" si="82"/>
        <v>A0A6</v>
      </c>
      <c r="C3066" s="165" t="s">
        <v>3429</v>
      </c>
      <c r="D3066" s="25" t="s">
        <v>83</v>
      </c>
      <c r="E3066" s="25"/>
      <c r="F3066" s="25"/>
      <c r="G3066" s="25"/>
      <c r="H3066" s="25"/>
      <c r="I3066" s="25" t="s">
        <v>34</v>
      </c>
      <c r="J3066" s="38"/>
      <c r="K3066" s="133"/>
    </row>
    <row r="3067" spans="2:11" outlineLevel="1">
      <c r="B3067" s="26" t="str">
        <f t="shared" si="82"/>
        <v>A0A7</v>
      </c>
      <c r="C3067" s="165" t="s">
        <v>3430</v>
      </c>
      <c r="D3067" s="25" t="s">
        <v>83</v>
      </c>
      <c r="E3067" s="25"/>
      <c r="F3067" s="25"/>
      <c r="G3067" s="25"/>
      <c r="H3067" s="25"/>
      <c r="I3067" s="25" t="s">
        <v>34</v>
      </c>
      <c r="J3067" s="38"/>
      <c r="K3067" s="133"/>
    </row>
    <row r="3068" spans="2:11" outlineLevel="1">
      <c r="B3068" s="26" t="str">
        <f t="shared" si="82"/>
        <v>A0A8</v>
      </c>
      <c r="C3068" s="165" t="s">
        <v>3431</v>
      </c>
      <c r="D3068" s="25" t="s">
        <v>83</v>
      </c>
      <c r="E3068" s="25"/>
      <c r="F3068" s="25"/>
      <c r="G3068" s="25"/>
      <c r="H3068" s="25"/>
      <c r="I3068" s="25" t="s">
        <v>34</v>
      </c>
      <c r="J3068" s="38"/>
      <c r="K3068" s="133"/>
    </row>
    <row r="3069" spans="2:11" outlineLevel="1">
      <c r="B3069" s="26" t="str">
        <f t="shared" si="82"/>
        <v>A0A9</v>
      </c>
      <c r="C3069" s="165" t="s">
        <v>3432</v>
      </c>
      <c r="D3069" s="25" t="s">
        <v>83</v>
      </c>
      <c r="E3069" s="25"/>
      <c r="F3069" s="25"/>
      <c r="G3069" s="25"/>
      <c r="H3069" s="25"/>
      <c r="I3069" s="25" t="s">
        <v>34</v>
      </c>
      <c r="J3069" s="38"/>
      <c r="K3069" s="133"/>
    </row>
    <row r="3070" spans="2:11" outlineLevel="1">
      <c r="B3070" s="26" t="str">
        <f t="shared" si="82"/>
        <v>A0AA</v>
      </c>
      <c r="C3070" s="165" t="s">
        <v>3433</v>
      </c>
      <c r="D3070" s="25" t="s">
        <v>83</v>
      </c>
      <c r="E3070" s="25"/>
      <c r="F3070" s="25"/>
      <c r="G3070" s="25"/>
      <c r="H3070" s="25"/>
      <c r="I3070" s="25" t="s">
        <v>34</v>
      </c>
      <c r="J3070" s="38"/>
      <c r="K3070" s="133"/>
    </row>
    <row r="3071" spans="2:11" outlineLevel="1">
      <c r="B3071" s="26" t="str">
        <f t="shared" si="82"/>
        <v>A0AB</v>
      </c>
      <c r="C3071" s="165" t="s">
        <v>3434</v>
      </c>
      <c r="D3071" s="25" t="s">
        <v>83</v>
      </c>
      <c r="E3071" s="25"/>
      <c r="F3071" s="25"/>
      <c r="G3071" s="25"/>
      <c r="H3071" s="25"/>
      <c r="I3071" s="25" t="s">
        <v>34</v>
      </c>
      <c r="J3071" s="38"/>
      <c r="K3071" s="133"/>
    </row>
    <row r="3072" spans="2:11" outlineLevel="1">
      <c r="B3072" s="26" t="str">
        <f t="shared" si="82"/>
        <v>A0AC</v>
      </c>
      <c r="C3072" s="165" t="s">
        <v>3435</v>
      </c>
      <c r="D3072" s="25" t="s">
        <v>83</v>
      </c>
      <c r="E3072" s="25"/>
      <c r="F3072" s="25"/>
      <c r="G3072" s="25"/>
      <c r="H3072" s="25"/>
      <c r="I3072" s="25" t="s">
        <v>34</v>
      </c>
      <c r="J3072" s="38"/>
      <c r="K3072" s="133"/>
    </row>
    <row r="3073" spans="2:11" outlineLevel="1">
      <c r="B3073" s="26" t="str">
        <f t="shared" si="82"/>
        <v>A0AD</v>
      </c>
      <c r="C3073" s="165" t="s">
        <v>3436</v>
      </c>
      <c r="D3073" s="25" t="s">
        <v>83</v>
      </c>
      <c r="E3073" s="25"/>
      <c r="F3073" s="25"/>
      <c r="G3073" s="25"/>
      <c r="H3073" s="25"/>
      <c r="I3073" s="25" t="s">
        <v>34</v>
      </c>
      <c r="J3073" s="38"/>
      <c r="K3073" s="133"/>
    </row>
    <row r="3074" spans="2:11" outlineLevel="1">
      <c r="B3074" s="26" t="str">
        <f t="shared" si="82"/>
        <v>A0AE</v>
      </c>
      <c r="C3074" s="165" t="s">
        <v>3437</v>
      </c>
      <c r="D3074" s="25" t="s">
        <v>83</v>
      </c>
      <c r="E3074" s="25"/>
      <c r="F3074" s="25"/>
      <c r="G3074" s="25"/>
      <c r="H3074" s="25"/>
      <c r="I3074" s="25" t="s">
        <v>34</v>
      </c>
      <c r="J3074" s="38"/>
      <c r="K3074" s="133"/>
    </row>
    <row r="3075" spans="2:11" outlineLevel="1">
      <c r="B3075" s="26" t="str">
        <f t="shared" si="82"/>
        <v>A0AF</v>
      </c>
      <c r="C3075" s="165" t="s">
        <v>3438</v>
      </c>
      <c r="D3075" s="25" t="s">
        <v>83</v>
      </c>
      <c r="E3075" s="25"/>
      <c r="F3075" s="25"/>
      <c r="G3075" s="25"/>
      <c r="H3075" s="25"/>
      <c r="I3075" s="25" t="s">
        <v>34</v>
      </c>
      <c r="J3075" s="38"/>
      <c r="K3075" s="133"/>
    </row>
    <row r="3076" spans="2:11" outlineLevel="1">
      <c r="B3076" s="26" t="str">
        <f t="shared" si="82"/>
        <v>A0B0</v>
      </c>
      <c r="C3076" s="165" t="s">
        <v>3439</v>
      </c>
      <c r="D3076" s="25" t="s">
        <v>83</v>
      </c>
      <c r="E3076" s="25"/>
      <c r="F3076" s="25"/>
      <c r="G3076" s="25"/>
      <c r="H3076" s="25"/>
      <c r="I3076" s="25" t="s">
        <v>34</v>
      </c>
      <c r="J3076" s="38"/>
      <c r="K3076" s="133"/>
    </row>
    <row r="3077" spans="2:11" outlineLevel="1">
      <c r="B3077" s="26" t="str">
        <f t="shared" si="82"/>
        <v>A0B1</v>
      </c>
      <c r="C3077" s="165" t="s">
        <v>3440</v>
      </c>
      <c r="D3077" s="25" t="s">
        <v>83</v>
      </c>
      <c r="E3077" s="25"/>
      <c r="F3077" s="25"/>
      <c r="G3077" s="25"/>
      <c r="H3077" s="25"/>
      <c r="I3077" s="25" t="s">
        <v>34</v>
      </c>
      <c r="J3077" s="38"/>
      <c r="K3077" s="133"/>
    </row>
    <row r="3078" spans="2:11" outlineLevel="1">
      <c r="B3078" s="26" t="str">
        <f t="shared" si="82"/>
        <v>A0B2</v>
      </c>
      <c r="C3078" s="165" t="s">
        <v>3441</v>
      </c>
      <c r="D3078" s="25" t="s">
        <v>83</v>
      </c>
      <c r="E3078" s="25"/>
      <c r="F3078" s="25"/>
      <c r="G3078" s="25"/>
      <c r="H3078" s="25"/>
      <c r="I3078" s="25" t="s">
        <v>34</v>
      </c>
      <c r="J3078" s="38"/>
      <c r="K3078" s="133"/>
    </row>
    <row r="3079" spans="2:11" outlineLevel="1">
      <c r="B3079" s="26" t="str">
        <f t="shared" si="82"/>
        <v>A0B3</v>
      </c>
      <c r="C3079" s="165" t="s">
        <v>3442</v>
      </c>
      <c r="D3079" s="25" t="s">
        <v>83</v>
      </c>
      <c r="E3079" s="25"/>
      <c r="F3079" s="25"/>
      <c r="G3079" s="25"/>
      <c r="H3079" s="25"/>
      <c r="I3079" s="25" t="s">
        <v>34</v>
      </c>
      <c r="J3079" s="38"/>
      <c r="K3079" s="133"/>
    </row>
    <row r="3080" spans="2:11" outlineLevel="1">
      <c r="B3080" s="26" t="str">
        <f t="shared" si="82"/>
        <v>A0B4</v>
      </c>
      <c r="C3080" s="165" t="s">
        <v>3443</v>
      </c>
      <c r="D3080" s="25" t="s">
        <v>83</v>
      </c>
      <c r="E3080" s="25"/>
      <c r="F3080" s="25"/>
      <c r="G3080" s="25"/>
      <c r="H3080" s="25"/>
      <c r="I3080" s="25" t="s">
        <v>34</v>
      </c>
      <c r="J3080" s="38"/>
      <c r="K3080" s="133"/>
    </row>
    <row r="3081" spans="2:11" outlineLevel="1">
      <c r="B3081" s="26" t="str">
        <f t="shared" si="82"/>
        <v>A0B5</v>
      </c>
      <c r="C3081" s="165" t="s">
        <v>3444</v>
      </c>
      <c r="D3081" s="25" t="s">
        <v>83</v>
      </c>
      <c r="E3081" s="25"/>
      <c r="F3081" s="25"/>
      <c r="G3081" s="25"/>
      <c r="H3081" s="25"/>
      <c r="I3081" s="25" t="s">
        <v>34</v>
      </c>
      <c r="J3081" s="38"/>
      <c r="K3081" s="133"/>
    </row>
    <row r="3082" spans="2:11" outlineLevel="1">
      <c r="B3082" s="26" t="str">
        <f t="shared" si="82"/>
        <v>A0B6</v>
      </c>
      <c r="C3082" s="165" t="s">
        <v>3445</v>
      </c>
      <c r="D3082" s="25" t="s">
        <v>83</v>
      </c>
      <c r="E3082" s="25"/>
      <c r="F3082" s="25"/>
      <c r="G3082" s="25"/>
      <c r="H3082" s="25"/>
      <c r="I3082" s="25" t="s">
        <v>34</v>
      </c>
      <c r="J3082" s="38"/>
      <c r="K3082" s="133"/>
    </row>
    <row r="3083" spans="2:11" outlineLevel="1">
      <c r="B3083" s="26" t="str">
        <f t="shared" si="82"/>
        <v>A0B7</v>
      </c>
      <c r="C3083" s="165" t="s">
        <v>3446</v>
      </c>
      <c r="D3083" s="25" t="s">
        <v>83</v>
      </c>
      <c r="E3083" s="25"/>
      <c r="F3083" s="25"/>
      <c r="G3083" s="25"/>
      <c r="H3083" s="25"/>
      <c r="I3083" s="25" t="s">
        <v>34</v>
      </c>
      <c r="J3083" s="38"/>
      <c r="K3083" s="133"/>
    </row>
    <row r="3084" spans="2:11" outlineLevel="1">
      <c r="B3084" s="26" t="str">
        <f t="shared" si="82"/>
        <v>A0B8</v>
      </c>
      <c r="C3084" s="165" t="s">
        <v>3447</v>
      </c>
      <c r="D3084" s="25" t="s">
        <v>83</v>
      </c>
      <c r="E3084" s="25"/>
      <c r="F3084" s="25"/>
      <c r="G3084" s="25"/>
      <c r="H3084" s="25"/>
      <c r="I3084" s="25" t="s">
        <v>34</v>
      </c>
      <c r="J3084" s="38"/>
      <c r="K3084" s="133"/>
    </row>
    <row r="3085" spans="2:11" outlineLevel="1">
      <c r="B3085" s="26" t="str">
        <f t="shared" si="82"/>
        <v>A0B9</v>
      </c>
      <c r="C3085" s="165" t="s">
        <v>3448</v>
      </c>
      <c r="D3085" s="25" t="s">
        <v>83</v>
      </c>
      <c r="E3085" s="25"/>
      <c r="F3085" s="25"/>
      <c r="G3085" s="25"/>
      <c r="H3085" s="25"/>
      <c r="I3085" s="25" t="s">
        <v>34</v>
      </c>
      <c r="J3085" s="38"/>
      <c r="K3085" s="133"/>
    </row>
    <row r="3086" spans="2:11" outlineLevel="1">
      <c r="B3086" s="26" t="str">
        <f t="shared" si="82"/>
        <v>A0BA</v>
      </c>
      <c r="C3086" s="165" t="s">
        <v>3449</v>
      </c>
      <c r="D3086" s="25" t="s">
        <v>83</v>
      </c>
      <c r="E3086" s="25"/>
      <c r="F3086" s="25"/>
      <c r="G3086" s="25"/>
      <c r="H3086" s="25"/>
      <c r="I3086" s="25" t="s">
        <v>34</v>
      </c>
      <c r="J3086" s="38"/>
      <c r="K3086" s="133"/>
    </row>
    <row r="3087" spans="2:11" outlineLevel="1">
      <c r="B3087" s="26" t="str">
        <f t="shared" si="82"/>
        <v>A0BB</v>
      </c>
      <c r="C3087" s="165" t="s">
        <v>3450</v>
      </c>
      <c r="D3087" s="25" t="s">
        <v>83</v>
      </c>
      <c r="E3087" s="25"/>
      <c r="F3087" s="25"/>
      <c r="G3087" s="25"/>
      <c r="H3087" s="25"/>
      <c r="I3087" s="25" t="s">
        <v>34</v>
      </c>
      <c r="J3087" s="38"/>
      <c r="K3087" s="133"/>
    </row>
    <row r="3088" spans="2:11" outlineLevel="1">
      <c r="B3088" s="26" t="str">
        <f t="shared" si="82"/>
        <v>A0BC</v>
      </c>
      <c r="C3088" s="165" t="s">
        <v>3451</v>
      </c>
      <c r="D3088" s="25" t="s">
        <v>83</v>
      </c>
      <c r="E3088" s="25"/>
      <c r="F3088" s="25"/>
      <c r="G3088" s="25"/>
      <c r="H3088" s="25"/>
      <c r="I3088" s="25" t="s">
        <v>34</v>
      </c>
      <c r="J3088" s="38"/>
      <c r="K3088" s="133"/>
    </row>
    <row r="3089" spans="2:11" outlineLevel="1">
      <c r="B3089" s="26" t="str">
        <f t="shared" si="82"/>
        <v>A0BD</v>
      </c>
      <c r="C3089" s="165" t="s">
        <v>3452</v>
      </c>
      <c r="D3089" s="25" t="s">
        <v>83</v>
      </c>
      <c r="E3089" s="25"/>
      <c r="F3089" s="25"/>
      <c r="G3089" s="25"/>
      <c r="H3089" s="25"/>
      <c r="I3089" s="25" t="s">
        <v>34</v>
      </c>
      <c r="J3089" s="38"/>
      <c r="K3089" s="133"/>
    </row>
    <row r="3090" spans="2:11" outlineLevel="1">
      <c r="B3090" s="26" t="str">
        <f t="shared" si="82"/>
        <v>A0BE</v>
      </c>
      <c r="C3090" s="165" t="s">
        <v>3453</v>
      </c>
      <c r="D3090" s="25" t="s">
        <v>83</v>
      </c>
      <c r="E3090" s="25"/>
      <c r="F3090" s="25"/>
      <c r="G3090" s="25"/>
      <c r="H3090" s="25"/>
      <c r="I3090" s="25" t="s">
        <v>34</v>
      </c>
      <c r="J3090" s="38"/>
      <c r="K3090" s="133"/>
    </row>
    <row r="3091" spans="2:11" outlineLevel="1">
      <c r="B3091" s="26" t="str">
        <f t="shared" si="82"/>
        <v>A0BF</v>
      </c>
      <c r="C3091" s="165" t="s">
        <v>3454</v>
      </c>
      <c r="D3091" s="25" t="s">
        <v>83</v>
      </c>
      <c r="E3091" s="25"/>
      <c r="F3091" s="25"/>
      <c r="G3091" s="25"/>
      <c r="H3091" s="25"/>
      <c r="I3091" s="25" t="s">
        <v>34</v>
      </c>
      <c r="J3091" s="38"/>
      <c r="K3091" s="133"/>
    </row>
    <row r="3092" spans="2:11" outlineLevel="1">
      <c r="C3092" s="166"/>
      <c r="D3092" s="25"/>
      <c r="E3092" s="25"/>
      <c r="F3092" s="25"/>
      <c r="G3092" s="25"/>
      <c r="H3092" s="25"/>
      <c r="I3092" s="25"/>
      <c r="J3092" s="38"/>
      <c r="K3092" s="133"/>
    </row>
    <row r="3093" spans="2:11" outlineLevel="1">
      <c r="C3093" s="166"/>
      <c r="D3093" s="25"/>
      <c r="E3093" s="25"/>
      <c r="F3093" s="25"/>
      <c r="G3093" s="25"/>
      <c r="H3093" s="25"/>
      <c r="I3093" s="25"/>
      <c r="J3093" s="38"/>
      <c r="K3093" s="133"/>
    </row>
    <row r="3094" spans="2:11" outlineLevel="1">
      <c r="C3094" s="166"/>
      <c r="D3094" s="25"/>
      <c r="E3094" s="25"/>
      <c r="F3094" s="25"/>
      <c r="G3094" s="25"/>
      <c r="H3094" s="25"/>
      <c r="I3094" s="25"/>
      <c r="J3094" s="38"/>
      <c r="K3094" s="133"/>
    </row>
    <row r="3095" spans="2:11" outlineLevel="1">
      <c r="C3095" s="166"/>
      <c r="D3095" s="25"/>
      <c r="E3095" s="25"/>
      <c r="F3095" s="25"/>
      <c r="G3095" s="25"/>
      <c r="H3095" s="25"/>
      <c r="I3095" s="25"/>
      <c r="J3095" s="38"/>
      <c r="K3095" s="133"/>
    </row>
    <row r="3096" spans="2:11" outlineLevel="1">
      <c r="C3096" s="166"/>
      <c r="D3096" s="25"/>
      <c r="E3096" s="25"/>
      <c r="F3096" s="25"/>
      <c r="G3096" s="25"/>
      <c r="H3096" s="25"/>
      <c r="I3096" s="25"/>
      <c r="J3096" s="38"/>
      <c r="K3096" s="133"/>
    </row>
    <row r="3097" spans="2:11" outlineLevel="1">
      <c r="C3097" s="166"/>
      <c r="D3097" s="25"/>
      <c r="E3097" s="25"/>
      <c r="F3097" s="25"/>
      <c r="G3097" s="25"/>
      <c r="H3097" s="25"/>
      <c r="I3097" s="25"/>
      <c r="J3097" s="38"/>
      <c r="K3097" s="133"/>
    </row>
    <row r="3098" spans="2:11" outlineLevel="1">
      <c r="C3098" s="166"/>
      <c r="D3098" s="25"/>
      <c r="E3098" s="25"/>
      <c r="F3098" s="25"/>
      <c r="G3098" s="25"/>
      <c r="H3098" s="25"/>
      <c r="I3098" s="25"/>
      <c r="J3098" s="38"/>
      <c r="K3098" s="133"/>
    </row>
    <row r="3099" spans="2:11" outlineLevel="1">
      <c r="C3099" s="166"/>
      <c r="D3099" s="25"/>
      <c r="E3099" s="25"/>
      <c r="F3099" s="25"/>
      <c r="G3099" s="25"/>
      <c r="H3099" s="25"/>
      <c r="I3099" s="25"/>
      <c r="J3099" s="38"/>
      <c r="K3099" s="133"/>
    </row>
    <row r="3100" spans="2:11" outlineLevel="1">
      <c r="C3100" s="166"/>
      <c r="D3100" s="25"/>
      <c r="E3100" s="25"/>
      <c r="F3100" s="25"/>
      <c r="G3100" s="25"/>
      <c r="H3100" s="25"/>
      <c r="I3100" s="25"/>
      <c r="J3100" s="38"/>
      <c r="K3100" s="133"/>
    </row>
    <row r="3101" spans="2:11" outlineLevel="1">
      <c r="C3101" s="166"/>
      <c r="D3101" s="25"/>
      <c r="E3101" s="25"/>
      <c r="F3101" s="25"/>
      <c r="G3101" s="25"/>
      <c r="H3101" s="25"/>
      <c r="I3101" s="25"/>
      <c r="J3101" s="38"/>
      <c r="K3101" s="133"/>
    </row>
    <row r="3102" spans="2:11" outlineLevel="1">
      <c r="C3102" s="166"/>
      <c r="D3102" s="25"/>
      <c r="E3102" s="25"/>
      <c r="F3102" s="25"/>
      <c r="G3102" s="25"/>
      <c r="H3102" s="25"/>
      <c r="I3102" s="25"/>
      <c r="J3102" s="38"/>
      <c r="K3102" s="133"/>
    </row>
    <row r="3103" spans="2:11" outlineLevel="1">
      <c r="C3103" s="166"/>
      <c r="D3103" s="25"/>
      <c r="E3103" s="25"/>
      <c r="F3103" s="25"/>
      <c r="G3103" s="25"/>
      <c r="H3103" s="25"/>
      <c r="I3103" s="25"/>
      <c r="J3103" s="38"/>
      <c r="K3103" s="133"/>
    </row>
    <row r="3104" spans="2:11" outlineLevel="1">
      <c r="C3104" s="166"/>
      <c r="D3104" s="25"/>
      <c r="E3104" s="25"/>
      <c r="F3104" s="25"/>
      <c r="G3104" s="25"/>
      <c r="H3104" s="25"/>
      <c r="I3104" s="25"/>
      <c r="J3104" s="38"/>
      <c r="K3104" s="133"/>
    </row>
    <row r="3105" spans="3:11" outlineLevel="1">
      <c r="C3105" s="166"/>
      <c r="D3105" s="25"/>
      <c r="E3105" s="25"/>
      <c r="F3105" s="25"/>
      <c r="G3105" s="25"/>
      <c r="H3105" s="25"/>
      <c r="I3105" s="25"/>
      <c r="J3105" s="38"/>
      <c r="K3105" s="133"/>
    </row>
    <row r="3106" spans="3:11" outlineLevel="1">
      <c r="C3106" s="164"/>
    </row>
    <row r="3107" spans="3:11" outlineLevel="1">
      <c r="C3107" s="164"/>
    </row>
  </sheetData>
  <autoFilter ref="L1:L3108" xr:uid="{00000000-0009-0000-0000-000002000000}"/>
  <mergeCells count="1087">
    <mergeCell ref="K2635:K2638"/>
    <mergeCell ref="K2703:K2706"/>
    <mergeCell ref="K2767:K2770"/>
    <mergeCell ref="K2772:K2773"/>
    <mergeCell ref="K2831:K2834"/>
    <mergeCell ref="K2836:K2837"/>
    <mergeCell ref="K2380:K2381"/>
    <mergeCell ref="K2382:K2383"/>
    <mergeCell ref="K2384:K2385"/>
    <mergeCell ref="K2386:K2387"/>
    <mergeCell ref="K2388:K2389"/>
    <mergeCell ref="K2390:K2391"/>
    <mergeCell ref="K2392:K2393"/>
    <mergeCell ref="K2394:K2395"/>
    <mergeCell ref="K2427:K2430"/>
    <mergeCell ref="K2346:K2347"/>
    <mergeCell ref="K2348:K2349"/>
    <mergeCell ref="K2350:K2351"/>
    <mergeCell ref="K2352:K2353"/>
    <mergeCell ref="K2354:K2355"/>
    <mergeCell ref="K2356:K2357"/>
    <mergeCell ref="K2358:K2359"/>
    <mergeCell ref="K2360:K2361"/>
    <mergeCell ref="K2362:K2363"/>
    <mergeCell ref="K2364:K2365"/>
    <mergeCell ref="K2366:K2367"/>
    <mergeCell ref="K2368:K2369"/>
    <mergeCell ref="K2370:K2371"/>
    <mergeCell ref="K2372:K2373"/>
    <mergeCell ref="K2374:K2375"/>
    <mergeCell ref="K2376:K2377"/>
    <mergeCell ref="K2378:K2379"/>
    <mergeCell ref="I68:I71"/>
    <mergeCell ref="I134:I137"/>
    <mergeCell ref="I206:I209"/>
    <mergeCell ref="I273:I276"/>
    <mergeCell ref="K2316:K2317"/>
    <mergeCell ref="K2318:K2319"/>
    <mergeCell ref="K2320:K2321"/>
    <mergeCell ref="K2322:K2323"/>
    <mergeCell ref="K2324:K2325"/>
    <mergeCell ref="K2326:K2327"/>
    <mergeCell ref="K2328:K2329"/>
    <mergeCell ref="K2330:K2331"/>
    <mergeCell ref="K2332:K2333"/>
    <mergeCell ref="K2334:K2335"/>
    <mergeCell ref="K2336:K2337"/>
    <mergeCell ref="K2338:K2339"/>
    <mergeCell ref="K2340:K2341"/>
    <mergeCell ref="I1442:I1445"/>
    <mergeCell ref="I1449:I1450"/>
    <mergeCell ref="I1451:I1452"/>
    <mergeCell ref="I1453:I1454"/>
    <mergeCell ref="I1455:I1456"/>
    <mergeCell ref="I1457:I1458"/>
    <mergeCell ref="I1459:I1460"/>
    <mergeCell ref="I1461:I1462"/>
    <mergeCell ref="I1463:I1464"/>
    <mergeCell ref="I1465:I1466"/>
    <mergeCell ref="I1467:I1468"/>
    <mergeCell ref="I1469:I1470"/>
    <mergeCell ref="I1471:I1472"/>
    <mergeCell ref="I1473:I1474"/>
    <mergeCell ref="I1475:I1476"/>
    <mergeCell ref="C513:C514"/>
    <mergeCell ref="C515:C516"/>
    <mergeCell ref="A952:N952"/>
    <mergeCell ref="A990:N990"/>
    <mergeCell ref="K689:K692"/>
    <mergeCell ref="K756:K759"/>
    <mergeCell ref="K134:K137"/>
    <mergeCell ref="K206:K209"/>
    <mergeCell ref="K273:K276"/>
    <mergeCell ref="K337:K340"/>
    <mergeCell ref="K393:K396"/>
    <mergeCell ref="K457:K460"/>
    <mergeCell ref="K493:K496"/>
    <mergeCell ref="K559:K562"/>
    <mergeCell ref="K625:K628"/>
    <mergeCell ref="M1:N1"/>
    <mergeCell ref="A2:N2"/>
    <mergeCell ref="A3:N3"/>
    <mergeCell ref="A133:N133"/>
    <mergeCell ref="A205:N205"/>
    <mergeCell ref="A272:N272"/>
    <mergeCell ref="A392:N392"/>
    <mergeCell ref="A492:N492"/>
    <mergeCell ref="A558:N558"/>
    <mergeCell ref="C517:C518"/>
    <mergeCell ref="C519:C520"/>
    <mergeCell ref="D515:D516"/>
    <mergeCell ref="D517:D518"/>
    <mergeCell ref="D519:D520"/>
    <mergeCell ref="I4:I7"/>
    <mergeCell ref="I43:I44"/>
    <mergeCell ref="I45:I46"/>
    <mergeCell ref="E689:E692"/>
    <mergeCell ref="E756:E759"/>
    <mergeCell ref="F519:F520"/>
    <mergeCell ref="F559:F562"/>
    <mergeCell ref="I337:I340"/>
    <mergeCell ref="I393:I396"/>
    <mergeCell ref="I457:I460"/>
    <mergeCell ref="C1453:C1454"/>
    <mergeCell ref="C1455:C1456"/>
    <mergeCell ref="C1457:C1458"/>
    <mergeCell ref="C1459:C1460"/>
    <mergeCell ref="C1461:C1462"/>
    <mergeCell ref="C1463:C1464"/>
    <mergeCell ref="A624:N624"/>
    <mergeCell ref="A755:N755"/>
    <mergeCell ref="A833:N833"/>
    <mergeCell ref="A834:N834"/>
    <mergeCell ref="A849:N849"/>
    <mergeCell ref="A869:N869"/>
    <mergeCell ref="A887:N887"/>
    <mergeCell ref="A906:N906"/>
    <mergeCell ref="A931:N931"/>
    <mergeCell ref="C1337:C1338"/>
    <mergeCell ref="C1339:C1340"/>
    <mergeCell ref="C1351:C1352"/>
    <mergeCell ref="C1362:C1363"/>
    <mergeCell ref="C1364:C1365"/>
    <mergeCell ref="C1378:C1381"/>
    <mergeCell ref="C1442:C1445"/>
    <mergeCell ref="C1449:C1450"/>
    <mergeCell ref="C1451:C1452"/>
    <mergeCell ref="C511:C512"/>
    <mergeCell ref="C457:C460"/>
    <mergeCell ref="C493:C496"/>
    <mergeCell ref="C497:C498"/>
    <mergeCell ref="C499:C500"/>
    <mergeCell ref="C501:C502"/>
    <mergeCell ref="C503:C504"/>
    <mergeCell ref="C505:C506"/>
    <mergeCell ref="C507:C508"/>
    <mergeCell ref="C509:C510"/>
    <mergeCell ref="C4:C7"/>
    <mergeCell ref="C43:C44"/>
    <mergeCell ref="C45:C46"/>
    <mergeCell ref="C68:C71"/>
    <mergeCell ref="C134:C137"/>
    <mergeCell ref="C206:C209"/>
    <mergeCell ref="C273:C276"/>
    <mergeCell ref="C337:C340"/>
    <mergeCell ref="C393:C396"/>
    <mergeCell ref="C1056:C1059"/>
    <mergeCell ref="C1120:C1123"/>
    <mergeCell ref="C1184:C1187"/>
    <mergeCell ref="C1190:C1191"/>
    <mergeCell ref="C1314:C1317"/>
    <mergeCell ref="A1313:N1313"/>
    <mergeCell ref="C1465:C1466"/>
    <mergeCell ref="C1467:C1468"/>
    <mergeCell ref="C1469:C1470"/>
    <mergeCell ref="D1056:D1059"/>
    <mergeCell ref="D1120:D1123"/>
    <mergeCell ref="D1184:D1187"/>
    <mergeCell ref="D1190:D1191"/>
    <mergeCell ref="D1314:D1317"/>
    <mergeCell ref="D1337:D1338"/>
    <mergeCell ref="D1339:D1340"/>
    <mergeCell ref="D1351:D1352"/>
    <mergeCell ref="D1362:D1363"/>
    <mergeCell ref="D1364:D1365"/>
    <mergeCell ref="D1378:D1381"/>
    <mergeCell ref="D1442:D1445"/>
    <mergeCell ref="D1449:D1450"/>
    <mergeCell ref="D1451:D1452"/>
    <mergeCell ref="D1453:D1454"/>
    <mergeCell ref="E1449:E1450"/>
    <mergeCell ref="E1451:E1452"/>
    <mergeCell ref="E1453:E1454"/>
    <mergeCell ref="E1455:E1456"/>
    <mergeCell ref="E1457:E1458"/>
    <mergeCell ref="E1459:E1460"/>
    <mergeCell ref="E1461:E1462"/>
    <mergeCell ref="E1463:E1464"/>
    <mergeCell ref="C1471:C1472"/>
    <mergeCell ref="C1473:C1474"/>
    <mergeCell ref="C1475:C1476"/>
    <mergeCell ref="C1477:C1478"/>
    <mergeCell ref="C1479:C1480"/>
    <mergeCell ref="C1481:C1482"/>
    <mergeCell ref="C1506:C1509"/>
    <mergeCell ref="C1543:C1546"/>
    <mergeCell ref="C1596:C1599"/>
    <mergeCell ref="C1660:C1663"/>
    <mergeCell ref="C1724:C1727"/>
    <mergeCell ref="C1788:C1791"/>
    <mergeCell ref="C1852:C1855"/>
    <mergeCell ref="C2316:C2317"/>
    <mergeCell ref="C2318:C2319"/>
    <mergeCell ref="A1542:N1542"/>
    <mergeCell ref="C2320:C2321"/>
    <mergeCell ref="D1471:D1472"/>
    <mergeCell ref="D1473:D1474"/>
    <mergeCell ref="D1475:D1476"/>
    <mergeCell ref="D1477:D1478"/>
    <mergeCell ref="D1479:D1480"/>
    <mergeCell ref="D1481:D1482"/>
    <mergeCell ref="D1506:D1509"/>
    <mergeCell ref="D1543:D1546"/>
    <mergeCell ref="D1596:D1599"/>
    <mergeCell ref="D1660:D1663"/>
    <mergeCell ref="G1506:G1509"/>
    <mergeCell ref="G1543:G1546"/>
    <mergeCell ref="G1596:G1599"/>
    <mergeCell ref="G1660:G1663"/>
    <mergeCell ref="G1724:G1727"/>
    <mergeCell ref="C2322:C2323"/>
    <mergeCell ref="D1724:D1727"/>
    <mergeCell ref="D1788:D1791"/>
    <mergeCell ref="D1852:D1855"/>
    <mergeCell ref="D2316:D2317"/>
    <mergeCell ref="D2318:D2319"/>
    <mergeCell ref="D2320:D2321"/>
    <mergeCell ref="D2322:D2323"/>
    <mergeCell ref="E2316:E2317"/>
    <mergeCell ref="E2318:E2319"/>
    <mergeCell ref="E2320:E2321"/>
    <mergeCell ref="E2322:E2323"/>
    <mergeCell ref="F1724:F1727"/>
    <mergeCell ref="F1788:F1791"/>
    <mergeCell ref="F1852:F1855"/>
    <mergeCell ref="F2316:F2317"/>
    <mergeCell ref="C2324:C2325"/>
    <mergeCell ref="D2324:D2325"/>
    <mergeCell ref="C2326:C2327"/>
    <mergeCell ref="C2328:C2329"/>
    <mergeCell ref="C2330:C2331"/>
    <mergeCell ref="C2332:C2333"/>
    <mergeCell ref="C2334:C2335"/>
    <mergeCell ref="C2336:C2337"/>
    <mergeCell ref="C2338:C2339"/>
    <mergeCell ref="C2340:C2341"/>
    <mergeCell ref="C2342:C2343"/>
    <mergeCell ref="C2344:C2345"/>
    <mergeCell ref="C2346:C2347"/>
    <mergeCell ref="C2348:C2349"/>
    <mergeCell ref="C2350:C2351"/>
    <mergeCell ref="C2352:C2353"/>
    <mergeCell ref="C2354:C2355"/>
    <mergeCell ref="C2356:C2357"/>
    <mergeCell ref="C2358:C2359"/>
    <mergeCell ref="C2360:C2361"/>
    <mergeCell ref="C2362:C2363"/>
    <mergeCell ref="C2364:C2365"/>
    <mergeCell ref="C2366:C2367"/>
    <mergeCell ref="C2368:C2369"/>
    <mergeCell ref="C2370:C2371"/>
    <mergeCell ref="C2372:C2373"/>
    <mergeCell ref="C2374:C2375"/>
    <mergeCell ref="C2376:C2377"/>
    <mergeCell ref="C2378:C2379"/>
    <mergeCell ref="C2380:C2381"/>
    <mergeCell ref="C2382:C2383"/>
    <mergeCell ref="C2384:C2385"/>
    <mergeCell ref="C2386:C2387"/>
    <mergeCell ref="C2388:C2389"/>
    <mergeCell ref="C2390:C2391"/>
    <mergeCell ref="C2392:C2393"/>
    <mergeCell ref="C2394:C2395"/>
    <mergeCell ref="C2427:C2430"/>
    <mergeCell ref="C2507:C2510"/>
    <mergeCell ref="C2512:C2513"/>
    <mergeCell ref="C2519:C2520"/>
    <mergeCell ref="C2521:C2522"/>
    <mergeCell ref="C2571:C2574"/>
    <mergeCell ref="C2635:C2638"/>
    <mergeCell ref="A2506:N2506"/>
    <mergeCell ref="A2426:N2426"/>
    <mergeCell ref="D2427:D2430"/>
    <mergeCell ref="D2507:D2510"/>
    <mergeCell ref="D2512:D2513"/>
    <mergeCell ref="D2519:D2520"/>
    <mergeCell ref="D2521:D2522"/>
    <mergeCell ref="D2571:D2574"/>
    <mergeCell ref="D2635:D2638"/>
    <mergeCell ref="E2427:E2430"/>
    <mergeCell ref="E2507:E2510"/>
    <mergeCell ref="E2512:E2513"/>
    <mergeCell ref="E2519:E2520"/>
    <mergeCell ref="E2521:E2522"/>
    <mergeCell ref="E2571:E2574"/>
    <mergeCell ref="E2635:E2638"/>
    <mergeCell ref="F2635:F2638"/>
    <mergeCell ref="D2394:D2395"/>
    <mergeCell ref="E2394:E2395"/>
    <mergeCell ref="F2507:F2510"/>
    <mergeCell ref="F2512:F2513"/>
    <mergeCell ref="F2519:F2520"/>
    <mergeCell ref="F2521:F2522"/>
    <mergeCell ref="F2571:F2574"/>
    <mergeCell ref="C2900:C2903"/>
    <mergeCell ref="C2964:C2967"/>
    <mergeCell ref="C2969:C2970"/>
    <mergeCell ref="C2974:C2975"/>
    <mergeCell ref="A2899:N2899"/>
    <mergeCell ref="D2703:D2706"/>
    <mergeCell ref="D2767:D2770"/>
    <mergeCell ref="D2772:D2773"/>
    <mergeCell ref="F2836:F2837"/>
    <mergeCell ref="F2900:F2903"/>
    <mergeCell ref="F2964:F2967"/>
    <mergeCell ref="F2969:F2970"/>
    <mergeCell ref="F2974:F2975"/>
    <mergeCell ref="G2900:G2903"/>
    <mergeCell ref="G2964:G2967"/>
    <mergeCell ref="G2969:G2970"/>
    <mergeCell ref="G2974:G2975"/>
    <mergeCell ref="H2900:H2903"/>
    <mergeCell ref="H2964:H2967"/>
    <mergeCell ref="D2900:D2903"/>
    <mergeCell ref="D2964:D2967"/>
    <mergeCell ref="D2969:D2970"/>
    <mergeCell ref="D2974:D2975"/>
    <mergeCell ref="I2772:I2773"/>
    <mergeCell ref="H2969:H2970"/>
    <mergeCell ref="H2974:H2975"/>
    <mergeCell ref="J2974:J2975"/>
    <mergeCell ref="M2964:M2967"/>
    <mergeCell ref="N2767:N2770"/>
    <mergeCell ref="N2831:N2834"/>
    <mergeCell ref="N2900:N2903"/>
    <mergeCell ref="N2964:N2967"/>
    <mergeCell ref="C2979:C2980"/>
    <mergeCell ref="C2984:C2985"/>
    <mergeCell ref="C2989:C2990"/>
    <mergeCell ref="C3028:C3031"/>
    <mergeCell ref="D4:D7"/>
    <mergeCell ref="D43:D44"/>
    <mergeCell ref="D45:D46"/>
    <mergeCell ref="D68:D71"/>
    <mergeCell ref="D134:D137"/>
    <mergeCell ref="D206:D209"/>
    <mergeCell ref="D273:D276"/>
    <mergeCell ref="D337:D340"/>
    <mergeCell ref="D393:D396"/>
    <mergeCell ref="D457:D460"/>
    <mergeCell ref="D493:D496"/>
    <mergeCell ref="D497:D498"/>
    <mergeCell ref="D499:D500"/>
    <mergeCell ref="D501:D502"/>
    <mergeCell ref="D503:D504"/>
    <mergeCell ref="D505:D506"/>
    <mergeCell ref="D507:D508"/>
    <mergeCell ref="D509:D510"/>
    <mergeCell ref="D511:D512"/>
    <mergeCell ref="D513:D514"/>
    <mergeCell ref="D1455:D1456"/>
    <mergeCell ref="D1457:D1458"/>
    <mergeCell ref="D1459:D1460"/>
    <mergeCell ref="D1461:D1462"/>
    <mergeCell ref="D1463:D1464"/>
    <mergeCell ref="D1465:D1466"/>
    <mergeCell ref="D1467:D1468"/>
    <mergeCell ref="D1469:D1470"/>
    <mergeCell ref="D2326:D2327"/>
    <mergeCell ref="D2328:D2329"/>
    <mergeCell ref="D2330:D2331"/>
    <mergeCell ref="D2332:D2333"/>
    <mergeCell ref="D2334:D2335"/>
    <mergeCell ref="D2336:D2337"/>
    <mergeCell ref="D2338:D2339"/>
    <mergeCell ref="D2340:D2341"/>
    <mergeCell ref="D2342:D2343"/>
    <mergeCell ref="D2344:D2345"/>
    <mergeCell ref="D2346:D2347"/>
    <mergeCell ref="D2348:D2349"/>
    <mergeCell ref="D2350:D2351"/>
    <mergeCell ref="D2352:D2353"/>
    <mergeCell ref="D2354:D2355"/>
    <mergeCell ref="D2356:D2357"/>
    <mergeCell ref="D2358:D2359"/>
    <mergeCell ref="D2360:D2361"/>
    <mergeCell ref="D2362:D2363"/>
    <mergeCell ref="D2364:D2365"/>
    <mergeCell ref="D2366:D2367"/>
    <mergeCell ref="D2368:D2369"/>
    <mergeCell ref="D2370:D2371"/>
    <mergeCell ref="D2372:D2373"/>
    <mergeCell ref="D2374:D2375"/>
    <mergeCell ref="D2376:D2377"/>
    <mergeCell ref="D2378:D2379"/>
    <mergeCell ref="D2380:D2381"/>
    <mergeCell ref="D2382:D2383"/>
    <mergeCell ref="D2384:D2385"/>
    <mergeCell ref="D2386:D2387"/>
    <mergeCell ref="D2388:D2389"/>
    <mergeCell ref="D2390:D2391"/>
    <mergeCell ref="D2392:D2393"/>
    <mergeCell ref="D2979:D2980"/>
    <mergeCell ref="D2984:D2985"/>
    <mergeCell ref="E2703:E2706"/>
    <mergeCell ref="E2767:E2770"/>
    <mergeCell ref="E2772:E2773"/>
    <mergeCell ref="E2831:E2834"/>
    <mergeCell ref="E2836:E2837"/>
    <mergeCell ref="E2900:E2903"/>
    <mergeCell ref="E2964:E2967"/>
    <mergeCell ref="E2969:E2970"/>
    <mergeCell ref="E2974:E2975"/>
    <mergeCell ref="E2979:E2980"/>
    <mergeCell ref="E2984:E2985"/>
    <mergeCell ref="D2989:D2990"/>
    <mergeCell ref="D3028:D3031"/>
    <mergeCell ref="E4:E7"/>
    <mergeCell ref="E43:E44"/>
    <mergeCell ref="E45:E46"/>
    <mergeCell ref="E68:E71"/>
    <mergeCell ref="E134:E137"/>
    <mergeCell ref="E206:E209"/>
    <mergeCell ref="E273:E276"/>
    <mergeCell ref="E337:E340"/>
    <mergeCell ref="E393:E396"/>
    <mergeCell ref="E457:E460"/>
    <mergeCell ref="E493:E496"/>
    <mergeCell ref="E497:E498"/>
    <mergeCell ref="E499:E500"/>
    <mergeCell ref="E501:E502"/>
    <mergeCell ref="E503:E504"/>
    <mergeCell ref="E505:E506"/>
    <mergeCell ref="E507:E508"/>
    <mergeCell ref="E509:E510"/>
    <mergeCell ref="E511:E512"/>
    <mergeCell ref="E513:E514"/>
    <mergeCell ref="E515:E516"/>
    <mergeCell ref="E517:E518"/>
    <mergeCell ref="E1056:E1059"/>
    <mergeCell ref="E1120:E1123"/>
    <mergeCell ref="E1184:E1187"/>
    <mergeCell ref="E1190:E1191"/>
    <mergeCell ref="E1314:E1317"/>
    <mergeCell ref="E1337:E1338"/>
    <mergeCell ref="E1339:E1340"/>
    <mergeCell ref="E1351:E1352"/>
    <mergeCell ref="E1362:E1363"/>
    <mergeCell ref="E1364:E1365"/>
    <mergeCell ref="E1378:E1381"/>
    <mergeCell ref="E1442:E1445"/>
    <mergeCell ref="A1026:N1026"/>
    <mergeCell ref="A1047:N1047"/>
    <mergeCell ref="A1054:N1054"/>
    <mergeCell ref="A1055:N1055"/>
    <mergeCell ref="C559:C562"/>
    <mergeCell ref="C625:C628"/>
    <mergeCell ref="C689:C692"/>
    <mergeCell ref="C756:C759"/>
    <mergeCell ref="D559:D562"/>
    <mergeCell ref="D625:D628"/>
    <mergeCell ref="D689:D692"/>
    <mergeCell ref="D756:D759"/>
    <mergeCell ref="E519:E520"/>
    <mergeCell ref="E559:E562"/>
    <mergeCell ref="E625:E628"/>
    <mergeCell ref="E1465:E1466"/>
    <mergeCell ref="E1467:E1468"/>
    <mergeCell ref="E1469:E1470"/>
    <mergeCell ref="E1471:E1472"/>
    <mergeCell ref="E1473:E1474"/>
    <mergeCell ref="E1475:E1476"/>
    <mergeCell ref="E1477:E1478"/>
    <mergeCell ref="E1479:E1480"/>
    <mergeCell ref="E1481:E1482"/>
    <mergeCell ref="E1506:E1509"/>
    <mergeCell ref="E1543:E1546"/>
    <mergeCell ref="E1596:E1599"/>
    <mergeCell ref="E1660:E1663"/>
    <mergeCell ref="E1724:E1727"/>
    <mergeCell ref="E1788:E1791"/>
    <mergeCell ref="E1852:E1855"/>
    <mergeCell ref="E2324:E2325"/>
    <mergeCell ref="E2326:E2327"/>
    <mergeCell ref="E2328:E2329"/>
    <mergeCell ref="E2330:E2331"/>
    <mergeCell ref="E2332:E2333"/>
    <mergeCell ref="E2334:E2335"/>
    <mergeCell ref="E2336:E2337"/>
    <mergeCell ref="E2338:E2339"/>
    <mergeCell ref="E2340:E2341"/>
    <mergeCell ref="E2342:E2343"/>
    <mergeCell ref="E2344:E2345"/>
    <mergeCell ref="E2346:E2347"/>
    <mergeCell ref="E2348:E2349"/>
    <mergeCell ref="E2350:E2351"/>
    <mergeCell ref="E2352:E2353"/>
    <mergeCell ref="E2354:E2355"/>
    <mergeCell ref="E2356:E2357"/>
    <mergeCell ref="E2358:E2359"/>
    <mergeCell ref="E2360:E2361"/>
    <mergeCell ref="E2362:E2363"/>
    <mergeCell ref="E2364:E2365"/>
    <mergeCell ref="E2366:E2367"/>
    <mergeCell ref="E2368:E2369"/>
    <mergeCell ref="E2370:E2371"/>
    <mergeCell ref="E2372:E2373"/>
    <mergeCell ref="E2374:E2375"/>
    <mergeCell ref="E2376:E2377"/>
    <mergeCell ref="E2378:E2379"/>
    <mergeCell ref="E2380:E2381"/>
    <mergeCell ref="E2382:E2383"/>
    <mergeCell ref="E2384:E2385"/>
    <mergeCell ref="E2386:E2387"/>
    <mergeCell ref="E2388:E2389"/>
    <mergeCell ref="E2390:E2391"/>
    <mergeCell ref="E2392:E2393"/>
    <mergeCell ref="E2989:E2990"/>
    <mergeCell ref="E3028:E3031"/>
    <mergeCell ref="F4:F7"/>
    <mergeCell ref="F43:F44"/>
    <mergeCell ref="F45:F46"/>
    <mergeCell ref="F68:F71"/>
    <mergeCell ref="F134:F137"/>
    <mergeCell ref="F206:F209"/>
    <mergeCell ref="F273:F276"/>
    <mergeCell ref="F337:F340"/>
    <mergeCell ref="F393:F396"/>
    <mergeCell ref="F457:F460"/>
    <mergeCell ref="F493:F496"/>
    <mergeCell ref="F497:F498"/>
    <mergeCell ref="F499:F500"/>
    <mergeCell ref="F501:F502"/>
    <mergeCell ref="F503:F504"/>
    <mergeCell ref="F505:F506"/>
    <mergeCell ref="F507:F508"/>
    <mergeCell ref="F509:F510"/>
    <mergeCell ref="F511:F512"/>
    <mergeCell ref="F513:F514"/>
    <mergeCell ref="F515:F516"/>
    <mergeCell ref="F517:F518"/>
    <mergeCell ref="F625:F628"/>
    <mergeCell ref="F689:F692"/>
    <mergeCell ref="F756:F759"/>
    <mergeCell ref="F1056:F1059"/>
    <mergeCell ref="F1120:F1123"/>
    <mergeCell ref="F1184:F1187"/>
    <mergeCell ref="F1190:F1191"/>
    <mergeCell ref="F1314:F1317"/>
    <mergeCell ref="F1337:F1338"/>
    <mergeCell ref="F1339:F1340"/>
    <mergeCell ref="F1351:F1352"/>
    <mergeCell ref="F1362:F1363"/>
    <mergeCell ref="F1364:F1365"/>
    <mergeCell ref="F1378:F1381"/>
    <mergeCell ref="F1442:F1445"/>
    <mergeCell ref="F1449:F1450"/>
    <mergeCell ref="F1451:F1452"/>
    <mergeCell ref="F1453:F1454"/>
    <mergeCell ref="F1455:F1456"/>
    <mergeCell ref="F1457:F1458"/>
    <mergeCell ref="F1459:F1460"/>
    <mergeCell ref="F1461:F1462"/>
    <mergeCell ref="F1463:F1464"/>
    <mergeCell ref="F1465:F1466"/>
    <mergeCell ref="F1467:F1468"/>
    <mergeCell ref="F1469:F1470"/>
    <mergeCell ref="F1471:F1472"/>
    <mergeCell ref="F1473:F1474"/>
    <mergeCell ref="F1475:F1476"/>
    <mergeCell ref="F1477:F1478"/>
    <mergeCell ref="F1479:F1480"/>
    <mergeCell ref="F1481:F1482"/>
    <mergeCell ref="F1506:F1509"/>
    <mergeCell ref="F1543:F1546"/>
    <mergeCell ref="F1596:F1599"/>
    <mergeCell ref="F1660:F1663"/>
    <mergeCell ref="F2318:F2319"/>
    <mergeCell ref="F2320:F2321"/>
    <mergeCell ref="F2322:F2323"/>
    <mergeCell ref="F2324:F2325"/>
    <mergeCell ref="F2326:F2327"/>
    <mergeCell ref="F2328:F2329"/>
    <mergeCell ref="F2330:F2331"/>
    <mergeCell ref="F2332:F2333"/>
    <mergeCell ref="F2334:F2335"/>
    <mergeCell ref="F2336:F2337"/>
    <mergeCell ref="F2338:F2339"/>
    <mergeCell ref="F2340:F2341"/>
    <mergeCell ref="F2342:F2343"/>
    <mergeCell ref="F2344:F2345"/>
    <mergeCell ref="F2346:F2347"/>
    <mergeCell ref="F2348:F2349"/>
    <mergeCell ref="F2350:F2351"/>
    <mergeCell ref="F2352:F2353"/>
    <mergeCell ref="F2354:F2355"/>
    <mergeCell ref="F2356:F2357"/>
    <mergeCell ref="F2358:F2359"/>
    <mergeCell ref="F2360:F2361"/>
    <mergeCell ref="F2362:F2363"/>
    <mergeCell ref="F2364:F2365"/>
    <mergeCell ref="F2366:F2367"/>
    <mergeCell ref="F2368:F2369"/>
    <mergeCell ref="F2370:F2371"/>
    <mergeCell ref="F2372:F2373"/>
    <mergeCell ref="F2374:F2375"/>
    <mergeCell ref="F2376:F2377"/>
    <mergeCell ref="F2378:F2379"/>
    <mergeCell ref="F2380:F2381"/>
    <mergeCell ref="F2382:F2383"/>
    <mergeCell ref="F2384:F2385"/>
    <mergeCell ref="F2386:F2387"/>
    <mergeCell ref="F2388:F2389"/>
    <mergeCell ref="F2390:F2391"/>
    <mergeCell ref="F2392:F2393"/>
    <mergeCell ref="F2394:F2395"/>
    <mergeCell ref="F2427:F2430"/>
    <mergeCell ref="F2979:F2980"/>
    <mergeCell ref="F2984:F2985"/>
    <mergeCell ref="F2989:F2990"/>
    <mergeCell ref="F3028:F3031"/>
    <mergeCell ref="G4:G7"/>
    <mergeCell ref="G43:G44"/>
    <mergeCell ref="G45:G46"/>
    <mergeCell ref="G68:G71"/>
    <mergeCell ref="G134:G137"/>
    <mergeCell ref="G206:G209"/>
    <mergeCell ref="G273:G276"/>
    <mergeCell ref="G337:G340"/>
    <mergeCell ref="G393:G396"/>
    <mergeCell ref="G457:G460"/>
    <mergeCell ref="G493:G496"/>
    <mergeCell ref="G499:G500"/>
    <mergeCell ref="G559:G562"/>
    <mergeCell ref="G625:G628"/>
    <mergeCell ref="G689:G692"/>
    <mergeCell ref="G756:G759"/>
    <mergeCell ref="G1056:G1059"/>
    <mergeCell ref="G1120:G1123"/>
    <mergeCell ref="G1184:G1187"/>
    <mergeCell ref="G1190:G1191"/>
    <mergeCell ref="G1314:G1317"/>
    <mergeCell ref="G1337:G1338"/>
    <mergeCell ref="G1339:G1340"/>
    <mergeCell ref="G1351:G1352"/>
    <mergeCell ref="G1362:G1363"/>
    <mergeCell ref="G1364:G1365"/>
    <mergeCell ref="G1378:G1381"/>
    <mergeCell ref="G1442:G1445"/>
    <mergeCell ref="G1449:G1450"/>
    <mergeCell ref="G1451:G1452"/>
    <mergeCell ref="G1453:G1454"/>
    <mergeCell ref="G1455:G1456"/>
    <mergeCell ref="G1457:G1458"/>
    <mergeCell ref="G1459:G1460"/>
    <mergeCell ref="G1461:G1462"/>
    <mergeCell ref="G1463:G1464"/>
    <mergeCell ref="G1465:G1466"/>
    <mergeCell ref="G1467:G1468"/>
    <mergeCell ref="G1469:G1470"/>
    <mergeCell ref="G1471:G1472"/>
    <mergeCell ref="G1473:G1474"/>
    <mergeCell ref="G1475:G1476"/>
    <mergeCell ref="G1477:G1478"/>
    <mergeCell ref="G1479:G1480"/>
    <mergeCell ref="G1481:G1482"/>
    <mergeCell ref="G1788:G1791"/>
    <mergeCell ref="G1852:G1855"/>
    <mergeCell ref="G2316:G2317"/>
    <mergeCell ref="G2427:G2430"/>
    <mergeCell ref="G2507:G2510"/>
    <mergeCell ref="G2512:G2513"/>
    <mergeCell ref="G2519:G2520"/>
    <mergeCell ref="G2521:G2522"/>
    <mergeCell ref="G2571:G2574"/>
    <mergeCell ref="G2635:G2638"/>
    <mergeCell ref="G2703:G2706"/>
    <mergeCell ref="G2767:G2770"/>
    <mergeCell ref="G2772:G2773"/>
    <mergeCell ref="G2831:G2834"/>
    <mergeCell ref="G2836:G2837"/>
    <mergeCell ref="A2702:N2702"/>
    <mergeCell ref="D2831:D2834"/>
    <mergeCell ref="D2836:D2837"/>
    <mergeCell ref="F2703:F2706"/>
    <mergeCell ref="F2767:F2770"/>
    <mergeCell ref="F2772:F2773"/>
    <mergeCell ref="F2831:F2834"/>
    <mergeCell ref="C2703:C2706"/>
    <mergeCell ref="C2767:C2770"/>
    <mergeCell ref="C2772:C2773"/>
    <mergeCell ref="C2831:C2834"/>
    <mergeCell ref="C2836:C2837"/>
    <mergeCell ref="H2519:H2520"/>
    <mergeCell ref="H2521:H2522"/>
    <mergeCell ref="H2571:H2574"/>
    <mergeCell ref="I2334:I2335"/>
    <mergeCell ref="I2336:I2337"/>
    <mergeCell ref="G2979:G2980"/>
    <mergeCell ref="G2984:G2985"/>
    <mergeCell ref="G2989:G2990"/>
    <mergeCell ref="G3028:G3031"/>
    <mergeCell ref="H4:H7"/>
    <mergeCell ref="H43:H44"/>
    <mergeCell ref="H45:H46"/>
    <mergeCell ref="H68:H71"/>
    <mergeCell ref="H134:H137"/>
    <mergeCell ref="H206:H209"/>
    <mergeCell ref="H273:H276"/>
    <mergeCell ref="H337:H340"/>
    <mergeCell ref="H393:H396"/>
    <mergeCell ref="H457:H460"/>
    <mergeCell ref="H493:H496"/>
    <mergeCell ref="H499:H500"/>
    <mergeCell ref="H559:H562"/>
    <mergeCell ref="H625:H628"/>
    <mergeCell ref="H689:H692"/>
    <mergeCell ref="H756:H759"/>
    <mergeCell ref="H1056:H1059"/>
    <mergeCell ref="H1120:H1123"/>
    <mergeCell ref="H1184:H1187"/>
    <mergeCell ref="H1190:H1191"/>
    <mergeCell ref="H1314:H1317"/>
    <mergeCell ref="H1337:H1338"/>
    <mergeCell ref="H1339:H1340"/>
    <mergeCell ref="H1351:H1352"/>
    <mergeCell ref="H1362:H1363"/>
    <mergeCell ref="H1364:H1365"/>
    <mergeCell ref="H1378:H1381"/>
    <mergeCell ref="H1442:H1445"/>
    <mergeCell ref="H1449:H1450"/>
    <mergeCell ref="H1451:H1452"/>
    <mergeCell ref="H1453:H1454"/>
    <mergeCell ref="H1455:H1456"/>
    <mergeCell ref="H1457:H1458"/>
    <mergeCell ref="H1459:H1460"/>
    <mergeCell ref="H1461:H1462"/>
    <mergeCell ref="H1463:H1464"/>
    <mergeCell ref="H1465:H1466"/>
    <mergeCell ref="H1467:H1468"/>
    <mergeCell ref="H1469:H1470"/>
    <mergeCell ref="H1471:H1472"/>
    <mergeCell ref="H1473:H1474"/>
    <mergeCell ref="H1475:H1476"/>
    <mergeCell ref="H1477:H1478"/>
    <mergeCell ref="H1479:H1480"/>
    <mergeCell ref="H1481:H1482"/>
    <mergeCell ref="H1506:H1509"/>
    <mergeCell ref="H1543:H1546"/>
    <mergeCell ref="H1596:H1599"/>
    <mergeCell ref="H1660:H1663"/>
    <mergeCell ref="H1724:H1727"/>
    <mergeCell ref="H1788:H1791"/>
    <mergeCell ref="H1852:H1855"/>
    <mergeCell ref="H2316:H2317"/>
    <mergeCell ref="H2427:H2430"/>
    <mergeCell ref="H2507:H2510"/>
    <mergeCell ref="H2512:H2513"/>
    <mergeCell ref="H2635:H2638"/>
    <mergeCell ref="H2703:H2706"/>
    <mergeCell ref="H2767:H2770"/>
    <mergeCell ref="H2772:H2773"/>
    <mergeCell ref="H2831:H2834"/>
    <mergeCell ref="H2836:H2837"/>
    <mergeCell ref="H2979:H2980"/>
    <mergeCell ref="H2984:H2985"/>
    <mergeCell ref="H2989:H2990"/>
    <mergeCell ref="H3028:H3031"/>
    <mergeCell ref="I493:I496"/>
    <mergeCell ref="I497:I498"/>
    <mergeCell ref="I499:I500"/>
    <mergeCell ref="I501:I502"/>
    <mergeCell ref="I503:I504"/>
    <mergeCell ref="I505:I506"/>
    <mergeCell ref="I507:I508"/>
    <mergeCell ref="I509:I510"/>
    <mergeCell ref="I511:I512"/>
    <mergeCell ref="I513:I514"/>
    <mergeCell ref="I515:I516"/>
    <mergeCell ref="I517:I518"/>
    <mergeCell ref="I519:I520"/>
    <mergeCell ref="I559:I562"/>
    <mergeCell ref="I625:I628"/>
    <mergeCell ref="I689:I692"/>
    <mergeCell ref="I756:I759"/>
    <mergeCell ref="I1056:I1059"/>
    <mergeCell ref="I1120:I1123"/>
    <mergeCell ref="I1184:I1187"/>
    <mergeCell ref="I1190:I1191"/>
    <mergeCell ref="I1314:I1317"/>
    <mergeCell ref="I1337:I1338"/>
    <mergeCell ref="I1339:I1340"/>
    <mergeCell ref="I1351:I1352"/>
    <mergeCell ref="I1362:I1363"/>
    <mergeCell ref="I1364:I1365"/>
    <mergeCell ref="I1378:I1381"/>
    <mergeCell ref="I1477:I1478"/>
    <mergeCell ref="I1479:I1480"/>
    <mergeCell ref="I1481:I1482"/>
    <mergeCell ref="I1506:I1509"/>
    <mergeCell ref="I1543:I1546"/>
    <mergeCell ref="I1596:I1599"/>
    <mergeCell ref="I1660:I1663"/>
    <mergeCell ref="I1724:I1727"/>
    <mergeCell ref="I1788:I1791"/>
    <mergeCell ref="I1852:I1855"/>
    <mergeCell ref="I2316:I2317"/>
    <mergeCell ref="I2318:I2319"/>
    <mergeCell ref="I2320:I2321"/>
    <mergeCell ref="I2322:I2323"/>
    <mergeCell ref="I2324:I2325"/>
    <mergeCell ref="I2326:I2327"/>
    <mergeCell ref="I2328:I2329"/>
    <mergeCell ref="I2330:I2331"/>
    <mergeCell ref="I2332:I2333"/>
    <mergeCell ref="I2338:I2339"/>
    <mergeCell ref="I2340:I2341"/>
    <mergeCell ref="I2342:I2343"/>
    <mergeCell ref="I2344:I2345"/>
    <mergeCell ref="I2346:I2347"/>
    <mergeCell ref="I2348:I2349"/>
    <mergeCell ref="I2350:I2351"/>
    <mergeCell ref="I2352:I2353"/>
    <mergeCell ref="I2354:I2355"/>
    <mergeCell ref="I2356:I2357"/>
    <mergeCell ref="I2358:I2359"/>
    <mergeCell ref="I2360:I2361"/>
    <mergeCell ref="I2362:I2363"/>
    <mergeCell ref="I2364:I2365"/>
    <mergeCell ref="I2366:I2367"/>
    <mergeCell ref="I2368:I2369"/>
    <mergeCell ref="I2370:I2371"/>
    <mergeCell ref="I2372:I2373"/>
    <mergeCell ref="I2374:I2375"/>
    <mergeCell ref="I2376:I2377"/>
    <mergeCell ref="I2378:I2379"/>
    <mergeCell ref="I2380:I2381"/>
    <mergeCell ref="I2382:I2383"/>
    <mergeCell ref="I2384:I2385"/>
    <mergeCell ref="I2386:I2387"/>
    <mergeCell ref="I2388:I2389"/>
    <mergeCell ref="I2390:I2391"/>
    <mergeCell ref="I2392:I2393"/>
    <mergeCell ref="I2394:I2395"/>
    <mergeCell ref="I2427:I2430"/>
    <mergeCell ref="I2507:I2510"/>
    <mergeCell ref="I2512:I2513"/>
    <mergeCell ref="I2519:I2520"/>
    <mergeCell ref="I2521:I2522"/>
    <mergeCell ref="I2571:I2574"/>
    <mergeCell ref="I2635:I2638"/>
    <mergeCell ref="I2703:I2706"/>
    <mergeCell ref="I2767:I2770"/>
    <mergeCell ref="I2831:I2834"/>
    <mergeCell ref="I2836:I2837"/>
    <mergeCell ref="I2900:I2903"/>
    <mergeCell ref="I2964:I2967"/>
    <mergeCell ref="I2969:I2970"/>
    <mergeCell ref="I2974:I2975"/>
    <mergeCell ref="I2979:I2980"/>
    <mergeCell ref="I2984:I2985"/>
    <mergeCell ref="I2989:I2990"/>
    <mergeCell ref="I3028:I3031"/>
    <mergeCell ref="J4:J7"/>
    <mergeCell ref="J43:J44"/>
    <mergeCell ref="J45:J46"/>
    <mergeCell ref="J68:J71"/>
    <mergeCell ref="J134:J137"/>
    <mergeCell ref="J206:J209"/>
    <mergeCell ref="J273:J276"/>
    <mergeCell ref="J337:J340"/>
    <mergeCell ref="J393:J396"/>
    <mergeCell ref="J457:J460"/>
    <mergeCell ref="J493:J496"/>
    <mergeCell ref="J497:J498"/>
    <mergeCell ref="J499:J500"/>
    <mergeCell ref="J501:J502"/>
    <mergeCell ref="J503:J504"/>
    <mergeCell ref="J505:J506"/>
    <mergeCell ref="J507:J508"/>
    <mergeCell ref="J509:J510"/>
    <mergeCell ref="J511:J512"/>
    <mergeCell ref="J513:J514"/>
    <mergeCell ref="J515:J516"/>
    <mergeCell ref="J517:J518"/>
    <mergeCell ref="J519:J520"/>
    <mergeCell ref="J559:J562"/>
    <mergeCell ref="J625:J628"/>
    <mergeCell ref="J689:J692"/>
    <mergeCell ref="J756:J759"/>
    <mergeCell ref="J1056:J1059"/>
    <mergeCell ref="J1120:J1123"/>
    <mergeCell ref="J1184:J1187"/>
    <mergeCell ref="J1190:J1191"/>
    <mergeCell ref="J1314:J1317"/>
    <mergeCell ref="J1337:J1338"/>
    <mergeCell ref="J1852:J1855"/>
    <mergeCell ref="J2316:J2317"/>
    <mergeCell ref="J2318:J2319"/>
    <mergeCell ref="J2320:J2321"/>
    <mergeCell ref="J2322:J2323"/>
    <mergeCell ref="J1339:J1340"/>
    <mergeCell ref="J1351:J1352"/>
    <mergeCell ref="J1362:J1363"/>
    <mergeCell ref="J1364:J1365"/>
    <mergeCell ref="J1378:J1381"/>
    <mergeCell ref="J1442:J1445"/>
    <mergeCell ref="J1449:J1450"/>
    <mergeCell ref="J1451:J1452"/>
    <mergeCell ref="J1453:J1454"/>
    <mergeCell ref="J1455:J1456"/>
    <mergeCell ref="J1457:J1458"/>
    <mergeCell ref="J1459:J1460"/>
    <mergeCell ref="J1461:J1462"/>
    <mergeCell ref="J1463:J1464"/>
    <mergeCell ref="J1465:J1466"/>
    <mergeCell ref="J1467:J1468"/>
    <mergeCell ref="J1469:J1470"/>
    <mergeCell ref="J2571:J2574"/>
    <mergeCell ref="J2372:J2373"/>
    <mergeCell ref="J2374:J2375"/>
    <mergeCell ref="J2376:J2377"/>
    <mergeCell ref="J2378:J2379"/>
    <mergeCell ref="J2380:J2381"/>
    <mergeCell ref="J2382:J2383"/>
    <mergeCell ref="J2384:J2385"/>
    <mergeCell ref="J2386:J2387"/>
    <mergeCell ref="J2388:J2389"/>
    <mergeCell ref="J2328:J2329"/>
    <mergeCell ref="J2330:J2331"/>
    <mergeCell ref="J2332:J2333"/>
    <mergeCell ref="J2334:J2335"/>
    <mergeCell ref="J2336:J2337"/>
    <mergeCell ref="J2338:J2339"/>
    <mergeCell ref="J2340:J2341"/>
    <mergeCell ref="J2342:J2343"/>
    <mergeCell ref="J2344:J2345"/>
    <mergeCell ref="J2346:J2347"/>
    <mergeCell ref="J2348:J2349"/>
    <mergeCell ref="J2350:J2351"/>
    <mergeCell ref="J2352:J2353"/>
    <mergeCell ref="J2354:J2355"/>
    <mergeCell ref="J2356:J2357"/>
    <mergeCell ref="J2358:J2359"/>
    <mergeCell ref="J2368:J2369"/>
    <mergeCell ref="J2360:J2361"/>
    <mergeCell ref="J2979:J2980"/>
    <mergeCell ref="J2984:J2985"/>
    <mergeCell ref="J2989:J2990"/>
    <mergeCell ref="J3028:J3031"/>
    <mergeCell ref="K4:K7"/>
    <mergeCell ref="K68:K71"/>
    <mergeCell ref="K1056:K1059"/>
    <mergeCell ref="L2772:L2773"/>
    <mergeCell ref="L2836:L2837"/>
    <mergeCell ref="J2635:J2638"/>
    <mergeCell ref="J2703:J2706"/>
    <mergeCell ref="J2767:J2770"/>
    <mergeCell ref="J2772:J2773"/>
    <mergeCell ref="J2831:J2834"/>
    <mergeCell ref="J2836:J2837"/>
    <mergeCell ref="J2900:J2903"/>
    <mergeCell ref="J2964:J2967"/>
    <mergeCell ref="J2969:J2970"/>
    <mergeCell ref="J2390:J2391"/>
    <mergeCell ref="J2392:J2393"/>
    <mergeCell ref="J2394:J2395"/>
    <mergeCell ref="J2427:J2430"/>
    <mergeCell ref="J2507:J2510"/>
    <mergeCell ref="K1378:K1381"/>
    <mergeCell ref="K1314:K1317"/>
    <mergeCell ref="K1184:K1187"/>
    <mergeCell ref="K1120:K1123"/>
    <mergeCell ref="K1190:K1191"/>
    <mergeCell ref="J2362:J2363"/>
    <mergeCell ref="J2364:J2365"/>
    <mergeCell ref="J2366:J2367"/>
    <mergeCell ref="J2324:J2325"/>
    <mergeCell ref="N2507:N2510"/>
    <mergeCell ref="N2571:N2574"/>
    <mergeCell ref="N2635:N2638"/>
    <mergeCell ref="N2703:N2706"/>
    <mergeCell ref="K2342:K2343"/>
    <mergeCell ref="K2344:K2345"/>
    <mergeCell ref="K1479:K1480"/>
    <mergeCell ref="K1481:K1482"/>
    <mergeCell ref="K1506:K1509"/>
    <mergeCell ref="K1543:K1546"/>
    <mergeCell ref="K1596:K1599"/>
    <mergeCell ref="K1660:K1663"/>
    <mergeCell ref="K1724:K1727"/>
    <mergeCell ref="K1788:K1791"/>
    <mergeCell ref="K1852:K1855"/>
    <mergeCell ref="M4:M7"/>
    <mergeCell ref="M68:M71"/>
    <mergeCell ref="M134:M137"/>
    <mergeCell ref="M206:M209"/>
    <mergeCell ref="M273:M276"/>
    <mergeCell ref="M337:M340"/>
    <mergeCell ref="M393:M396"/>
    <mergeCell ref="M457:M460"/>
    <mergeCell ref="M493:M496"/>
    <mergeCell ref="M559:M562"/>
    <mergeCell ref="M625:M628"/>
    <mergeCell ref="M689:M692"/>
    <mergeCell ref="M756:M759"/>
    <mergeCell ref="M1056:M1059"/>
    <mergeCell ref="M1120:M1123"/>
    <mergeCell ref="M1184:M1187"/>
    <mergeCell ref="M1314:M1317"/>
    <mergeCell ref="M1506:M1509"/>
    <mergeCell ref="M1543:M1546"/>
    <mergeCell ref="M1596:M1599"/>
    <mergeCell ref="M1660:M1663"/>
    <mergeCell ref="M1724:M1727"/>
    <mergeCell ref="M1788:M1791"/>
    <mergeCell ref="M1852:M1855"/>
    <mergeCell ref="M2427:M2430"/>
    <mergeCell ref="M2507:M2510"/>
    <mergeCell ref="M2571:M2574"/>
    <mergeCell ref="M2635:M2638"/>
    <mergeCell ref="M2703:M2706"/>
    <mergeCell ref="M2767:M2770"/>
    <mergeCell ref="M2831:M2834"/>
    <mergeCell ref="M2900:M2903"/>
    <mergeCell ref="J2326:J2327"/>
    <mergeCell ref="J1471:J1472"/>
    <mergeCell ref="J1473:J1474"/>
    <mergeCell ref="J1475:J1476"/>
    <mergeCell ref="J1477:J1478"/>
    <mergeCell ref="J1479:J1480"/>
    <mergeCell ref="J1481:J1482"/>
    <mergeCell ref="J1506:J1509"/>
    <mergeCell ref="J1543:J1546"/>
    <mergeCell ref="J1596:J1599"/>
    <mergeCell ref="J1660:J1663"/>
    <mergeCell ref="J1724:J1727"/>
    <mergeCell ref="J1788:J1791"/>
    <mergeCell ref="J2370:J2371"/>
    <mergeCell ref="J2512:J2513"/>
    <mergeCell ref="J2519:J2520"/>
    <mergeCell ref="J2521:J2522"/>
    <mergeCell ref="K1471:K1472"/>
    <mergeCell ref="K1473:K1474"/>
    <mergeCell ref="K1475:K1476"/>
    <mergeCell ref="K1477:K1478"/>
    <mergeCell ref="N4:N7"/>
    <mergeCell ref="N68:N71"/>
    <mergeCell ref="N134:N137"/>
    <mergeCell ref="N206:N209"/>
    <mergeCell ref="N273:N276"/>
    <mergeCell ref="N337:N340"/>
    <mergeCell ref="N393:N396"/>
    <mergeCell ref="N457:N460"/>
    <mergeCell ref="N493:N496"/>
    <mergeCell ref="N559:N562"/>
    <mergeCell ref="N625:N628"/>
    <mergeCell ref="N689:N692"/>
    <mergeCell ref="N756:N759"/>
    <mergeCell ref="N1056:N1059"/>
    <mergeCell ref="N1120:N1123"/>
    <mergeCell ref="N1184:N1187"/>
    <mergeCell ref="N1314:N1317"/>
    <mergeCell ref="M1378:M1381"/>
    <mergeCell ref="M1442:M1445"/>
    <mergeCell ref="M3028:M3031"/>
    <mergeCell ref="K2900:K2903"/>
    <mergeCell ref="K2964:K2967"/>
    <mergeCell ref="K3028:K3031"/>
    <mergeCell ref="N1378:N1381"/>
    <mergeCell ref="N1442:N1445"/>
    <mergeCell ref="N1506:N1509"/>
    <mergeCell ref="N1543:N1546"/>
    <mergeCell ref="N1596:N1599"/>
    <mergeCell ref="N1660:N1663"/>
    <mergeCell ref="N1724:N1727"/>
    <mergeCell ref="N1788:N1791"/>
    <mergeCell ref="N1852:N1855"/>
    <mergeCell ref="N2427:N2430"/>
    <mergeCell ref="K2507:K2510"/>
    <mergeCell ref="K2512:K2513"/>
    <mergeCell ref="K2519:K2520"/>
    <mergeCell ref="K2521:K2522"/>
    <mergeCell ref="K2571:K2574"/>
    <mergeCell ref="N3028:N3031"/>
    <mergeCell ref="K1442:K1445"/>
    <mergeCell ref="K1449:K1450"/>
    <mergeCell ref="K1451:K1452"/>
    <mergeCell ref="K1453:K1454"/>
    <mergeCell ref="K1455:K1456"/>
    <mergeCell ref="K1457:K1458"/>
    <mergeCell ref="K1459:K1460"/>
    <mergeCell ref="K1461:K1462"/>
    <mergeCell ref="K1463:K1464"/>
    <mergeCell ref="K1465:K1466"/>
    <mergeCell ref="K1467:K1468"/>
    <mergeCell ref="K1469:K1470"/>
  </mergeCells>
  <phoneticPr fontId="24" type="noConversion"/>
  <dataValidations count="3">
    <dataValidation type="list" allowBlank="1" showInputMessage="1" showErrorMessage="1" sqref="I1 I2772 I2836 I4:I132 I134:I204 I206:I271 I273:I391 I393:I491 I493:I497 I499:I501 I503:I505 I507:I509 I511:I513 I515:I517 I519:I557 I559:I623 I625:I678 I682:I683 I687:I692 I696:I697 I701:I702 I706:I707 I711:I754 I756:I832 I835:I848 I850:I868 I870:I886 I888:I905 I907:I930 I932:I951 I953:I989 I991:I1025 I1027:I1032 I1039:I1046 I1048:I1053 I1056:I1190 I1192:I1312 I1314:I1541 I1543:I2425 I2427:I2505 I2507:I2522 I2528:I2701 I2703:I2728 I2733:I2770 I2774:I2834 I2838:I2886 I2888:I2898 I2900:I2969 I2971:I2974 I2976:I2979 I2981:I2984 I2986:I2989 I2991:I3019 I3024:I1048576" xr:uid="{00000000-0002-0000-0200-000000000000}">
      <formula1>"R,W,RW"</formula1>
    </dataValidation>
    <dataValidation type="list" allowBlank="1" showInputMessage="1" showErrorMessage="1" sqref="L1:L623 L625:L754 L756:L1032 L1039:L2524 L2528:L1048576" xr:uid="{00000000-0002-0000-0200-000001000000}">
      <formula1>"管理员,安装商,终端用户"</formula1>
    </dataValidation>
    <dataValidation type="list" allowBlank="1" showInputMessage="1" showErrorMessage="1" sqref="D1:D623 D625:D678 D682:D683 D687:D692 D696:D697 D701:D702 D706:D707 D711:D754 D756:D1032 D1039:D1190 D1192:D2524 D2528:D2728 D2733:D2772 D2774:D2836 D2838:D2886 D2888:D2969 D2971:D2974 D2976:D2979 D2981:D2984 D2986:D2989 D2991:D3019 D3024:D1048576" xr:uid="{00000000-0002-0000-0200-000002000000}">
      <formula1>"U16,I16,U32,I32,U64,BCD16,ASCII"</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33"/>
  <sheetViews>
    <sheetView workbookViewId="0">
      <pane ySplit="1" topLeftCell="A2" activePane="bottomLeft" state="frozen"/>
      <selection pane="bottomLeft" activeCell="D92" sqref="D92"/>
    </sheetView>
  </sheetViews>
  <sheetFormatPr defaultColWidth="9" defaultRowHeight="14.25"/>
  <cols>
    <col min="1" max="1" width="9" style="6"/>
    <col min="2" max="2" width="12.375" style="6" customWidth="1"/>
    <col min="3" max="3" width="9" style="6"/>
    <col min="4" max="4" width="26.625" style="6" customWidth="1"/>
    <col min="5" max="5" width="11.125" style="7" customWidth="1"/>
    <col min="6" max="6" width="35.5" style="6" customWidth="1"/>
    <col min="7" max="7" width="12.75" style="6" customWidth="1"/>
    <col min="8" max="8" width="12" style="6" customWidth="1"/>
    <col min="9" max="9" width="23.5" style="6" customWidth="1"/>
    <col min="10" max="16384" width="9" style="6"/>
  </cols>
  <sheetData>
    <row r="1" spans="1:8" s="5" customFormat="1">
      <c r="A1" s="5" t="s">
        <v>3455</v>
      </c>
      <c r="B1" s="5" t="s">
        <v>3456</v>
      </c>
      <c r="C1" s="5" t="s">
        <v>3457</v>
      </c>
      <c r="D1" s="8" t="s">
        <v>3458</v>
      </c>
      <c r="E1" s="9" t="s">
        <v>3459</v>
      </c>
      <c r="F1" s="8" t="s">
        <v>26</v>
      </c>
      <c r="G1" s="8" t="s">
        <v>3460</v>
      </c>
      <c r="H1" s="8" t="s">
        <v>3461</v>
      </c>
    </row>
    <row r="2" spans="1:8">
      <c r="A2" s="345" t="s">
        <v>43</v>
      </c>
      <c r="B2" s="280" t="s">
        <v>3462</v>
      </c>
      <c r="C2" s="6" t="s">
        <v>3463</v>
      </c>
      <c r="D2" s="6" t="s">
        <v>3464</v>
      </c>
      <c r="E2" s="7" t="s">
        <v>3465</v>
      </c>
      <c r="F2" s="12" t="s">
        <v>3466</v>
      </c>
      <c r="G2" s="6" t="s">
        <v>3467</v>
      </c>
      <c r="H2" s="343" t="s">
        <v>3468</v>
      </c>
    </row>
    <row r="3" spans="1:8">
      <c r="A3" s="345"/>
      <c r="B3" s="280"/>
      <c r="C3" s="6" t="s">
        <v>3469</v>
      </c>
      <c r="D3" s="6" t="s">
        <v>3470</v>
      </c>
      <c r="E3" s="7" t="s">
        <v>3471</v>
      </c>
      <c r="F3" s="12" t="s">
        <v>3472</v>
      </c>
      <c r="G3" s="6" t="s">
        <v>3467</v>
      </c>
      <c r="H3" s="280"/>
    </row>
    <row r="4" spans="1:8">
      <c r="A4" s="345"/>
      <c r="B4" s="280"/>
      <c r="C4" s="6" t="s">
        <v>3473</v>
      </c>
      <c r="D4" s="6" t="s">
        <v>3474</v>
      </c>
      <c r="E4" s="7" t="s">
        <v>3475</v>
      </c>
      <c r="F4" s="12" t="s">
        <v>3476</v>
      </c>
      <c r="G4" s="6" t="s">
        <v>3467</v>
      </c>
      <c r="H4" s="280"/>
    </row>
    <row r="5" spans="1:8">
      <c r="A5" s="345"/>
      <c r="B5" s="280"/>
      <c r="C5" s="6" t="s">
        <v>3477</v>
      </c>
      <c r="D5" s="6" t="s">
        <v>3478</v>
      </c>
      <c r="E5" s="7" t="s">
        <v>3479</v>
      </c>
      <c r="F5" s="12" t="s">
        <v>3480</v>
      </c>
      <c r="G5" s="6" t="s">
        <v>3467</v>
      </c>
      <c r="H5" s="280"/>
    </row>
    <row r="6" spans="1:8">
      <c r="A6" s="345"/>
      <c r="B6" s="280"/>
      <c r="C6" s="6" t="s">
        <v>3481</v>
      </c>
      <c r="D6" s="12" t="s">
        <v>711</v>
      </c>
      <c r="E6" s="7" t="s">
        <v>3482</v>
      </c>
      <c r="F6" s="12" t="s">
        <v>3483</v>
      </c>
      <c r="G6" s="6" t="s">
        <v>3484</v>
      </c>
      <c r="H6" s="280"/>
    </row>
    <row r="7" spans="1:8">
      <c r="A7" s="345"/>
      <c r="B7" s="280"/>
      <c r="C7" s="6" t="s">
        <v>3485</v>
      </c>
      <c r="D7" s="6" t="s">
        <v>3486</v>
      </c>
      <c r="E7" s="7" t="s">
        <v>3487</v>
      </c>
      <c r="F7" s="12" t="s">
        <v>3488</v>
      </c>
      <c r="G7" s="6" t="s">
        <v>3467</v>
      </c>
      <c r="H7" s="280"/>
    </row>
    <row r="8" spans="1:8">
      <c r="A8" s="345"/>
      <c r="B8" s="280"/>
      <c r="C8" s="6" t="s">
        <v>3489</v>
      </c>
      <c r="D8" s="6" t="s">
        <v>3490</v>
      </c>
      <c r="E8" s="7" t="s">
        <v>3491</v>
      </c>
      <c r="F8" s="12" t="s">
        <v>3492</v>
      </c>
      <c r="G8" s="6" t="s">
        <v>3467</v>
      </c>
      <c r="H8" s="280"/>
    </row>
    <row r="9" spans="1:8">
      <c r="A9" s="345"/>
      <c r="B9" s="280"/>
      <c r="C9" s="6" t="s">
        <v>3493</v>
      </c>
      <c r="D9" s="6" t="s">
        <v>3494</v>
      </c>
      <c r="E9" s="7" t="s">
        <v>3495</v>
      </c>
      <c r="F9" s="12" t="s">
        <v>3496</v>
      </c>
      <c r="G9" s="6" t="s">
        <v>3467</v>
      </c>
      <c r="H9" s="280"/>
    </row>
    <row r="10" spans="1:8">
      <c r="A10" s="345"/>
      <c r="B10" s="280" t="s">
        <v>3497</v>
      </c>
      <c r="C10" s="6" t="s">
        <v>3463</v>
      </c>
      <c r="D10" s="6" t="s">
        <v>3498</v>
      </c>
      <c r="E10" s="7" t="s">
        <v>3499</v>
      </c>
      <c r="F10" s="12" t="s">
        <v>3500</v>
      </c>
      <c r="G10" s="6" t="s">
        <v>3467</v>
      </c>
      <c r="H10" s="280"/>
    </row>
    <row r="11" spans="1:8">
      <c r="A11" s="345"/>
      <c r="B11" s="280"/>
      <c r="C11" s="6" t="s">
        <v>3469</v>
      </c>
      <c r="D11" s="6" t="s">
        <v>3501</v>
      </c>
      <c r="E11" s="7" t="s">
        <v>3502</v>
      </c>
      <c r="F11" s="12" t="s">
        <v>3503</v>
      </c>
      <c r="G11" s="6" t="s">
        <v>3467</v>
      </c>
      <c r="H11" s="280"/>
    </row>
    <row r="12" spans="1:8">
      <c r="A12" s="345"/>
      <c r="B12" s="280"/>
      <c r="C12" s="6" t="s">
        <v>3473</v>
      </c>
      <c r="D12" s="6" t="s">
        <v>3504</v>
      </c>
      <c r="E12" s="7" t="s">
        <v>3505</v>
      </c>
      <c r="F12" s="12" t="s">
        <v>3506</v>
      </c>
      <c r="G12" s="6" t="s">
        <v>3467</v>
      </c>
      <c r="H12" s="280"/>
    </row>
    <row r="13" spans="1:8">
      <c r="A13" s="345"/>
      <c r="B13" s="280"/>
      <c r="C13" s="6" t="s">
        <v>3477</v>
      </c>
      <c r="D13" s="6" t="s">
        <v>3507</v>
      </c>
      <c r="E13" s="7" t="s">
        <v>3508</v>
      </c>
      <c r="F13" s="12" t="s">
        <v>3509</v>
      </c>
      <c r="G13" s="6" t="s">
        <v>3467</v>
      </c>
      <c r="H13" s="280"/>
    </row>
    <row r="14" spans="1:8">
      <c r="A14" s="345"/>
      <c r="B14" s="280"/>
      <c r="C14" s="6" t="s">
        <v>3481</v>
      </c>
      <c r="E14" s="7" t="s">
        <v>3510</v>
      </c>
      <c r="F14" s="12"/>
      <c r="H14" s="280"/>
    </row>
    <row r="15" spans="1:8">
      <c r="A15" s="345"/>
      <c r="B15" s="280"/>
      <c r="C15" s="6" t="s">
        <v>3485</v>
      </c>
      <c r="E15" s="7" t="s">
        <v>3511</v>
      </c>
      <c r="F15" s="12"/>
      <c r="H15" s="280"/>
    </row>
    <row r="16" spans="1:8">
      <c r="A16" s="345"/>
      <c r="B16" s="280"/>
      <c r="C16" s="6" t="s">
        <v>3489</v>
      </c>
      <c r="E16" s="7" t="s">
        <v>3512</v>
      </c>
      <c r="F16" s="12"/>
      <c r="H16" s="280"/>
    </row>
    <row r="17" spans="1:11">
      <c r="A17" s="345"/>
      <c r="B17" s="280"/>
      <c r="C17" s="6" t="s">
        <v>3493</v>
      </c>
      <c r="E17" s="7" t="s">
        <v>3513</v>
      </c>
      <c r="F17" s="12"/>
      <c r="H17" s="280"/>
    </row>
    <row r="18" spans="1:11">
      <c r="A18" s="345" t="s">
        <v>45</v>
      </c>
      <c r="B18" s="280" t="s">
        <v>3462</v>
      </c>
      <c r="C18" s="6" t="s">
        <v>3463</v>
      </c>
      <c r="D18" s="6" t="s">
        <v>3514</v>
      </c>
      <c r="E18" s="7" t="s">
        <v>3515</v>
      </c>
      <c r="F18" s="12" t="s">
        <v>3516</v>
      </c>
      <c r="G18" s="6" t="s">
        <v>3467</v>
      </c>
      <c r="H18" s="338" t="s">
        <v>3517</v>
      </c>
    </row>
    <row r="19" spans="1:11">
      <c r="A19" s="345"/>
      <c r="B19" s="280"/>
      <c r="C19" s="6" t="s">
        <v>3469</v>
      </c>
      <c r="D19" s="14" t="s">
        <v>3518</v>
      </c>
      <c r="E19" s="7" t="s">
        <v>3519</v>
      </c>
      <c r="F19" s="12" t="s">
        <v>3520</v>
      </c>
      <c r="G19" s="6" t="s">
        <v>3467</v>
      </c>
      <c r="H19" s="339"/>
    </row>
    <row r="20" spans="1:11">
      <c r="A20" s="345"/>
      <c r="B20" s="280"/>
      <c r="C20" s="6" t="s">
        <v>3473</v>
      </c>
      <c r="D20" s="6" t="s">
        <v>3521</v>
      </c>
      <c r="E20" s="7" t="s">
        <v>3522</v>
      </c>
      <c r="F20" s="12" t="s">
        <v>3523</v>
      </c>
      <c r="G20" s="6" t="s">
        <v>3524</v>
      </c>
      <c r="H20" s="339"/>
    </row>
    <row r="21" spans="1:11">
      <c r="A21" s="345"/>
      <c r="B21" s="280"/>
      <c r="C21" s="6" t="s">
        <v>3477</v>
      </c>
      <c r="D21" s="6" t="s">
        <v>3525</v>
      </c>
      <c r="E21" s="7" t="s">
        <v>3526</v>
      </c>
      <c r="F21" s="12" t="s">
        <v>3527</v>
      </c>
      <c r="G21" s="6" t="s">
        <v>3467</v>
      </c>
      <c r="H21" s="339"/>
    </row>
    <row r="22" spans="1:11">
      <c r="A22" s="345"/>
      <c r="B22" s="280"/>
      <c r="C22" s="6" t="s">
        <v>3481</v>
      </c>
      <c r="D22" s="6" t="s">
        <v>3528</v>
      </c>
      <c r="E22" s="7" t="s">
        <v>3529</v>
      </c>
      <c r="F22" s="12" t="s">
        <v>3530</v>
      </c>
      <c r="G22" s="6" t="s">
        <v>3524</v>
      </c>
      <c r="H22" s="339"/>
    </row>
    <row r="23" spans="1:11">
      <c r="A23" s="345"/>
      <c r="B23" s="280"/>
      <c r="C23" s="6" t="s">
        <v>3485</v>
      </c>
      <c r="D23" s="6" t="s">
        <v>3531</v>
      </c>
      <c r="E23" s="7" t="s">
        <v>3532</v>
      </c>
      <c r="F23" s="12" t="s">
        <v>3533</v>
      </c>
      <c r="G23" s="6" t="s">
        <v>3467</v>
      </c>
      <c r="H23" s="339"/>
    </row>
    <row r="24" spans="1:11">
      <c r="A24" s="345"/>
      <c r="B24" s="280"/>
      <c r="C24" s="6" t="s">
        <v>3489</v>
      </c>
      <c r="D24" s="6" t="s">
        <v>3534</v>
      </c>
      <c r="E24" s="7" t="s">
        <v>3535</v>
      </c>
      <c r="F24" s="12" t="s">
        <v>3536</v>
      </c>
      <c r="G24" s="6" t="s">
        <v>3467</v>
      </c>
      <c r="H24" s="339"/>
    </row>
    <row r="25" spans="1:11">
      <c r="A25" s="345"/>
      <c r="B25" s="280"/>
      <c r="C25" s="6" t="s">
        <v>3493</v>
      </c>
      <c r="D25" s="6" t="s">
        <v>3537</v>
      </c>
      <c r="E25" s="7" t="s">
        <v>3538</v>
      </c>
      <c r="F25" s="15" t="s">
        <v>3539</v>
      </c>
      <c r="G25" s="6" t="s">
        <v>3524</v>
      </c>
      <c r="H25" s="339"/>
    </row>
    <row r="26" spans="1:11">
      <c r="A26" s="345"/>
      <c r="B26" s="280" t="s">
        <v>3497</v>
      </c>
      <c r="C26" s="6" t="s">
        <v>3463</v>
      </c>
      <c r="D26" s="14" t="s">
        <v>3540</v>
      </c>
      <c r="E26" s="7" t="s">
        <v>3541</v>
      </c>
      <c r="F26" s="15" t="s">
        <v>3542</v>
      </c>
      <c r="G26" s="6" t="s">
        <v>3524</v>
      </c>
      <c r="H26" s="344"/>
      <c r="K26" s="12"/>
    </row>
    <row r="27" spans="1:11">
      <c r="A27" s="345"/>
      <c r="B27" s="280"/>
      <c r="C27" s="6" t="s">
        <v>3469</v>
      </c>
      <c r="D27" s="14" t="s">
        <v>3543</v>
      </c>
      <c r="E27" s="7" t="s">
        <v>3544</v>
      </c>
      <c r="F27" s="12" t="s">
        <v>3545</v>
      </c>
      <c r="G27" s="6" t="s">
        <v>3524</v>
      </c>
      <c r="H27" s="339"/>
      <c r="K27" s="12"/>
    </row>
    <row r="28" spans="1:11">
      <c r="A28" s="345"/>
      <c r="B28" s="280"/>
      <c r="C28" s="6" t="s">
        <v>3473</v>
      </c>
      <c r="E28" s="7" t="s">
        <v>3546</v>
      </c>
      <c r="F28" s="12"/>
      <c r="H28" s="339"/>
      <c r="K28" s="12"/>
    </row>
    <row r="29" spans="1:11">
      <c r="A29" s="345"/>
      <c r="B29" s="280"/>
      <c r="C29" s="6" t="s">
        <v>3477</v>
      </c>
      <c r="E29" s="7" t="s">
        <v>3547</v>
      </c>
      <c r="F29" s="12"/>
      <c r="H29" s="339"/>
      <c r="K29" s="12"/>
    </row>
    <row r="30" spans="1:11">
      <c r="A30" s="345"/>
      <c r="B30" s="280"/>
      <c r="C30" s="6" t="s">
        <v>3481</v>
      </c>
      <c r="D30" s="6" t="s">
        <v>3548</v>
      </c>
      <c r="E30" s="7" t="s">
        <v>3549</v>
      </c>
      <c r="F30" s="12" t="s">
        <v>3550</v>
      </c>
      <c r="G30" s="6" t="s">
        <v>3524</v>
      </c>
      <c r="H30" s="339"/>
    </row>
    <row r="31" spans="1:11">
      <c r="A31" s="345"/>
      <c r="B31" s="280"/>
      <c r="C31" s="6" t="s">
        <v>3485</v>
      </c>
      <c r="D31" s="6" t="s">
        <v>3551</v>
      </c>
      <c r="E31" s="7" t="s">
        <v>3552</v>
      </c>
      <c r="F31" s="12" t="s">
        <v>3553</v>
      </c>
      <c r="G31" s="6" t="s">
        <v>3524</v>
      </c>
      <c r="H31" s="339"/>
    </row>
    <row r="32" spans="1:11">
      <c r="A32" s="345"/>
      <c r="B32" s="280"/>
      <c r="C32" s="6" t="s">
        <v>3489</v>
      </c>
      <c r="D32" s="14" t="s">
        <v>3554</v>
      </c>
      <c r="E32" s="7" t="s">
        <v>3555</v>
      </c>
      <c r="F32" s="12" t="s">
        <v>3556</v>
      </c>
      <c r="G32" s="6" t="s">
        <v>3524</v>
      </c>
      <c r="H32" s="339"/>
    </row>
    <row r="33" spans="1:11">
      <c r="A33" s="345"/>
      <c r="B33" s="280"/>
      <c r="C33" s="6" t="s">
        <v>3493</v>
      </c>
      <c r="E33" s="7" t="s">
        <v>3557</v>
      </c>
      <c r="F33" s="12"/>
      <c r="H33" s="271"/>
      <c r="K33" s="12"/>
    </row>
    <row r="34" spans="1:11">
      <c r="A34" s="345" t="s">
        <v>47</v>
      </c>
      <c r="B34" s="280" t="s">
        <v>3462</v>
      </c>
      <c r="C34" s="6" t="s">
        <v>3463</v>
      </c>
      <c r="D34" s="6" t="s">
        <v>3558</v>
      </c>
      <c r="E34" s="7" t="s">
        <v>3559</v>
      </c>
      <c r="F34" s="12" t="s">
        <v>3560</v>
      </c>
      <c r="H34" s="343"/>
      <c r="K34" s="12"/>
    </row>
    <row r="35" spans="1:11">
      <c r="A35" s="345"/>
      <c r="B35" s="280"/>
      <c r="C35" s="6" t="s">
        <v>3469</v>
      </c>
      <c r="D35" s="6" t="s">
        <v>3561</v>
      </c>
      <c r="E35" s="7" t="s">
        <v>3562</v>
      </c>
      <c r="F35" s="12" t="s">
        <v>3563</v>
      </c>
      <c r="H35" s="280"/>
      <c r="K35" s="12"/>
    </row>
    <row r="36" spans="1:11">
      <c r="A36" s="345"/>
      <c r="B36" s="280"/>
      <c r="C36" s="6" t="s">
        <v>3473</v>
      </c>
      <c r="D36" s="6" t="s">
        <v>3564</v>
      </c>
      <c r="E36" s="7" t="s">
        <v>3565</v>
      </c>
      <c r="F36" s="12" t="s">
        <v>3566</v>
      </c>
      <c r="H36" s="280"/>
      <c r="K36" s="12"/>
    </row>
    <row r="37" spans="1:11">
      <c r="A37" s="345"/>
      <c r="B37" s="280"/>
      <c r="C37" s="6" t="s">
        <v>3477</v>
      </c>
      <c r="D37" s="6" t="s">
        <v>3567</v>
      </c>
      <c r="E37" s="7" t="s">
        <v>3568</v>
      </c>
      <c r="F37" s="12" t="s">
        <v>3569</v>
      </c>
      <c r="H37" s="280"/>
      <c r="K37" s="12"/>
    </row>
    <row r="38" spans="1:11">
      <c r="A38" s="345"/>
      <c r="B38" s="280"/>
      <c r="C38" s="6" t="s">
        <v>3481</v>
      </c>
      <c r="D38" s="6" t="s">
        <v>3570</v>
      </c>
      <c r="E38" s="7" t="s">
        <v>3571</v>
      </c>
      <c r="F38" s="12" t="s">
        <v>3572</v>
      </c>
      <c r="H38" s="280"/>
      <c r="K38" s="12"/>
    </row>
    <row r="39" spans="1:11">
      <c r="A39" s="345"/>
      <c r="B39" s="280"/>
      <c r="C39" s="6" t="s">
        <v>3485</v>
      </c>
      <c r="D39" s="14" t="s">
        <v>3573</v>
      </c>
      <c r="E39" s="7" t="s">
        <v>3574</v>
      </c>
      <c r="F39" s="12" t="s">
        <v>3575</v>
      </c>
      <c r="G39" s="6" t="s">
        <v>3467</v>
      </c>
      <c r="H39" s="280"/>
      <c r="K39" s="12"/>
    </row>
    <row r="40" spans="1:11">
      <c r="A40" s="345"/>
      <c r="B40" s="280"/>
      <c r="C40" s="6" t="s">
        <v>3489</v>
      </c>
      <c r="E40" s="7" t="s">
        <v>3576</v>
      </c>
      <c r="F40" s="12"/>
      <c r="H40" s="280"/>
      <c r="K40" s="12"/>
    </row>
    <row r="41" spans="1:11">
      <c r="A41" s="345"/>
      <c r="B41" s="280"/>
      <c r="C41" s="6" t="s">
        <v>3493</v>
      </c>
      <c r="E41" s="7" t="s">
        <v>3577</v>
      </c>
      <c r="F41" s="12"/>
      <c r="H41" s="280"/>
      <c r="K41" s="12"/>
    </row>
    <row r="42" spans="1:11">
      <c r="A42" s="345"/>
      <c r="B42" s="280" t="s">
        <v>3497</v>
      </c>
      <c r="C42" s="6" t="s">
        <v>3463</v>
      </c>
      <c r="D42" s="6" t="s">
        <v>3578</v>
      </c>
      <c r="E42" s="7" t="s">
        <v>3579</v>
      </c>
      <c r="F42" s="12" t="s">
        <v>3580</v>
      </c>
      <c r="G42" s="6" t="s">
        <v>3467</v>
      </c>
      <c r="H42" s="343" t="s">
        <v>3581</v>
      </c>
    </row>
    <row r="43" spans="1:11">
      <c r="A43" s="345"/>
      <c r="B43" s="280"/>
      <c r="C43" s="6" t="s">
        <v>3469</v>
      </c>
      <c r="D43" s="6" t="s">
        <v>3582</v>
      </c>
      <c r="E43" s="7" t="s">
        <v>3583</v>
      </c>
      <c r="F43" s="12" t="s">
        <v>3584</v>
      </c>
      <c r="G43" s="6" t="s">
        <v>3524</v>
      </c>
      <c r="H43" s="280"/>
    </row>
    <row r="44" spans="1:11">
      <c r="A44" s="345"/>
      <c r="B44" s="280"/>
      <c r="C44" s="6" t="s">
        <v>3473</v>
      </c>
      <c r="D44" s="6" t="s">
        <v>3585</v>
      </c>
      <c r="E44" s="7" t="s">
        <v>3586</v>
      </c>
      <c r="F44" s="12" t="s">
        <v>3587</v>
      </c>
      <c r="G44" s="6" t="s">
        <v>3524</v>
      </c>
      <c r="H44" s="280"/>
      <c r="K44" s="12"/>
    </row>
    <row r="45" spans="1:11">
      <c r="A45" s="345"/>
      <c r="B45" s="280"/>
      <c r="C45" s="6" t="s">
        <v>3477</v>
      </c>
      <c r="D45" s="6" t="s">
        <v>3588</v>
      </c>
      <c r="E45" s="7" t="s">
        <v>3589</v>
      </c>
      <c r="F45" s="12" t="s">
        <v>3590</v>
      </c>
      <c r="G45" s="6" t="s">
        <v>3524</v>
      </c>
      <c r="H45" s="280"/>
      <c r="K45" s="17"/>
    </row>
    <row r="46" spans="1:11">
      <c r="A46" s="345"/>
      <c r="B46" s="280"/>
      <c r="C46" s="6" t="s">
        <v>3481</v>
      </c>
      <c r="D46" s="6" t="s">
        <v>3591</v>
      </c>
      <c r="E46" s="7" t="s">
        <v>3592</v>
      </c>
      <c r="F46" s="12" t="s">
        <v>3593</v>
      </c>
      <c r="G46" s="6" t="s">
        <v>3484</v>
      </c>
      <c r="H46" s="280"/>
      <c r="K46" s="12"/>
    </row>
    <row r="47" spans="1:11">
      <c r="A47" s="345"/>
      <c r="B47" s="280"/>
      <c r="C47" s="6" t="s">
        <v>3485</v>
      </c>
      <c r="D47" s="14" t="s">
        <v>3594</v>
      </c>
      <c r="E47" s="7" t="s">
        <v>3595</v>
      </c>
      <c r="F47" s="12" t="s">
        <v>3596</v>
      </c>
      <c r="G47" s="6" t="s">
        <v>3524</v>
      </c>
      <c r="H47" s="280"/>
    </row>
    <row r="48" spans="1:11">
      <c r="A48" s="345"/>
      <c r="B48" s="280"/>
      <c r="C48" s="6" t="s">
        <v>3489</v>
      </c>
      <c r="D48" s="14" t="s">
        <v>3597</v>
      </c>
      <c r="E48" s="7" t="s">
        <v>3598</v>
      </c>
      <c r="F48" s="12" t="s">
        <v>3599</v>
      </c>
      <c r="G48" s="6" t="s">
        <v>3467</v>
      </c>
      <c r="H48" s="280"/>
    </row>
    <row r="49" spans="1:11">
      <c r="A49" s="345"/>
      <c r="B49" s="280"/>
      <c r="C49" s="6" t="s">
        <v>3493</v>
      </c>
      <c r="D49" s="14" t="s">
        <v>3600</v>
      </c>
      <c r="E49" s="7" t="s">
        <v>3601</v>
      </c>
      <c r="F49" s="12" t="s">
        <v>3602</v>
      </c>
      <c r="G49" s="6" t="s">
        <v>3484</v>
      </c>
      <c r="H49" s="280"/>
    </row>
    <row r="50" spans="1:11">
      <c r="A50" s="345" t="s">
        <v>49</v>
      </c>
      <c r="B50" s="280" t="s">
        <v>3462</v>
      </c>
      <c r="C50" s="6" t="s">
        <v>3463</v>
      </c>
      <c r="D50" s="6" t="s">
        <v>3603</v>
      </c>
      <c r="E50" s="7" t="s">
        <v>3604</v>
      </c>
      <c r="F50" s="12" t="s">
        <v>3605</v>
      </c>
      <c r="G50" s="6" t="s">
        <v>3484</v>
      </c>
      <c r="H50" s="343" t="s">
        <v>3606</v>
      </c>
    </row>
    <row r="51" spans="1:11">
      <c r="A51" s="345"/>
      <c r="B51" s="280"/>
      <c r="C51" s="6" t="s">
        <v>3469</v>
      </c>
      <c r="D51" s="6" t="s">
        <v>3607</v>
      </c>
      <c r="E51" s="7" t="s">
        <v>3608</v>
      </c>
      <c r="F51" s="12" t="s">
        <v>3609</v>
      </c>
      <c r="G51" s="6" t="s">
        <v>3484</v>
      </c>
      <c r="H51" s="280"/>
      <c r="K51" s="12"/>
    </row>
    <row r="52" spans="1:11">
      <c r="A52" s="345"/>
      <c r="B52" s="280"/>
      <c r="C52" s="6" t="s">
        <v>3473</v>
      </c>
      <c r="D52" s="6" t="s">
        <v>3610</v>
      </c>
      <c r="E52" s="7" t="s">
        <v>3611</v>
      </c>
      <c r="F52" s="12" t="s">
        <v>3612</v>
      </c>
      <c r="G52" s="6" t="s">
        <v>3484</v>
      </c>
      <c r="H52" s="280"/>
    </row>
    <row r="53" spans="1:11">
      <c r="A53" s="345"/>
      <c r="B53" s="280"/>
      <c r="C53" s="6" t="s">
        <v>3477</v>
      </c>
      <c r="D53" s="6" t="s">
        <v>3613</v>
      </c>
      <c r="E53" s="7" t="s">
        <v>3614</v>
      </c>
      <c r="F53" s="12" t="s">
        <v>3615</v>
      </c>
      <c r="G53" s="6" t="s">
        <v>3484</v>
      </c>
      <c r="H53" s="280"/>
    </row>
    <row r="54" spans="1:11">
      <c r="A54" s="345"/>
      <c r="B54" s="280"/>
      <c r="C54" s="6" t="s">
        <v>3481</v>
      </c>
      <c r="D54" s="6" t="s">
        <v>3616</v>
      </c>
      <c r="E54" s="7" t="s">
        <v>3617</v>
      </c>
      <c r="F54" s="12" t="s">
        <v>3618</v>
      </c>
      <c r="G54" s="6" t="s">
        <v>3484</v>
      </c>
      <c r="H54" s="280"/>
    </row>
    <row r="55" spans="1:11">
      <c r="A55" s="345"/>
      <c r="B55" s="280"/>
      <c r="C55" s="6" t="s">
        <v>3485</v>
      </c>
      <c r="D55" s="6" t="s">
        <v>3619</v>
      </c>
      <c r="E55" s="7" t="s">
        <v>3620</v>
      </c>
      <c r="F55" s="12" t="s">
        <v>3621</v>
      </c>
      <c r="G55" s="6" t="s">
        <v>3484</v>
      </c>
      <c r="H55" s="280"/>
    </row>
    <row r="56" spans="1:11">
      <c r="A56" s="345"/>
      <c r="B56" s="280"/>
      <c r="C56" s="6" t="s">
        <v>3489</v>
      </c>
      <c r="D56" s="6" t="s">
        <v>3622</v>
      </c>
      <c r="E56" s="7" t="s">
        <v>3623</v>
      </c>
      <c r="F56" s="12" t="s">
        <v>3624</v>
      </c>
      <c r="G56" s="6" t="s">
        <v>3484</v>
      </c>
      <c r="H56" s="280"/>
    </row>
    <row r="57" spans="1:11">
      <c r="A57" s="345"/>
      <c r="B57" s="280"/>
      <c r="C57" s="6" t="s">
        <v>3493</v>
      </c>
      <c r="E57" s="7" t="s">
        <v>3625</v>
      </c>
      <c r="F57" s="12"/>
      <c r="H57" s="280"/>
    </row>
    <row r="58" spans="1:11">
      <c r="A58" s="345"/>
      <c r="B58" s="280" t="s">
        <v>3497</v>
      </c>
      <c r="C58" s="6" t="s">
        <v>3463</v>
      </c>
      <c r="D58" s="6" t="s">
        <v>3626</v>
      </c>
      <c r="E58" s="7" t="s">
        <v>3627</v>
      </c>
      <c r="F58" s="12" t="s">
        <v>3628</v>
      </c>
      <c r="G58" s="6" t="s">
        <v>3484</v>
      </c>
      <c r="H58" s="280"/>
    </row>
    <row r="59" spans="1:11">
      <c r="A59" s="345"/>
      <c r="B59" s="280"/>
      <c r="C59" s="6" t="s">
        <v>3469</v>
      </c>
      <c r="D59" s="6" t="s">
        <v>3629</v>
      </c>
      <c r="E59" s="7" t="s">
        <v>3630</v>
      </c>
      <c r="F59" s="12" t="s">
        <v>3631</v>
      </c>
      <c r="G59" s="6" t="s">
        <v>3484</v>
      </c>
      <c r="H59" s="280"/>
    </row>
    <row r="60" spans="1:11">
      <c r="A60" s="345"/>
      <c r="B60" s="280"/>
      <c r="C60" s="6" t="s">
        <v>3473</v>
      </c>
      <c r="D60" s="6" t="s">
        <v>3632</v>
      </c>
      <c r="E60" s="7" t="s">
        <v>3633</v>
      </c>
      <c r="F60" s="12" t="s">
        <v>3634</v>
      </c>
      <c r="G60" s="6" t="s">
        <v>3484</v>
      </c>
      <c r="H60" s="280"/>
    </row>
    <row r="61" spans="1:11">
      <c r="A61" s="345"/>
      <c r="B61" s="280"/>
      <c r="C61" s="6" t="s">
        <v>3477</v>
      </c>
      <c r="D61" s="6" t="s">
        <v>3635</v>
      </c>
      <c r="E61" s="7" t="s">
        <v>3636</v>
      </c>
      <c r="F61" s="12" t="s">
        <v>3637</v>
      </c>
      <c r="G61" s="6" t="s">
        <v>3484</v>
      </c>
      <c r="H61" s="280"/>
    </row>
    <row r="62" spans="1:11">
      <c r="A62" s="345"/>
      <c r="B62" s="280"/>
      <c r="C62" s="6" t="s">
        <v>3481</v>
      </c>
      <c r="D62" s="6" t="s">
        <v>3638</v>
      </c>
      <c r="E62" s="7" t="s">
        <v>3639</v>
      </c>
      <c r="F62" s="12" t="s">
        <v>3640</v>
      </c>
      <c r="G62" s="6" t="s">
        <v>3484</v>
      </c>
      <c r="H62" s="280"/>
    </row>
    <row r="63" spans="1:11">
      <c r="A63" s="345"/>
      <c r="B63" s="280"/>
      <c r="C63" s="6" t="s">
        <v>3485</v>
      </c>
      <c r="E63" s="7" t="s">
        <v>3641</v>
      </c>
      <c r="H63" s="280"/>
    </row>
    <row r="64" spans="1:11">
      <c r="A64" s="345"/>
      <c r="B64" s="280"/>
      <c r="C64" s="6" t="s">
        <v>3489</v>
      </c>
      <c r="E64" s="7" t="s">
        <v>3642</v>
      </c>
      <c r="H64" s="280"/>
    </row>
    <row r="65" spans="1:11">
      <c r="A65" s="345"/>
      <c r="B65" s="280"/>
      <c r="C65" s="6" t="s">
        <v>3493</v>
      </c>
      <c r="E65" s="7" t="s">
        <v>3643</v>
      </c>
      <c r="H65" s="280"/>
    </row>
    <row r="66" spans="1:11">
      <c r="A66" s="345" t="s">
        <v>51</v>
      </c>
      <c r="B66" s="280" t="s">
        <v>3462</v>
      </c>
      <c r="C66" s="6" t="s">
        <v>3463</v>
      </c>
      <c r="D66" s="6" t="s">
        <v>3644</v>
      </c>
      <c r="E66" s="7" t="s">
        <v>3645</v>
      </c>
      <c r="F66" s="12" t="s">
        <v>3646</v>
      </c>
      <c r="G66" s="6" t="s">
        <v>3467</v>
      </c>
      <c r="H66" s="343" t="s">
        <v>3647</v>
      </c>
      <c r="K66" s="12"/>
    </row>
    <row r="67" spans="1:11">
      <c r="A67" s="345"/>
      <c r="B67" s="280"/>
      <c r="C67" s="6" t="s">
        <v>3469</v>
      </c>
      <c r="D67" s="6" t="s">
        <v>3648</v>
      </c>
      <c r="E67" s="7" t="s">
        <v>3649</v>
      </c>
      <c r="F67" s="12" t="s">
        <v>3650</v>
      </c>
      <c r="G67" s="6" t="s">
        <v>3467</v>
      </c>
      <c r="H67" s="280"/>
      <c r="K67" s="12"/>
    </row>
    <row r="68" spans="1:11">
      <c r="A68" s="345"/>
      <c r="B68" s="280"/>
      <c r="C68" s="6" t="s">
        <v>3473</v>
      </c>
      <c r="D68" s="6" t="s">
        <v>3651</v>
      </c>
      <c r="E68" s="7" t="s">
        <v>3652</v>
      </c>
      <c r="F68" s="12" t="s">
        <v>3653</v>
      </c>
      <c r="G68" s="6" t="s">
        <v>3467</v>
      </c>
      <c r="H68" s="280"/>
      <c r="K68" s="12"/>
    </row>
    <row r="69" spans="1:11">
      <c r="A69" s="345"/>
      <c r="B69" s="280"/>
      <c r="C69" s="6" t="s">
        <v>3477</v>
      </c>
      <c r="D69" s="6" t="s">
        <v>3654</v>
      </c>
      <c r="E69" s="7" t="s">
        <v>3655</v>
      </c>
      <c r="F69" s="12" t="s">
        <v>3656</v>
      </c>
      <c r="G69" s="6" t="s">
        <v>3467</v>
      </c>
      <c r="H69" s="280"/>
      <c r="K69" s="12"/>
    </row>
    <row r="70" spans="1:11">
      <c r="A70" s="345"/>
      <c r="B70" s="280"/>
      <c r="C70" s="6" t="s">
        <v>3481</v>
      </c>
      <c r="D70" s="6" t="s">
        <v>3657</v>
      </c>
      <c r="E70" s="7" t="s">
        <v>3658</v>
      </c>
      <c r="F70" s="12" t="s">
        <v>3659</v>
      </c>
      <c r="G70" s="6" t="s">
        <v>3524</v>
      </c>
      <c r="H70" s="280"/>
    </row>
    <row r="71" spans="1:11">
      <c r="A71" s="345"/>
      <c r="B71" s="280"/>
      <c r="C71" s="6" t="s">
        <v>3485</v>
      </c>
      <c r="D71" s="6" t="s">
        <v>3660</v>
      </c>
      <c r="E71" s="7" t="s">
        <v>3661</v>
      </c>
      <c r="F71" s="12" t="s">
        <v>3662</v>
      </c>
      <c r="G71" s="6" t="s">
        <v>3524</v>
      </c>
      <c r="H71" s="280"/>
    </row>
    <row r="72" spans="1:11">
      <c r="A72" s="345"/>
      <c r="B72" s="280"/>
      <c r="C72" s="6" t="s">
        <v>3489</v>
      </c>
      <c r="D72" s="6" t="s">
        <v>3663</v>
      </c>
      <c r="E72" s="7" t="s">
        <v>3664</v>
      </c>
      <c r="F72" s="12" t="s">
        <v>3665</v>
      </c>
      <c r="G72" s="6" t="s">
        <v>3524</v>
      </c>
      <c r="H72" s="280"/>
    </row>
    <row r="73" spans="1:11">
      <c r="A73" s="345"/>
      <c r="B73" s="280"/>
      <c r="C73" s="6" t="s">
        <v>3493</v>
      </c>
      <c r="D73" s="6" t="s">
        <v>3666</v>
      </c>
      <c r="E73" s="7" t="s">
        <v>3667</v>
      </c>
      <c r="F73" s="12" t="s">
        <v>3668</v>
      </c>
      <c r="G73" s="6" t="s">
        <v>3467</v>
      </c>
      <c r="H73" s="280"/>
      <c r="K73" s="12"/>
    </row>
    <row r="74" spans="1:11">
      <c r="A74" s="345"/>
      <c r="B74" s="280" t="s">
        <v>3497</v>
      </c>
      <c r="C74" s="6" t="s">
        <v>3463</v>
      </c>
      <c r="D74" s="6" t="s">
        <v>3669</v>
      </c>
      <c r="E74" s="7" t="s">
        <v>3670</v>
      </c>
      <c r="F74" s="12" t="s">
        <v>3671</v>
      </c>
      <c r="G74" s="6" t="s">
        <v>3467</v>
      </c>
      <c r="H74" s="280"/>
      <c r="K74" s="12"/>
    </row>
    <row r="75" spans="1:11">
      <c r="A75" s="345"/>
      <c r="B75" s="280"/>
      <c r="C75" s="6" t="s">
        <v>3469</v>
      </c>
      <c r="D75" s="14" t="s">
        <v>3672</v>
      </c>
      <c r="E75" s="7" t="s">
        <v>3673</v>
      </c>
      <c r="F75" s="12" t="s">
        <v>3674</v>
      </c>
      <c r="G75" s="6" t="s">
        <v>3484</v>
      </c>
      <c r="H75" s="280"/>
      <c r="K75" s="12"/>
    </row>
    <row r="76" spans="1:11">
      <c r="A76" s="345"/>
      <c r="B76" s="280"/>
      <c r="C76" s="6" t="s">
        <v>3473</v>
      </c>
      <c r="E76" s="7" t="s">
        <v>3675</v>
      </c>
      <c r="F76" s="12"/>
      <c r="H76" s="280"/>
      <c r="K76" s="12"/>
    </row>
    <row r="77" spans="1:11">
      <c r="A77" s="345"/>
      <c r="B77" s="280"/>
      <c r="C77" s="6" t="s">
        <v>3477</v>
      </c>
      <c r="E77" s="7" t="s">
        <v>3676</v>
      </c>
      <c r="F77" s="12"/>
      <c r="H77" s="280"/>
      <c r="K77" s="12"/>
    </row>
    <row r="78" spans="1:11">
      <c r="A78" s="345"/>
      <c r="B78" s="280"/>
      <c r="C78" s="6" t="s">
        <v>3481</v>
      </c>
      <c r="E78" s="7" t="s">
        <v>3677</v>
      </c>
      <c r="F78" s="12"/>
      <c r="H78" s="280"/>
      <c r="K78" s="12"/>
    </row>
    <row r="79" spans="1:11">
      <c r="A79" s="345"/>
      <c r="B79" s="280"/>
      <c r="C79" s="6" t="s">
        <v>3485</v>
      </c>
      <c r="E79" s="7" t="s">
        <v>3678</v>
      </c>
      <c r="F79" s="12"/>
      <c r="H79" s="280"/>
      <c r="K79" s="12"/>
    </row>
    <row r="80" spans="1:11">
      <c r="A80" s="345"/>
      <c r="B80" s="280"/>
      <c r="C80" s="6" t="s">
        <v>3489</v>
      </c>
      <c r="E80" s="7" t="s">
        <v>3679</v>
      </c>
      <c r="F80" s="12"/>
      <c r="H80" s="280"/>
      <c r="K80" s="12"/>
    </row>
    <row r="81" spans="1:12">
      <c r="A81" s="345"/>
      <c r="B81" s="280"/>
      <c r="C81" s="6" t="s">
        <v>3493</v>
      </c>
      <c r="E81" s="7" t="s">
        <v>3680</v>
      </c>
      <c r="H81" s="280"/>
      <c r="K81" s="12"/>
    </row>
    <row r="82" spans="1:12">
      <c r="A82" s="345" t="s">
        <v>53</v>
      </c>
      <c r="B82" s="280" t="s">
        <v>3462</v>
      </c>
      <c r="C82" s="6" t="s">
        <v>3463</v>
      </c>
      <c r="D82" s="6" t="s">
        <v>3681</v>
      </c>
      <c r="E82" s="7" t="s">
        <v>3682</v>
      </c>
      <c r="F82" s="12" t="s">
        <v>3683</v>
      </c>
      <c r="G82" s="6" t="s">
        <v>3524</v>
      </c>
      <c r="H82" s="343" t="s">
        <v>3684</v>
      </c>
    </row>
    <row r="83" spans="1:12">
      <c r="A83" s="345"/>
      <c r="B83" s="280"/>
      <c r="C83" s="6" t="s">
        <v>3469</v>
      </c>
      <c r="D83" s="6" t="s">
        <v>3685</v>
      </c>
      <c r="E83" s="7" t="s">
        <v>3686</v>
      </c>
      <c r="F83" s="12" t="s">
        <v>3687</v>
      </c>
      <c r="G83" s="6" t="s">
        <v>3467</v>
      </c>
      <c r="H83" s="280"/>
    </row>
    <row r="84" spans="1:12">
      <c r="A84" s="345"/>
      <c r="B84" s="280"/>
      <c r="C84" s="6" t="s">
        <v>3473</v>
      </c>
      <c r="D84" s="6" t="s">
        <v>3688</v>
      </c>
      <c r="E84" s="7" t="s">
        <v>3689</v>
      </c>
      <c r="F84" s="12" t="s">
        <v>3690</v>
      </c>
      <c r="G84" s="6" t="s">
        <v>3467</v>
      </c>
      <c r="H84" s="280"/>
      <c r="K84" s="12"/>
    </row>
    <row r="85" spans="1:12">
      <c r="A85" s="345"/>
      <c r="B85" s="280"/>
      <c r="C85" s="6" t="s">
        <v>3477</v>
      </c>
      <c r="D85" s="6" t="s">
        <v>3691</v>
      </c>
      <c r="E85" s="7" t="s">
        <v>3692</v>
      </c>
      <c r="F85" s="12" t="s">
        <v>3693</v>
      </c>
      <c r="G85" s="6" t="s">
        <v>3524</v>
      </c>
      <c r="H85" s="280"/>
      <c r="K85" s="17"/>
    </row>
    <row r="86" spans="1:12">
      <c r="A86" s="345"/>
      <c r="B86" s="280"/>
      <c r="C86" s="6" t="s">
        <v>3481</v>
      </c>
      <c r="D86" s="6" t="s">
        <v>3694</v>
      </c>
      <c r="E86" s="7" t="s">
        <v>3695</v>
      </c>
      <c r="F86" s="12" t="s">
        <v>3696</v>
      </c>
      <c r="G86" s="6" t="s">
        <v>3467</v>
      </c>
      <c r="H86" s="280"/>
      <c r="K86" s="12"/>
    </row>
    <row r="87" spans="1:12">
      <c r="A87" s="345"/>
      <c r="B87" s="280"/>
      <c r="C87" s="6" t="s">
        <v>3485</v>
      </c>
      <c r="D87" s="6" t="s">
        <v>3697</v>
      </c>
      <c r="E87" s="7" t="s">
        <v>3698</v>
      </c>
      <c r="F87" s="12" t="s">
        <v>3699</v>
      </c>
      <c r="G87" s="6" t="s">
        <v>3524</v>
      </c>
      <c r="H87" s="280"/>
    </row>
    <row r="88" spans="1:12">
      <c r="A88" s="345"/>
      <c r="B88" s="280"/>
      <c r="C88" s="6" t="s">
        <v>3489</v>
      </c>
      <c r="D88" s="6" t="s">
        <v>3700</v>
      </c>
      <c r="E88" s="7" t="s">
        <v>3701</v>
      </c>
      <c r="F88" s="12" t="s">
        <v>3702</v>
      </c>
      <c r="G88" s="6" t="s">
        <v>3524</v>
      </c>
      <c r="H88" s="280"/>
    </row>
    <row r="89" spans="1:12">
      <c r="A89" s="345"/>
      <c r="B89" s="280"/>
      <c r="C89" s="6" t="s">
        <v>3493</v>
      </c>
      <c r="D89" s="6" t="s">
        <v>3703</v>
      </c>
      <c r="E89" s="7" t="s">
        <v>3704</v>
      </c>
      <c r="F89" s="12" t="s">
        <v>3705</v>
      </c>
      <c r="G89" s="6" t="s">
        <v>3467</v>
      </c>
      <c r="H89" s="280"/>
    </row>
    <row r="90" spans="1:12">
      <c r="A90" s="345"/>
      <c r="B90" s="280" t="s">
        <v>3497</v>
      </c>
      <c r="C90" s="6" t="s">
        <v>3463</v>
      </c>
      <c r="D90" s="14" t="s">
        <v>3706</v>
      </c>
      <c r="E90" s="7" t="s">
        <v>3707</v>
      </c>
      <c r="F90" s="17" t="s">
        <v>3708</v>
      </c>
      <c r="G90" s="6" t="s">
        <v>3484</v>
      </c>
      <c r="H90" s="280"/>
      <c r="K90" s="12"/>
    </row>
    <row r="91" spans="1:12">
      <c r="A91" s="345"/>
      <c r="B91" s="280"/>
      <c r="C91" s="6" t="s">
        <v>3469</v>
      </c>
      <c r="E91" s="7" t="s">
        <v>3709</v>
      </c>
      <c r="F91" s="17"/>
      <c r="H91" s="280"/>
    </row>
    <row r="92" spans="1:12">
      <c r="A92" s="345"/>
      <c r="B92" s="280"/>
      <c r="C92" s="6" t="s">
        <v>3473</v>
      </c>
      <c r="E92" s="7" t="s">
        <v>3710</v>
      </c>
      <c r="F92" s="17"/>
      <c r="H92" s="280"/>
      <c r="K92" s="12"/>
    </row>
    <row r="93" spans="1:12">
      <c r="A93" s="345"/>
      <c r="B93" s="280"/>
      <c r="C93" s="6" t="s">
        <v>3477</v>
      </c>
      <c r="E93" s="7" t="s">
        <v>3711</v>
      </c>
      <c r="H93" s="280"/>
    </row>
    <row r="94" spans="1:12">
      <c r="A94" s="345"/>
      <c r="B94" s="280"/>
      <c r="C94" s="6" t="s">
        <v>3481</v>
      </c>
      <c r="E94" s="7" t="s">
        <v>3712</v>
      </c>
      <c r="H94" s="280"/>
    </row>
    <row r="95" spans="1:12">
      <c r="A95" s="345"/>
      <c r="B95" s="280"/>
      <c r="C95" s="6" t="s">
        <v>3485</v>
      </c>
      <c r="E95" s="7" t="s">
        <v>3713</v>
      </c>
      <c r="F95" s="17"/>
      <c r="H95" s="280"/>
    </row>
    <row r="96" spans="1:12">
      <c r="A96" s="345"/>
      <c r="B96" s="280"/>
      <c r="C96" s="6" t="s">
        <v>3489</v>
      </c>
      <c r="E96" s="7" t="s">
        <v>3714</v>
      </c>
      <c r="F96" s="17"/>
      <c r="H96" s="280"/>
      <c r="L96" s="12"/>
    </row>
    <row r="97" spans="1:12">
      <c r="A97" s="345"/>
      <c r="B97" s="280"/>
      <c r="C97" s="6" t="s">
        <v>3493</v>
      </c>
      <c r="E97" s="7" t="s">
        <v>3715</v>
      </c>
      <c r="F97" s="17"/>
      <c r="H97" s="280"/>
    </row>
    <row r="98" spans="1:12">
      <c r="A98" s="345" t="s">
        <v>55</v>
      </c>
      <c r="B98" s="280" t="s">
        <v>3462</v>
      </c>
      <c r="C98" s="6" t="s">
        <v>3463</v>
      </c>
      <c r="D98" s="6" t="s">
        <v>3716</v>
      </c>
      <c r="E98" s="7" t="s">
        <v>3717</v>
      </c>
      <c r="F98" s="12" t="s">
        <v>3718</v>
      </c>
      <c r="G98" s="6" t="s">
        <v>3524</v>
      </c>
      <c r="H98" s="343" t="s">
        <v>3719</v>
      </c>
    </row>
    <row r="99" spans="1:12">
      <c r="A99" s="345"/>
      <c r="B99" s="280"/>
      <c r="C99" s="6" t="s">
        <v>3469</v>
      </c>
      <c r="D99" s="6" t="s">
        <v>3720</v>
      </c>
      <c r="E99" s="7" t="s">
        <v>3721</v>
      </c>
      <c r="F99" s="12" t="s">
        <v>3722</v>
      </c>
      <c r="G99" s="6" t="s">
        <v>3467</v>
      </c>
      <c r="H99" s="280"/>
    </row>
    <row r="100" spans="1:12">
      <c r="A100" s="345"/>
      <c r="B100" s="280"/>
      <c r="C100" s="6" t="s">
        <v>3473</v>
      </c>
      <c r="D100" s="6" t="s">
        <v>3723</v>
      </c>
      <c r="E100" s="7" t="s">
        <v>3724</v>
      </c>
      <c r="F100" s="12" t="s">
        <v>3725</v>
      </c>
      <c r="G100" s="6" t="s">
        <v>3524</v>
      </c>
      <c r="H100" s="280"/>
      <c r="L100" s="12"/>
    </row>
    <row r="101" spans="1:12">
      <c r="A101" s="345"/>
      <c r="B101" s="280"/>
      <c r="C101" s="6" t="s">
        <v>3477</v>
      </c>
      <c r="D101" s="6" t="s">
        <v>3726</v>
      </c>
      <c r="E101" s="7" t="s">
        <v>3727</v>
      </c>
      <c r="F101" s="12" t="s">
        <v>3728</v>
      </c>
      <c r="G101" s="6" t="s">
        <v>3524</v>
      </c>
      <c r="H101" s="280"/>
    </row>
    <row r="102" spans="1:12">
      <c r="A102" s="345"/>
      <c r="B102" s="280"/>
      <c r="C102" s="6" t="s">
        <v>3481</v>
      </c>
      <c r="E102" s="7" t="s">
        <v>3729</v>
      </c>
      <c r="F102" s="12"/>
      <c r="H102" s="280"/>
    </row>
    <row r="103" spans="1:12">
      <c r="A103" s="345"/>
      <c r="B103" s="280"/>
      <c r="C103" s="6" t="s">
        <v>3485</v>
      </c>
      <c r="D103" s="6" t="s">
        <v>3730</v>
      </c>
      <c r="E103" s="7" t="s">
        <v>3731</v>
      </c>
      <c r="F103" s="12" t="s">
        <v>3732</v>
      </c>
      <c r="G103" s="6" t="s">
        <v>3524</v>
      </c>
      <c r="H103" s="280"/>
      <c r="L103" s="12"/>
    </row>
    <row r="104" spans="1:12">
      <c r="A104" s="345"/>
      <c r="B104" s="280"/>
      <c r="C104" s="6" t="s">
        <v>3489</v>
      </c>
      <c r="D104" s="6" t="s">
        <v>3733</v>
      </c>
      <c r="E104" s="7" t="s">
        <v>3734</v>
      </c>
      <c r="F104" s="12" t="s">
        <v>3735</v>
      </c>
      <c r="G104" s="6" t="s">
        <v>3467</v>
      </c>
      <c r="H104" s="280"/>
      <c r="L104" s="12"/>
    </row>
    <row r="105" spans="1:12">
      <c r="A105" s="345"/>
      <c r="B105" s="280"/>
      <c r="C105" s="6" t="s">
        <v>3493</v>
      </c>
      <c r="E105" s="7" t="s">
        <v>3736</v>
      </c>
      <c r="F105" s="12"/>
      <c r="H105" s="280"/>
      <c r="L105" s="12"/>
    </row>
    <row r="106" spans="1:12">
      <c r="A106" s="345"/>
      <c r="B106" s="280" t="s">
        <v>3497</v>
      </c>
      <c r="C106" s="6" t="s">
        <v>3463</v>
      </c>
      <c r="E106" s="7" t="s">
        <v>3737</v>
      </c>
      <c r="F106" s="17"/>
      <c r="H106" s="340" t="s">
        <v>3738</v>
      </c>
      <c r="L106" s="12"/>
    </row>
    <row r="107" spans="1:12">
      <c r="A107" s="345"/>
      <c r="B107" s="280"/>
      <c r="C107" s="6" t="s">
        <v>3469</v>
      </c>
      <c r="E107" s="7" t="s">
        <v>3739</v>
      </c>
      <c r="F107" s="17"/>
      <c r="H107" s="341"/>
      <c r="L107" s="12"/>
    </row>
    <row r="108" spans="1:12">
      <c r="A108" s="345"/>
      <c r="B108" s="280"/>
      <c r="C108" s="6" t="s">
        <v>3473</v>
      </c>
      <c r="E108" s="7" t="s">
        <v>3740</v>
      </c>
      <c r="F108" s="17"/>
      <c r="H108" s="341"/>
    </row>
    <row r="109" spans="1:12">
      <c r="A109" s="345"/>
      <c r="B109" s="280"/>
      <c r="C109" s="6" t="s">
        <v>3477</v>
      </c>
      <c r="E109" s="7" t="s">
        <v>3741</v>
      </c>
      <c r="H109" s="341"/>
    </row>
    <row r="110" spans="1:12">
      <c r="A110" s="345"/>
      <c r="B110" s="280"/>
      <c r="C110" s="6" t="s">
        <v>3481</v>
      </c>
      <c r="E110" s="7" t="s">
        <v>3742</v>
      </c>
      <c r="H110" s="341"/>
    </row>
    <row r="111" spans="1:12">
      <c r="A111" s="345"/>
      <c r="B111" s="280"/>
      <c r="C111" s="6" t="s">
        <v>3485</v>
      </c>
      <c r="D111" s="6" t="s">
        <v>3743</v>
      </c>
      <c r="E111" s="7" t="s">
        <v>3744</v>
      </c>
      <c r="F111" s="17" t="s">
        <v>3745</v>
      </c>
      <c r="G111" s="6" t="s">
        <v>3467</v>
      </c>
      <c r="H111" s="341"/>
    </row>
    <row r="112" spans="1:12">
      <c r="A112" s="345"/>
      <c r="B112" s="280"/>
      <c r="C112" s="6" t="s">
        <v>3489</v>
      </c>
      <c r="D112" s="6" t="s">
        <v>3746</v>
      </c>
      <c r="E112" s="7" t="s">
        <v>3747</v>
      </c>
      <c r="F112" s="17" t="s">
        <v>3748</v>
      </c>
      <c r="G112" s="6" t="s">
        <v>3467</v>
      </c>
      <c r="H112" s="341"/>
    </row>
    <row r="113" spans="1:9">
      <c r="A113" s="345"/>
      <c r="B113" s="280"/>
      <c r="C113" s="6" t="s">
        <v>3493</v>
      </c>
      <c r="D113" s="6" t="s">
        <v>3749</v>
      </c>
      <c r="E113" s="7" t="s">
        <v>3750</v>
      </c>
      <c r="F113" s="17" t="s">
        <v>3751</v>
      </c>
      <c r="G113" s="6" t="s">
        <v>3467</v>
      </c>
      <c r="H113" s="342"/>
    </row>
    <row r="114" spans="1:9">
      <c r="A114" s="345" t="s">
        <v>57</v>
      </c>
      <c r="B114" s="280" t="s">
        <v>3462</v>
      </c>
      <c r="C114" s="6" t="s">
        <v>3463</v>
      </c>
      <c r="D114" s="6" t="s">
        <v>3752</v>
      </c>
      <c r="E114" s="7" t="s">
        <v>3753</v>
      </c>
      <c r="F114" s="12" t="s">
        <v>3754</v>
      </c>
      <c r="G114" s="6" t="s">
        <v>3467</v>
      </c>
      <c r="H114" s="343" t="s">
        <v>3755</v>
      </c>
      <c r="I114" s="340" t="s">
        <v>3756</v>
      </c>
    </row>
    <row r="115" spans="1:9">
      <c r="A115" s="345"/>
      <c r="B115" s="280"/>
      <c r="C115" s="6" t="s">
        <v>3469</v>
      </c>
      <c r="D115" s="6" t="s">
        <v>3757</v>
      </c>
      <c r="E115" s="7" t="s">
        <v>3758</v>
      </c>
      <c r="F115" s="18" t="s">
        <v>3759</v>
      </c>
      <c r="G115" s="6" t="s">
        <v>3467</v>
      </c>
      <c r="H115" s="280"/>
      <c r="I115" s="341"/>
    </row>
    <row r="116" spans="1:9">
      <c r="A116" s="345"/>
      <c r="B116" s="280"/>
      <c r="C116" s="6" t="s">
        <v>3473</v>
      </c>
      <c r="D116" s="6" t="s">
        <v>3760</v>
      </c>
      <c r="E116" s="7" t="s">
        <v>3761</v>
      </c>
      <c r="F116" s="18" t="s">
        <v>3762</v>
      </c>
      <c r="G116" s="6" t="s">
        <v>3467</v>
      </c>
      <c r="H116" s="280"/>
      <c r="I116" s="341"/>
    </row>
    <row r="117" spans="1:9">
      <c r="A117" s="345"/>
      <c r="B117" s="280"/>
      <c r="C117" s="6" t="s">
        <v>3477</v>
      </c>
      <c r="D117" s="6" t="s">
        <v>3763</v>
      </c>
      <c r="E117" s="7" t="s">
        <v>3764</v>
      </c>
      <c r="F117" s="18" t="s">
        <v>3765</v>
      </c>
      <c r="G117" s="6" t="s">
        <v>3467</v>
      </c>
      <c r="H117" s="280"/>
      <c r="I117" s="341"/>
    </row>
    <row r="118" spans="1:9">
      <c r="A118" s="345"/>
      <c r="B118" s="280"/>
      <c r="C118" s="6" t="s">
        <v>3481</v>
      </c>
      <c r="D118" s="6" t="s">
        <v>3766</v>
      </c>
      <c r="E118" s="7" t="s">
        <v>3767</v>
      </c>
      <c r="F118" s="18" t="s">
        <v>3768</v>
      </c>
      <c r="G118" s="6" t="s">
        <v>3467</v>
      </c>
      <c r="H118" s="280"/>
      <c r="I118" s="341"/>
    </row>
    <row r="119" spans="1:9">
      <c r="A119" s="345"/>
      <c r="B119" s="280"/>
      <c r="C119" s="6" t="s">
        <v>3485</v>
      </c>
      <c r="E119" s="7" t="s">
        <v>3769</v>
      </c>
      <c r="G119" s="6" t="s">
        <v>3467</v>
      </c>
      <c r="H119" s="280"/>
      <c r="I119" s="341"/>
    </row>
    <row r="120" spans="1:9">
      <c r="A120" s="345"/>
      <c r="B120" s="280"/>
      <c r="C120" s="6" t="s">
        <v>3489</v>
      </c>
      <c r="E120" s="7" t="s">
        <v>3770</v>
      </c>
      <c r="H120" s="280"/>
      <c r="I120" s="341"/>
    </row>
    <row r="121" spans="1:9">
      <c r="A121" s="345"/>
      <c r="B121" s="280"/>
      <c r="C121" s="6" t="s">
        <v>3493</v>
      </c>
      <c r="E121" s="7" t="s">
        <v>3771</v>
      </c>
      <c r="H121" s="280"/>
      <c r="I121" s="341"/>
    </row>
    <row r="122" spans="1:9">
      <c r="A122" s="345"/>
      <c r="B122" s="280" t="s">
        <v>3497</v>
      </c>
      <c r="C122" s="6" t="s">
        <v>3463</v>
      </c>
      <c r="E122" s="7" t="s">
        <v>3772</v>
      </c>
      <c r="H122" s="343" t="s">
        <v>3773</v>
      </c>
      <c r="I122" s="341"/>
    </row>
    <row r="123" spans="1:9">
      <c r="A123" s="345"/>
      <c r="B123" s="280"/>
      <c r="C123" s="6" t="s">
        <v>3469</v>
      </c>
      <c r="E123" s="7" t="s">
        <v>3774</v>
      </c>
      <c r="F123" s="12"/>
      <c r="H123" s="280"/>
      <c r="I123" s="341"/>
    </row>
    <row r="124" spans="1:9">
      <c r="A124" s="345"/>
      <c r="B124" s="280"/>
      <c r="C124" s="6" t="s">
        <v>3473</v>
      </c>
      <c r="E124" s="7" t="s">
        <v>3775</v>
      </c>
      <c r="H124" s="280"/>
      <c r="I124" s="341"/>
    </row>
    <row r="125" spans="1:9">
      <c r="A125" s="345"/>
      <c r="B125" s="280"/>
      <c r="C125" s="6" t="s">
        <v>3477</v>
      </c>
      <c r="D125" s="6" t="s">
        <v>3776</v>
      </c>
      <c r="E125" s="7" t="s">
        <v>3777</v>
      </c>
      <c r="F125" s="12" t="s">
        <v>3778</v>
      </c>
      <c r="H125" s="280"/>
      <c r="I125" s="341"/>
    </row>
    <row r="126" spans="1:9">
      <c r="A126" s="345"/>
      <c r="B126" s="280"/>
      <c r="C126" s="6" t="s">
        <v>3481</v>
      </c>
      <c r="D126" s="6" t="s">
        <v>3779</v>
      </c>
      <c r="E126" s="7" t="s">
        <v>3780</v>
      </c>
      <c r="F126" s="12" t="s">
        <v>3781</v>
      </c>
      <c r="H126" s="280"/>
      <c r="I126" s="341"/>
    </row>
    <row r="127" spans="1:9">
      <c r="A127" s="345"/>
      <c r="B127" s="280"/>
      <c r="C127" s="6" t="s">
        <v>3485</v>
      </c>
      <c r="E127" s="7" t="s">
        <v>3782</v>
      </c>
      <c r="F127" s="19" t="s">
        <v>3783</v>
      </c>
      <c r="H127" s="280"/>
      <c r="I127" s="341"/>
    </row>
    <row r="128" spans="1:9">
      <c r="A128" s="345"/>
      <c r="B128" s="280"/>
      <c r="C128" s="6" t="s">
        <v>3489</v>
      </c>
      <c r="E128" s="7" t="s">
        <v>3784</v>
      </c>
      <c r="H128" s="280"/>
      <c r="I128" s="341"/>
    </row>
    <row r="129" spans="1:9">
      <c r="A129" s="345"/>
      <c r="B129" s="280"/>
      <c r="C129" s="6" t="s">
        <v>3493</v>
      </c>
      <c r="E129" s="7" t="s">
        <v>3785</v>
      </c>
      <c r="H129" s="280"/>
      <c r="I129" s="342"/>
    </row>
    <row r="130" spans="1:9">
      <c r="A130" s="345" t="s">
        <v>59</v>
      </c>
      <c r="B130" s="280" t="s">
        <v>3462</v>
      </c>
      <c r="C130" s="6" t="s">
        <v>3463</v>
      </c>
      <c r="D130" s="6" t="s">
        <v>3786</v>
      </c>
      <c r="E130" s="7" t="s">
        <v>3787</v>
      </c>
      <c r="F130" s="12" t="s">
        <v>3788</v>
      </c>
      <c r="G130" s="6" t="s">
        <v>3467</v>
      </c>
      <c r="H130" s="343" t="s">
        <v>3789</v>
      </c>
    </row>
    <row r="131" spans="1:9">
      <c r="A131" s="345"/>
      <c r="B131" s="280"/>
      <c r="C131" s="6" t="s">
        <v>3469</v>
      </c>
      <c r="D131" s="6" t="s">
        <v>3790</v>
      </c>
      <c r="E131" s="7" t="s">
        <v>3791</v>
      </c>
      <c r="F131" s="6" t="s">
        <v>3792</v>
      </c>
      <c r="G131" s="6" t="s">
        <v>3467</v>
      </c>
      <c r="H131" s="280"/>
    </row>
    <row r="132" spans="1:9">
      <c r="A132" s="345"/>
      <c r="B132" s="280"/>
      <c r="C132" s="6" t="s">
        <v>3473</v>
      </c>
      <c r="D132" s="6" t="s">
        <v>3793</v>
      </c>
      <c r="E132" s="7" t="s">
        <v>3794</v>
      </c>
      <c r="F132" s="6" t="s">
        <v>3795</v>
      </c>
      <c r="G132" s="6" t="s">
        <v>3467</v>
      </c>
      <c r="H132" s="280"/>
    </row>
    <row r="133" spans="1:9">
      <c r="A133" s="345"/>
      <c r="B133" s="280"/>
      <c r="C133" s="6" t="s">
        <v>3477</v>
      </c>
      <c r="D133" s="6" t="s">
        <v>3796</v>
      </c>
      <c r="E133" s="7" t="s">
        <v>3797</v>
      </c>
      <c r="F133" s="6" t="s">
        <v>3798</v>
      </c>
      <c r="G133" s="6" t="s">
        <v>3524</v>
      </c>
      <c r="H133" s="280"/>
    </row>
    <row r="134" spans="1:9">
      <c r="A134" s="345"/>
      <c r="B134" s="280"/>
      <c r="C134" s="6" t="s">
        <v>3481</v>
      </c>
      <c r="D134" s="6" t="s">
        <v>3799</v>
      </c>
      <c r="E134" s="7" t="s">
        <v>3800</v>
      </c>
      <c r="F134" s="6" t="s">
        <v>3801</v>
      </c>
      <c r="G134" s="6" t="s">
        <v>3467</v>
      </c>
      <c r="H134" s="280"/>
    </row>
    <row r="135" spans="1:9">
      <c r="A135" s="345"/>
      <c r="B135" s="280"/>
      <c r="C135" s="6" t="s">
        <v>3485</v>
      </c>
      <c r="D135" s="6" t="s">
        <v>3802</v>
      </c>
      <c r="E135" s="7" t="s">
        <v>3803</v>
      </c>
      <c r="F135" s="12" t="s">
        <v>3804</v>
      </c>
      <c r="G135" s="6" t="s">
        <v>3467</v>
      </c>
      <c r="H135" s="280"/>
    </row>
    <row r="136" spans="1:9">
      <c r="A136" s="345"/>
      <c r="B136" s="280"/>
      <c r="C136" s="6" t="s">
        <v>3489</v>
      </c>
      <c r="D136" s="6" t="s">
        <v>3805</v>
      </c>
      <c r="E136" s="7" t="s">
        <v>3806</v>
      </c>
      <c r="F136" s="12" t="s">
        <v>3807</v>
      </c>
      <c r="G136" s="6" t="s">
        <v>3467</v>
      </c>
      <c r="H136" s="280"/>
    </row>
    <row r="137" spans="1:9">
      <c r="A137" s="345"/>
      <c r="B137" s="280"/>
      <c r="C137" s="6" t="s">
        <v>3493</v>
      </c>
      <c r="E137" s="7" t="s">
        <v>3808</v>
      </c>
      <c r="H137" s="280"/>
    </row>
    <row r="138" spans="1:9">
      <c r="A138" s="345"/>
      <c r="B138" s="280" t="s">
        <v>3497</v>
      </c>
      <c r="C138" s="6" t="s">
        <v>3463</v>
      </c>
      <c r="D138" s="20" t="s">
        <v>3809</v>
      </c>
      <c r="E138" s="7" t="s">
        <v>3810</v>
      </c>
      <c r="F138" s="12" t="s">
        <v>3811</v>
      </c>
      <c r="G138" s="6" t="s">
        <v>3524</v>
      </c>
      <c r="H138" s="280"/>
    </row>
    <row r="139" spans="1:9">
      <c r="A139" s="345"/>
      <c r="B139" s="280"/>
      <c r="C139" s="6" t="s">
        <v>3469</v>
      </c>
      <c r="D139" s="6" t="s">
        <v>3812</v>
      </c>
      <c r="E139" s="7" t="s">
        <v>3813</v>
      </c>
      <c r="F139" s="12" t="s">
        <v>3814</v>
      </c>
      <c r="G139" s="6" t="s">
        <v>3524</v>
      </c>
      <c r="H139" s="280"/>
    </row>
    <row r="140" spans="1:9">
      <c r="A140" s="345"/>
      <c r="B140" s="280"/>
      <c r="C140" s="6" t="s">
        <v>3473</v>
      </c>
      <c r="D140" s="6" t="s">
        <v>3815</v>
      </c>
      <c r="E140" s="7" t="s">
        <v>3816</v>
      </c>
      <c r="F140" s="12" t="s">
        <v>3817</v>
      </c>
      <c r="G140" s="6" t="s">
        <v>3524</v>
      </c>
      <c r="H140" s="280"/>
    </row>
    <row r="141" spans="1:9">
      <c r="A141" s="345"/>
      <c r="B141" s="280"/>
      <c r="C141" s="6" t="s">
        <v>3477</v>
      </c>
      <c r="D141" s="6" t="s">
        <v>3818</v>
      </c>
      <c r="E141" s="7" t="s">
        <v>3819</v>
      </c>
      <c r="F141" s="12" t="s">
        <v>3820</v>
      </c>
      <c r="G141" s="6" t="s">
        <v>3467</v>
      </c>
      <c r="H141" s="280"/>
    </row>
    <row r="142" spans="1:9">
      <c r="A142" s="345"/>
      <c r="B142" s="280"/>
      <c r="C142" s="6" t="s">
        <v>3481</v>
      </c>
      <c r="D142" s="6" t="s">
        <v>3821</v>
      </c>
      <c r="E142" s="7" t="s">
        <v>3822</v>
      </c>
      <c r="F142" s="12" t="s">
        <v>3823</v>
      </c>
      <c r="G142" s="6" t="s">
        <v>3467</v>
      </c>
      <c r="H142" s="280"/>
    </row>
    <row r="143" spans="1:9">
      <c r="A143" s="345"/>
      <c r="B143" s="280"/>
      <c r="C143" s="6" t="s">
        <v>3485</v>
      </c>
      <c r="D143" s="14" t="s">
        <v>3824</v>
      </c>
      <c r="E143" s="7" t="s">
        <v>3825</v>
      </c>
      <c r="F143" s="14" t="s">
        <v>3826</v>
      </c>
      <c r="G143" s="6" t="s">
        <v>3524</v>
      </c>
      <c r="H143" s="280"/>
    </row>
    <row r="144" spans="1:9">
      <c r="A144" s="345"/>
      <c r="B144" s="280"/>
      <c r="C144" s="6" t="s">
        <v>3489</v>
      </c>
      <c r="D144" s="14" t="s">
        <v>3827</v>
      </c>
      <c r="E144" s="7" t="s">
        <v>3828</v>
      </c>
      <c r="F144" s="14" t="s">
        <v>3829</v>
      </c>
      <c r="G144" s="6" t="s">
        <v>3467</v>
      </c>
      <c r="H144" s="280"/>
    </row>
    <row r="145" spans="1:8">
      <c r="A145" s="345"/>
      <c r="B145" s="280"/>
      <c r="C145" s="6" t="s">
        <v>3493</v>
      </c>
      <c r="E145" s="7" t="s">
        <v>3830</v>
      </c>
      <c r="H145" s="280"/>
    </row>
    <row r="146" spans="1:8">
      <c r="A146" s="345" t="s">
        <v>61</v>
      </c>
      <c r="B146" s="280" t="s">
        <v>3462</v>
      </c>
      <c r="C146" s="6" t="s">
        <v>3463</v>
      </c>
      <c r="D146" s="6" t="s">
        <v>3831</v>
      </c>
      <c r="E146" s="7" t="s">
        <v>3832</v>
      </c>
      <c r="F146" s="6" t="s">
        <v>3833</v>
      </c>
      <c r="G146" s="6" t="s">
        <v>3834</v>
      </c>
      <c r="H146" s="343" t="s">
        <v>3835</v>
      </c>
    </row>
    <row r="147" spans="1:8">
      <c r="A147" s="345"/>
      <c r="B147" s="280"/>
      <c r="C147" s="6" t="s">
        <v>3469</v>
      </c>
      <c r="D147" s="6" t="s">
        <v>3836</v>
      </c>
      <c r="E147" s="7" t="s">
        <v>3837</v>
      </c>
      <c r="F147" s="6" t="s">
        <v>3838</v>
      </c>
      <c r="G147" s="6" t="s">
        <v>3834</v>
      </c>
      <c r="H147" s="280"/>
    </row>
    <row r="148" spans="1:8">
      <c r="A148" s="345"/>
      <c r="B148" s="280"/>
      <c r="C148" s="6" t="s">
        <v>3473</v>
      </c>
      <c r="D148" s="6" t="s">
        <v>3839</v>
      </c>
      <c r="E148" s="7" t="s">
        <v>3840</v>
      </c>
      <c r="F148" s="12" t="s">
        <v>3841</v>
      </c>
      <c r="G148" s="6" t="s">
        <v>3834</v>
      </c>
      <c r="H148" s="280"/>
    </row>
    <row r="149" spans="1:8">
      <c r="A149" s="345"/>
      <c r="B149" s="280"/>
      <c r="C149" s="6" t="s">
        <v>3477</v>
      </c>
      <c r="D149" s="6" t="s">
        <v>3842</v>
      </c>
      <c r="E149" s="7" t="s">
        <v>3843</v>
      </c>
      <c r="F149" s="6" t="s">
        <v>3844</v>
      </c>
      <c r="G149" s="6" t="s">
        <v>3834</v>
      </c>
      <c r="H149" s="280"/>
    </row>
    <row r="150" spans="1:8">
      <c r="A150" s="345"/>
      <c r="B150" s="280"/>
      <c r="C150" s="6" t="s">
        <v>3481</v>
      </c>
      <c r="D150" s="6" t="s">
        <v>3845</v>
      </c>
      <c r="E150" s="7" t="s">
        <v>3846</v>
      </c>
      <c r="F150" s="6" t="s">
        <v>3847</v>
      </c>
      <c r="G150" s="6" t="s">
        <v>3834</v>
      </c>
      <c r="H150" s="280"/>
    </row>
    <row r="151" spans="1:8">
      <c r="A151" s="345"/>
      <c r="B151" s="280"/>
      <c r="C151" s="6" t="s">
        <v>3485</v>
      </c>
      <c r="D151" s="21" t="s">
        <v>3848</v>
      </c>
      <c r="E151" s="7" t="s">
        <v>3849</v>
      </c>
      <c r="F151" s="12" t="s">
        <v>3850</v>
      </c>
      <c r="G151" s="6" t="s">
        <v>3834</v>
      </c>
      <c r="H151" s="280"/>
    </row>
    <row r="152" spans="1:8">
      <c r="A152" s="345"/>
      <c r="B152" s="280"/>
      <c r="C152" s="6" t="s">
        <v>3489</v>
      </c>
      <c r="E152" s="7" t="s">
        <v>3851</v>
      </c>
      <c r="F152" s="12"/>
      <c r="H152" s="280"/>
    </row>
    <row r="153" spans="1:8">
      <c r="A153" s="345"/>
      <c r="B153" s="280"/>
      <c r="C153" s="6" t="s">
        <v>3493</v>
      </c>
      <c r="D153" s="14" t="s">
        <v>3852</v>
      </c>
      <c r="E153" s="7" t="s">
        <v>3853</v>
      </c>
      <c r="F153" s="12" t="s">
        <v>3854</v>
      </c>
      <c r="G153" s="6" t="s">
        <v>3834</v>
      </c>
      <c r="H153" s="280"/>
    </row>
    <row r="154" spans="1:8">
      <c r="A154" s="345"/>
      <c r="B154" s="280" t="s">
        <v>3497</v>
      </c>
      <c r="C154" s="6" t="s">
        <v>3463</v>
      </c>
      <c r="D154" s="6" t="s">
        <v>3855</v>
      </c>
      <c r="E154" s="7" t="s">
        <v>3856</v>
      </c>
      <c r="F154" s="12" t="s">
        <v>3857</v>
      </c>
      <c r="G154" s="6" t="s">
        <v>3834</v>
      </c>
      <c r="H154" s="280"/>
    </row>
    <row r="155" spans="1:8">
      <c r="A155" s="345"/>
      <c r="B155" s="280"/>
      <c r="C155" s="6" t="s">
        <v>3469</v>
      </c>
      <c r="D155" s="6" t="s">
        <v>3858</v>
      </c>
      <c r="E155" s="7" t="s">
        <v>3859</v>
      </c>
      <c r="F155" s="12" t="s">
        <v>3860</v>
      </c>
      <c r="G155" s="6" t="s">
        <v>3834</v>
      </c>
      <c r="H155" s="280"/>
    </row>
    <row r="156" spans="1:8">
      <c r="A156" s="345"/>
      <c r="B156" s="280"/>
      <c r="C156" s="6" t="s">
        <v>3473</v>
      </c>
      <c r="D156" s="6" t="s">
        <v>3861</v>
      </c>
      <c r="E156" s="7" t="s">
        <v>3862</v>
      </c>
      <c r="F156" s="12" t="s">
        <v>3863</v>
      </c>
      <c r="G156" s="6" t="s">
        <v>3834</v>
      </c>
      <c r="H156" s="280"/>
    </row>
    <row r="157" spans="1:8">
      <c r="A157" s="345"/>
      <c r="B157" s="280"/>
      <c r="C157" s="6" t="s">
        <v>3477</v>
      </c>
      <c r="D157" s="6" t="s">
        <v>3864</v>
      </c>
      <c r="E157" s="7" t="s">
        <v>3865</v>
      </c>
      <c r="F157" s="12" t="s">
        <v>3866</v>
      </c>
      <c r="G157" s="6" t="s">
        <v>3834</v>
      </c>
      <c r="H157" s="280"/>
    </row>
    <row r="158" spans="1:8">
      <c r="A158" s="345"/>
      <c r="B158" s="280"/>
      <c r="C158" s="6" t="s">
        <v>3481</v>
      </c>
      <c r="D158" s="14" t="s">
        <v>3867</v>
      </c>
      <c r="E158" s="7" t="s">
        <v>3868</v>
      </c>
      <c r="F158" s="12" t="s">
        <v>3869</v>
      </c>
      <c r="G158" s="6" t="s">
        <v>3834</v>
      </c>
      <c r="H158" s="280"/>
    </row>
    <row r="159" spans="1:8">
      <c r="A159" s="345"/>
      <c r="B159" s="280"/>
      <c r="C159" s="6" t="s">
        <v>3485</v>
      </c>
      <c r="D159" s="14" t="s">
        <v>3870</v>
      </c>
      <c r="E159" s="7" t="s">
        <v>3871</v>
      </c>
      <c r="F159" s="15" t="s">
        <v>3872</v>
      </c>
      <c r="H159" s="280"/>
    </row>
    <row r="160" spans="1:8">
      <c r="A160" s="345"/>
      <c r="B160" s="280"/>
      <c r="C160" s="6" t="s">
        <v>3489</v>
      </c>
      <c r="D160" s="14" t="s">
        <v>3873</v>
      </c>
      <c r="E160" s="7" t="s">
        <v>3874</v>
      </c>
      <c r="F160" s="12" t="s">
        <v>3875</v>
      </c>
      <c r="H160" s="280"/>
    </row>
    <row r="161" spans="1:8">
      <c r="A161" s="345"/>
      <c r="B161" s="280"/>
      <c r="C161" s="6" t="s">
        <v>3493</v>
      </c>
      <c r="D161" s="14" t="s">
        <v>3876</v>
      </c>
      <c r="E161" s="7" t="s">
        <v>3877</v>
      </c>
      <c r="F161" s="12" t="s">
        <v>3878</v>
      </c>
      <c r="H161" s="280"/>
    </row>
    <row r="162" spans="1:8">
      <c r="A162" s="345" t="s">
        <v>63</v>
      </c>
      <c r="B162" s="280" t="s">
        <v>3462</v>
      </c>
      <c r="C162" s="6" t="s">
        <v>3463</v>
      </c>
      <c r="D162" s="21" t="s">
        <v>3879</v>
      </c>
      <c r="E162" s="7" t="s">
        <v>3880</v>
      </c>
      <c r="F162" s="18" t="s">
        <v>3881</v>
      </c>
      <c r="G162" s="6" t="s">
        <v>3834</v>
      </c>
      <c r="H162" s="340" t="s">
        <v>3882</v>
      </c>
    </row>
    <row r="163" spans="1:8">
      <c r="A163" s="345"/>
      <c r="B163" s="280"/>
      <c r="C163" s="6" t="s">
        <v>3469</v>
      </c>
      <c r="D163" s="21" t="s">
        <v>3883</v>
      </c>
      <c r="E163" s="7" t="s">
        <v>3884</v>
      </c>
      <c r="F163" s="18" t="s">
        <v>3885</v>
      </c>
      <c r="G163" s="6" t="s">
        <v>3834</v>
      </c>
      <c r="H163" s="341"/>
    </row>
    <row r="164" spans="1:8">
      <c r="A164" s="345"/>
      <c r="B164" s="280"/>
      <c r="C164" s="6" t="s">
        <v>3473</v>
      </c>
      <c r="D164" s="21" t="s">
        <v>3886</v>
      </c>
      <c r="E164" s="7" t="s">
        <v>3887</v>
      </c>
      <c r="F164" s="18" t="s">
        <v>3888</v>
      </c>
      <c r="G164" s="6" t="s">
        <v>3834</v>
      </c>
      <c r="H164" s="341"/>
    </row>
    <row r="165" spans="1:8">
      <c r="A165" s="345"/>
      <c r="B165" s="280"/>
      <c r="C165" s="6" t="s">
        <v>3477</v>
      </c>
      <c r="E165" s="7" t="s">
        <v>3889</v>
      </c>
      <c r="H165" s="341"/>
    </row>
    <row r="166" spans="1:8">
      <c r="A166" s="345"/>
      <c r="B166" s="280"/>
      <c r="C166" s="6" t="s">
        <v>3481</v>
      </c>
      <c r="D166" s="21" t="s">
        <v>3890</v>
      </c>
      <c r="E166" s="7" t="s">
        <v>3891</v>
      </c>
      <c r="F166" s="18" t="s">
        <v>3892</v>
      </c>
      <c r="G166" s="6" t="s">
        <v>3834</v>
      </c>
      <c r="H166" s="341"/>
    </row>
    <row r="167" spans="1:8">
      <c r="A167" s="345"/>
      <c r="B167" s="280"/>
      <c r="C167" s="6" t="s">
        <v>3485</v>
      </c>
      <c r="D167" s="21" t="s">
        <v>3893</v>
      </c>
      <c r="E167" s="7" t="s">
        <v>3894</v>
      </c>
      <c r="F167" s="18" t="s">
        <v>3895</v>
      </c>
      <c r="G167" s="6" t="s">
        <v>3834</v>
      </c>
      <c r="H167" s="341"/>
    </row>
    <row r="168" spans="1:8">
      <c r="A168" s="345"/>
      <c r="B168" s="280"/>
      <c r="C168" s="6" t="s">
        <v>3489</v>
      </c>
      <c r="D168" s="6" t="s">
        <v>3896</v>
      </c>
      <c r="E168" s="7" t="s">
        <v>3897</v>
      </c>
      <c r="F168" s="18" t="s">
        <v>3898</v>
      </c>
      <c r="G168" s="6" t="s">
        <v>3834</v>
      </c>
      <c r="H168" s="341"/>
    </row>
    <row r="169" spans="1:8">
      <c r="A169" s="345"/>
      <c r="B169" s="280"/>
      <c r="C169" s="6" t="s">
        <v>3493</v>
      </c>
      <c r="E169" s="7" t="s">
        <v>3899</v>
      </c>
      <c r="H169" s="342"/>
    </row>
    <row r="170" spans="1:8">
      <c r="A170" s="345"/>
      <c r="B170" s="280" t="s">
        <v>3497</v>
      </c>
      <c r="C170" s="6" t="s">
        <v>3463</v>
      </c>
      <c r="D170" s="6" t="s">
        <v>3900</v>
      </c>
      <c r="E170" s="7" t="s">
        <v>3901</v>
      </c>
      <c r="F170" s="6" t="s">
        <v>3902</v>
      </c>
      <c r="G170" s="6" t="s">
        <v>3834</v>
      </c>
      <c r="H170" s="343" t="s">
        <v>3903</v>
      </c>
    </row>
    <row r="171" spans="1:8">
      <c r="A171" s="345"/>
      <c r="B171" s="280"/>
      <c r="C171" s="6" t="s">
        <v>3469</v>
      </c>
      <c r="D171" s="6" t="s">
        <v>3904</v>
      </c>
      <c r="E171" s="7" t="s">
        <v>3905</v>
      </c>
      <c r="F171" s="6" t="s">
        <v>3906</v>
      </c>
      <c r="G171" s="6" t="s">
        <v>3834</v>
      </c>
      <c r="H171" s="280"/>
    </row>
    <row r="172" spans="1:8">
      <c r="A172" s="345"/>
      <c r="B172" s="280"/>
      <c r="C172" s="6" t="s">
        <v>3473</v>
      </c>
      <c r="D172" s="6" t="s">
        <v>3907</v>
      </c>
      <c r="E172" s="7" t="s">
        <v>3908</v>
      </c>
      <c r="F172" s="6" t="s">
        <v>3909</v>
      </c>
      <c r="G172" s="6" t="s">
        <v>3834</v>
      </c>
      <c r="H172" s="280"/>
    </row>
    <row r="173" spans="1:8">
      <c r="A173" s="345"/>
      <c r="B173" s="280"/>
      <c r="C173" s="6" t="s">
        <v>3477</v>
      </c>
      <c r="D173" s="6" t="s">
        <v>3910</v>
      </c>
      <c r="E173" s="7" t="s">
        <v>3911</v>
      </c>
      <c r="F173" s="6" t="s">
        <v>3912</v>
      </c>
      <c r="G173" s="6" t="s">
        <v>3834</v>
      </c>
      <c r="H173" s="280"/>
    </row>
    <row r="174" spans="1:8">
      <c r="A174" s="345"/>
      <c r="B174" s="280"/>
      <c r="C174" s="6" t="s">
        <v>3481</v>
      </c>
      <c r="D174" s="6" t="s">
        <v>3913</v>
      </c>
      <c r="E174" s="7" t="s">
        <v>3914</v>
      </c>
      <c r="F174" s="6" t="s">
        <v>3915</v>
      </c>
      <c r="G174" s="6" t="s">
        <v>3834</v>
      </c>
      <c r="H174" s="280"/>
    </row>
    <row r="175" spans="1:8">
      <c r="A175" s="345"/>
      <c r="B175" s="280"/>
      <c r="C175" s="6" t="s">
        <v>3485</v>
      </c>
      <c r="D175" s="6" t="s">
        <v>3916</v>
      </c>
      <c r="E175" s="7" t="s">
        <v>3917</v>
      </c>
      <c r="F175" s="6" t="s">
        <v>3918</v>
      </c>
      <c r="G175" s="6" t="s">
        <v>3834</v>
      </c>
      <c r="H175" s="280"/>
    </row>
    <row r="176" spans="1:8">
      <c r="A176" s="345"/>
      <c r="B176" s="280"/>
      <c r="C176" s="6" t="s">
        <v>3489</v>
      </c>
      <c r="E176" s="7" t="s">
        <v>3919</v>
      </c>
      <c r="H176" s="280"/>
    </row>
    <row r="177" spans="1:8">
      <c r="A177" s="345"/>
      <c r="B177" s="280"/>
      <c r="C177" s="6" t="s">
        <v>3493</v>
      </c>
      <c r="D177" s="14" t="s">
        <v>3920</v>
      </c>
      <c r="E177" s="7" t="s">
        <v>3921</v>
      </c>
      <c r="F177" s="12" t="s">
        <v>3922</v>
      </c>
      <c r="G177" s="14" t="s">
        <v>3923</v>
      </c>
      <c r="H177" s="280"/>
    </row>
    <row r="178" spans="1:8">
      <c r="A178" s="345" t="s">
        <v>65</v>
      </c>
      <c r="B178" s="280" t="s">
        <v>3462</v>
      </c>
      <c r="C178" s="6" t="s">
        <v>3463</v>
      </c>
      <c r="D178" s="6" t="s">
        <v>3924</v>
      </c>
      <c r="E178" s="7" t="s">
        <v>3925</v>
      </c>
      <c r="F178" s="6" t="s">
        <v>3926</v>
      </c>
      <c r="G178" s="6" t="s">
        <v>3927</v>
      </c>
      <c r="H178" s="343" t="s">
        <v>3927</v>
      </c>
    </row>
    <row r="179" spans="1:8">
      <c r="A179" s="345"/>
      <c r="B179" s="280"/>
      <c r="C179" s="6" t="s">
        <v>3469</v>
      </c>
      <c r="D179" s="6" t="s">
        <v>3928</v>
      </c>
      <c r="E179" s="7" t="s">
        <v>3929</v>
      </c>
      <c r="F179" s="6" t="s">
        <v>3930</v>
      </c>
      <c r="G179" s="6" t="s">
        <v>3927</v>
      </c>
      <c r="H179" s="280"/>
    </row>
    <row r="180" spans="1:8">
      <c r="A180" s="345"/>
      <c r="B180" s="280"/>
      <c r="C180" s="6" t="s">
        <v>3473</v>
      </c>
      <c r="D180" s="6" t="s">
        <v>3931</v>
      </c>
      <c r="E180" s="7" t="s">
        <v>3932</v>
      </c>
      <c r="F180" s="6" t="s">
        <v>3933</v>
      </c>
      <c r="G180" s="6" t="s">
        <v>3927</v>
      </c>
      <c r="H180" s="280"/>
    </row>
    <row r="181" spans="1:8">
      <c r="A181" s="345"/>
      <c r="B181" s="280"/>
      <c r="C181" s="6" t="s">
        <v>3477</v>
      </c>
      <c r="D181" s="6" t="s">
        <v>3934</v>
      </c>
      <c r="E181" s="7" t="s">
        <v>3935</v>
      </c>
      <c r="F181" s="6" t="s">
        <v>3936</v>
      </c>
      <c r="G181" s="6" t="s">
        <v>3927</v>
      </c>
      <c r="H181" s="280"/>
    </row>
    <row r="182" spans="1:8">
      <c r="A182" s="345"/>
      <c r="B182" s="280"/>
      <c r="C182" s="6" t="s">
        <v>3481</v>
      </c>
      <c r="D182" s="6" t="s">
        <v>3937</v>
      </c>
      <c r="E182" s="7" t="s">
        <v>3938</v>
      </c>
      <c r="F182" s="6" t="s">
        <v>3939</v>
      </c>
      <c r="G182" s="6" t="s">
        <v>3927</v>
      </c>
      <c r="H182" s="280"/>
    </row>
    <row r="183" spans="1:8">
      <c r="A183" s="345"/>
      <c r="B183" s="280"/>
      <c r="C183" s="6" t="s">
        <v>3485</v>
      </c>
      <c r="D183" s="6" t="s">
        <v>3940</v>
      </c>
      <c r="E183" s="7" t="s">
        <v>3941</v>
      </c>
      <c r="F183" s="6" t="s">
        <v>3942</v>
      </c>
      <c r="G183" s="6" t="s">
        <v>3927</v>
      </c>
      <c r="H183" s="280"/>
    </row>
    <row r="184" spans="1:8">
      <c r="A184" s="345"/>
      <c r="B184" s="280"/>
      <c r="C184" s="6" t="s">
        <v>3489</v>
      </c>
      <c r="E184" s="7" t="s">
        <v>3943</v>
      </c>
      <c r="H184" s="280"/>
    </row>
    <row r="185" spans="1:8">
      <c r="A185" s="345"/>
      <c r="B185" s="280"/>
      <c r="C185" s="6" t="s">
        <v>3493</v>
      </c>
      <c r="E185" s="7" t="s">
        <v>3944</v>
      </c>
      <c r="H185" s="280"/>
    </row>
    <row r="186" spans="1:8">
      <c r="A186" s="345"/>
      <c r="B186" s="280" t="s">
        <v>3497</v>
      </c>
      <c r="C186" s="6" t="s">
        <v>3463</v>
      </c>
      <c r="E186" s="7" t="s">
        <v>3945</v>
      </c>
    </row>
    <row r="187" spans="1:8">
      <c r="A187" s="345"/>
      <c r="B187" s="280"/>
      <c r="C187" s="6" t="s">
        <v>3469</v>
      </c>
      <c r="E187" s="7" t="s">
        <v>3946</v>
      </c>
    </row>
    <row r="188" spans="1:8">
      <c r="A188" s="345"/>
      <c r="B188" s="280"/>
      <c r="C188" s="6" t="s">
        <v>3473</v>
      </c>
      <c r="E188" s="7" t="s">
        <v>3947</v>
      </c>
    </row>
    <row r="189" spans="1:8">
      <c r="A189" s="345"/>
      <c r="B189" s="280"/>
      <c r="C189" s="6" t="s">
        <v>3477</v>
      </c>
      <c r="E189" s="7" t="s">
        <v>3948</v>
      </c>
    </row>
    <row r="190" spans="1:8">
      <c r="A190" s="345"/>
      <c r="B190" s="280"/>
      <c r="C190" s="6" t="s">
        <v>3481</v>
      </c>
      <c r="E190" s="7" t="s">
        <v>3949</v>
      </c>
    </row>
    <row r="191" spans="1:8">
      <c r="A191" s="345"/>
      <c r="B191" s="280"/>
      <c r="C191" s="6" t="s">
        <v>3485</v>
      </c>
      <c r="E191" s="7" t="s">
        <v>3950</v>
      </c>
    </row>
    <row r="192" spans="1:8">
      <c r="A192" s="345"/>
      <c r="B192" s="280"/>
      <c r="C192" s="6" t="s">
        <v>3489</v>
      </c>
      <c r="E192" s="7" t="s">
        <v>3951</v>
      </c>
    </row>
    <row r="193" spans="1:8">
      <c r="A193" s="345"/>
      <c r="B193" s="280"/>
      <c r="C193" s="6" t="s">
        <v>3493</v>
      </c>
      <c r="E193" s="7" t="s">
        <v>3952</v>
      </c>
    </row>
    <row r="194" spans="1:8">
      <c r="A194" s="345" t="s">
        <v>67</v>
      </c>
      <c r="B194" s="280" t="s">
        <v>3462</v>
      </c>
      <c r="C194" s="6" t="s">
        <v>3463</v>
      </c>
      <c r="D194" s="22" t="s">
        <v>3953</v>
      </c>
      <c r="E194" s="7" t="s">
        <v>3954</v>
      </c>
      <c r="F194" s="23" t="s">
        <v>3955</v>
      </c>
      <c r="G194" s="6" t="s">
        <v>3956</v>
      </c>
      <c r="H194" s="270" t="s">
        <v>3956</v>
      </c>
    </row>
    <row r="195" spans="1:8">
      <c r="A195" s="345"/>
      <c r="B195" s="280"/>
      <c r="C195" s="6" t="s">
        <v>3469</v>
      </c>
      <c r="D195" s="22" t="s">
        <v>3957</v>
      </c>
      <c r="E195" s="7" t="s">
        <v>3958</v>
      </c>
      <c r="F195" s="23" t="s">
        <v>3955</v>
      </c>
      <c r="G195" s="6" t="s">
        <v>3956</v>
      </c>
      <c r="H195" s="339"/>
    </row>
    <row r="196" spans="1:8">
      <c r="A196" s="345"/>
      <c r="B196" s="280"/>
      <c r="C196" s="6" t="s">
        <v>3473</v>
      </c>
      <c r="D196" s="22" t="s">
        <v>3959</v>
      </c>
      <c r="E196" s="7" t="s">
        <v>3960</v>
      </c>
      <c r="F196" s="23" t="s">
        <v>3955</v>
      </c>
      <c r="G196" s="6" t="s">
        <v>3956</v>
      </c>
      <c r="H196" s="339"/>
    </row>
    <row r="197" spans="1:8">
      <c r="A197" s="345"/>
      <c r="B197" s="280"/>
      <c r="C197" s="6" t="s">
        <v>3477</v>
      </c>
      <c r="D197" s="22" t="s">
        <v>3961</v>
      </c>
      <c r="E197" s="7" t="s">
        <v>3962</v>
      </c>
      <c r="F197" s="23" t="s">
        <v>3955</v>
      </c>
      <c r="G197" s="6" t="s">
        <v>3956</v>
      </c>
      <c r="H197" s="339"/>
    </row>
    <row r="198" spans="1:8">
      <c r="A198" s="345"/>
      <c r="B198" s="280"/>
      <c r="C198" s="6" t="s">
        <v>3481</v>
      </c>
      <c r="D198" s="22" t="s">
        <v>3963</v>
      </c>
      <c r="E198" s="7" t="s">
        <v>3964</v>
      </c>
      <c r="F198" s="23" t="s">
        <v>3955</v>
      </c>
      <c r="G198" s="6" t="s">
        <v>3956</v>
      </c>
      <c r="H198" s="339"/>
    </row>
    <row r="199" spans="1:8">
      <c r="A199" s="345"/>
      <c r="B199" s="280"/>
      <c r="C199" s="6" t="s">
        <v>3485</v>
      </c>
      <c r="D199" s="22" t="s">
        <v>3965</v>
      </c>
      <c r="E199" s="7" t="s">
        <v>3966</v>
      </c>
      <c r="F199" s="23" t="s">
        <v>3955</v>
      </c>
      <c r="G199" s="6" t="s">
        <v>3956</v>
      </c>
      <c r="H199" s="339"/>
    </row>
    <row r="200" spans="1:8">
      <c r="A200" s="345"/>
      <c r="B200" s="280"/>
      <c r="C200" s="6" t="s">
        <v>3489</v>
      </c>
      <c r="D200" s="22" t="s">
        <v>3967</v>
      </c>
      <c r="E200" s="7" t="s">
        <v>3968</v>
      </c>
      <c r="F200" s="23" t="s">
        <v>3955</v>
      </c>
      <c r="G200" s="6" t="s">
        <v>3956</v>
      </c>
      <c r="H200" s="339"/>
    </row>
    <row r="201" spans="1:8">
      <c r="A201" s="345"/>
      <c r="B201" s="280"/>
      <c r="C201" s="6" t="s">
        <v>3493</v>
      </c>
      <c r="D201" s="22" t="s">
        <v>3969</v>
      </c>
      <c r="E201" s="7" t="s">
        <v>3970</v>
      </c>
      <c r="F201" s="23" t="s">
        <v>3955</v>
      </c>
      <c r="G201" s="6" t="s">
        <v>3956</v>
      </c>
      <c r="H201" s="339"/>
    </row>
    <row r="202" spans="1:8">
      <c r="A202" s="345"/>
      <c r="B202" s="280" t="s">
        <v>3497</v>
      </c>
      <c r="C202" s="6" t="s">
        <v>3463</v>
      </c>
      <c r="D202" s="22" t="s">
        <v>3971</v>
      </c>
      <c r="E202" s="7" t="s">
        <v>3972</v>
      </c>
      <c r="F202" s="23" t="s">
        <v>3955</v>
      </c>
      <c r="G202" s="6" t="s">
        <v>3956</v>
      </c>
      <c r="H202" s="339"/>
    </row>
    <row r="203" spans="1:8">
      <c r="A203" s="345"/>
      <c r="B203" s="280"/>
      <c r="C203" s="6" t="s">
        <v>3469</v>
      </c>
      <c r="D203" s="22" t="s">
        <v>3973</v>
      </c>
      <c r="E203" s="7" t="s">
        <v>3974</v>
      </c>
      <c r="F203" s="23" t="s">
        <v>3955</v>
      </c>
      <c r="G203" s="6" t="s">
        <v>3956</v>
      </c>
      <c r="H203" s="339"/>
    </row>
    <row r="204" spans="1:8">
      <c r="A204" s="345"/>
      <c r="B204" s="280"/>
      <c r="C204" s="6" t="s">
        <v>3473</v>
      </c>
      <c r="D204" s="22" t="s">
        <v>3975</v>
      </c>
      <c r="E204" s="7" t="s">
        <v>3976</v>
      </c>
      <c r="F204" s="23" t="s">
        <v>3955</v>
      </c>
      <c r="G204" s="6" t="s">
        <v>3956</v>
      </c>
      <c r="H204" s="339"/>
    </row>
    <row r="205" spans="1:8">
      <c r="A205" s="345"/>
      <c r="B205" s="280"/>
      <c r="C205" s="6" t="s">
        <v>3477</v>
      </c>
      <c r="D205" s="22" t="s">
        <v>3977</v>
      </c>
      <c r="E205" s="7" t="s">
        <v>3978</v>
      </c>
      <c r="F205" s="23" t="s">
        <v>3955</v>
      </c>
      <c r="G205" s="6" t="s">
        <v>3956</v>
      </c>
      <c r="H205" s="339"/>
    </row>
    <row r="206" spans="1:8">
      <c r="A206" s="345"/>
      <c r="B206" s="280"/>
      <c r="C206" s="6" t="s">
        <v>3481</v>
      </c>
      <c r="D206" s="22" t="s">
        <v>3979</v>
      </c>
      <c r="E206" s="7" t="s">
        <v>3980</v>
      </c>
      <c r="F206" s="23" t="s">
        <v>3955</v>
      </c>
      <c r="G206" s="6" t="s">
        <v>3956</v>
      </c>
      <c r="H206" s="339"/>
    </row>
    <row r="207" spans="1:8">
      <c r="A207" s="345"/>
      <c r="B207" s="280"/>
      <c r="C207" s="6" t="s">
        <v>3485</v>
      </c>
      <c r="D207" s="22" t="s">
        <v>3981</v>
      </c>
      <c r="E207" s="7" t="s">
        <v>3982</v>
      </c>
      <c r="F207" s="23" t="s">
        <v>3955</v>
      </c>
      <c r="G207" s="6" t="s">
        <v>3956</v>
      </c>
      <c r="H207" s="339"/>
    </row>
    <row r="208" spans="1:8">
      <c r="A208" s="345"/>
      <c r="B208" s="280"/>
      <c r="C208" s="6" t="s">
        <v>3489</v>
      </c>
      <c r="D208" s="22" t="s">
        <v>3983</v>
      </c>
      <c r="E208" s="7" t="s">
        <v>3984</v>
      </c>
      <c r="F208" s="23" t="s">
        <v>3955</v>
      </c>
      <c r="G208" s="6" t="s">
        <v>3956</v>
      </c>
      <c r="H208" s="339"/>
    </row>
    <row r="209" spans="1:8">
      <c r="A209" s="345"/>
      <c r="B209" s="280"/>
      <c r="C209" s="6" t="s">
        <v>3493</v>
      </c>
      <c r="D209" s="22" t="s">
        <v>3985</v>
      </c>
      <c r="E209" s="7" t="s">
        <v>3986</v>
      </c>
      <c r="F209" s="23" t="s">
        <v>3955</v>
      </c>
      <c r="G209" s="6" t="s">
        <v>3956</v>
      </c>
      <c r="H209" s="339"/>
    </row>
    <row r="210" spans="1:8">
      <c r="A210" s="345" t="s">
        <v>69</v>
      </c>
      <c r="B210" s="280" t="s">
        <v>3462</v>
      </c>
      <c r="C210" s="6" t="s">
        <v>3463</v>
      </c>
      <c r="D210" s="22" t="s">
        <v>3987</v>
      </c>
      <c r="E210" s="7" t="s">
        <v>3988</v>
      </c>
      <c r="F210" s="23" t="s">
        <v>3955</v>
      </c>
      <c r="G210" s="6" t="s">
        <v>3956</v>
      </c>
      <c r="H210" s="339"/>
    </row>
    <row r="211" spans="1:8">
      <c r="A211" s="345"/>
      <c r="B211" s="280"/>
      <c r="C211" s="6" t="s">
        <v>3469</v>
      </c>
      <c r="D211" s="22" t="s">
        <v>3989</v>
      </c>
      <c r="E211" s="7" t="s">
        <v>3990</v>
      </c>
      <c r="F211" s="23" t="s">
        <v>3955</v>
      </c>
      <c r="G211" s="6" t="s">
        <v>3956</v>
      </c>
      <c r="H211" s="339"/>
    </row>
    <row r="212" spans="1:8">
      <c r="A212" s="345"/>
      <c r="B212" s="280"/>
      <c r="C212" s="6" t="s">
        <v>3473</v>
      </c>
      <c r="D212" s="22" t="s">
        <v>3991</v>
      </c>
      <c r="E212" s="7" t="s">
        <v>3992</v>
      </c>
      <c r="F212" s="23" t="s">
        <v>3955</v>
      </c>
      <c r="G212" s="6" t="s">
        <v>3956</v>
      </c>
      <c r="H212" s="339"/>
    </row>
    <row r="213" spans="1:8">
      <c r="A213" s="345"/>
      <c r="B213" s="280"/>
      <c r="C213" s="6" t="s">
        <v>3477</v>
      </c>
      <c r="D213" s="22" t="s">
        <v>3993</v>
      </c>
      <c r="E213" s="7" t="s">
        <v>3994</v>
      </c>
      <c r="F213" s="23" t="s">
        <v>3955</v>
      </c>
      <c r="G213" s="6" t="s">
        <v>3956</v>
      </c>
      <c r="H213" s="339"/>
    </row>
    <row r="214" spans="1:8">
      <c r="A214" s="345"/>
      <c r="B214" s="280"/>
      <c r="C214" s="6" t="s">
        <v>3481</v>
      </c>
      <c r="D214" s="22" t="s">
        <v>3995</v>
      </c>
      <c r="E214" s="7" t="s">
        <v>3996</v>
      </c>
      <c r="F214" s="23" t="s">
        <v>3955</v>
      </c>
      <c r="G214" s="6" t="s">
        <v>3956</v>
      </c>
      <c r="H214" s="339"/>
    </row>
    <row r="215" spans="1:8">
      <c r="A215" s="345"/>
      <c r="B215" s="280"/>
      <c r="C215" s="6" t="s">
        <v>3485</v>
      </c>
      <c r="D215" s="22" t="s">
        <v>3997</v>
      </c>
      <c r="E215" s="7" t="s">
        <v>3998</v>
      </c>
      <c r="F215" s="23" t="s">
        <v>3955</v>
      </c>
      <c r="G215" s="6" t="s">
        <v>3956</v>
      </c>
      <c r="H215" s="339"/>
    </row>
    <row r="216" spans="1:8">
      <c r="A216" s="345"/>
      <c r="B216" s="280"/>
      <c r="C216" s="6" t="s">
        <v>3489</v>
      </c>
      <c r="D216" s="22" t="s">
        <v>3999</v>
      </c>
      <c r="E216" s="7" t="s">
        <v>4000</v>
      </c>
      <c r="F216" s="23" t="s">
        <v>3955</v>
      </c>
      <c r="G216" s="6" t="s">
        <v>3956</v>
      </c>
      <c r="H216" s="339"/>
    </row>
    <row r="217" spans="1:8">
      <c r="A217" s="345"/>
      <c r="B217" s="280"/>
      <c r="C217" s="6" t="s">
        <v>3493</v>
      </c>
      <c r="D217" s="22" t="s">
        <v>4001</v>
      </c>
      <c r="E217" s="7" t="s">
        <v>4002</v>
      </c>
      <c r="F217" s="23" t="s">
        <v>3955</v>
      </c>
      <c r="G217" s="6" t="s">
        <v>3956</v>
      </c>
      <c r="H217" s="339"/>
    </row>
    <row r="218" spans="1:8">
      <c r="A218" s="345"/>
      <c r="B218" s="280" t="s">
        <v>3497</v>
      </c>
      <c r="C218" s="6" t="s">
        <v>3463</v>
      </c>
      <c r="D218" s="22" t="s">
        <v>4003</v>
      </c>
      <c r="E218" s="7" t="s">
        <v>4004</v>
      </c>
      <c r="F218" s="23" t="s">
        <v>3955</v>
      </c>
      <c r="G218" s="6" t="s">
        <v>3956</v>
      </c>
      <c r="H218" s="339"/>
    </row>
    <row r="219" spans="1:8">
      <c r="A219" s="345"/>
      <c r="B219" s="280"/>
      <c r="C219" s="6" t="s">
        <v>3469</v>
      </c>
      <c r="D219" s="22" t="s">
        <v>4005</v>
      </c>
      <c r="E219" s="7" t="s">
        <v>4006</v>
      </c>
      <c r="F219" s="23" t="s">
        <v>3955</v>
      </c>
      <c r="G219" s="6" t="s">
        <v>3956</v>
      </c>
      <c r="H219" s="339"/>
    </row>
    <row r="220" spans="1:8">
      <c r="A220" s="345"/>
      <c r="B220" s="280"/>
      <c r="C220" s="6" t="s">
        <v>3473</v>
      </c>
      <c r="D220" s="22" t="s">
        <v>4007</v>
      </c>
      <c r="E220" s="7" t="s">
        <v>4008</v>
      </c>
      <c r="F220" s="23" t="s">
        <v>3955</v>
      </c>
      <c r="G220" s="6" t="s">
        <v>3956</v>
      </c>
      <c r="H220" s="339"/>
    </row>
    <row r="221" spans="1:8">
      <c r="A221" s="345"/>
      <c r="B221" s="280"/>
      <c r="C221" s="6" t="s">
        <v>3477</v>
      </c>
      <c r="D221" s="22" t="s">
        <v>4009</v>
      </c>
      <c r="E221" s="7" t="s">
        <v>4010</v>
      </c>
      <c r="F221" s="23" t="s">
        <v>3955</v>
      </c>
      <c r="G221" s="6" t="s">
        <v>3956</v>
      </c>
      <c r="H221" s="339"/>
    </row>
    <row r="222" spans="1:8">
      <c r="A222" s="345"/>
      <c r="B222" s="280"/>
      <c r="C222" s="6" t="s">
        <v>3481</v>
      </c>
      <c r="D222" s="22" t="s">
        <v>4011</v>
      </c>
      <c r="E222" s="7" t="s">
        <v>4012</v>
      </c>
      <c r="F222" s="23" t="s">
        <v>3955</v>
      </c>
      <c r="G222" s="6" t="s">
        <v>3956</v>
      </c>
      <c r="H222" s="339"/>
    </row>
    <row r="223" spans="1:8">
      <c r="A223" s="345"/>
      <c r="B223" s="280"/>
      <c r="C223" s="6" t="s">
        <v>3485</v>
      </c>
      <c r="D223" s="22" t="s">
        <v>4013</v>
      </c>
      <c r="E223" s="7" t="s">
        <v>4014</v>
      </c>
      <c r="F223" s="23" t="s">
        <v>3955</v>
      </c>
      <c r="G223" s="6" t="s">
        <v>3956</v>
      </c>
      <c r="H223" s="339"/>
    </row>
    <row r="224" spans="1:8">
      <c r="A224" s="345"/>
      <c r="B224" s="280"/>
      <c r="C224" s="6" t="s">
        <v>3489</v>
      </c>
      <c r="D224" s="22" t="s">
        <v>4015</v>
      </c>
      <c r="E224" s="7" t="s">
        <v>4016</v>
      </c>
      <c r="F224" s="23" t="s">
        <v>3955</v>
      </c>
      <c r="G224" s="6" t="s">
        <v>3956</v>
      </c>
      <c r="H224" s="339"/>
    </row>
    <row r="225" spans="1:8">
      <c r="A225" s="345"/>
      <c r="B225" s="280"/>
      <c r="C225" s="6" t="s">
        <v>3493</v>
      </c>
      <c r="D225" s="22" t="s">
        <v>4017</v>
      </c>
      <c r="E225" s="7" t="s">
        <v>4018</v>
      </c>
      <c r="F225" s="23" t="s">
        <v>3955</v>
      </c>
      <c r="G225" s="6" t="s">
        <v>3956</v>
      </c>
      <c r="H225" s="339"/>
    </row>
    <row r="226" spans="1:8">
      <c r="A226" s="345" t="s">
        <v>71</v>
      </c>
      <c r="B226" s="280" t="s">
        <v>3462</v>
      </c>
      <c r="C226" s="6" t="s">
        <v>3463</v>
      </c>
      <c r="D226" s="22" t="s">
        <v>4019</v>
      </c>
      <c r="E226" s="7" t="s">
        <v>4020</v>
      </c>
      <c r="F226" s="23" t="s">
        <v>4021</v>
      </c>
      <c r="G226" s="6" t="s">
        <v>3956</v>
      </c>
      <c r="H226" s="339"/>
    </row>
    <row r="227" spans="1:8">
      <c r="A227" s="345"/>
      <c r="B227" s="280"/>
      <c r="C227" s="6" t="s">
        <v>3469</v>
      </c>
      <c r="D227" s="22" t="s">
        <v>4022</v>
      </c>
      <c r="E227" s="7" t="s">
        <v>4023</v>
      </c>
      <c r="F227" s="23" t="s">
        <v>4021</v>
      </c>
      <c r="G227" s="6" t="s">
        <v>3956</v>
      </c>
      <c r="H227" s="339"/>
    </row>
    <row r="228" spans="1:8">
      <c r="A228" s="345"/>
      <c r="B228" s="280"/>
      <c r="C228" s="6" t="s">
        <v>3473</v>
      </c>
      <c r="D228" s="22" t="s">
        <v>4024</v>
      </c>
      <c r="E228" s="7" t="s">
        <v>4025</v>
      </c>
      <c r="F228" s="23" t="s">
        <v>4021</v>
      </c>
      <c r="G228" s="6" t="s">
        <v>3956</v>
      </c>
      <c r="H228" s="339"/>
    </row>
    <row r="229" spans="1:8">
      <c r="A229" s="345"/>
      <c r="B229" s="280"/>
      <c r="C229" s="6" t="s">
        <v>3477</v>
      </c>
      <c r="D229" s="22" t="s">
        <v>4026</v>
      </c>
      <c r="E229" s="7" t="s">
        <v>4027</v>
      </c>
      <c r="F229" s="23" t="s">
        <v>4021</v>
      </c>
      <c r="G229" s="6" t="s">
        <v>3956</v>
      </c>
      <c r="H229" s="339"/>
    </row>
    <row r="230" spans="1:8">
      <c r="A230" s="345"/>
      <c r="B230" s="280"/>
      <c r="C230" s="6" t="s">
        <v>3481</v>
      </c>
      <c r="D230" s="22" t="s">
        <v>4028</v>
      </c>
      <c r="E230" s="7" t="s">
        <v>4029</v>
      </c>
      <c r="F230" s="23" t="s">
        <v>4021</v>
      </c>
      <c r="G230" s="6" t="s">
        <v>3956</v>
      </c>
      <c r="H230" s="339"/>
    </row>
    <row r="231" spans="1:8">
      <c r="A231" s="345"/>
      <c r="B231" s="280"/>
      <c r="C231" s="6" t="s">
        <v>3485</v>
      </c>
      <c r="D231" s="22" t="s">
        <v>4030</v>
      </c>
      <c r="E231" s="7" t="s">
        <v>4031</v>
      </c>
      <c r="F231" s="23" t="s">
        <v>4021</v>
      </c>
      <c r="G231" s="6" t="s">
        <v>3956</v>
      </c>
      <c r="H231" s="339"/>
    </row>
    <row r="232" spans="1:8">
      <c r="A232" s="345"/>
      <c r="B232" s="280"/>
      <c r="C232" s="6" t="s">
        <v>3489</v>
      </c>
      <c r="D232" s="22" t="s">
        <v>4032</v>
      </c>
      <c r="E232" s="7" t="s">
        <v>4033</v>
      </c>
      <c r="F232" s="23" t="s">
        <v>4021</v>
      </c>
      <c r="G232" s="6" t="s">
        <v>3956</v>
      </c>
      <c r="H232" s="339"/>
    </row>
    <row r="233" spans="1:8">
      <c r="A233" s="345"/>
      <c r="B233" s="280"/>
      <c r="C233" s="6" t="s">
        <v>3493</v>
      </c>
      <c r="D233" s="22" t="s">
        <v>4034</v>
      </c>
      <c r="E233" s="7" t="s">
        <v>4035</v>
      </c>
      <c r="F233" s="23" t="s">
        <v>4021</v>
      </c>
      <c r="G233" s="6" t="s">
        <v>3956</v>
      </c>
      <c r="H233" s="339"/>
    </row>
    <row r="234" spans="1:8">
      <c r="A234" s="345"/>
      <c r="B234" s="280" t="s">
        <v>3497</v>
      </c>
      <c r="C234" s="6" t="s">
        <v>3463</v>
      </c>
      <c r="D234" s="22" t="s">
        <v>4036</v>
      </c>
      <c r="E234" s="7" t="s">
        <v>4037</v>
      </c>
      <c r="F234" s="23" t="s">
        <v>4021</v>
      </c>
      <c r="G234" s="6" t="s">
        <v>3956</v>
      </c>
      <c r="H234" s="339"/>
    </row>
    <row r="235" spans="1:8">
      <c r="A235" s="345"/>
      <c r="B235" s="280"/>
      <c r="C235" s="6" t="s">
        <v>3469</v>
      </c>
      <c r="D235" s="22" t="s">
        <v>4038</v>
      </c>
      <c r="E235" s="7" t="s">
        <v>4039</v>
      </c>
      <c r="F235" s="23" t="s">
        <v>4021</v>
      </c>
      <c r="G235" s="6" t="s">
        <v>3956</v>
      </c>
      <c r="H235" s="339"/>
    </row>
    <row r="236" spans="1:8">
      <c r="A236" s="345"/>
      <c r="B236" s="280"/>
      <c r="C236" s="6" t="s">
        <v>3473</v>
      </c>
      <c r="D236" s="22" t="s">
        <v>4040</v>
      </c>
      <c r="E236" s="7" t="s">
        <v>4041</v>
      </c>
      <c r="F236" s="23" t="s">
        <v>4021</v>
      </c>
      <c r="G236" s="6" t="s">
        <v>3956</v>
      </c>
      <c r="H236" s="339"/>
    </row>
    <row r="237" spans="1:8">
      <c r="A237" s="345"/>
      <c r="B237" s="280"/>
      <c r="C237" s="6" t="s">
        <v>3477</v>
      </c>
      <c r="D237" s="22" t="s">
        <v>4042</v>
      </c>
      <c r="E237" s="7" t="s">
        <v>4043</v>
      </c>
      <c r="F237" s="23" t="s">
        <v>4021</v>
      </c>
      <c r="G237" s="6" t="s">
        <v>3956</v>
      </c>
      <c r="H237" s="339"/>
    </row>
    <row r="238" spans="1:8">
      <c r="A238" s="345"/>
      <c r="B238" s="280"/>
      <c r="C238" s="6" t="s">
        <v>3481</v>
      </c>
      <c r="D238" s="22" t="s">
        <v>4044</v>
      </c>
      <c r="E238" s="7" t="s">
        <v>4045</v>
      </c>
      <c r="F238" s="23" t="s">
        <v>4021</v>
      </c>
      <c r="G238" s="6" t="s">
        <v>3956</v>
      </c>
      <c r="H238" s="339"/>
    </row>
    <row r="239" spans="1:8">
      <c r="A239" s="345"/>
      <c r="B239" s="280"/>
      <c r="C239" s="6" t="s">
        <v>3485</v>
      </c>
      <c r="D239" s="22" t="s">
        <v>4046</v>
      </c>
      <c r="E239" s="7" t="s">
        <v>4047</v>
      </c>
      <c r="F239" s="23" t="s">
        <v>4021</v>
      </c>
      <c r="G239" s="6" t="s">
        <v>3956</v>
      </c>
      <c r="H239" s="339"/>
    </row>
    <row r="240" spans="1:8">
      <c r="A240" s="345"/>
      <c r="B240" s="280"/>
      <c r="C240" s="6" t="s">
        <v>3489</v>
      </c>
      <c r="D240" s="22" t="s">
        <v>4048</v>
      </c>
      <c r="E240" s="7" t="s">
        <v>4049</v>
      </c>
      <c r="F240" s="23" t="s">
        <v>4021</v>
      </c>
      <c r="G240" s="6" t="s">
        <v>3956</v>
      </c>
      <c r="H240" s="339"/>
    </row>
    <row r="241" spans="1:8">
      <c r="A241" s="345"/>
      <c r="B241" s="280"/>
      <c r="C241" s="6" t="s">
        <v>3493</v>
      </c>
      <c r="D241" s="22" t="s">
        <v>4050</v>
      </c>
      <c r="E241" s="7" t="s">
        <v>4051</v>
      </c>
      <c r="F241" s="23" t="s">
        <v>4021</v>
      </c>
      <c r="G241" s="6" t="s">
        <v>3956</v>
      </c>
      <c r="H241" s="271"/>
    </row>
    <row r="242" spans="1:8">
      <c r="A242" s="345" t="s">
        <v>73</v>
      </c>
      <c r="B242" s="280" t="s">
        <v>3462</v>
      </c>
      <c r="C242" s="6" t="s">
        <v>3463</v>
      </c>
      <c r="D242" s="6" t="s">
        <v>4052</v>
      </c>
      <c r="E242" s="7" t="s">
        <v>4053</v>
      </c>
      <c r="H242" s="338" t="s">
        <v>4054</v>
      </c>
    </row>
    <row r="243" spans="1:8">
      <c r="A243" s="345"/>
      <c r="B243" s="280"/>
      <c r="C243" s="6" t="s">
        <v>3469</v>
      </c>
      <c r="D243" s="6" t="s">
        <v>4055</v>
      </c>
      <c r="E243" s="7" t="s">
        <v>4056</v>
      </c>
      <c r="H243" s="339"/>
    </row>
    <row r="244" spans="1:8">
      <c r="A244" s="345"/>
      <c r="B244" s="280"/>
      <c r="C244" s="6" t="s">
        <v>3473</v>
      </c>
      <c r="D244" s="6" t="s">
        <v>4057</v>
      </c>
      <c r="E244" s="7" t="s">
        <v>4058</v>
      </c>
      <c r="H244" s="339"/>
    </row>
    <row r="245" spans="1:8">
      <c r="A245" s="345"/>
      <c r="B245" s="280"/>
      <c r="C245" s="6" t="s">
        <v>3477</v>
      </c>
      <c r="D245" s="6" t="s">
        <v>4059</v>
      </c>
      <c r="E245" s="7" t="s">
        <v>4060</v>
      </c>
      <c r="H245" s="339"/>
    </row>
    <row r="246" spans="1:8">
      <c r="A246" s="345"/>
      <c r="B246" s="280"/>
      <c r="C246" s="6" t="s">
        <v>3481</v>
      </c>
      <c r="D246" s="6" t="s">
        <v>4061</v>
      </c>
      <c r="E246" s="7" t="s">
        <v>4062</v>
      </c>
      <c r="H246" s="339"/>
    </row>
    <row r="247" spans="1:8">
      <c r="A247" s="345"/>
      <c r="B247" s="280"/>
      <c r="C247" s="6" t="s">
        <v>3485</v>
      </c>
      <c r="D247" s="6" t="s">
        <v>4063</v>
      </c>
      <c r="E247" s="7" t="s">
        <v>4064</v>
      </c>
      <c r="H247" s="339"/>
    </row>
    <row r="248" spans="1:8">
      <c r="A248" s="345"/>
      <c r="B248" s="280"/>
      <c r="C248" s="6" t="s">
        <v>3489</v>
      </c>
      <c r="D248" s="6" t="s">
        <v>4065</v>
      </c>
      <c r="E248" s="7" t="s">
        <v>4066</v>
      </c>
      <c r="H248" s="339"/>
    </row>
    <row r="249" spans="1:8">
      <c r="A249" s="345"/>
      <c r="B249" s="280"/>
      <c r="C249" s="6" t="s">
        <v>3493</v>
      </c>
      <c r="D249" s="6" t="s">
        <v>4067</v>
      </c>
      <c r="E249" s="7" t="s">
        <v>4068</v>
      </c>
      <c r="H249" s="339"/>
    </row>
    <row r="250" spans="1:8">
      <c r="A250" s="345"/>
      <c r="B250" s="280" t="s">
        <v>3497</v>
      </c>
      <c r="C250" s="6" t="s">
        <v>3463</v>
      </c>
      <c r="D250" s="6" t="s">
        <v>4069</v>
      </c>
      <c r="E250" s="7" t="s">
        <v>4070</v>
      </c>
      <c r="H250" s="339"/>
    </row>
    <row r="251" spans="1:8">
      <c r="A251" s="345"/>
      <c r="B251" s="280"/>
      <c r="C251" s="6" t="s">
        <v>3469</v>
      </c>
      <c r="D251" s="6" t="s">
        <v>4071</v>
      </c>
      <c r="E251" s="7" t="s">
        <v>4072</v>
      </c>
      <c r="H251" s="339"/>
    </row>
    <row r="252" spans="1:8">
      <c r="A252" s="345"/>
      <c r="B252" s="280"/>
      <c r="C252" s="6" t="s">
        <v>3473</v>
      </c>
      <c r="D252" s="6" t="s">
        <v>4073</v>
      </c>
      <c r="E252" s="7" t="s">
        <v>4074</v>
      </c>
      <c r="H252" s="339"/>
    </row>
    <row r="253" spans="1:8">
      <c r="A253" s="345"/>
      <c r="B253" s="280"/>
      <c r="C253" s="6" t="s">
        <v>3477</v>
      </c>
      <c r="D253" s="6" t="s">
        <v>4075</v>
      </c>
      <c r="E253" s="7" t="s">
        <v>4076</v>
      </c>
      <c r="H253" s="339"/>
    </row>
    <row r="254" spans="1:8">
      <c r="A254" s="345"/>
      <c r="B254" s="280"/>
      <c r="C254" s="6" t="s">
        <v>3481</v>
      </c>
      <c r="D254" s="6" t="s">
        <v>4077</v>
      </c>
      <c r="E254" s="7" t="s">
        <v>4078</v>
      </c>
      <c r="H254" s="339"/>
    </row>
    <row r="255" spans="1:8">
      <c r="A255" s="345"/>
      <c r="B255" s="280"/>
      <c r="C255" s="6" t="s">
        <v>3485</v>
      </c>
      <c r="D255" s="6" t="s">
        <v>4079</v>
      </c>
      <c r="E255" s="7" t="s">
        <v>4080</v>
      </c>
      <c r="H255" s="339"/>
    </row>
    <row r="256" spans="1:8">
      <c r="A256" s="345"/>
      <c r="B256" s="280"/>
      <c r="C256" s="6" t="s">
        <v>3489</v>
      </c>
      <c r="D256" s="6" t="s">
        <v>4081</v>
      </c>
      <c r="E256" s="7" t="s">
        <v>4082</v>
      </c>
      <c r="H256" s="339"/>
    </row>
    <row r="257" spans="1:8">
      <c r="A257" s="345"/>
      <c r="B257" s="280"/>
      <c r="C257" s="6" t="s">
        <v>3493</v>
      </c>
      <c r="D257" s="6" t="s">
        <v>4083</v>
      </c>
      <c r="E257" s="7" t="s">
        <v>4084</v>
      </c>
      <c r="H257" s="271"/>
    </row>
    <row r="258" spans="1:8">
      <c r="A258" s="345" t="s">
        <v>75</v>
      </c>
      <c r="B258" s="280" t="s">
        <v>3462</v>
      </c>
      <c r="C258" s="6" t="s">
        <v>3463</v>
      </c>
      <c r="D258" s="6" t="s">
        <v>4085</v>
      </c>
      <c r="E258" s="7" t="s">
        <v>4086</v>
      </c>
      <c r="H258" s="338" t="s">
        <v>4054</v>
      </c>
    </row>
    <row r="259" spans="1:8">
      <c r="A259" s="345"/>
      <c r="B259" s="280"/>
      <c r="C259" s="6" t="s">
        <v>3469</v>
      </c>
      <c r="D259" s="6" t="s">
        <v>4087</v>
      </c>
      <c r="E259" s="7" t="s">
        <v>4088</v>
      </c>
      <c r="H259" s="339"/>
    </row>
    <row r="260" spans="1:8">
      <c r="A260" s="345"/>
      <c r="B260" s="280"/>
      <c r="C260" s="6" t="s">
        <v>3473</v>
      </c>
      <c r="D260" s="6" t="s">
        <v>4089</v>
      </c>
      <c r="E260" s="7" t="s">
        <v>4090</v>
      </c>
      <c r="H260" s="339"/>
    </row>
    <row r="261" spans="1:8">
      <c r="A261" s="345"/>
      <c r="B261" s="280"/>
      <c r="C261" s="6" t="s">
        <v>3477</v>
      </c>
      <c r="D261" s="6" t="s">
        <v>4091</v>
      </c>
      <c r="E261" s="7" t="s">
        <v>4092</v>
      </c>
      <c r="H261" s="339"/>
    </row>
    <row r="262" spans="1:8">
      <c r="A262" s="345"/>
      <c r="B262" s="280"/>
      <c r="C262" s="6" t="s">
        <v>3481</v>
      </c>
      <c r="D262" s="6" t="s">
        <v>4093</v>
      </c>
      <c r="E262" s="7" t="s">
        <v>4094</v>
      </c>
      <c r="H262" s="339"/>
    </row>
    <row r="263" spans="1:8">
      <c r="A263" s="345"/>
      <c r="B263" s="280"/>
      <c r="C263" s="6" t="s">
        <v>3485</v>
      </c>
      <c r="D263" s="6" t="s">
        <v>4095</v>
      </c>
      <c r="E263" s="7" t="s">
        <v>4096</v>
      </c>
      <c r="H263" s="339"/>
    </row>
    <row r="264" spans="1:8">
      <c r="A264" s="345"/>
      <c r="B264" s="280"/>
      <c r="C264" s="6" t="s">
        <v>3489</v>
      </c>
      <c r="D264" s="6" t="s">
        <v>4097</v>
      </c>
      <c r="E264" s="7" t="s">
        <v>4098</v>
      </c>
      <c r="H264" s="339"/>
    </row>
    <row r="265" spans="1:8">
      <c r="A265" s="345"/>
      <c r="B265" s="280"/>
      <c r="C265" s="6" t="s">
        <v>3493</v>
      </c>
      <c r="D265" s="6" t="s">
        <v>4099</v>
      </c>
      <c r="E265" s="7" t="s">
        <v>4100</v>
      </c>
      <c r="H265" s="339"/>
    </row>
    <row r="266" spans="1:8">
      <c r="A266" s="345"/>
      <c r="B266" s="280" t="s">
        <v>3497</v>
      </c>
      <c r="C266" s="6" t="s">
        <v>3463</v>
      </c>
      <c r="D266" s="6" t="s">
        <v>4101</v>
      </c>
      <c r="E266" s="7" t="s">
        <v>4102</v>
      </c>
      <c r="H266" s="339"/>
    </row>
    <row r="267" spans="1:8">
      <c r="A267" s="345"/>
      <c r="B267" s="280"/>
      <c r="C267" s="6" t="s">
        <v>3469</v>
      </c>
      <c r="D267" s="6" t="s">
        <v>4103</v>
      </c>
      <c r="E267" s="7" t="s">
        <v>4104</v>
      </c>
      <c r="H267" s="339"/>
    </row>
    <row r="268" spans="1:8">
      <c r="A268" s="345"/>
      <c r="B268" s="280"/>
      <c r="C268" s="6" t="s">
        <v>3473</v>
      </c>
      <c r="D268" s="6" t="s">
        <v>4105</v>
      </c>
      <c r="E268" s="7" t="s">
        <v>4106</v>
      </c>
      <c r="H268" s="339"/>
    </row>
    <row r="269" spans="1:8">
      <c r="A269" s="345"/>
      <c r="B269" s="280"/>
      <c r="C269" s="6" t="s">
        <v>3477</v>
      </c>
      <c r="D269" s="6" t="s">
        <v>4107</v>
      </c>
      <c r="E269" s="7" t="s">
        <v>4108</v>
      </c>
      <c r="H269" s="339"/>
    </row>
    <row r="270" spans="1:8">
      <c r="A270" s="345"/>
      <c r="B270" s="280"/>
      <c r="C270" s="6" t="s">
        <v>3481</v>
      </c>
      <c r="D270" s="6" t="s">
        <v>4109</v>
      </c>
      <c r="E270" s="7" t="s">
        <v>4110</v>
      </c>
      <c r="H270" s="339"/>
    </row>
    <row r="271" spans="1:8">
      <c r="A271" s="345"/>
      <c r="B271" s="280"/>
      <c r="C271" s="6" t="s">
        <v>3485</v>
      </c>
      <c r="D271" s="6" t="s">
        <v>4111</v>
      </c>
      <c r="E271" s="7" t="s">
        <v>4112</v>
      </c>
      <c r="H271" s="339"/>
    </row>
    <row r="272" spans="1:8">
      <c r="A272" s="345"/>
      <c r="B272" s="280"/>
      <c r="C272" s="6" t="s">
        <v>3489</v>
      </c>
      <c r="D272" s="6" t="s">
        <v>4113</v>
      </c>
      <c r="E272" s="7" t="s">
        <v>4114</v>
      </c>
      <c r="H272" s="339"/>
    </row>
    <row r="273" spans="1:8">
      <c r="A273" s="345"/>
      <c r="B273" s="280"/>
      <c r="C273" s="6" t="s">
        <v>3493</v>
      </c>
      <c r="D273" s="6" t="s">
        <v>4115</v>
      </c>
      <c r="E273" s="7" t="s">
        <v>4116</v>
      </c>
      <c r="H273" s="271"/>
    </row>
    <row r="274" spans="1:8">
      <c r="A274" s="345" t="s">
        <v>77</v>
      </c>
      <c r="B274" s="280" t="s">
        <v>3462</v>
      </c>
      <c r="C274" s="6" t="s">
        <v>3463</v>
      </c>
      <c r="D274" s="6" t="s">
        <v>4117</v>
      </c>
      <c r="E274" s="7" t="s">
        <v>4118</v>
      </c>
      <c r="H274" s="338" t="s">
        <v>4054</v>
      </c>
    </row>
    <row r="275" spans="1:8">
      <c r="A275" s="345"/>
      <c r="B275" s="280"/>
      <c r="C275" s="6" t="s">
        <v>3469</v>
      </c>
      <c r="D275" s="6" t="s">
        <v>4119</v>
      </c>
      <c r="E275" s="7" t="s">
        <v>4120</v>
      </c>
      <c r="H275" s="339"/>
    </row>
    <row r="276" spans="1:8">
      <c r="A276" s="345"/>
      <c r="B276" s="280"/>
      <c r="C276" s="6" t="s">
        <v>3473</v>
      </c>
      <c r="D276" s="6" t="s">
        <v>4121</v>
      </c>
      <c r="E276" s="7" t="s">
        <v>4122</v>
      </c>
      <c r="H276" s="339"/>
    </row>
    <row r="277" spans="1:8">
      <c r="A277" s="345"/>
      <c r="B277" s="280"/>
      <c r="C277" s="6" t="s">
        <v>3477</v>
      </c>
      <c r="D277" s="6" t="s">
        <v>4123</v>
      </c>
      <c r="E277" s="7" t="s">
        <v>4124</v>
      </c>
      <c r="H277" s="339"/>
    </row>
    <row r="278" spans="1:8">
      <c r="A278" s="345"/>
      <c r="B278" s="280"/>
      <c r="C278" s="6" t="s">
        <v>3481</v>
      </c>
      <c r="D278" s="6" t="s">
        <v>4125</v>
      </c>
      <c r="E278" s="7" t="s">
        <v>4126</v>
      </c>
      <c r="H278" s="339"/>
    </row>
    <row r="279" spans="1:8">
      <c r="A279" s="345"/>
      <c r="B279" s="280"/>
      <c r="C279" s="6" t="s">
        <v>3485</v>
      </c>
      <c r="D279" s="6" t="s">
        <v>4127</v>
      </c>
      <c r="E279" s="7" t="s">
        <v>4128</v>
      </c>
      <c r="H279" s="339"/>
    </row>
    <row r="280" spans="1:8">
      <c r="A280" s="345"/>
      <c r="B280" s="280"/>
      <c r="C280" s="6" t="s">
        <v>3489</v>
      </c>
      <c r="D280" s="6" t="s">
        <v>4129</v>
      </c>
      <c r="E280" s="7" t="s">
        <v>4130</v>
      </c>
      <c r="H280" s="339"/>
    </row>
    <row r="281" spans="1:8">
      <c r="A281" s="345"/>
      <c r="B281" s="280"/>
      <c r="C281" s="6" t="s">
        <v>3493</v>
      </c>
      <c r="D281" s="6" t="s">
        <v>4131</v>
      </c>
      <c r="E281" s="7" t="s">
        <v>4132</v>
      </c>
      <c r="H281" s="339"/>
    </row>
    <row r="282" spans="1:8">
      <c r="A282" s="345"/>
      <c r="B282" s="280" t="s">
        <v>3497</v>
      </c>
      <c r="C282" s="6" t="s">
        <v>3463</v>
      </c>
      <c r="D282" s="6" t="s">
        <v>4133</v>
      </c>
      <c r="E282" s="7" t="s">
        <v>4134</v>
      </c>
      <c r="H282" s="339"/>
    </row>
    <row r="283" spans="1:8">
      <c r="A283" s="345"/>
      <c r="B283" s="280"/>
      <c r="C283" s="6" t="s">
        <v>3469</v>
      </c>
      <c r="D283" s="6" t="s">
        <v>4135</v>
      </c>
      <c r="E283" s="7" t="s">
        <v>4136</v>
      </c>
      <c r="H283" s="339"/>
    </row>
    <row r="284" spans="1:8">
      <c r="A284" s="345"/>
      <c r="B284" s="280"/>
      <c r="C284" s="6" t="s">
        <v>3473</v>
      </c>
      <c r="D284" s="6" t="s">
        <v>4137</v>
      </c>
      <c r="E284" s="7" t="s">
        <v>4138</v>
      </c>
      <c r="H284" s="339"/>
    </row>
    <row r="285" spans="1:8">
      <c r="A285" s="345"/>
      <c r="B285" s="280"/>
      <c r="C285" s="6" t="s">
        <v>3477</v>
      </c>
      <c r="D285" s="6" t="s">
        <v>4139</v>
      </c>
      <c r="E285" s="7" t="s">
        <v>4140</v>
      </c>
      <c r="H285" s="339"/>
    </row>
    <row r="286" spans="1:8">
      <c r="A286" s="345"/>
      <c r="B286" s="280"/>
      <c r="C286" s="6" t="s">
        <v>3481</v>
      </c>
      <c r="D286" s="6" t="s">
        <v>4141</v>
      </c>
      <c r="E286" s="7" t="s">
        <v>4142</v>
      </c>
      <c r="H286" s="339"/>
    </row>
    <row r="287" spans="1:8">
      <c r="A287" s="345"/>
      <c r="B287" s="280"/>
      <c r="C287" s="6" t="s">
        <v>3485</v>
      </c>
      <c r="D287" s="6" t="s">
        <v>4143</v>
      </c>
      <c r="E287" s="7" t="s">
        <v>4144</v>
      </c>
      <c r="H287" s="339"/>
    </row>
    <row r="288" spans="1:8">
      <c r="A288" s="345"/>
      <c r="B288" s="280"/>
      <c r="C288" s="6" t="s">
        <v>3489</v>
      </c>
      <c r="D288" s="6" t="s">
        <v>4145</v>
      </c>
      <c r="E288" s="7" t="s">
        <v>4146</v>
      </c>
      <c r="H288" s="339"/>
    </row>
    <row r="289" spans="1:8">
      <c r="A289" s="345"/>
      <c r="B289" s="280"/>
      <c r="C289" s="6" t="s">
        <v>3493</v>
      </c>
      <c r="D289" s="6" t="s">
        <v>4147</v>
      </c>
      <c r="E289" s="7" t="s">
        <v>4148</v>
      </c>
      <c r="H289" s="271"/>
    </row>
    <row r="290" spans="1:8">
      <c r="A290" s="345" t="s">
        <v>4149</v>
      </c>
      <c r="B290" s="280" t="s">
        <v>3462</v>
      </c>
      <c r="C290" s="6" t="s">
        <v>3463</v>
      </c>
      <c r="D290" s="6" t="s">
        <v>4150</v>
      </c>
      <c r="E290" s="7" t="s">
        <v>4151</v>
      </c>
      <c r="H290" s="338" t="s">
        <v>4054</v>
      </c>
    </row>
    <row r="291" spans="1:8">
      <c r="A291" s="345"/>
      <c r="B291" s="280"/>
      <c r="C291" s="6" t="s">
        <v>3469</v>
      </c>
      <c r="D291" s="6" t="s">
        <v>4152</v>
      </c>
      <c r="E291" s="7" t="s">
        <v>4153</v>
      </c>
      <c r="H291" s="339"/>
    </row>
    <row r="292" spans="1:8">
      <c r="A292" s="345"/>
      <c r="B292" s="280"/>
      <c r="C292" s="6" t="s">
        <v>3473</v>
      </c>
      <c r="D292" s="6" t="s">
        <v>4154</v>
      </c>
      <c r="E292" s="7" t="s">
        <v>4155</v>
      </c>
      <c r="H292" s="339"/>
    </row>
    <row r="293" spans="1:8">
      <c r="A293" s="345"/>
      <c r="B293" s="280"/>
      <c r="C293" s="6" t="s">
        <v>3477</v>
      </c>
      <c r="D293" s="6" t="s">
        <v>4156</v>
      </c>
      <c r="E293" s="7" t="s">
        <v>4157</v>
      </c>
      <c r="H293" s="339"/>
    </row>
    <row r="294" spans="1:8">
      <c r="A294" s="345"/>
      <c r="B294" s="280"/>
      <c r="C294" s="6" t="s">
        <v>3481</v>
      </c>
      <c r="D294" s="6" t="s">
        <v>4158</v>
      </c>
      <c r="E294" s="7" t="s">
        <v>4159</v>
      </c>
      <c r="H294" s="339"/>
    </row>
    <row r="295" spans="1:8">
      <c r="A295" s="345"/>
      <c r="B295" s="280"/>
      <c r="C295" s="6" t="s">
        <v>3485</v>
      </c>
      <c r="D295" s="6" t="s">
        <v>4160</v>
      </c>
      <c r="E295" s="7" t="s">
        <v>4161</v>
      </c>
      <c r="H295" s="339"/>
    </row>
    <row r="296" spans="1:8">
      <c r="A296" s="345"/>
      <c r="B296" s="280"/>
      <c r="C296" s="6" t="s">
        <v>3489</v>
      </c>
      <c r="D296" s="6" t="s">
        <v>4162</v>
      </c>
      <c r="E296" s="7" t="s">
        <v>4163</v>
      </c>
      <c r="H296" s="339"/>
    </row>
    <row r="297" spans="1:8">
      <c r="A297" s="345"/>
      <c r="B297" s="280"/>
      <c r="C297" s="6" t="s">
        <v>3493</v>
      </c>
      <c r="D297" s="6" t="s">
        <v>4164</v>
      </c>
      <c r="E297" s="7" t="s">
        <v>4165</v>
      </c>
      <c r="H297" s="339"/>
    </row>
    <row r="298" spans="1:8">
      <c r="A298" s="345"/>
      <c r="B298" s="280" t="s">
        <v>3497</v>
      </c>
      <c r="C298" s="6" t="s">
        <v>3463</v>
      </c>
      <c r="D298" s="6" t="s">
        <v>4166</v>
      </c>
      <c r="E298" s="7" t="s">
        <v>4167</v>
      </c>
      <c r="H298" s="339"/>
    </row>
    <row r="299" spans="1:8">
      <c r="A299" s="345"/>
      <c r="B299" s="280"/>
      <c r="C299" s="6" t="s">
        <v>3469</v>
      </c>
      <c r="D299" s="6" t="s">
        <v>4168</v>
      </c>
      <c r="E299" s="7" t="s">
        <v>4169</v>
      </c>
      <c r="H299" s="339"/>
    </row>
    <row r="300" spans="1:8">
      <c r="A300" s="345"/>
      <c r="B300" s="280"/>
      <c r="C300" s="6" t="s">
        <v>3473</v>
      </c>
      <c r="D300" s="6" t="s">
        <v>4170</v>
      </c>
      <c r="E300" s="7" t="s">
        <v>4171</v>
      </c>
      <c r="H300" s="339"/>
    </row>
    <row r="301" spans="1:8">
      <c r="A301" s="345"/>
      <c r="B301" s="280"/>
      <c r="C301" s="6" t="s">
        <v>3477</v>
      </c>
      <c r="D301" s="6" t="s">
        <v>4172</v>
      </c>
      <c r="E301" s="7" t="s">
        <v>4173</v>
      </c>
      <c r="H301" s="339"/>
    </row>
    <row r="302" spans="1:8">
      <c r="A302" s="345"/>
      <c r="B302" s="280"/>
      <c r="C302" s="6" t="s">
        <v>3481</v>
      </c>
      <c r="D302" s="6" t="s">
        <v>4174</v>
      </c>
      <c r="E302" s="7" t="s">
        <v>4175</v>
      </c>
      <c r="H302" s="339"/>
    </row>
    <row r="303" spans="1:8">
      <c r="A303" s="345"/>
      <c r="B303" s="280"/>
      <c r="C303" s="6" t="s">
        <v>3485</v>
      </c>
      <c r="D303" s="6" t="s">
        <v>4176</v>
      </c>
      <c r="E303" s="7" t="s">
        <v>4177</v>
      </c>
      <c r="H303" s="339"/>
    </row>
    <row r="304" spans="1:8">
      <c r="A304" s="345"/>
      <c r="B304" s="280"/>
      <c r="C304" s="6" t="s">
        <v>3489</v>
      </c>
      <c r="D304" s="6" t="s">
        <v>4178</v>
      </c>
      <c r="E304" s="7" t="s">
        <v>4179</v>
      </c>
      <c r="H304" s="339"/>
    </row>
    <row r="305" spans="1:8">
      <c r="A305" s="345"/>
      <c r="B305" s="280"/>
      <c r="C305" s="6" t="s">
        <v>3493</v>
      </c>
      <c r="D305" s="6" t="s">
        <v>4180</v>
      </c>
      <c r="E305" s="7" t="s">
        <v>4181</v>
      </c>
      <c r="H305" s="271"/>
    </row>
    <row r="306" spans="1:8">
      <c r="A306" s="345" t="s">
        <v>4182</v>
      </c>
      <c r="B306" s="280" t="s">
        <v>3462</v>
      </c>
      <c r="C306" s="6" t="s">
        <v>3463</v>
      </c>
      <c r="E306" s="7" t="s">
        <v>4183</v>
      </c>
      <c r="H306" s="338" t="s">
        <v>4054</v>
      </c>
    </row>
    <row r="307" spans="1:8">
      <c r="A307" s="345"/>
      <c r="B307" s="280"/>
      <c r="C307" s="6" t="s">
        <v>3469</v>
      </c>
      <c r="E307" s="7" t="s">
        <v>4184</v>
      </c>
      <c r="H307" s="339"/>
    </row>
    <row r="308" spans="1:8">
      <c r="A308" s="345"/>
      <c r="B308" s="280"/>
      <c r="C308" s="6" t="s">
        <v>3473</v>
      </c>
      <c r="E308" s="7" t="s">
        <v>4185</v>
      </c>
      <c r="H308" s="339"/>
    </row>
    <row r="309" spans="1:8">
      <c r="A309" s="345"/>
      <c r="B309" s="280"/>
      <c r="C309" s="6" t="s">
        <v>3477</v>
      </c>
      <c r="E309" s="7" t="s">
        <v>4186</v>
      </c>
      <c r="H309" s="339"/>
    </row>
    <row r="310" spans="1:8">
      <c r="A310" s="345"/>
      <c r="B310" s="280"/>
      <c r="C310" s="6" t="s">
        <v>3481</v>
      </c>
      <c r="E310" s="7" t="s">
        <v>4187</v>
      </c>
      <c r="H310" s="339"/>
    </row>
    <row r="311" spans="1:8">
      <c r="A311" s="345"/>
      <c r="B311" s="280"/>
      <c r="C311" s="6" t="s">
        <v>3485</v>
      </c>
      <c r="E311" s="7" t="s">
        <v>4188</v>
      </c>
      <c r="H311" s="339"/>
    </row>
    <row r="312" spans="1:8">
      <c r="A312" s="345"/>
      <c r="B312" s="280"/>
      <c r="C312" s="6" t="s">
        <v>3489</v>
      </c>
      <c r="E312" s="7" t="s">
        <v>4189</v>
      </c>
      <c r="H312" s="339"/>
    </row>
    <row r="313" spans="1:8">
      <c r="A313" s="345"/>
      <c r="B313" s="280"/>
      <c r="C313" s="6" t="s">
        <v>3493</v>
      </c>
      <c r="E313" s="7" t="s">
        <v>4190</v>
      </c>
      <c r="H313" s="339"/>
    </row>
    <row r="314" spans="1:8">
      <c r="A314" s="345"/>
      <c r="B314" s="280" t="s">
        <v>3497</v>
      </c>
      <c r="C314" s="6" t="s">
        <v>3463</v>
      </c>
      <c r="E314" s="7" t="s">
        <v>4191</v>
      </c>
      <c r="H314" s="339"/>
    </row>
    <row r="315" spans="1:8">
      <c r="A315" s="345"/>
      <c r="B315" s="280"/>
      <c r="C315" s="6" t="s">
        <v>3469</v>
      </c>
      <c r="E315" s="7" t="s">
        <v>4192</v>
      </c>
      <c r="H315" s="339"/>
    </row>
    <row r="316" spans="1:8">
      <c r="A316" s="345"/>
      <c r="B316" s="280"/>
      <c r="C316" s="6" t="s">
        <v>3473</v>
      </c>
      <c r="E316" s="7" t="s">
        <v>4193</v>
      </c>
      <c r="H316" s="339"/>
    </row>
    <row r="317" spans="1:8">
      <c r="A317" s="345"/>
      <c r="B317" s="280"/>
      <c r="C317" s="6" t="s">
        <v>3477</v>
      </c>
      <c r="E317" s="7" t="s">
        <v>4194</v>
      </c>
      <c r="H317" s="339"/>
    </row>
    <row r="318" spans="1:8">
      <c r="A318" s="345"/>
      <c r="B318" s="280"/>
      <c r="C318" s="6" t="s">
        <v>3481</v>
      </c>
      <c r="E318" s="7" t="s">
        <v>4195</v>
      </c>
      <c r="H318" s="339"/>
    </row>
    <row r="319" spans="1:8">
      <c r="A319" s="345"/>
      <c r="B319" s="280"/>
      <c r="C319" s="6" t="s">
        <v>3485</v>
      </c>
      <c r="E319" s="7" t="s">
        <v>4196</v>
      </c>
      <c r="H319" s="339"/>
    </row>
    <row r="320" spans="1:8">
      <c r="A320" s="345"/>
      <c r="B320" s="280"/>
      <c r="C320" s="6" t="s">
        <v>3489</v>
      </c>
      <c r="E320" s="7" t="s">
        <v>4197</v>
      </c>
      <c r="H320" s="339"/>
    </row>
    <row r="321" spans="1:8">
      <c r="A321" s="345"/>
      <c r="B321" s="280"/>
      <c r="C321" s="6" t="s">
        <v>3493</v>
      </c>
      <c r="E321" s="7" t="s">
        <v>4198</v>
      </c>
      <c r="H321" s="271"/>
    </row>
    <row r="322" spans="1:8">
      <c r="A322" s="345" t="s">
        <v>4199</v>
      </c>
      <c r="B322" s="280" t="s">
        <v>3462</v>
      </c>
      <c r="C322" s="6" t="s">
        <v>3463</v>
      </c>
      <c r="E322" s="7" t="s">
        <v>4200</v>
      </c>
      <c r="H322" s="338" t="s">
        <v>4054</v>
      </c>
    </row>
    <row r="323" spans="1:8">
      <c r="A323" s="345"/>
      <c r="B323" s="280"/>
      <c r="C323" s="6" t="s">
        <v>3469</v>
      </c>
      <c r="E323" s="7" t="s">
        <v>4201</v>
      </c>
      <c r="H323" s="339"/>
    </row>
    <row r="324" spans="1:8">
      <c r="A324" s="345"/>
      <c r="B324" s="280"/>
      <c r="C324" s="6" t="s">
        <v>3473</v>
      </c>
      <c r="E324" s="7" t="s">
        <v>4202</v>
      </c>
      <c r="H324" s="339"/>
    </row>
    <row r="325" spans="1:8">
      <c r="A325" s="345"/>
      <c r="B325" s="280"/>
      <c r="C325" s="6" t="s">
        <v>3477</v>
      </c>
      <c r="E325" s="7" t="s">
        <v>4203</v>
      </c>
      <c r="H325" s="339"/>
    </row>
    <row r="326" spans="1:8">
      <c r="A326" s="345"/>
      <c r="B326" s="280"/>
      <c r="C326" s="6" t="s">
        <v>3481</v>
      </c>
      <c r="E326" s="7" t="s">
        <v>4204</v>
      </c>
      <c r="H326" s="339"/>
    </row>
    <row r="327" spans="1:8">
      <c r="A327" s="345"/>
      <c r="B327" s="280"/>
      <c r="C327" s="6" t="s">
        <v>3485</v>
      </c>
      <c r="E327" s="7" t="s">
        <v>4205</v>
      </c>
      <c r="H327" s="339"/>
    </row>
    <row r="328" spans="1:8">
      <c r="A328" s="345"/>
      <c r="B328" s="280"/>
      <c r="C328" s="6" t="s">
        <v>3489</v>
      </c>
      <c r="E328" s="7" t="s">
        <v>4206</v>
      </c>
      <c r="H328" s="339"/>
    </row>
    <row r="329" spans="1:8">
      <c r="A329" s="345"/>
      <c r="B329" s="280"/>
      <c r="C329" s="6" t="s">
        <v>3493</v>
      </c>
      <c r="E329" s="7" t="s">
        <v>4207</v>
      </c>
      <c r="H329" s="339"/>
    </row>
    <row r="330" spans="1:8">
      <c r="A330" s="345"/>
      <c r="B330" s="280" t="s">
        <v>3497</v>
      </c>
      <c r="C330" s="6" t="s">
        <v>3463</v>
      </c>
      <c r="E330" s="7" t="s">
        <v>4208</v>
      </c>
      <c r="H330" s="339"/>
    </row>
    <row r="331" spans="1:8">
      <c r="A331" s="345"/>
      <c r="B331" s="280"/>
      <c r="C331" s="6" t="s">
        <v>3469</v>
      </c>
      <c r="E331" s="7" t="s">
        <v>4209</v>
      </c>
      <c r="H331" s="339"/>
    </row>
    <row r="332" spans="1:8">
      <c r="A332" s="345"/>
      <c r="B332" s="280"/>
      <c r="C332" s="6" t="s">
        <v>3473</v>
      </c>
      <c r="E332" s="7" t="s">
        <v>4210</v>
      </c>
      <c r="H332" s="339"/>
    </row>
    <row r="333" spans="1:8">
      <c r="A333" s="345"/>
      <c r="B333" s="280"/>
      <c r="C333" s="6" t="s">
        <v>3477</v>
      </c>
      <c r="E333" s="7" t="s">
        <v>4211</v>
      </c>
      <c r="H333" s="339"/>
    </row>
    <row r="334" spans="1:8">
      <c r="A334" s="345"/>
      <c r="B334" s="280"/>
      <c r="C334" s="6" t="s">
        <v>3481</v>
      </c>
      <c r="E334" s="7" t="s">
        <v>4212</v>
      </c>
      <c r="H334" s="339"/>
    </row>
    <row r="335" spans="1:8">
      <c r="A335" s="345"/>
      <c r="B335" s="280"/>
      <c r="C335" s="6" t="s">
        <v>3485</v>
      </c>
      <c r="E335" s="7" t="s">
        <v>4213</v>
      </c>
      <c r="H335" s="339"/>
    </row>
    <row r="336" spans="1:8">
      <c r="A336" s="345"/>
      <c r="B336" s="280"/>
      <c r="C336" s="6" t="s">
        <v>3489</v>
      </c>
      <c r="E336" s="7" t="s">
        <v>4214</v>
      </c>
      <c r="H336" s="339"/>
    </row>
    <row r="337" spans="1:8">
      <c r="A337" s="345"/>
      <c r="B337" s="280"/>
      <c r="C337" s="6" t="s">
        <v>3493</v>
      </c>
      <c r="E337" s="7" t="s">
        <v>4215</v>
      </c>
      <c r="H337" s="271"/>
    </row>
    <row r="338" spans="1:8">
      <c r="A338" s="345" t="s">
        <v>4216</v>
      </c>
      <c r="B338" s="280" t="s">
        <v>3462</v>
      </c>
      <c r="C338" s="6" t="s">
        <v>3463</v>
      </c>
      <c r="D338" s="6" t="s">
        <v>4217</v>
      </c>
      <c r="E338" s="7" t="s">
        <v>4218</v>
      </c>
      <c r="H338" s="338" t="s">
        <v>4054</v>
      </c>
    </row>
    <row r="339" spans="1:8">
      <c r="A339" s="345"/>
      <c r="B339" s="280"/>
      <c r="C339" s="6" t="s">
        <v>3469</v>
      </c>
      <c r="D339" s="6" t="s">
        <v>4219</v>
      </c>
      <c r="E339" s="7" t="s">
        <v>4220</v>
      </c>
      <c r="H339" s="339"/>
    </row>
    <row r="340" spans="1:8">
      <c r="A340" s="345"/>
      <c r="B340" s="280"/>
      <c r="C340" s="6" t="s">
        <v>3473</v>
      </c>
      <c r="D340" s="6" t="s">
        <v>4221</v>
      </c>
      <c r="E340" s="7" t="s">
        <v>4222</v>
      </c>
      <c r="H340" s="339"/>
    </row>
    <row r="341" spans="1:8">
      <c r="A341" s="345"/>
      <c r="B341" s="280"/>
      <c r="C341" s="6" t="s">
        <v>3477</v>
      </c>
      <c r="D341" s="6" t="s">
        <v>4223</v>
      </c>
      <c r="E341" s="7" t="s">
        <v>4224</v>
      </c>
      <c r="H341" s="339"/>
    </row>
    <row r="342" spans="1:8">
      <c r="A342" s="345"/>
      <c r="B342" s="280"/>
      <c r="C342" s="6" t="s">
        <v>3481</v>
      </c>
      <c r="D342" s="6" t="s">
        <v>4225</v>
      </c>
      <c r="E342" s="7" t="s">
        <v>4226</v>
      </c>
      <c r="H342" s="339"/>
    </row>
    <row r="343" spans="1:8">
      <c r="A343" s="345"/>
      <c r="B343" s="280"/>
      <c r="C343" s="6" t="s">
        <v>3485</v>
      </c>
      <c r="D343" s="6" t="s">
        <v>4227</v>
      </c>
      <c r="E343" s="7" t="s">
        <v>4228</v>
      </c>
      <c r="H343" s="339"/>
    </row>
    <row r="344" spans="1:8">
      <c r="A344" s="345"/>
      <c r="B344" s="280"/>
      <c r="C344" s="6" t="s">
        <v>3489</v>
      </c>
      <c r="D344" s="6" t="s">
        <v>4229</v>
      </c>
      <c r="E344" s="7" t="s">
        <v>4230</v>
      </c>
      <c r="H344" s="339"/>
    </row>
    <row r="345" spans="1:8">
      <c r="A345" s="345"/>
      <c r="B345" s="280"/>
      <c r="C345" s="6" t="s">
        <v>3493</v>
      </c>
      <c r="D345" s="6" t="s">
        <v>4231</v>
      </c>
      <c r="E345" s="7" t="s">
        <v>4232</v>
      </c>
      <c r="H345" s="339"/>
    </row>
    <row r="346" spans="1:8">
      <c r="A346" s="345"/>
      <c r="B346" s="280" t="s">
        <v>3497</v>
      </c>
      <c r="C346" s="6" t="s">
        <v>3463</v>
      </c>
      <c r="D346" s="6" t="s">
        <v>4233</v>
      </c>
      <c r="E346" s="7" t="s">
        <v>4234</v>
      </c>
      <c r="H346" s="339"/>
    </row>
    <row r="347" spans="1:8">
      <c r="A347" s="345"/>
      <c r="B347" s="280"/>
      <c r="C347" s="6" t="s">
        <v>3469</v>
      </c>
      <c r="D347" s="6" t="s">
        <v>4235</v>
      </c>
      <c r="E347" s="7" t="s">
        <v>4236</v>
      </c>
      <c r="H347" s="339"/>
    </row>
    <row r="348" spans="1:8">
      <c r="A348" s="345"/>
      <c r="B348" s="280"/>
      <c r="C348" s="6" t="s">
        <v>3473</v>
      </c>
      <c r="D348" s="6" t="s">
        <v>4237</v>
      </c>
      <c r="E348" s="7" t="s">
        <v>4238</v>
      </c>
      <c r="H348" s="339"/>
    </row>
    <row r="349" spans="1:8">
      <c r="A349" s="345"/>
      <c r="B349" s="280"/>
      <c r="C349" s="6" t="s">
        <v>3477</v>
      </c>
      <c r="D349" s="6" t="s">
        <v>4239</v>
      </c>
      <c r="E349" s="7" t="s">
        <v>4240</v>
      </c>
      <c r="H349" s="339"/>
    </row>
    <row r="350" spans="1:8">
      <c r="A350" s="345"/>
      <c r="B350" s="280"/>
      <c r="C350" s="6" t="s">
        <v>3481</v>
      </c>
      <c r="D350" s="6" t="s">
        <v>4241</v>
      </c>
      <c r="E350" s="7" t="s">
        <v>4242</v>
      </c>
      <c r="H350" s="339"/>
    </row>
    <row r="351" spans="1:8">
      <c r="A351" s="345"/>
      <c r="B351" s="280"/>
      <c r="C351" s="6" t="s">
        <v>3485</v>
      </c>
      <c r="D351" s="6" t="s">
        <v>4243</v>
      </c>
      <c r="E351" s="7" t="s">
        <v>4244</v>
      </c>
      <c r="H351" s="339"/>
    </row>
    <row r="352" spans="1:8">
      <c r="A352" s="345"/>
      <c r="B352" s="280"/>
      <c r="C352" s="6" t="s">
        <v>3489</v>
      </c>
      <c r="D352" s="6" t="s">
        <v>4245</v>
      </c>
      <c r="E352" s="7" t="s">
        <v>4246</v>
      </c>
      <c r="H352" s="339"/>
    </row>
    <row r="353" spans="1:8">
      <c r="A353" s="345"/>
      <c r="B353" s="280"/>
      <c r="C353" s="6" t="s">
        <v>3493</v>
      </c>
      <c r="D353" s="6" t="s">
        <v>4247</v>
      </c>
      <c r="E353" s="7" t="s">
        <v>4248</v>
      </c>
      <c r="H353" s="271"/>
    </row>
    <row r="354" spans="1:8">
      <c r="A354" s="345" t="s">
        <v>4249</v>
      </c>
      <c r="B354" s="280" t="s">
        <v>3462</v>
      </c>
      <c r="C354" s="6" t="s">
        <v>3463</v>
      </c>
      <c r="D354" s="6" t="s">
        <v>4250</v>
      </c>
      <c r="E354" s="7" t="s">
        <v>4251</v>
      </c>
      <c r="H354" s="338" t="s">
        <v>4054</v>
      </c>
    </row>
    <row r="355" spans="1:8">
      <c r="A355" s="345"/>
      <c r="B355" s="280"/>
      <c r="C355" s="6" t="s">
        <v>3469</v>
      </c>
      <c r="D355" s="6" t="s">
        <v>4252</v>
      </c>
      <c r="E355" s="7" t="s">
        <v>4253</v>
      </c>
      <c r="H355" s="339"/>
    </row>
    <row r="356" spans="1:8">
      <c r="A356" s="345"/>
      <c r="B356" s="280"/>
      <c r="C356" s="6" t="s">
        <v>3473</v>
      </c>
      <c r="D356" s="6" t="s">
        <v>4254</v>
      </c>
      <c r="E356" s="7" t="s">
        <v>4255</v>
      </c>
      <c r="H356" s="339"/>
    </row>
    <row r="357" spans="1:8">
      <c r="A357" s="345"/>
      <c r="B357" s="280"/>
      <c r="C357" s="6" t="s">
        <v>3477</v>
      </c>
      <c r="D357" s="6" t="s">
        <v>4256</v>
      </c>
      <c r="E357" s="7" t="s">
        <v>4257</v>
      </c>
      <c r="H357" s="339"/>
    </row>
    <row r="358" spans="1:8">
      <c r="A358" s="345"/>
      <c r="B358" s="280"/>
      <c r="C358" s="6" t="s">
        <v>3481</v>
      </c>
      <c r="D358" s="6" t="s">
        <v>4258</v>
      </c>
      <c r="E358" s="7" t="s">
        <v>4259</v>
      </c>
      <c r="H358" s="339"/>
    </row>
    <row r="359" spans="1:8">
      <c r="A359" s="345"/>
      <c r="B359" s="280"/>
      <c r="C359" s="6" t="s">
        <v>3485</v>
      </c>
      <c r="D359" s="6" t="s">
        <v>4260</v>
      </c>
      <c r="E359" s="7" t="s">
        <v>4261</v>
      </c>
      <c r="H359" s="339"/>
    </row>
    <row r="360" spans="1:8">
      <c r="A360" s="345"/>
      <c r="B360" s="280"/>
      <c r="C360" s="6" t="s">
        <v>3489</v>
      </c>
      <c r="D360" s="6" t="s">
        <v>4262</v>
      </c>
      <c r="E360" s="7" t="s">
        <v>4263</v>
      </c>
      <c r="H360" s="339"/>
    </row>
    <row r="361" spans="1:8">
      <c r="A361" s="345"/>
      <c r="B361" s="280"/>
      <c r="C361" s="6" t="s">
        <v>3493</v>
      </c>
      <c r="D361" s="6" t="s">
        <v>4264</v>
      </c>
      <c r="E361" s="7" t="s">
        <v>4265</v>
      </c>
      <c r="H361" s="339"/>
    </row>
    <row r="362" spans="1:8">
      <c r="A362" s="345"/>
      <c r="B362" s="280" t="s">
        <v>3497</v>
      </c>
      <c r="C362" s="6" t="s">
        <v>3463</v>
      </c>
      <c r="D362" s="6" t="s">
        <v>4266</v>
      </c>
      <c r="E362" s="7" t="s">
        <v>4267</v>
      </c>
      <c r="H362" s="339"/>
    </row>
    <row r="363" spans="1:8">
      <c r="A363" s="345"/>
      <c r="B363" s="280"/>
      <c r="C363" s="6" t="s">
        <v>3469</v>
      </c>
      <c r="D363" s="6" t="s">
        <v>4268</v>
      </c>
      <c r="E363" s="7" t="s">
        <v>4269</v>
      </c>
      <c r="H363" s="339"/>
    </row>
    <row r="364" spans="1:8">
      <c r="A364" s="345"/>
      <c r="B364" s="280"/>
      <c r="C364" s="6" t="s">
        <v>3473</v>
      </c>
      <c r="D364" s="6" t="s">
        <v>4270</v>
      </c>
      <c r="E364" s="7" t="s">
        <v>4271</v>
      </c>
      <c r="H364" s="339"/>
    </row>
    <row r="365" spans="1:8">
      <c r="A365" s="345"/>
      <c r="B365" s="280"/>
      <c r="C365" s="6" t="s">
        <v>3477</v>
      </c>
      <c r="D365" s="6" t="s">
        <v>4272</v>
      </c>
      <c r="E365" s="7" t="s">
        <v>4273</v>
      </c>
      <c r="H365" s="339"/>
    </row>
    <row r="366" spans="1:8">
      <c r="A366" s="345"/>
      <c r="B366" s="280"/>
      <c r="C366" s="6" t="s">
        <v>3481</v>
      </c>
      <c r="D366" s="6" t="s">
        <v>4274</v>
      </c>
      <c r="E366" s="7" t="s">
        <v>4275</v>
      </c>
      <c r="H366" s="339"/>
    </row>
    <row r="367" spans="1:8">
      <c r="A367" s="345"/>
      <c r="B367" s="280"/>
      <c r="C367" s="6" t="s">
        <v>3485</v>
      </c>
      <c r="D367" s="6" t="s">
        <v>4276</v>
      </c>
      <c r="E367" s="7" t="s">
        <v>4277</v>
      </c>
      <c r="H367" s="339"/>
    </row>
    <row r="368" spans="1:8">
      <c r="A368" s="345"/>
      <c r="B368" s="280"/>
      <c r="C368" s="6" t="s">
        <v>3489</v>
      </c>
      <c r="D368" s="6" t="s">
        <v>4278</v>
      </c>
      <c r="E368" s="7" t="s">
        <v>4279</v>
      </c>
      <c r="H368" s="339"/>
    </row>
    <row r="369" spans="1:8">
      <c r="A369" s="345"/>
      <c r="B369" s="280"/>
      <c r="C369" s="6" t="s">
        <v>3493</v>
      </c>
      <c r="D369" s="6" t="s">
        <v>4280</v>
      </c>
      <c r="E369" s="7" t="s">
        <v>4281</v>
      </c>
      <c r="H369" s="271"/>
    </row>
    <row r="370" spans="1:8">
      <c r="A370" s="345" t="s">
        <v>4282</v>
      </c>
      <c r="B370" s="280" t="s">
        <v>3462</v>
      </c>
      <c r="C370" s="6" t="s">
        <v>3463</v>
      </c>
      <c r="E370" s="7" t="s">
        <v>4283</v>
      </c>
      <c r="H370" s="338" t="s">
        <v>4054</v>
      </c>
    </row>
    <row r="371" spans="1:8">
      <c r="A371" s="345"/>
      <c r="B371" s="280"/>
      <c r="C371" s="6" t="s">
        <v>3469</v>
      </c>
      <c r="E371" s="7" t="s">
        <v>4284</v>
      </c>
      <c r="H371" s="339"/>
    </row>
    <row r="372" spans="1:8">
      <c r="A372" s="345"/>
      <c r="B372" s="280"/>
      <c r="C372" s="6" t="s">
        <v>3473</v>
      </c>
      <c r="E372" s="7" t="s">
        <v>4285</v>
      </c>
      <c r="H372" s="339"/>
    </row>
    <row r="373" spans="1:8">
      <c r="A373" s="345"/>
      <c r="B373" s="280"/>
      <c r="C373" s="6" t="s">
        <v>3477</v>
      </c>
      <c r="E373" s="7" t="s">
        <v>4286</v>
      </c>
      <c r="H373" s="339"/>
    </row>
    <row r="374" spans="1:8">
      <c r="A374" s="345"/>
      <c r="B374" s="280"/>
      <c r="C374" s="6" t="s">
        <v>3481</v>
      </c>
      <c r="E374" s="7" t="s">
        <v>4287</v>
      </c>
      <c r="H374" s="339"/>
    </row>
    <row r="375" spans="1:8">
      <c r="A375" s="345"/>
      <c r="B375" s="280"/>
      <c r="C375" s="6" t="s">
        <v>3485</v>
      </c>
      <c r="E375" s="7" t="s">
        <v>4288</v>
      </c>
      <c r="H375" s="339"/>
    </row>
    <row r="376" spans="1:8">
      <c r="A376" s="345"/>
      <c r="B376" s="280"/>
      <c r="C376" s="6" t="s">
        <v>3489</v>
      </c>
      <c r="E376" s="7" t="s">
        <v>4289</v>
      </c>
      <c r="H376" s="339"/>
    </row>
    <row r="377" spans="1:8">
      <c r="A377" s="345"/>
      <c r="B377" s="280"/>
      <c r="C377" s="6" t="s">
        <v>3493</v>
      </c>
      <c r="E377" s="7" t="s">
        <v>4290</v>
      </c>
      <c r="H377" s="339"/>
    </row>
    <row r="378" spans="1:8">
      <c r="A378" s="345"/>
      <c r="B378" s="280" t="s">
        <v>3497</v>
      </c>
      <c r="C378" s="6" t="s">
        <v>3463</v>
      </c>
      <c r="E378" s="7" t="s">
        <v>4291</v>
      </c>
      <c r="H378" s="339"/>
    </row>
    <row r="379" spans="1:8">
      <c r="A379" s="345"/>
      <c r="B379" s="280"/>
      <c r="C379" s="6" t="s">
        <v>3469</v>
      </c>
      <c r="E379" s="7" t="s">
        <v>4292</v>
      </c>
      <c r="H379" s="339"/>
    </row>
    <row r="380" spans="1:8">
      <c r="A380" s="345"/>
      <c r="B380" s="280"/>
      <c r="C380" s="6" t="s">
        <v>3473</v>
      </c>
      <c r="E380" s="7" t="s">
        <v>4293</v>
      </c>
      <c r="H380" s="339"/>
    </row>
    <row r="381" spans="1:8">
      <c r="A381" s="345"/>
      <c r="B381" s="280"/>
      <c r="C381" s="6" t="s">
        <v>3477</v>
      </c>
      <c r="E381" s="7" t="s">
        <v>4294</v>
      </c>
      <c r="H381" s="339"/>
    </row>
    <row r="382" spans="1:8">
      <c r="A382" s="345"/>
      <c r="B382" s="280"/>
      <c r="C382" s="6" t="s">
        <v>3481</v>
      </c>
      <c r="E382" s="7" t="s">
        <v>4295</v>
      </c>
      <c r="H382" s="339"/>
    </row>
    <row r="383" spans="1:8">
      <c r="A383" s="345"/>
      <c r="B383" s="280"/>
      <c r="C383" s="6" t="s">
        <v>3485</v>
      </c>
      <c r="E383" s="7" t="s">
        <v>4296</v>
      </c>
      <c r="H383" s="339"/>
    </row>
    <row r="384" spans="1:8">
      <c r="A384" s="345"/>
      <c r="B384" s="280"/>
      <c r="C384" s="6" t="s">
        <v>3489</v>
      </c>
      <c r="E384" s="7" t="s">
        <v>4297</v>
      </c>
      <c r="H384" s="339"/>
    </row>
    <row r="385" spans="1:8">
      <c r="A385" s="345"/>
      <c r="B385" s="280"/>
      <c r="C385" s="6" t="s">
        <v>3493</v>
      </c>
      <c r="E385" s="7" t="s">
        <v>4298</v>
      </c>
      <c r="H385" s="271"/>
    </row>
    <row r="386" spans="1:8">
      <c r="A386" s="345" t="s">
        <v>4299</v>
      </c>
      <c r="B386" s="280" t="s">
        <v>3462</v>
      </c>
      <c r="C386" s="6" t="s">
        <v>3463</v>
      </c>
      <c r="E386" s="7" t="s">
        <v>4300</v>
      </c>
      <c r="H386" s="338" t="s">
        <v>4054</v>
      </c>
    </row>
    <row r="387" spans="1:8">
      <c r="A387" s="345"/>
      <c r="B387" s="280"/>
      <c r="C387" s="6" t="s">
        <v>3469</v>
      </c>
      <c r="E387" s="7" t="s">
        <v>4301</v>
      </c>
      <c r="H387" s="339"/>
    </row>
    <row r="388" spans="1:8">
      <c r="A388" s="345"/>
      <c r="B388" s="280"/>
      <c r="C388" s="6" t="s">
        <v>3473</v>
      </c>
      <c r="E388" s="7" t="s">
        <v>4302</v>
      </c>
      <c r="H388" s="339"/>
    </row>
    <row r="389" spans="1:8">
      <c r="A389" s="345"/>
      <c r="B389" s="280"/>
      <c r="C389" s="6" t="s">
        <v>3477</v>
      </c>
      <c r="E389" s="7" t="s">
        <v>4303</v>
      </c>
      <c r="H389" s="339"/>
    </row>
    <row r="390" spans="1:8">
      <c r="A390" s="345"/>
      <c r="B390" s="280"/>
      <c r="C390" s="6" t="s">
        <v>3481</v>
      </c>
      <c r="E390" s="7" t="s">
        <v>4304</v>
      </c>
      <c r="H390" s="339"/>
    </row>
    <row r="391" spans="1:8">
      <c r="A391" s="345"/>
      <c r="B391" s="280"/>
      <c r="C391" s="6" t="s">
        <v>3485</v>
      </c>
      <c r="E391" s="7" t="s">
        <v>4305</v>
      </c>
      <c r="H391" s="339"/>
    </row>
    <row r="392" spans="1:8">
      <c r="A392" s="345"/>
      <c r="B392" s="280"/>
      <c r="C392" s="6" t="s">
        <v>3489</v>
      </c>
      <c r="E392" s="7" t="s">
        <v>4306</v>
      </c>
      <c r="H392" s="339"/>
    </row>
    <row r="393" spans="1:8">
      <c r="A393" s="345"/>
      <c r="B393" s="280"/>
      <c r="C393" s="6" t="s">
        <v>3493</v>
      </c>
      <c r="E393" s="7" t="s">
        <v>4307</v>
      </c>
      <c r="H393" s="339"/>
    </row>
    <row r="394" spans="1:8">
      <c r="A394" s="345"/>
      <c r="B394" s="280" t="s">
        <v>3497</v>
      </c>
      <c r="C394" s="6" t="s">
        <v>3463</v>
      </c>
      <c r="E394" s="7" t="s">
        <v>4308</v>
      </c>
      <c r="H394" s="339"/>
    </row>
    <row r="395" spans="1:8">
      <c r="A395" s="345"/>
      <c r="B395" s="280"/>
      <c r="C395" s="6" t="s">
        <v>3469</v>
      </c>
      <c r="E395" s="7" t="s">
        <v>4309</v>
      </c>
      <c r="H395" s="339"/>
    </row>
    <row r="396" spans="1:8">
      <c r="A396" s="345"/>
      <c r="B396" s="280"/>
      <c r="C396" s="6" t="s">
        <v>3473</v>
      </c>
      <c r="E396" s="7" t="s">
        <v>4310</v>
      </c>
      <c r="H396" s="339"/>
    </row>
    <row r="397" spans="1:8">
      <c r="A397" s="345"/>
      <c r="B397" s="280"/>
      <c r="C397" s="6" t="s">
        <v>3477</v>
      </c>
      <c r="E397" s="7" t="s">
        <v>4311</v>
      </c>
      <c r="H397" s="339"/>
    </row>
    <row r="398" spans="1:8">
      <c r="A398" s="345"/>
      <c r="B398" s="280"/>
      <c r="C398" s="6" t="s">
        <v>3481</v>
      </c>
      <c r="E398" s="7" t="s">
        <v>4312</v>
      </c>
      <c r="H398" s="339"/>
    </row>
    <row r="399" spans="1:8">
      <c r="A399" s="345"/>
      <c r="B399" s="280"/>
      <c r="C399" s="6" t="s">
        <v>3485</v>
      </c>
      <c r="E399" s="7" t="s">
        <v>4313</v>
      </c>
      <c r="H399" s="339"/>
    </row>
    <row r="400" spans="1:8">
      <c r="A400" s="345"/>
      <c r="B400" s="280"/>
      <c r="C400" s="6" t="s">
        <v>3489</v>
      </c>
      <c r="E400" s="7" t="s">
        <v>4314</v>
      </c>
      <c r="H400" s="339"/>
    </row>
    <row r="401" spans="1:8">
      <c r="A401" s="345"/>
      <c r="B401" s="280"/>
      <c r="C401" s="6" t="s">
        <v>3493</v>
      </c>
      <c r="E401" s="7" t="s">
        <v>4315</v>
      </c>
      <c r="H401" s="271"/>
    </row>
    <row r="402" spans="1:8">
      <c r="A402" s="345" t="s">
        <v>4316</v>
      </c>
      <c r="B402" s="280" t="s">
        <v>3462</v>
      </c>
      <c r="C402" s="6" t="s">
        <v>3463</v>
      </c>
      <c r="D402" s="6" t="s">
        <v>4317</v>
      </c>
      <c r="E402" s="7" t="s">
        <v>4318</v>
      </c>
      <c r="F402" s="12" t="s">
        <v>4319</v>
      </c>
      <c r="H402" s="338" t="s">
        <v>4320</v>
      </c>
    </row>
    <row r="403" spans="1:8">
      <c r="A403" s="345"/>
      <c r="B403" s="280"/>
      <c r="C403" s="6" t="s">
        <v>3469</v>
      </c>
      <c r="D403" s="6" t="s">
        <v>4321</v>
      </c>
      <c r="E403" s="7" t="s">
        <v>4322</v>
      </c>
      <c r="F403" s="12" t="s">
        <v>4319</v>
      </c>
      <c r="H403" s="339"/>
    </row>
    <row r="404" spans="1:8">
      <c r="A404" s="345"/>
      <c r="B404" s="280"/>
      <c r="C404" s="6" t="s">
        <v>3473</v>
      </c>
      <c r="D404" s="6" t="s">
        <v>4323</v>
      </c>
      <c r="E404" s="7" t="s">
        <v>4324</v>
      </c>
      <c r="F404" s="12" t="s">
        <v>4319</v>
      </c>
      <c r="H404" s="339"/>
    </row>
    <row r="405" spans="1:8">
      <c r="A405" s="345"/>
      <c r="B405" s="280"/>
      <c r="C405" s="6" t="s">
        <v>3477</v>
      </c>
      <c r="D405" s="6" t="s">
        <v>4325</v>
      </c>
      <c r="E405" s="7" t="s">
        <v>4326</v>
      </c>
      <c r="F405" s="12" t="s">
        <v>4319</v>
      </c>
      <c r="H405" s="339"/>
    </row>
    <row r="406" spans="1:8">
      <c r="A406" s="345"/>
      <c r="B406" s="280"/>
      <c r="C406" s="6" t="s">
        <v>3481</v>
      </c>
      <c r="D406" s="6" t="s">
        <v>4327</v>
      </c>
      <c r="E406" s="7" t="s">
        <v>4328</v>
      </c>
      <c r="F406" s="12" t="s">
        <v>4319</v>
      </c>
      <c r="H406" s="339"/>
    </row>
    <row r="407" spans="1:8">
      <c r="A407" s="345"/>
      <c r="B407" s="280"/>
      <c r="C407" s="6" t="s">
        <v>3485</v>
      </c>
      <c r="D407" s="6" t="s">
        <v>4329</v>
      </c>
      <c r="E407" s="7" t="s">
        <v>4330</v>
      </c>
      <c r="F407" s="12" t="s">
        <v>4319</v>
      </c>
      <c r="H407" s="339"/>
    </row>
    <row r="408" spans="1:8">
      <c r="A408" s="345"/>
      <c r="B408" s="280"/>
      <c r="C408" s="6" t="s">
        <v>3489</v>
      </c>
      <c r="D408" s="6" t="s">
        <v>4331</v>
      </c>
      <c r="E408" s="7" t="s">
        <v>4332</v>
      </c>
      <c r="F408" s="12" t="s">
        <v>4319</v>
      </c>
      <c r="H408" s="339"/>
    </row>
    <row r="409" spans="1:8">
      <c r="A409" s="345"/>
      <c r="B409" s="280"/>
      <c r="C409" s="6" t="s">
        <v>3493</v>
      </c>
      <c r="D409" s="6" t="s">
        <v>4333</v>
      </c>
      <c r="E409" s="7" t="s">
        <v>4334</v>
      </c>
      <c r="F409" s="12" t="s">
        <v>4319</v>
      </c>
      <c r="H409" s="339"/>
    </row>
    <row r="410" spans="1:8">
      <c r="A410" s="345"/>
      <c r="B410" s="280" t="s">
        <v>3497</v>
      </c>
      <c r="C410" s="6" t="s">
        <v>3463</v>
      </c>
      <c r="D410" s="6" t="s">
        <v>4335</v>
      </c>
      <c r="E410" s="7" t="s">
        <v>4336</v>
      </c>
      <c r="F410" s="12" t="s">
        <v>4319</v>
      </c>
      <c r="H410" s="339"/>
    </row>
    <row r="411" spans="1:8">
      <c r="A411" s="345"/>
      <c r="B411" s="280"/>
      <c r="C411" s="6" t="s">
        <v>3469</v>
      </c>
      <c r="D411" s="6" t="s">
        <v>4337</v>
      </c>
      <c r="E411" s="7" t="s">
        <v>4338</v>
      </c>
      <c r="F411" s="12" t="s">
        <v>4319</v>
      </c>
      <c r="H411" s="339"/>
    </row>
    <row r="412" spans="1:8">
      <c r="A412" s="345"/>
      <c r="B412" s="280"/>
      <c r="C412" s="6" t="s">
        <v>3473</v>
      </c>
      <c r="D412" s="6" t="s">
        <v>4339</v>
      </c>
      <c r="E412" s="7" t="s">
        <v>4340</v>
      </c>
      <c r="F412" s="12" t="s">
        <v>4319</v>
      </c>
      <c r="H412" s="339"/>
    </row>
    <row r="413" spans="1:8">
      <c r="A413" s="345"/>
      <c r="B413" s="280"/>
      <c r="C413" s="6" t="s">
        <v>3477</v>
      </c>
      <c r="D413" s="6" t="s">
        <v>4341</v>
      </c>
      <c r="E413" s="7" t="s">
        <v>4342</v>
      </c>
      <c r="F413" s="12" t="s">
        <v>4319</v>
      </c>
      <c r="H413" s="339"/>
    </row>
    <row r="414" spans="1:8">
      <c r="A414" s="345"/>
      <c r="B414" s="280"/>
      <c r="C414" s="6" t="s">
        <v>3481</v>
      </c>
      <c r="D414" s="6" t="s">
        <v>4343</v>
      </c>
      <c r="E414" s="7" t="s">
        <v>4344</v>
      </c>
      <c r="F414" s="12" t="s">
        <v>4319</v>
      </c>
      <c r="H414" s="339"/>
    </row>
    <row r="415" spans="1:8">
      <c r="A415" s="345"/>
      <c r="B415" s="280"/>
      <c r="C415" s="6" t="s">
        <v>3485</v>
      </c>
      <c r="D415" s="6" t="s">
        <v>4345</v>
      </c>
      <c r="E415" s="7" t="s">
        <v>4346</v>
      </c>
      <c r="F415" s="12" t="s">
        <v>4319</v>
      </c>
      <c r="H415" s="339"/>
    </row>
    <row r="416" spans="1:8">
      <c r="A416" s="345"/>
      <c r="B416" s="280"/>
      <c r="C416" s="6" t="s">
        <v>3489</v>
      </c>
      <c r="D416" s="6" t="s">
        <v>4347</v>
      </c>
      <c r="E416" s="7" t="s">
        <v>4348</v>
      </c>
      <c r="F416" s="12" t="s">
        <v>4319</v>
      </c>
      <c r="H416" s="339"/>
    </row>
    <row r="417" spans="1:8">
      <c r="A417" s="345"/>
      <c r="B417" s="280"/>
      <c r="C417" s="6" t="s">
        <v>3493</v>
      </c>
      <c r="D417" s="6" t="s">
        <v>4349</v>
      </c>
      <c r="E417" s="7" t="s">
        <v>4350</v>
      </c>
      <c r="F417" s="12" t="s">
        <v>4319</v>
      </c>
      <c r="H417" s="271"/>
    </row>
    <row r="418" spans="1:8">
      <c r="A418" s="346" t="s">
        <v>4351</v>
      </c>
      <c r="B418" s="280" t="s">
        <v>3462</v>
      </c>
      <c r="C418" s="6" t="s">
        <v>3463</v>
      </c>
      <c r="D418" s="14" t="s">
        <v>4352</v>
      </c>
      <c r="E418" s="7" t="s">
        <v>4353</v>
      </c>
      <c r="F418" s="12" t="s">
        <v>4319</v>
      </c>
      <c r="H418" s="338" t="s">
        <v>4320</v>
      </c>
    </row>
    <row r="419" spans="1:8">
      <c r="A419" s="345"/>
      <c r="B419" s="280"/>
      <c r="C419" s="6" t="s">
        <v>3469</v>
      </c>
      <c r="D419" s="14" t="s">
        <v>4354</v>
      </c>
      <c r="E419" s="7" t="s">
        <v>4355</v>
      </c>
      <c r="F419" s="12" t="s">
        <v>4319</v>
      </c>
      <c r="H419" s="339"/>
    </row>
    <row r="420" spans="1:8">
      <c r="A420" s="345"/>
      <c r="B420" s="280"/>
      <c r="C420" s="6" t="s">
        <v>3473</v>
      </c>
      <c r="D420" s="14" t="s">
        <v>4356</v>
      </c>
      <c r="E420" s="7" t="s">
        <v>4357</v>
      </c>
      <c r="F420" s="12" t="s">
        <v>4319</v>
      </c>
      <c r="H420" s="339"/>
    </row>
    <row r="421" spans="1:8">
      <c r="A421" s="345"/>
      <c r="B421" s="280"/>
      <c r="C421" s="6" t="s">
        <v>3477</v>
      </c>
      <c r="D421" s="14" t="s">
        <v>4358</v>
      </c>
      <c r="E421" s="7" t="s">
        <v>4359</v>
      </c>
      <c r="F421" s="12" t="s">
        <v>4319</v>
      </c>
      <c r="H421" s="339"/>
    </row>
    <row r="422" spans="1:8">
      <c r="A422" s="345"/>
      <c r="B422" s="280"/>
      <c r="C422" s="6" t="s">
        <v>3481</v>
      </c>
      <c r="D422" s="14" t="s">
        <v>4360</v>
      </c>
      <c r="E422" s="7" t="s">
        <v>4361</v>
      </c>
      <c r="F422" s="12" t="s">
        <v>4319</v>
      </c>
      <c r="H422" s="339"/>
    </row>
    <row r="423" spans="1:8">
      <c r="A423" s="345"/>
      <c r="B423" s="280"/>
      <c r="C423" s="6" t="s">
        <v>3485</v>
      </c>
      <c r="D423" s="14" t="s">
        <v>4362</v>
      </c>
      <c r="E423" s="7" t="s">
        <v>4363</v>
      </c>
      <c r="F423" s="12" t="s">
        <v>4319</v>
      </c>
      <c r="H423" s="339"/>
    </row>
    <row r="424" spans="1:8">
      <c r="A424" s="345"/>
      <c r="B424" s="280"/>
      <c r="C424" s="6" t="s">
        <v>3489</v>
      </c>
      <c r="D424" s="14" t="s">
        <v>4364</v>
      </c>
      <c r="E424" s="7" t="s">
        <v>4365</v>
      </c>
      <c r="F424" s="12" t="s">
        <v>4319</v>
      </c>
      <c r="H424" s="339"/>
    </row>
    <row r="425" spans="1:8">
      <c r="A425" s="345"/>
      <c r="B425" s="280"/>
      <c r="C425" s="6" t="s">
        <v>3493</v>
      </c>
      <c r="D425" s="14" t="s">
        <v>4366</v>
      </c>
      <c r="E425" s="7" t="s">
        <v>4367</v>
      </c>
      <c r="F425" s="12" t="s">
        <v>4319</v>
      </c>
      <c r="H425" s="339"/>
    </row>
    <row r="426" spans="1:8">
      <c r="A426" s="345"/>
      <c r="B426" s="280" t="s">
        <v>3497</v>
      </c>
      <c r="C426" s="6" t="s">
        <v>3463</v>
      </c>
      <c r="D426" s="14" t="s">
        <v>4368</v>
      </c>
      <c r="E426" s="7" t="s">
        <v>4369</v>
      </c>
      <c r="F426" s="12" t="s">
        <v>4319</v>
      </c>
      <c r="H426" s="339"/>
    </row>
    <row r="427" spans="1:8">
      <c r="A427" s="345"/>
      <c r="B427" s="280"/>
      <c r="C427" s="6" t="s">
        <v>3469</v>
      </c>
      <c r="D427" s="14" t="s">
        <v>4370</v>
      </c>
      <c r="E427" s="7" t="s">
        <v>4371</v>
      </c>
      <c r="F427" s="12" t="s">
        <v>4319</v>
      </c>
      <c r="H427" s="339"/>
    </row>
    <row r="428" spans="1:8">
      <c r="A428" s="345"/>
      <c r="B428" s="280"/>
      <c r="C428" s="6" t="s">
        <v>3473</v>
      </c>
      <c r="D428" s="14" t="s">
        <v>4372</v>
      </c>
      <c r="E428" s="7" t="s">
        <v>4373</v>
      </c>
      <c r="F428" s="12" t="s">
        <v>4319</v>
      </c>
      <c r="H428" s="339"/>
    </row>
    <row r="429" spans="1:8">
      <c r="A429" s="345"/>
      <c r="B429" s="280"/>
      <c r="C429" s="6" t="s">
        <v>3477</v>
      </c>
      <c r="D429" s="14" t="s">
        <v>4374</v>
      </c>
      <c r="E429" s="7" t="s">
        <v>4375</v>
      </c>
      <c r="F429" s="12" t="s">
        <v>4319</v>
      </c>
      <c r="H429" s="339"/>
    </row>
    <row r="430" spans="1:8">
      <c r="A430" s="345"/>
      <c r="B430" s="280"/>
      <c r="C430" s="6" t="s">
        <v>3481</v>
      </c>
      <c r="D430" s="14" t="s">
        <v>4376</v>
      </c>
      <c r="E430" s="7" t="s">
        <v>4377</v>
      </c>
      <c r="F430" s="12" t="s">
        <v>4319</v>
      </c>
      <c r="H430" s="339"/>
    </row>
    <row r="431" spans="1:8">
      <c r="A431" s="345"/>
      <c r="B431" s="280"/>
      <c r="C431" s="6" t="s">
        <v>3485</v>
      </c>
      <c r="D431" s="14" t="s">
        <v>4378</v>
      </c>
      <c r="E431" s="7" t="s">
        <v>4379</v>
      </c>
      <c r="F431" s="12" t="s">
        <v>4319</v>
      </c>
      <c r="H431" s="339"/>
    </row>
    <row r="432" spans="1:8">
      <c r="A432" s="345"/>
      <c r="B432" s="280"/>
      <c r="C432" s="6" t="s">
        <v>3489</v>
      </c>
      <c r="D432" s="14" t="s">
        <v>4380</v>
      </c>
      <c r="E432" s="7" t="s">
        <v>4381</v>
      </c>
      <c r="F432" s="12" t="s">
        <v>4319</v>
      </c>
      <c r="H432" s="339"/>
    </row>
    <row r="433" spans="1:8">
      <c r="A433" s="345"/>
      <c r="B433" s="280"/>
      <c r="C433" s="6" t="s">
        <v>3493</v>
      </c>
      <c r="D433" s="14" t="s">
        <v>4382</v>
      </c>
      <c r="E433" s="7" t="s">
        <v>4383</v>
      </c>
      <c r="F433" s="12" t="s">
        <v>4319</v>
      </c>
      <c r="H433" s="271"/>
    </row>
  </sheetData>
  <mergeCells count="112">
    <mergeCell ref="A2:A17"/>
    <mergeCell ref="A18:A33"/>
    <mergeCell ref="A34:A49"/>
    <mergeCell ref="A50:A65"/>
    <mergeCell ref="A66:A81"/>
    <mergeCell ref="A82:A97"/>
    <mergeCell ref="A98:A113"/>
    <mergeCell ref="A114:A129"/>
    <mergeCell ref="A130:A145"/>
    <mergeCell ref="A146:A161"/>
    <mergeCell ref="A162:A177"/>
    <mergeCell ref="A178:A193"/>
    <mergeCell ref="A194:A209"/>
    <mergeCell ref="A210:A225"/>
    <mergeCell ref="A226:A241"/>
    <mergeCell ref="A242:A257"/>
    <mergeCell ref="A258:A273"/>
    <mergeCell ref="A274:A289"/>
    <mergeCell ref="A290:A305"/>
    <mergeCell ref="A306:A321"/>
    <mergeCell ref="A322:A337"/>
    <mergeCell ref="A338:A353"/>
    <mergeCell ref="A354:A369"/>
    <mergeCell ref="A370:A385"/>
    <mergeCell ref="A386:A401"/>
    <mergeCell ref="A402:A417"/>
    <mergeCell ref="A418:A433"/>
    <mergeCell ref="B2:B9"/>
    <mergeCell ref="B10:B17"/>
    <mergeCell ref="B18:B25"/>
    <mergeCell ref="B26:B33"/>
    <mergeCell ref="B34:B41"/>
    <mergeCell ref="B42:B49"/>
    <mergeCell ref="B50:B57"/>
    <mergeCell ref="B58:B65"/>
    <mergeCell ref="B66:B73"/>
    <mergeCell ref="B74:B81"/>
    <mergeCell ref="B82:B89"/>
    <mergeCell ref="B90:B97"/>
    <mergeCell ref="B98:B105"/>
    <mergeCell ref="B106:B113"/>
    <mergeCell ref="B114:B121"/>
    <mergeCell ref="B122:B129"/>
    <mergeCell ref="B130:B137"/>
    <mergeCell ref="B138:B145"/>
    <mergeCell ref="B146:B153"/>
    <mergeCell ref="B154:B161"/>
    <mergeCell ref="B162:B169"/>
    <mergeCell ref="B170:B177"/>
    <mergeCell ref="B178:B185"/>
    <mergeCell ref="B186:B193"/>
    <mergeCell ref="B194:B201"/>
    <mergeCell ref="B202:B209"/>
    <mergeCell ref="B210:B217"/>
    <mergeCell ref="B218:B225"/>
    <mergeCell ref="B226:B233"/>
    <mergeCell ref="B234:B241"/>
    <mergeCell ref="B242:B249"/>
    <mergeCell ref="B250:B257"/>
    <mergeCell ref="B258:B265"/>
    <mergeCell ref="B266:B273"/>
    <mergeCell ref="B274:B281"/>
    <mergeCell ref="B282:B289"/>
    <mergeCell ref="B290:B297"/>
    <mergeCell ref="B298:B305"/>
    <mergeCell ref="B306:B313"/>
    <mergeCell ref="B314:B321"/>
    <mergeCell ref="B322:B329"/>
    <mergeCell ref="B330:B337"/>
    <mergeCell ref="B338:B345"/>
    <mergeCell ref="B346:B353"/>
    <mergeCell ref="B354:B361"/>
    <mergeCell ref="B362:B369"/>
    <mergeCell ref="B370:B377"/>
    <mergeCell ref="B378:B385"/>
    <mergeCell ref="B386:B393"/>
    <mergeCell ref="B394:B401"/>
    <mergeCell ref="B402:B409"/>
    <mergeCell ref="B410:B417"/>
    <mergeCell ref="B418:B425"/>
    <mergeCell ref="B426:B433"/>
    <mergeCell ref="H2:H17"/>
    <mergeCell ref="H18:H25"/>
    <mergeCell ref="H26:H33"/>
    <mergeCell ref="H34:H41"/>
    <mergeCell ref="H42:H49"/>
    <mergeCell ref="H50:H65"/>
    <mergeCell ref="H66:H81"/>
    <mergeCell ref="H82:H97"/>
    <mergeCell ref="H98:H105"/>
    <mergeCell ref="H106:H113"/>
    <mergeCell ref="H114:H121"/>
    <mergeCell ref="H122:H129"/>
    <mergeCell ref="H130:H145"/>
    <mergeCell ref="H146:H161"/>
    <mergeCell ref="H162:H169"/>
    <mergeCell ref="H170:H177"/>
    <mergeCell ref="H178:H185"/>
    <mergeCell ref="H194:H241"/>
    <mergeCell ref="H386:H401"/>
    <mergeCell ref="H402:H417"/>
    <mergeCell ref="H418:H433"/>
    <mergeCell ref="I114:I129"/>
    <mergeCell ref="H242:H257"/>
    <mergeCell ref="H258:H273"/>
    <mergeCell ref="H274:H289"/>
    <mergeCell ref="H290:H305"/>
    <mergeCell ref="H306:H321"/>
    <mergeCell ref="H322:H337"/>
    <mergeCell ref="H338:H353"/>
    <mergeCell ref="H354:H369"/>
    <mergeCell ref="H370:H385"/>
  </mergeCells>
  <phoneticPr fontId="24" type="noConversion"/>
  <dataValidations count="1">
    <dataValidation type="list" allowBlank="1" showInputMessage="1" showErrorMessage="1" sqref="G1:G1048576" xr:uid="{00000000-0002-0000-0300-000000000000}">
      <formula1>"ARM,DSPM,DSPS,DSPM&amp;S,BMS,FUSE"</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1"/>
  <sheetViews>
    <sheetView topLeftCell="A43" workbookViewId="0">
      <selection activeCell="D1" sqref="D1:D26"/>
    </sheetView>
  </sheetViews>
  <sheetFormatPr defaultColWidth="9" defaultRowHeight="14.25"/>
  <cols>
    <col min="1" max="1" width="17.25" customWidth="1"/>
    <col min="2" max="2" width="27.75" customWidth="1"/>
    <col min="3" max="3" width="45.25" customWidth="1"/>
  </cols>
  <sheetData>
    <row r="1" spans="1:3">
      <c r="A1" s="1" t="s">
        <v>4384</v>
      </c>
      <c r="B1" s="1" t="s">
        <v>4385</v>
      </c>
      <c r="C1" s="1" t="s">
        <v>4386</v>
      </c>
    </row>
    <row r="2" spans="1:3">
      <c r="A2" s="2">
        <v>43974</v>
      </c>
      <c r="B2" s="3" t="s">
        <v>4387</v>
      </c>
      <c r="C2" s="4" t="s">
        <v>4388</v>
      </c>
    </row>
    <row r="3" spans="1:3">
      <c r="B3" s="3" t="s">
        <v>4389</v>
      </c>
      <c r="C3" s="4" t="s">
        <v>4390</v>
      </c>
    </row>
    <row r="4" spans="1:3">
      <c r="B4" s="3" t="s">
        <v>4391</v>
      </c>
      <c r="C4" s="4" t="s">
        <v>4392</v>
      </c>
    </row>
    <row r="5" spans="1:3">
      <c r="B5" s="3" t="s">
        <v>4393</v>
      </c>
      <c r="C5" s="1" t="s">
        <v>4394</v>
      </c>
    </row>
    <row r="6" spans="1:3">
      <c r="B6" s="3" t="s">
        <v>4395</v>
      </c>
      <c r="C6" s="1" t="s">
        <v>4396</v>
      </c>
    </row>
    <row r="7" spans="1:3">
      <c r="A7" s="2">
        <v>43985</v>
      </c>
      <c r="B7" s="3" t="s">
        <v>4397</v>
      </c>
      <c r="C7" s="4" t="s">
        <v>4398</v>
      </c>
    </row>
    <row r="8" spans="1:3">
      <c r="A8" s="2">
        <v>43992</v>
      </c>
      <c r="B8" s="3" t="s">
        <v>4387</v>
      </c>
      <c r="C8" s="4" t="s">
        <v>4399</v>
      </c>
    </row>
    <row r="9" spans="1:3">
      <c r="A9" s="2">
        <v>44011</v>
      </c>
      <c r="B9" s="3" t="s">
        <v>4400</v>
      </c>
      <c r="C9" s="1" t="s">
        <v>4394</v>
      </c>
    </row>
    <row r="10" spans="1:3">
      <c r="B10" s="3" t="s">
        <v>4401</v>
      </c>
      <c r="C10" s="1" t="s">
        <v>4402</v>
      </c>
    </row>
    <row r="11" spans="1:3">
      <c r="B11" s="3" t="s">
        <v>4403</v>
      </c>
      <c r="C11" s="1" t="s">
        <v>4402</v>
      </c>
    </row>
    <row r="12" spans="1:3">
      <c r="A12" s="2">
        <v>44074</v>
      </c>
      <c r="B12" s="3" t="s">
        <v>4404</v>
      </c>
      <c r="C12" s="1" t="s">
        <v>4405</v>
      </c>
    </row>
    <row r="13" spans="1:3">
      <c r="A13" s="2"/>
      <c r="B13" s="3" t="s">
        <v>4406</v>
      </c>
      <c r="C13" s="1" t="s">
        <v>4407</v>
      </c>
    </row>
    <row r="14" spans="1:3">
      <c r="A14" s="2"/>
      <c r="B14" s="3" t="s">
        <v>4408</v>
      </c>
      <c r="C14" s="1" t="s">
        <v>4407</v>
      </c>
    </row>
    <row r="15" spans="1:3">
      <c r="B15" s="3" t="s">
        <v>4409</v>
      </c>
      <c r="C15" s="1" t="s">
        <v>4410</v>
      </c>
    </row>
    <row r="16" spans="1:3">
      <c r="B16" s="3" t="s">
        <v>4411</v>
      </c>
      <c r="C16" s="1" t="s">
        <v>4412</v>
      </c>
    </row>
    <row r="17" spans="1:3">
      <c r="B17" s="3" t="s">
        <v>4413</v>
      </c>
      <c r="C17" s="1" t="s">
        <v>4414</v>
      </c>
    </row>
    <row r="18" spans="1:3">
      <c r="B18" s="3" t="s">
        <v>4415</v>
      </c>
      <c r="C18" s="1" t="s">
        <v>4416</v>
      </c>
    </row>
    <row r="19" spans="1:3">
      <c r="B19" s="3" t="s">
        <v>4417</v>
      </c>
      <c r="C19" s="1" t="s">
        <v>4418</v>
      </c>
    </row>
    <row r="20" spans="1:3">
      <c r="B20" s="3" t="s">
        <v>4419</v>
      </c>
      <c r="C20" s="1" t="s">
        <v>4420</v>
      </c>
    </row>
    <row r="21" spans="1:3">
      <c r="B21" s="3" t="s">
        <v>4421</v>
      </c>
      <c r="C21" s="1" t="s">
        <v>4422</v>
      </c>
    </row>
    <row r="22" spans="1:3">
      <c r="B22" s="3" t="s">
        <v>4423</v>
      </c>
      <c r="C22" s="1" t="s">
        <v>4418</v>
      </c>
    </row>
    <row r="23" spans="1:3">
      <c r="B23" s="3" t="s">
        <v>4424</v>
      </c>
      <c r="C23" s="1" t="s">
        <v>4425</v>
      </c>
    </row>
    <row r="24" spans="1:3">
      <c r="B24" s="3" t="s">
        <v>4426</v>
      </c>
      <c r="C24" s="1" t="s">
        <v>4427</v>
      </c>
    </row>
    <row r="25" spans="1:3">
      <c r="B25" s="3" t="s">
        <v>4428</v>
      </c>
      <c r="C25" s="1" t="s">
        <v>4429</v>
      </c>
    </row>
    <row r="26" spans="1:3">
      <c r="B26" s="3" t="s">
        <v>4430</v>
      </c>
      <c r="C26" s="1" t="s">
        <v>4431</v>
      </c>
    </row>
    <row r="27" spans="1:3">
      <c r="A27" s="2">
        <v>44078</v>
      </c>
      <c r="B27" s="3" t="s">
        <v>4432</v>
      </c>
      <c r="C27" s="1" t="s">
        <v>4407</v>
      </c>
    </row>
    <row r="28" spans="1:3">
      <c r="B28" s="3" t="s">
        <v>4433</v>
      </c>
      <c r="C28" s="1" t="s">
        <v>4434</v>
      </c>
    </row>
    <row r="29" spans="1:3">
      <c r="B29" s="3" t="s">
        <v>4435</v>
      </c>
      <c r="C29" s="1" t="s">
        <v>4407</v>
      </c>
    </row>
    <row r="30" spans="1:3">
      <c r="B30" s="3" t="s">
        <v>4436</v>
      </c>
      <c r="C30" s="1" t="s">
        <v>4437</v>
      </c>
    </row>
    <row r="31" spans="1:3">
      <c r="A31" s="2">
        <v>44117</v>
      </c>
      <c r="B31" s="3" t="s">
        <v>4438</v>
      </c>
      <c r="C31" s="1" t="s">
        <v>4439</v>
      </c>
    </row>
    <row r="32" spans="1:3">
      <c r="B32" s="3" t="s">
        <v>4440</v>
      </c>
      <c r="C32" s="1" t="s">
        <v>4439</v>
      </c>
    </row>
    <row r="33" spans="1:3">
      <c r="B33" s="3" t="s">
        <v>4441</v>
      </c>
      <c r="C33" s="1" t="s">
        <v>4442</v>
      </c>
    </row>
    <row r="34" spans="1:3">
      <c r="A34" s="2">
        <v>44134</v>
      </c>
      <c r="B34" s="3" t="s">
        <v>4433</v>
      </c>
      <c r="C34" s="1" t="s">
        <v>4443</v>
      </c>
    </row>
    <row r="35" spans="1:3">
      <c r="B35" s="3" t="s">
        <v>4444</v>
      </c>
      <c r="C35" s="1" t="s">
        <v>4407</v>
      </c>
    </row>
    <row r="36" spans="1:3">
      <c r="B36" s="3" t="s">
        <v>4445</v>
      </c>
      <c r="C36" s="1" t="s">
        <v>4407</v>
      </c>
    </row>
    <row r="37" spans="1:3">
      <c r="B37" s="3" t="s">
        <v>4446</v>
      </c>
      <c r="C37" s="1" t="s">
        <v>4447</v>
      </c>
    </row>
    <row r="38" spans="1:3">
      <c r="A38" s="2">
        <v>44151</v>
      </c>
      <c r="B38" s="3" t="s">
        <v>4448</v>
      </c>
      <c r="C38" s="1" t="s">
        <v>4407</v>
      </c>
    </row>
    <row r="39" spans="1:3">
      <c r="A39" s="2">
        <v>44167</v>
      </c>
      <c r="B39" s="3" t="s">
        <v>4449</v>
      </c>
      <c r="C39" s="1" t="s">
        <v>4450</v>
      </c>
    </row>
    <row r="40" spans="1:3">
      <c r="A40" s="2"/>
      <c r="B40" s="3" t="s">
        <v>4404</v>
      </c>
      <c r="C40" s="1" t="s">
        <v>4450</v>
      </c>
    </row>
    <row r="41" spans="1:3">
      <c r="B41" s="3" t="s">
        <v>4451</v>
      </c>
      <c r="C41" s="1" t="s">
        <v>4452</v>
      </c>
    </row>
    <row r="42" spans="1:3">
      <c r="B42" s="3" t="s">
        <v>4453</v>
      </c>
      <c r="C42" s="1" t="s">
        <v>4452</v>
      </c>
    </row>
    <row r="43" spans="1:3">
      <c r="B43" s="3" t="s">
        <v>4454</v>
      </c>
      <c r="C43" s="1" t="s">
        <v>4450</v>
      </c>
    </row>
    <row r="44" spans="1:3">
      <c r="B44" t="s">
        <v>4455</v>
      </c>
      <c r="C44" s="1" t="s">
        <v>4456</v>
      </c>
    </row>
    <row r="45" spans="1:3">
      <c r="B45" s="3" t="s">
        <v>4457</v>
      </c>
      <c r="C45" s="1" t="s">
        <v>4458</v>
      </c>
    </row>
    <row r="46" spans="1:3">
      <c r="B46" s="3" t="s">
        <v>4459</v>
      </c>
      <c r="C46" s="1" t="s">
        <v>4407</v>
      </c>
    </row>
    <row r="47" spans="1:3">
      <c r="B47" s="3" t="s">
        <v>4460</v>
      </c>
      <c r="C47" s="1" t="s">
        <v>4461</v>
      </c>
    </row>
    <row r="48" spans="1:3">
      <c r="B48" s="3" t="s">
        <v>4462</v>
      </c>
      <c r="C48" s="1" t="s">
        <v>4463</v>
      </c>
    </row>
    <row r="49" spans="2:3">
      <c r="B49" s="3" t="s">
        <v>4464</v>
      </c>
      <c r="C49" s="1" t="s">
        <v>4465</v>
      </c>
    </row>
    <row r="50" spans="2:3">
      <c r="B50" s="3" t="s">
        <v>4466</v>
      </c>
      <c r="C50" s="1" t="s">
        <v>4467</v>
      </c>
    </row>
    <row r="51" spans="2:3">
      <c r="B51" s="3" t="s">
        <v>4468</v>
      </c>
      <c r="C51" s="1" t="s">
        <v>4469</v>
      </c>
    </row>
  </sheetData>
  <phoneticPr fontId="24"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6"/>
  <sheetViews>
    <sheetView workbookViewId="0">
      <selection activeCell="C16" sqref="C16"/>
    </sheetView>
  </sheetViews>
  <sheetFormatPr defaultColWidth="9" defaultRowHeight="14.25"/>
  <cols>
    <col min="1" max="1" width="38.5" customWidth="1"/>
    <col min="2" max="2" width="23.25" customWidth="1"/>
    <col min="3" max="3" width="25.75" customWidth="1"/>
    <col min="6" max="6" width="42" customWidth="1"/>
  </cols>
  <sheetData>
    <row r="1" spans="1:6">
      <c r="A1" s="1" t="s">
        <v>4470</v>
      </c>
      <c r="B1" s="1" t="s">
        <v>4471</v>
      </c>
      <c r="C1" s="1" t="s">
        <v>4472</v>
      </c>
      <c r="E1" s="1" t="s">
        <v>4473</v>
      </c>
      <c r="F1" s="1" t="s">
        <v>4474</v>
      </c>
    </row>
    <row r="2" spans="1:6">
      <c r="A2" t="str">
        <f>地址说明!C4</f>
        <v>AddressMask_Realtime_SysInfo1</v>
      </c>
      <c r="B2" t="str">
        <f ca="1">地址说明!M4</f>
        <v>00000000</v>
      </c>
      <c r="C2" t="str">
        <f ca="1">地址说明!N4</f>
        <v>0000001F</v>
      </c>
    </row>
    <row r="3" spans="1:6">
      <c r="A3" t="str">
        <f>地址说明!C68</f>
        <v>AddressMask_Realtime_SysInfo2</v>
      </c>
      <c r="B3" t="str">
        <f ca="1">地址说明!M68</f>
        <v>00000000</v>
      </c>
      <c r="C3" t="str">
        <f ca="1">地址说明!N68</f>
        <v>00000026</v>
      </c>
    </row>
    <row r="4" spans="1:6">
      <c r="A4" t="str">
        <f>地址说明!C134</f>
        <v>AddressMask_Realtime_GridOutput1</v>
      </c>
      <c r="B4" t="str">
        <f ca="1">地址说明!M134</f>
        <v>00000000</v>
      </c>
      <c r="C4" t="str">
        <f ca="1">地址说明!N134</f>
        <v>00000018</v>
      </c>
    </row>
    <row r="5" spans="1:6">
      <c r="A5" t="str">
        <f>地址说明!C206</f>
        <v>AddressMask_Realtime_EmergencyOutput1</v>
      </c>
      <c r="B5" t="str">
        <f ca="1">地址说明!M206</f>
        <v>00000000</v>
      </c>
      <c r="C5" t="str">
        <f ca="1">地址说明!N206</f>
        <v>00000019</v>
      </c>
    </row>
    <row r="6" spans="1:6">
      <c r="A6" t="str">
        <f>地址说明!C273</f>
        <v>AddressMask_Realtime_Input_PV1</v>
      </c>
      <c r="B6" t="str">
        <f ca="1">地址说明!M273</f>
        <v>00000000</v>
      </c>
      <c r="C6" t="str">
        <f ca="1">地址说明!N273</f>
        <v>00000015</v>
      </c>
    </row>
    <row r="7" spans="1:6">
      <c r="A7" t="str">
        <f>地址说明!C337</f>
        <v>AddressMask_Realtime_Input_PV2</v>
      </c>
      <c r="B7" t="str">
        <f ca="1">地址说明!M337</f>
        <v>00000000</v>
      </c>
      <c r="C7" t="str">
        <f ca="1">地址说明!N337</f>
        <v>0000000F</v>
      </c>
    </row>
    <row r="8" spans="1:6">
      <c r="A8" t="str">
        <f>地址说明!C393</f>
        <v>AddressMask_Realtime_Input_Bat1</v>
      </c>
      <c r="B8" t="str">
        <f ca="1">地址说明!M393</f>
        <v>00000000</v>
      </c>
      <c r="C8" t="str">
        <f ca="1">地址说明!N393</f>
        <v>0000001D</v>
      </c>
    </row>
    <row r="9" spans="1:6">
      <c r="A9" t="str">
        <f>地址说明!C457</f>
        <v>AddressMask_Realtime_Input_Bat2</v>
      </c>
      <c r="B9" t="str">
        <f ca="1">地址说明!M457</f>
        <v>00000000</v>
      </c>
      <c r="C9" t="str">
        <f ca="1">地址说明!N457</f>
        <v>0000000F</v>
      </c>
    </row>
    <row r="10" spans="1:6">
      <c r="A10" t="str">
        <f>地址说明!C493</f>
        <v>AddressMask_Realtime_ElectricityStatistics1</v>
      </c>
      <c r="B10" t="str">
        <f ca="1">地址说明!M493</f>
        <v>00000000</v>
      </c>
      <c r="C10" t="str">
        <f ca="1">地址说明!N493</f>
        <v>00000027</v>
      </c>
    </row>
    <row r="11" spans="1:6">
      <c r="A11" t="str">
        <f>地址说明!C559</f>
        <v>AddressMask_Realtime_ClassifiedInfo1</v>
      </c>
      <c r="B11" t="str">
        <f ca="1">地址说明!M559</f>
        <v>00000000</v>
      </c>
      <c r="C11" t="str">
        <f ca="1">地址说明!N559</f>
        <v>0000001A</v>
      </c>
    </row>
    <row r="12" spans="1:6">
      <c r="A12" t="str">
        <f>地址说明!C625</f>
        <v>AddressMask_Realtime_CombinerInfo1</v>
      </c>
      <c r="B12" t="str">
        <f ca="1">地址说明!M625</f>
        <v>00000000</v>
      </c>
      <c r="C12" t="str">
        <f ca="1">地址说明!N625</f>
        <v>0000000F</v>
      </c>
    </row>
    <row r="13" spans="1:6">
      <c r="A13" t="str">
        <f>地址说明!C689</f>
        <v>AddressMask_Realtime_CombinerInfo2</v>
      </c>
      <c r="B13" t="str">
        <f ca="1">地址说明!M689</f>
        <v>00000000</v>
      </c>
      <c r="C13" t="str">
        <f ca="1">地址说明!N689</f>
        <v>0000000F</v>
      </c>
    </row>
    <row r="14" spans="1:6">
      <c r="A14" t="str">
        <f>地址说明!C1056</f>
        <v>AddressMask_Config_Basic1</v>
      </c>
      <c r="B14" t="str">
        <f ca="1">地址说明!M1056</f>
        <v>00000000</v>
      </c>
      <c r="C14" t="str">
        <f ca="1">地址说明!N1056</f>
        <v>0000001F</v>
      </c>
    </row>
    <row r="15" spans="1:6">
      <c r="A15" t="str">
        <f>地址说明!C1120</f>
        <v>AddressMask_Config_Basic2</v>
      </c>
      <c r="B15" t="str">
        <f ca="1">地址说明!M1120</f>
        <v>00000000</v>
      </c>
      <c r="C15" t="str">
        <f ca="1">地址说明!N1120</f>
        <v>00000022</v>
      </c>
    </row>
    <row r="16" spans="1:6">
      <c r="A16" t="str">
        <f>地址说明!C1184</f>
        <v>AddressMask_Config_Basic3</v>
      </c>
      <c r="B16" t="str">
        <f ca="1">地址说明!M1184</f>
        <v>00000000</v>
      </c>
      <c r="C16" t="str">
        <f ca="1">地址说明!N1184</f>
        <v>0000000F</v>
      </c>
    </row>
    <row r="17" spans="1:3">
      <c r="A17" t="str">
        <f>地址说明!C1314</f>
        <v>AddressMask_Config_Remote1</v>
      </c>
      <c r="B17" t="str">
        <f ca="1">地址说明!M1314</f>
        <v>00000000</v>
      </c>
      <c r="C17" t="str">
        <f ca="1">地址说明!N1314</f>
        <v>0000001C</v>
      </c>
    </row>
    <row r="18" spans="1:3">
      <c r="A18" t="str">
        <f>地址说明!C1378</f>
        <v>AddressMask_Config_Remote2</v>
      </c>
      <c r="B18" t="str">
        <f ca="1">地址说明!M1378</f>
        <v>00000000</v>
      </c>
      <c r="C18" t="str">
        <f ca="1">地址说明!N1378</f>
        <v>0000000F</v>
      </c>
    </row>
    <row r="19" spans="1:3">
      <c r="A19" t="str">
        <f>地址说明!C1442</f>
        <v>AddressMask_Config_Remote3</v>
      </c>
      <c r="B19" t="str">
        <f ca="1">地址说明!M1442</f>
        <v>00000000</v>
      </c>
      <c r="C19" t="str">
        <f ca="1">地址说明!N1442</f>
        <v>00000015</v>
      </c>
    </row>
    <row r="20" spans="1:3">
      <c r="A20" t="str">
        <f>地址说明!C1506</f>
        <v>AddressMask_Config_Remote4</v>
      </c>
      <c r="B20" t="str">
        <f ca="1">地址说明!M1506</f>
        <v>00000000</v>
      </c>
      <c r="C20" t="str">
        <f ca="1">地址说明!N1506</f>
        <v>0000000F</v>
      </c>
    </row>
    <row r="21" spans="1:3">
      <c r="A21" t="str">
        <f>地址说明!C1543</f>
        <v>AddressMask_Config_ReadOnly_Result1</v>
      </c>
      <c r="B21" t="str">
        <f ca="1">地址说明!M1543</f>
        <v>00000000</v>
      </c>
      <c r="C21" t="str">
        <f ca="1">地址说明!N1543</f>
        <v>0000002B</v>
      </c>
    </row>
    <row r="22" spans="1:3">
      <c r="A22" t="str">
        <f>地址说明!C1596</f>
        <v>AddressMask_Config_ReadOnly_Result2</v>
      </c>
      <c r="B22" t="str">
        <f ca="1">地址说明!M1596</f>
        <v>00000000</v>
      </c>
      <c r="C22" t="str">
        <f ca="1">地址说明!N1596</f>
        <v>0000002B</v>
      </c>
    </row>
    <row r="23" spans="1:3">
      <c r="A23" t="str">
        <f>地址说明!C1660</f>
        <v>AddressMask_Config_ReadOnly_Result3</v>
      </c>
      <c r="B23" t="str">
        <f ca="1">地址说明!M1660</f>
        <v>00000000</v>
      </c>
      <c r="C23" t="str">
        <f ca="1">地址说明!N1660</f>
        <v>0000002B</v>
      </c>
    </row>
    <row r="24" spans="1:3">
      <c r="A24" t="str">
        <f>地址说明!C1724</f>
        <v>AddressMask_Config_ReadOnly_Result4</v>
      </c>
      <c r="B24" t="str">
        <f ca="1">地址说明!M1724</f>
        <v>00000000</v>
      </c>
      <c r="C24" t="str">
        <f ca="1">地址说明!N1724</f>
        <v>0000002B</v>
      </c>
    </row>
    <row r="25" spans="1:3">
      <c r="A25" t="str">
        <f>地址说明!C1788</f>
        <v>AddressMask_Config_ReadOnly_Result5</v>
      </c>
      <c r="B25" t="str">
        <f ca="1">地址说明!M1788</f>
        <v>00000000</v>
      </c>
      <c r="C25" t="str">
        <f ca="1">地址说明!N1788</f>
        <v>0000000F</v>
      </c>
    </row>
    <row r="26" spans="1:3">
      <c r="A26" t="str">
        <f>地址说明!C1852</f>
        <v>AddressMask_Config_ReadOnly_Result6</v>
      </c>
      <c r="B26" t="str">
        <f ca="1">地址说明!M1852</f>
        <v>00000000</v>
      </c>
      <c r="C26" t="str">
        <f ca="1">地址说明!N1852</f>
        <v>0000000F</v>
      </c>
    </row>
    <row r="27" spans="1:3">
      <c r="A27" t="str">
        <f>地址说明!C2427</f>
        <v>AddressMask_Config_Core1</v>
      </c>
      <c r="B27" t="str">
        <f ca="1">地址说明!M2427</f>
        <v>00000000</v>
      </c>
      <c r="C27" t="str">
        <f ca="1">地址说明!N2427</f>
        <v>00000012</v>
      </c>
    </row>
    <row r="28" spans="1:3">
      <c r="A28" t="str">
        <f>地址说明!C2507</f>
        <v>AddressMask_Factory1</v>
      </c>
      <c r="B28" t="str">
        <f ca="1">地址说明!M2507</f>
        <v>00000000</v>
      </c>
      <c r="C28" t="str">
        <f ca="1">地址说明!N2507</f>
        <v>0000001D</v>
      </c>
    </row>
    <row r="29" spans="1:3">
      <c r="A29" t="str">
        <f>地址说明!C2571</f>
        <v>AddressMask_Factory2</v>
      </c>
      <c r="B29" t="str">
        <f ca="1">地址说明!M2571</f>
        <v>00000000</v>
      </c>
      <c r="C29" t="str">
        <f ca="1">地址说明!N2571</f>
        <v>0000002B</v>
      </c>
    </row>
    <row r="30" spans="1:3">
      <c r="A30" t="str">
        <f>地址说明!C2635</f>
        <v>AddressMask_Factory3</v>
      </c>
      <c r="B30" t="str">
        <f ca="1">地址说明!M2635</f>
        <v>00000000</v>
      </c>
      <c r="C30" t="str">
        <f ca="1">地址说明!N2635</f>
        <v>0000000F</v>
      </c>
    </row>
    <row r="31" spans="1:3">
      <c r="A31" t="str">
        <f>地址说明!C2703</f>
        <v>AddressMask_BMS1_System</v>
      </c>
      <c r="B31" t="str">
        <f ca="1">地址说明!M2703</f>
        <v>00000000</v>
      </c>
      <c r="C31" t="str">
        <f ca="1">地址说明!N2703</f>
        <v>00000023</v>
      </c>
    </row>
    <row r="32" spans="1:3">
      <c r="A32" t="str">
        <f>地址说明!C2767</f>
        <v>AddressMask_BMS2_Realtime</v>
      </c>
      <c r="B32" t="str">
        <f ca="1">地址说明!M2767</f>
        <v>00000000</v>
      </c>
      <c r="C32" t="str">
        <f ca="1">地址说明!N2767</f>
        <v>0000002B</v>
      </c>
    </row>
    <row r="33" spans="1:3">
      <c r="A33" t="str">
        <f>地址说明!C2831</f>
        <v>AddressMask_BMS3_Fault</v>
      </c>
      <c r="B33" t="str">
        <f ca="1">地址说明!M2831</f>
        <v>00000000</v>
      </c>
      <c r="C33" t="str">
        <f ca="1">地址说明!N2831</f>
        <v>0000002B</v>
      </c>
    </row>
    <row r="34" spans="1:3">
      <c r="A34" t="str">
        <f>地址说明!C2900</f>
        <v>AddressMask_Admin1</v>
      </c>
      <c r="B34" t="str">
        <f ca="1">地址说明!M2900</f>
        <v>00000000</v>
      </c>
      <c r="C34" t="str">
        <f ca="1">地址说明!N2900</f>
        <v>0000001B</v>
      </c>
    </row>
    <row r="35" spans="1:3">
      <c r="A35" t="str">
        <f>地址说明!C2964</f>
        <v>AddressMask_Admin2</v>
      </c>
      <c r="B35" t="str">
        <f ca="1">地址说明!M2964</f>
        <v>00000000</v>
      </c>
      <c r="C35" t="str">
        <f ca="1">地址说明!N2964</f>
        <v>0000000F</v>
      </c>
    </row>
    <row r="36" spans="1:3">
      <c r="A36" t="str">
        <f>地址说明!C3028</f>
        <v>AddressMask_Admin3</v>
      </c>
      <c r="B36" t="str">
        <f ca="1">地址说明!M3028</f>
        <v>00000000</v>
      </c>
      <c r="C36" t="str">
        <f ca="1">地址说明!N3028</f>
        <v>0000000F</v>
      </c>
    </row>
  </sheetData>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封皮</vt:lpstr>
      <vt:lpstr>协议说明</vt:lpstr>
      <vt:lpstr>地址说明</vt:lpstr>
      <vt:lpstr>故障位域说明</vt:lpstr>
      <vt:lpstr>版本更新记录</vt:lpstr>
      <vt:lpstr>掩码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Serwis SOFAR</cp:lastModifiedBy>
  <dcterms:created xsi:type="dcterms:W3CDTF">2008-09-11T17:22:00Z</dcterms:created>
  <dcterms:modified xsi:type="dcterms:W3CDTF">2022-02-24T11:01:37Z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