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AC" sheetId="1" state="visible" r:id="rId1"/>
  </sheets>
  <calcPr/>
</workbook>
</file>

<file path=xl/sharedStrings.xml><?xml version="1.0" encoding="utf-8"?>
<sst xmlns="http://schemas.openxmlformats.org/spreadsheetml/2006/main" count="11" uniqueCount="11">
  <si>
    <t>A</t>
  </si>
  <si>
    <t>N</t>
  </si>
  <si>
    <t>i</t>
  </si>
  <si>
    <t>Juros</t>
  </si>
  <si>
    <t>Amortização</t>
  </si>
  <si>
    <t>Prestação</t>
  </si>
  <si>
    <t xml:space="preserve">Saldo Devedor</t>
  </si>
  <si>
    <t>a</t>
  </si>
  <si>
    <t>s</t>
  </si>
  <si>
    <t>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</si>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</sst>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[$R$-416]\ * #,##0.00_-;\-[$R$-416]\ * #,##0.00_-;_-[$R$-416]\ * &quot;-&quot;??_-;_-@_-"/>
  </numFmts>
  <fonts count="1">
    <font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1" tint="0.499984740745262"/>
        <bgColor theme="1" tint="0.499984740745262"/>
      </patternFill>
    </fill>
    <fill>
      <patternFill patternType="solid">
        <fgColor rgb="FFFFC000"/>
        <bgColor rgb="FFFFC000"/>
      </patternFill>
    </fill>
    <fill>
      <patternFill patternType="solid">
        <fgColor theme="0" tint="-0.249977111117893"/>
        <bgColor theme="0" tint="-0.249977111117893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fontId="0" fillId="0" borderId="0" numFmtId="0" applyNumberFormat="1" applyFont="1" applyFill="1" applyBorder="1"/>
    <xf fontId="0" fillId="2" borderId="0" numFmtId="44" applyNumberFormat="1" applyFont="0" applyFill="0" applyBorder="0"/>
    <xf fontId="0" fillId="2" borderId="0" numFmtId="9" applyNumberFormat="1" applyFont="0" applyFill="0" applyBorder="0"/>
  </cellStyleXfs>
  <cellXfs count="14">
    <xf fontId="0" fillId="0" borderId="0" numFmtId="0" xfId="0"/>
    <xf fontId="0" fillId="0" borderId="0" numFmtId="0" xfId="0" applyAlignment="1">
      <alignment horizontal="center"/>
    </xf>
    <xf fontId="0" fillId="3" borderId="0" numFmtId="0" xfId="0" applyFill="1" applyAlignment="1">
      <alignment horizontal="right"/>
    </xf>
    <xf fontId="0" fillId="4" borderId="1" numFmtId="160" xfId="1" applyNumberFormat="1" applyFill="1" applyBorder="1"/>
    <xf fontId="0" fillId="4" borderId="1" numFmtId="0" xfId="0" applyFill="1" applyBorder="1"/>
    <xf fontId="0" fillId="4" borderId="1" numFmtId="10" xfId="2" applyNumberFormat="1" applyFill="1" applyBorder="1"/>
    <xf fontId="0" fillId="3" borderId="2" numFmtId="0" xfId="0" applyFill="1" applyBorder="1" applyAlignment="1">
      <alignment horizontal="center"/>
    </xf>
    <xf fontId="0" fillId="5" borderId="3" numFmtId="2" xfId="0" applyNumberFormat="1" applyFill="1" applyBorder="1" applyAlignment="1">
      <alignment horizontal="center"/>
    </xf>
    <xf fontId="0" fillId="5" borderId="4" numFmtId="160" xfId="1" applyNumberFormat="1" applyFill="1" applyBorder="1" applyAlignment="1">
      <alignment horizontal="center"/>
    </xf>
    <xf fontId="0" fillId="5" borderId="5" numFmtId="160" xfId="1" applyNumberFormat="1" applyFill="1" applyBorder="1" applyAlignment="1">
      <alignment horizontal="center"/>
    </xf>
    <xf fontId="0" fillId="3" borderId="1" numFmtId="0" xfId="0" applyFill="1" applyBorder="1" applyAlignment="1">
      <alignment horizontal="right"/>
    </xf>
    <xf fontId="0" fillId="5" borderId="1" numFmtId="0" xfId="0" applyFill="1" applyBorder="1"/>
    <xf fontId="0" fillId="5" borderId="1" numFmtId="160" xfId="1" applyNumberFormat="1" applyFill="1" applyBorder="1"/>
    <xf fontId="0" fillId="3" borderId="1" numFmtId="0" xfId="0" applyFill="1" applyBorder="1" applyAlignment="1">
      <alignment horizontal="right"/>
    </xf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1" topLeftCell="A4" zoomScale="100" workbookViewId="0">
      <selection activeCell="A1" activeCellId="0" sqref="A1"/>
    </sheetView>
  </sheetViews>
  <sheetFormatPr defaultRowHeight="14.25"/>
  <cols>
    <col bestFit="1" min="2" max="2" width="15.140625"/>
    <col customWidth="1" min="3" max="4" width="2.57421875"/>
    <col customWidth="1" min="5" max="5" style="1" width="7.140625"/>
    <col customWidth="1" min="6" max="9" style="1" width="15.28125"/>
  </cols>
  <sheetData>
    <row r="1" ht="14.25">
      <c r="A1" s="2" t="s">
        <v>0</v>
      </c>
      <c r="B1" s="3">
        <v>895005.19999999995</v>
      </c>
    </row>
    <row r="2" ht="14.25">
      <c r="A2" s="2" t="s">
        <v>1</v>
      </c>
      <c r="B2" s="4">
        <v>47</v>
      </c>
    </row>
    <row r="3" ht="14.25">
      <c r="A3" s="2" t="s">
        <v>2</v>
      </c>
      <c r="B3" s="5">
        <v>0.046500000000000007</v>
      </c>
    </row>
    <row r="4" ht="14.25">
      <c r="B4"/>
      <c r="E4" s="6" t="s">
        <v>1</v>
      </c>
      <c r="F4" s="6" t="s">
        <v>3</v>
      </c>
      <c r="G4" s="6" t="s">
        <v>4</v>
      </c>
      <c r="H4" s="6" t="s">
        <v>5</v>
      </c>
      <c r="I4" s="6" t="s">
        <v>6</v>
      </c>
    </row>
    <row r="5" ht="14.25">
      <c r="E5" s="7">
        <v>0</v>
      </c>
      <c r="F5" s="8">
        <v>0</v>
      </c>
      <c r="G5" s="8">
        <v>0</v>
      </c>
      <c r="H5" s="8">
        <v>0</v>
      </c>
      <c r="I5" s="9">
        <f>B1</f>
        <v>895005.19999999995</v>
      </c>
    </row>
    <row r="6" ht="14.25">
      <c r="A6" s="10" t="s">
        <v>7</v>
      </c>
      <c r="B6" s="11">
        <f>(1-1/(1+B3)^(B2))/B3</f>
        <v>18.965555334438484</v>
      </c>
      <c r="E6" s="7">
        <v>1</v>
      </c>
      <c r="F6" s="8">
        <f>I5*B$3</f>
        <v>41617.741800000003</v>
      </c>
      <c r="G6" s="8">
        <f>B1/B2</f>
        <v>19042.663829787234</v>
      </c>
      <c r="H6" s="8">
        <f>G6+F6</f>
        <v>60660.405629787238</v>
      </c>
      <c r="I6" s="9">
        <f>I5-G6</f>
        <v>875962.53617021267</v>
      </c>
    </row>
    <row r="7" ht="14.25">
      <c r="A7" s="10" t="s">
        <v>8</v>
      </c>
      <c r="B7" s="11">
        <f>B6*((1+B3)^B2)</f>
        <v>160.58667264048231</v>
      </c>
      <c r="E7" s="7">
        <v>2</v>
      </c>
      <c r="F7" s="8">
        <f>I6*B$3</f>
        <v>40732.257931914894</v>
      </c>
      <c r="G7" s="8">
        <f>G6</f>
        <v>19042.663829787234</v>
      </c>
      <c r="H7" s="8">
        <f>G7+F7</f>
        <v>59774.921761702128</v>
      </c>
      <c r="I7" s="9">
        <f>I6-G7</f>
        <v>856919.87234042538</v>
      </c>
    </row>
    <row r="8" ht="14.25">
      <c r="A8" s="10" t="s">
        <v>9</v>
      </c>
      <c r="B8" s="12">
        <f>B1/B2</f>
        <v>19042.663829787234</v>
      </c>
      <c r="E8" s="7">
        <v>3</v>
      </c>
      <c r="F8" s="8">
        <f>I7*B$3</f>
        <v>39846.774063829784</v>
      </c>
      <c r="G8" s="8">
        <f>G7</f>
        <v>19042.663829787234</v>
      </c>
      <c r="H8" s="8">
        <f>G8+F8</f>
        <v>58889.437893617018</v>
      </c>
      <c r="I8" s="9">
        <f>I7-G8</f>
        <v>837877.2085106381</v>
      </c>
    </row>
    <row r="9" ht="14.25">
      <c r="E9" s="7">
        <v>4</v>
      </c>
      <c r="F9" s="8">
        <f>I8*B$3</f>
        <v>38961.290195744674</v>
      </c>
      <c r="G9" s="8">
        <f>G8</f>
        <v>19042.663829787234</v>
      </c>
      <c r="H9" s="8">
        <f>G9+F9</f>
        <v>58003.954025531908</v>
      </c>
      <c r="I9" s="9">
        <f>I8-G9</f>
        <v>818834.54468085081</v>
      </c>
    </row>
    <row r="10" ht="14.25">
      <c r="A10" s="13" t="s">
        <v>10</v>
      </c>
      <c r="B10" s="12">
        <f>SUM(H6:H26)</f>
        <v>1087916.9059276592</v>
      </c>
      <c r="E10" s="7">
        <v>5</v>
      </c>
      <c r="F10" s="8">
        <f>I9*B$3</f>
        <v>38075.806327659571</v>
      </c>
      <c r="G10" s="8">
        <f>G9</f>
        <v>19042.663829787234</v>
      </c>
      <c r="H10" s="8">
        <f>G10+F10</f>
        <v>57118.470157446805</v>
      </c>
      <c r="I10" s="9">
        <f>I9-G10</f>
        <v>799791.88085106353</v>
      </c>
    </row>
    <row r="11" ht="14.25">
      <c r="E11" s="7">
        <v>6</v>
      </c>
      <c r="F11" s="8">
        <f>I10*B$3</f>
        <v>37190.322459574461</v>
      </c>
      <c r="G11" s="8">
        <f>G10</f>
        <v>19042.663829787234</v>
      </c>
      <c r="H11" s="8">
        <f>G11+F11</f>
        <v>56232.986289361696</v>
      </c>
      <c r="I11" s="9">
        <f>I10-G11</f>
        <v>780749.21702127624</v>
      </c>
    </row>
    <row r="12" ht="14.25">
      <c r="E12" s="7">
        <v>7</v>
      </c>
      <c r="F12" s="8">
        <f>I11*B$3</f>
        <v>36304.838591489352</v>
      </c>
      <c r="G12" s="8">
        <f>G11</f>
        <v>19042.663829787234</v>
      </c>
      <c r="H12" s="8">
        <f>G12+F12</f>
        <v>55347.502421276586</v>
      </c>
      <c r="I12" s="9">
        <f>I11-G12</f>
        <v>761706.55319148896</v>
      </c>
    </row>
    <row r="13" ht="14.25">
      <c r="E13" s="7">
        <v>8</v>
      </c>
      <c r="F13" s="8">
        <f>I12*B$3</f>
        <v>35419.354723404242</v>
      </c>
      <c r="G13" s="8">
        <f>G12</f>
        <v>19042.663829787234</v>
      </c>
      <c r="H13" s="8">
        <f>G13+F13</f>
        <v>54462.018553191476</v>
      </c>
      <c r="I13" s="9">
        <f>I12-G13</f>
        <v>742663.88936170167</v>
      </c>
    </row>
    <row r="14" ht="14.25">
      <c r="E14" s="7">
        <v>9</v>
      </c>
      <c r="F14" s="8">
        <f>I13*B$3</f>
        <v>34533.870855319132</v>
      </c>
      <c r="G14" s="8">
        <f>G13</f>
        <v>19042.663829787234</v>
      </c>
      <c r="H14" s="8">
        <f>G14+F14</f>
        <v>53576.534685106366</v>
      </c>
      <c r="I14" s="9">
        <f>I13-G14</f>
        <v>723621.22553191439</v>
      </c>
    </row>
    <row r="15" ht="14.25">
      <c r="E15" s="7">
        <v>10</v>
      </c>
      <c r="F15" s="8">
        <f>I14*B$3</f>
        <v>33648.386987234022</v>
      </c>
      <c r="G15" s="8">
        <f>G14</f>
        <v>19042.663829787234</v>
      </c>
      <c r="H15" s="8">
        <f>G15+F15</f>
        <v>52691.050817021256</v>
      </c>
      <c r="I15" s="9">
        <f>I14-G15</f>
        <v>704578.5617021271</v>
      </c>
    </row>
    <row r="16" ht="14.25">
      <c r="E16" s="7">
        <v>11</v>
      </c>
      <c r="F16" s="8">
        <f>I15*B$3</f>
        <v>32762.903119148916</v>
      </c>
      <c r="G16" s="8">
        <f>G15</f>
        <v>19042.663829787234</v>
      </c>
      <c r="H16" s="8">
        <f>G16+F16</f>
        <v>51805.566948936146</v>
      </c>
      <c r="I16" s="9">
        <f>I15-G16</f>
        <v>685535.89787233982</v>
      </c>
    </row>
    <row r="17" ht="14.25">
      <c r="E17" s="7">
        <v>12</v>
      </c>
      <c r="F17" s="8">
        <f>I16*B$3</f>
        <v>31877.419251063806</v>
      </c>
      <c r="G17" s="8">
        <f>G16</f>
        <v>19042.663829787234</v>
      </c>
      <c r="H17" s="8">
        <f>G17+F17</f>
        <v>50920.083080851036</v>
      </c>
      <c r="I17" s="9">
        <f>I16-G17</f>
        <v>666493.23404255253</v>
      </c>
    </row>
    <row r="18" ht="14.25">
      <c r="E18" s="7">
        <v>13</v>
      </c>
      <c r="F18" s="8">
        <f>I17*B$3</f>
        <v>30991.935382978696</v>
      </c>
      <c r="G18" s="8">
        <f>G17</f>
        <v>19042.663829787234</v>
      </c>
      <c r="H18" s="8">
        <f>G18+F18</f>
        <v>50034.599212765926</v>
      </c>
      <c r="I18" s="9">
        <f>I17-G18</f>
        <v>647450.57021276525</v>
      </c>
    </row>
    <row r="19" ht="14.25">
      <c r="E19" s="7">
        <v>14</v>
      </c>
      <c r="F19" s="8">
        <f>I18*B$3</f>
        <v>30106.45151489359</v>
      </c>
      <c r="G19" s="8">
        <f>G18</f>
        <v>19042.663829787234</v>
      </c>
      <c r="H19" s="8">
        <f>G19+F19</f>
        <v>49149.115344680824</v>
      </c>
      <c r="I19" s="9">
        <f>I18-G19</f>
        <v>628407.90638297796</v>
      </c>
    </row>
    <row r="20" ht="14.25">
      <c r="E20" s="7">
        <v>15</v>
      </c>
      <c r="F20" s="8">
        <f>I19*B$3</f>
        <v>29220.96764680848</v>
      </c>
      <c r="G20" s="8">
        <f>G19</f>
        <v>19042.663829787234</v>
      </c>
      <c r="H20" s="8">
        <f>G20+F20</f>
        <v>48263.631476595714</v>
      </c>
      <c r="I20" s="9">
        <f>I19-G20</f>
        <v>609365.24255319068</v>
      </c>
    </row>
    <row r="21" ht="14.25">
      <c r="E21" s="7">
        <v>16</v>
      </c>
      <c r="F21" s="8">
        <f>I20*B$3</f>
        <v>28335.48377872337</v>
      </c>
      <c r="G21" s="8">
        <f>G20</f>
        <v>19042.663829787234</v>
      </c>
      <c r="H21" s="8">
        <f>G21+F21</f>
        <v>47378.147608510604</v>
      </c>
      <c r="I21" s="9">
        <f>I20-G21</f>
        <v>590322.57872340339</v>
      </c>
    </row>
    <row r="22" ht="14.25">
      <c r="E22" s="7">
        <v>17</v>
      </c>
      <c r="F22" s="8">
        <f>I21*B$3</f>
        <v>27449.99991063826</v>
      </c>
      <c r="G22" s="8">
        <f>G21</f>
        <v>19042.663829787234</v>
      </c>
      <c r="H22" s="8">
        <f>G22+F22</f>
        <v>46492.663740425494</v>
      </c>
      <c r="I22" s="9">
        <f>I21-G22</f>
        <v>571279.91489361611</v>
      </c>
    </row>
    <row r="23" ht="14.25">
      <c r="E23" s="7">
        <v>18</v>
      </c>
      <c r="F23" s="8">
        <f>I22*B$3</f>
        <v>26564.516042553154</v>
      </c>
      <c r="G23" s="8">
        <f>G22</f>
        <v>19042.663829787234</v>
      </c>
      <c r="H23" s="8">
        <f>G23+F23</f>
        <v>45607.179872340392</v>
      </c>
      <c r="I23" s="9">
        <f>I22-G23</f>
        <v>552237.25106382882</v>
      </c>
    </row>
    <row r="24" ht="14.25">
      <c r="E24" s="7">
        <v>19</v>
      </c>
      <c r="F24" s="8">
        <f>I23*B$3</f>
        <v>25679.032174468044</v>
      </c>
      <c r="G24" s="8">
        <f>G23</f>
        <v>19042.663829787234</v>
      </c>
      <c r="H24" s="8">
        <f>G24+F24</f>
        <v>44721.696004255282</v>
      </c>
      <c r="I24" s="9">
        <f>I23-G24</f>
        <v>533194.58723404154</v>
      </c>
    </row>
    <row r="25" ht="14.25">
      <c r="E25" s="7">
        <v>20</v>
      </c>
      <c r="F25" s="8">
        <f>I24*B$3</f>
        <v>24793.548306382934</v>
      </c>
      <c r="G25" s="8">
        <f>G24</f>
        <v>19042.663829787234</v>
      </c>
      <c r="H25" s="8">
        <f>G25+F25</f>
        <v>43836.212136170172</v>
      </c>
      <c r="I25" s="9">
        <f>I24-G25</f>
        <v>514151.92340425431</v>
      </c>
    </row>
    <row r="26" ht="14.25">
      <c r="E26" s="7">
        <v>21</v>
      </c>
      <c r="F26" s="8">
        <f>I25*B$3</f>
        <v>23908.064438297828</v>
      </c>
      <c r="G26" s="8">
        <f>G25</f>
        <v>19042.663829787234</v>
      </c>
      <c r="H26" s="8">
        <f>G26+F26</f>
        <v>42950.728268085062</v>
      </c>
      <c r="I26" s="9">
        <f>I25-G26</f>
        <v>495109.25957446708</v>
      </c>
    </row>
    <row r="27" ht="14.25">
      <c r="E27" s="7">
        <v>22</v>
      </c>
      <c r="F27" s="8">
        <f>I26*B$3</f>
        <v>23022.580570212722</v>
      </c>
      <c r="G27" s="8">
        <f>G26</f>
        <v>19042.663829787234</v>
      </c>
      <c r="H27" s="8">
        <f>G27+F27</f>
        <v>42065.244399999952</v>
      </c>
      <c r="I27" s="9">
        <f>I26-G27</f>
        <v>476066.59574467986</v>
      </c>
    </row>
    <row r="28" ht="14.25">
      <c r="E28" s="7">
        <v>23</v>
      </c>
      <c r="F28" s="8">
        <f>I27*B$3</f>
        <v>22137.096702127616</v>
      </c>
      <c r="G28" s="8">
        <f>G27</f>
        <v>19042.663829787234</v>
      </c>
      <c r="H28" s="8">
        <f>G28+F28</f>
        <v>41179.76053191485</v>
      </c>
      <c r="I28" s="9">
        <f>I27-G28</f>
        <v>457023.93191489263</v>
      </c>
    </row>
    <row r="29" ht="14.25">
      <c r="E29" s="7">
        <v>24</v>
      </c>
      <c r="F29" s="8">
        <f>I28*B$3</f>
        <v>21251.612834042509</v>
      </c>
      <c r="G29" s="8">
        <f>G28</f>
        <v>19042.663829787234</v>
      </c>
      <c r="H29" s="8">
        <f>G29+F29</f>
        <v>40294.276663829747</v>
      </c>
      <c r="I29" s="9">
        <f>I28-G29</f>
        <v>437981.2680851054</v>
      </c>
    </row>
    <row r="30" ht="14.25">
      <c r="E30" s="7">
        <v>25</v>
      </c>
      <c r="F30" s="8">
        <f>I29*B$3</f>
        <v>20366.128965957403</v>
      </c>
      <c r="G30" s="8">
        <f>G29</f>
        <v>19042.663829787234</v>
      </c>
      <c r="H30" s="8">
        <f>G30+F30</f>
        <v>39408.792795744637</v>
      </c>
      <c r="I30" s="9">
        <f>I29-G30</f>
        <v>418938.60425531818</v>
      </c>
    </row>
    <row r="31" ht="14.25">
      <c r="E31" s="7">
        <v>26</v>
      </c>
      <c r="F31" s="8">
        <f>I30*B$3</f>
        <v>19480.645097872297</v>
      </c>
      <c r="G31" s="8">
        <f>G30</f>
        <v>19042.663829787234</v>
      </c>
      <c r="H31" s="8">
        <f>G31+F31</f>
        <v>38523.308927659527</v>
      </c>
      <c r="I31" s="9">
        <f>I30-G31</f>
        <v>399895.94042553095</v>
      </c>
    </row>
    <row r="32" ht="14.25">
      <c r="E32" s="7">
        <v>27</v>
      </c>
      <c r="F32" s="8">
        <f>I31*B$3</f>
        <v>18595.161229787191</v>
      </c>
      <c r="G32" s="8">
        <f>G31</f>
        <v>19042.663829787234</v>
      </c>
      <c r="H32" s="8">
        <f>G32+F32</f>
        <v>37637.825059574425</v>
      </c>
      <c r="I32" s="9">
        <f>I31-G32</f>
        <v>380853.27659574372</v>
      </c>
    </row>
    <row r="33" ht="14.25">
      <c r="E33" s="7">
        <v>28</v>
      </c>
      <c r="F33" s="8">
        <f>I32*B$3</f>
        <v>17709.677361702084</v>
      </c>
      <c r="G33" s="8">
        <f>G32</f>
        <v>19042.663829787234</v>
      </c>
      <c r="H33" s="8">
        <f>G33+F33</f>
        <v>36752.341191489322</v>
      </c>
      <c r="I33" s="9">
        <f>I32-G33</f>
        <v>361810.6127659565</v>
      </c>
    </row>
    <row r="34" ht="14.25">
      <c r="E34" s="7">
        <v>29</v>
      </c>
      <c r="F34" s="8">
        <f>I33*B$3</f>
        <v>16824.193493616978</v>
      </c>
      <c r="G34" s="8">
        <f>G33</f>
        <v>19042.663829787234</v>
      </c>
      <c r="H34" s="8">
        <f>G34+F34</f>
        <v>35866.857323404212</v>
      </c>
      <c r="I34" s="9">
        <f>I33-G34</f>
        <v>342767.94893616927</v>
      </c>
    </row>
    <row r="35" ht="14.25">
      <c r="E35" s="7">
        <v>30</v>
      </c>
      <c r="F35" s="8">
        <f>I34*B$3</f>
        <v>15938.709625531874</v>
      </c>
      <c r="G35" s="8">
        <f>G34</f>
        <v>19042.663829787234</v>
      </c>
      <c r="H35" s="8">
        <f>G35+F35</f>
        <v>34981.37345531911</v>
      </c>
      <c r="I35" s="9">
        <f>I34-G35</f>
        <v>323725.28510638204</v>
      </c>
    </row>
    <row r="36" ht="14.25">
      <c r="E36" s="1"/>
    </row>
    <row r="37" ht="14.25">
      <c r="E37" s="1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2023-03-03T18:05:02Z</dcterms:modified>
</cp:coreProperties>
</file>