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Erasmus\Courses\High Performance Computer\project 1 may\lifegame_and_openmp\"/>
    </mc:Choice>
  </mc:AlternateContent>
  <xr:revisionPtr revIDLastSave="0" documentId="13_ncr:1_{C31C8908-6147-43BA-9269-905EC941CD81}" xr6:coauthVersionLast="47" xr6:coauthVersionMax="47" xr10:uidLastSave="{00000000-0000-0000-0000-000000000000}"/>
  <bookViews>
    <workbookView xWindow="-110" yWindow="-110" windowWidth="19420" windowHeight="11020" xr2:uid="{3169C477-A35D-4D71-A10F-B9E131F18DDF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8" i="1" l="1"/>
  <c r="I9" i="1"/>
  <c r="I10" i="1"/>
  <c r="I11" i="1"/>
  <c r="I7" i="1"/>
  <c r="E20" i="4" l="1"/>
  <c r="Z12" i="2" a="1"/>
  <c r="Z12" i="2" s="1"/>
  <c r="Z11" i="2" a="1"/>
  <c r="Z11" i="2" s="1"/>
  <c r="Z10" i="2" a="1"/>
  <c r="Z10" i="2" s="1"/>
  <c r="Z9" i="2" a="1"/>
  <c r="Z9" i="2" s="1"/>
  <c r="Z8" i="2" a="1"/>
  <c r="Z8" i="2" s="1"/>
  <c r="S111" i="2"/>
  <c r="L126" i="2"/>
  <c r="AH11" i="2" a="1"/>
  <c r="AH11" i="2" s="1"/>
  <c r="AH14" i="2" s="1"/>
  <c r="D38" i="4"/>
  <c r="D32" i="4"/>
  <c r="D26" i="4"/>
  <c r="F20" i="4"/>
  <c r="F26" i="4" s="1"/>
  <c r="F32" i="4" s="1"/>
  <c r="F38" i="4" s="1"/>
  <c r="D20" i="4"/>
  <c r="D14" i="4"/>
  <c r="K13" i="2" a="1"/>
  <c r="K13" i="2" s="1"/>
  <c r="K22" i="2" s="1"/>
  <c r="G95" i="2"/>
  <c r="G94" i="2"/>
  <c r="G93" i="2"/>
  <c r="G92" i="2"/>
  <c r="G91" i="2"/>
  <c r="P111" i="2"/>
  <c r="R121" i="2"/>
  <c r="Q121" i="2"/>
  <c r="P121" i="2"/>
  <c r="R111" i="2"/>
  <c r="Q111" i="2"/>
  <c r="R101" i="2"/>
  <c r="Q101" i="2"/>
  <c r="P101" i="2"/>
  <c r="R91" i="2"/>
  <c r="Q91" i="2"/>
  <c r="P91" i="2"/>
  <c r="R82" i="2"/>
  <c r="Q82" i="2"/>
  <c r="P82" i="2"/>
  <c r="K12" i="2" a="1"/>
  <c r="K12" i="2" s="1"/>
  <c r="K11" i="2" a="1"/>
  <c r="K11" i="2" s="1"/>
  <c r="K10" i="2" a="1"/>
  <c r="K10" i="2" s="1"/>
  <c r="K9" i="2" a="1"/>
  <c r="K9" i="2" s="1"/>
  <c r="K8" i="2" a="1"/>
  <c r="K8" i="2" s="1"/>
  <c r="D96" i="2"/>
  <c r="D94" i="2"/>
  <c r="D93" i="2"/>
  <c r="D92" i="2"/>
  <c r="D91" i="2"/>
  <c r="L137" i="2"/>
  <c r="K137" i="2"/>
  <c r="J137" i="2"/>
  <c r="L118" i="2"/>
  <c r="K118" i="2"/>
  <c r="J118" i="2"/>
  <c r="L109" i="2"/>
  <c r="K109" i="2"/>
  <c r="J109" i="2"/>
  <c r="L100" i="2"/>
  <c r="K100" i="2"/>
  <c r="J100" i="2"/>
  <c r="L85" i="2"/>
  <c r="K85" i="2"/>
  <c r="J85" i="2"/>
  <c r="E26" i="4" l="1"/>
  <c r="E32" i="4" s="1"/>
  <c r="E38" i="4" s="1"/>
  <c r="AK14" i="2"/>
  <c r="AI14" i="2"/>
  <c r="AJ14" i="2"/>
  <c r="Z17" i="2" a="1"/>
  <c r="Z17" i="2" s="1"/>
  <c r="AB17" i="2" a="1"/>
  <c r="AB17" i="2" s="1"/>
  <c r="AA17" i="2" a="1"/>
  <c r="AA17" i="2" s="1"/>
  <c r="L22" i="2"/>
  <c r="M22" i="2"/>
  <c r="M17" i="2" a="1"/>
  <c r="M17" i="2" s="1"/>
  <c r="K17" i="2" a="1"/>
  <c r="K17" i="2" s="1"/>
  <c r="L17" i="2" a="1"/>
  <c r="L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<sst xmlns="http://schemas.openxmlformats.org/spreadsheetml/2006/main" count="85" uniqueCount="16">
  <si>
    <t>SERIAL</t>
  </si>
  <si>
    <t>INIT</t>
  </si>
  <si>
    <t>UPDATE</t>
  </si>
  <si>
    <t>WRITE</t>
  </si>
  <si>
    <t>TOTAL</t>
  </si>
  <si>
    <t>10k</t>
  </si>
  <si>
    <t>5k</t>
  </si>
  <si>
    <t>speed up</t>
  </si>
  <si>
    <t>efficiency</t>
  </si>
  <si>
    <t>STATIC</t>
  </si>
  <si>
    <t>ENTRAMBI</t>
  </si>
  <si>
    <t>SOLO I</t>
  </si>
  <si>
    <t>SOLO II</t>
  </si>
  <si>
    <t>BOTH</t>
  </si>
  <si>
    <t>NA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</si>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</sst>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2" borderId="0" xfId="1" applyFont="1"/>
    <xf numFmtId="2" fontId="0" fillId="0" borderId="0" xfId="0" applyNumberFormat="1"/>
    <xf numFmtId="0" fontId="2" fillId="3" borderId="0" xfId="2" applyFont="1"/>
    <xf numFmtId="2" fontId="2" fillId="0" borderId="0" xfId="0" applyNumberFormat="1" applyFont="1"/>
    <xf numFmtId="0" fontId="2" fillId="5" borderId="0" xfId="3" applyFont="1"/>
    <xf numFmtId="0" fontId="2" fillId="6" borderId="0" xfId="4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3" borderId="5" xfId="2" applyFont="1" applyBorder="1"/>
    <xf numFmtId="0" fontId="2" fillId="3" borderId="0" xfId="2" applyFont="1" applyBorder="1"/>
    <xf numFmtId="0" fontId="2" fillId="3" borderId="6" xfId="2" applyFont="1" applyBorder="1"/>
    <xf numFmtId="0" fontId="0" fillId="0" borderId="5" xfId="0" applyBorder="1"/>
    <xf numFmtId="2" fontId="0" fillId="4" borderId="0" xfId="0" applyNumberFormat="1" applyFill="1" applyBorder="1"/>
    <xf numFmtId="0" fontId="0" fillId="0" borderId="0" xfId="0" applyBorder="1"/>
    <xf numFmtId="0" fontId="0" fillId="4" borderId="6" xfId="0" applyFill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2" fillId="0" borderId="8" xfId="0" applyNumberFormat="1" applyFont="1" applyBorder="1"/>
    <xf numFmtId="2" fontId="2" fillId="0" borderId="9" xfId="0" applyNumberFormat="1" applyFont="1" applyBorder="1"/>
    <xf numFmtId="0" fontId="0" fillId="4" borderId="0" xfId="0" applyFill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2" fontId="2" fillId="0" borderId="11" xfId="0" applyNumberFormat="1" applyFont="1" applyBorder="1"/>
    <xf numFmtId="2" fontId="2" fillId="0" borderId="12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2" fontId="0" fillId="0" borderId="6" xfId="0" applyNumberFormat="1" applyFont="1" applyBorder="1"/>
    <xf numFmtId="0" fontId="0" fillId="0" borderId="8" xfId="0" applyBorder="1"/>
    <xf numFmtId="0" fontId="2" fillId="3" borderId="3" xfId="2" applyFont="1" applyBorder="1"/>
    <xf numFmtId="0" fontId="2" fillId="3" borderId="4" xfId="2" applyFont="1" applyBorder="1"/>
    <xf numFmtId="0" fontId="0" fillId="0" borderId="9" xfId="0" applyBorder="1"/>
    <xf numFmtId="2" fontId="0" fillId="0" borderId="5" xfId="0" applyNumberFormat="1" applyBorder="1"/>
    <xf numFmtId="2" fontId="0" fillId="0" borderId="6" xfId="0" applyNumberFormat="1" applyBorder="1"/>
    <xf numFmtId="0" fontId="2" fillId="2" borderId="4" xfId="1" applyFont="1" applyBorder="1"/>
    <xf numFmtId="0" fontId="2" fillId="2" borderId="5" xfId="1" applyFont="1" applyBorder="1"/>
    <xf numFmtId="0" fontId="2" fillId="2" borderId="7" xfId="1" applyFont="1" applyBorder="1"/>
    <xf numFmtId="2" fontId="0" fillId="0" borderId="9" xfId="0" applyNumberFormat="1" applyBorder="1"/>
    <xf numFmtId="2" fontId="2" fillId="2" borderId="4" xfId="1" applyNumberFormat="1" applyFont="1" applyBorder="1"/>
    <xf numFmtId="2" fontId="0" fillId="4" borderId="6" xfId="0" applyNumberFormat="1" applyFill="1" applyBorder="1"/>
    <xf numFmtId="0" fontId="0" fillId="0" borderId="2" xfId="0" applyBorder="1"/>
  </cellXfs>
  <cellStyles count="5">
    <cellStyle name="40% - Accent1" xfId="1" builtinId="31"/>
    <cellStyle name="40% - Accent2" xfId="3" builtinId="35"/>
    <cellStyle name="40% - Accent4" xfId="4" builtinId="43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</a:t>
            </a:r>
            <a:r>
              <a:rPr lang="it-IT" b="1" baseline="0"/>
              <a:t> EXECUTION TIMES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INIT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Sheet1!$C$7:$C$11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Sheet1!$D$7:$D$11</c:f>
              <c:numCache>
                <c:formatCode>0.00</c:formatCode>
                <c:ptCount val="5"/>
                <c:pt idx="0">
                  <c:v>1.9319869999999999</c:v>
                </c:pt>
                <c:pt idx="1">
                  <c:v>1.967401</c:v>
                </c:pt>
                <c:pt idx="2">
                  <c:v>1.9622710000000001</c:v>
                </c:pt>
                <c:pt idx="3">
                  <c:v>1.971349</c:v>
                </c:pt>
                <c:pt idx="4">
                  <c:v>1.961014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8-4466-BA30-6487725437F0}"/>
            </c:ext>
          </c:extLst>
        </c:ser>
        <c:ser>
          <c:idx val="1"/>
          <c:order val="1"/>
          <c:tx>
            <c:strRef>
              <c:f>Sheet1!$E$6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Sheet1!$C$7:$C$11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Sheet1!$E$7:$E$11</c:f>
              <c:numCache>
                <c:formatCode>0.00</c:formatCode>
                <c:ptCount val="5"/>
                <c:pt idx="0">
                  <c:v>24.524823999999999</c:v>
                </c:pt>
                <c:pt idx="1">
                  <c:v>46.885269000000001</c:v>
                </c:pt>
                <c:pt idx="2">
                  <c:v>89.842044000000001</c:v>
                </c:pt>
                <c:pt idx="3">
                  <c:v>173.57467</c:v>
                </c:pt>
                <c:pt idx="4">
                  <c:v>214.08459099999999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88-4466-BA30-6487725437F0}"/>
            </c:ext>
          </c:extLst>
        </c:ser>
        <c:ser>
          <c:idx val="2"/>
          <c:order val="2"/>
          <c:tx>
            <c:strRef>
              <c:f>Sheet1!$F$6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Sheet1!$C$7:$C$11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Sheet1!$F$7:$F$11</c:f>
              <c:numCache>
                <c:formatCode>0.00</c:formatCode>
                <c:ptCount val="5"/>
                <c:pt idx="0">
                  <c:v>2.531568</c:v>
                </c:pt>
                <c:pt idx="1">
                  <c:v>2.5379770000000001</c:v>
                </c:pt>
                <c:pt idx="2">
                  <c:v>2.5667949999999999</c:v>
                </c:pt>
                <c:pt idx="3">
                  <c:v>2.6858209999999998</c:v>
                </c:pt>
                <c:pt idx="4">
                  <c:v>2.5191119999999998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88-4466-BA30-6487725437F0}"/>
            </c:ext>
          </c:extLst>
        </c:ser>
        <c:ser>
          <c:idx val="3"/>
          <c:order val="3"/>
          <c:tx>
            <c:strRef>
              <c:f>Sheet1!$G$6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Sheet1!$C$7:$C$11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Sheet1!$G$7:$G$11</c:f>
              <c:numCache>
                <c:formatCode>0.00</c:formatCode>
                <c:ptCount val="5"/>
                <c:pt idx="0">
                  <c:v>28.978929999999998</c:v>
                </c:pt>
                <c:pt idx="1">
                  <c:v>51.391477999999999</c:v>
                </c:pt>
                <c:pt idx="2">
                  <c:v>94.371669999999995</c:v>
                </c:pt>
                <c:pt idx="3">
                  <c:v>178.13247100000001</c:v>
                </c:pt>
                <c:pt idx="4">
                  <c:v>218.56576100000001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88-4466-BA30-648772543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39968"/>
        <c:axId val="995738720"/>
      </c:lineChart>
      <c:catAx>
        <c:axId val="99573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5738720"/>
        <c:crosses val="autoZero"/>
        <c:auto val="1"/>
        <c:lblAlgn val="ctr"/>
        <c:lblOffset val="100"/>
        <c:noMultiLvlLbl val="0"/>
      </c:catAx>
      <c:valAx>
        <c:axId val="9957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</a:t>
                </a:r>
                <a:r>
                  <a:rPr lang="it-IT" sz="1400" b="1" baseline="0"/>
                  <a:t> TIME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573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baseline="0">
                <a:effectLst/>
              </a:rPr>
              <a:t>10K EXECUTION TIMES</a:t>
            </a:r>
            <a:endParaRPr lang="it-I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INIT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Sheet1!$L$7:$L$12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Sheet1!$M$7:$M$12</c:f>
              <c:numCache>
                <c:formatCode>General</c:formatCode>
                <c:ptCount val="6"/>
                <c:pt idx="0" formatCode="0.00">
                  <c:v>8.0858837000000001</c:v>
                </c:pt>
                <c:pt idx="1">
                  <c:v>8.1144700000000007</c:v>
                </c:pt>
                <c:pt idx="2" formatCode="0.00">
                  <c:v>8.1192469999999997</c:v>
                </c:pt>
                <c:pt idx="3" formatCode="0.00">
                  <c:v>7.746353</c:v>
                </c:pt>
                <c:pt idx="4" formatCode="0.00">
                  <c:v>7.7138099999999996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6-4C41-92FB-D42343CF81E9}"/>
            </c:ext>
          </c:extLst>
        </c:ser>
        <c:ser>
          <c:idx val="1"/>
          <c:order val="1"/>
          <c:tx>
            <c:strRef>
              <c:f>Sheet1!$N$6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Sheet1!$L$7:$L$12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Sheet1!$N$7:$N$12</c:f>
              <c:numCache>
                <c:formatCode>0.00</c:formatCode>
                <c:ptCount val="6"/>
                <c:pt idx="0">
                  <c:v>131.818938</c:v>
                </c:pt>
                <c:pt idx="1">
                  <c:v>254.538939</c:v>
                </c:pt>
                <c:pt idx="2">
                  <c:v>458.7414</c:v>
                </c:pt>
                <c:pt idx="3">
                  <c:v>690.63251200000002</c:v>
                </c:pt>
                <c:pt idx="4">
                  <c:v>852.30059200000005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6-4C41-92FB-D42343CF81E9}"/>
            </c:ext>
          </c:extLst>
        </c:ser>
        <c:ser>
          <c:idx val="2"/>
          <c:order val="2"/>
          <c:tx>
            <c:strRef>
              <c:f>Sheet1!$O$6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Sheet1!$L$7:$L$12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Sheet1!$O$7:$O$12</c:f>
              <c:numCache>
                <c:formatCode>0.00</c:formatCode>
                <c:ptCount val="6"/>
                <c:pt idx="0">
                  <c:v>9.3386040000000001</c:v>
                </c:pt>
                <c:pt idx="1">
                  <c:v>9.2979240000000001</c:v>
                </c:pt>
                <c:pt idx="2">
                  <c:v>10.055717</c:v>
                </c:pt>
                <c:pt idx="3">
                  <c:v>8.8357810000000008</c:v>
                </c:pt>
                <c:pt idx="4">
                  <c:v>8.8306989999999992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F6-4C41-92FB-D42343CF81E9}"/>
            </c:ext>
          </c:extLst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Sheet1!$L$7:$L$12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Sheet1!$P$7:$P$12</c:f>
              <c:numCache>
                <c:formatCode>0.00</c:formatCode>
                <c:ptCount val="6"/>
                <c:pt idx="0">
                  <c:v>149.24370099999999</c:v>
                </c:pt>
                <c:pt idx="1">
                  <c:v>271.95250399999998</c:v>
                </c:pt>
                <c:pt idx="2">
                  <c:v>476.91803599999997</c:v>
                </c:pt>
                <c:pt idx="3">
                  <c:v>707.21626000000003</c:v>
                </c:pt>
                <c:pt idx="4">
                  <c:v>868.84681699999999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F6-4C41-92FB-D42343CF8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953776"/>
        <c:axId val="911953360"/>
      </c:lineChart>
      <c:catAx>
        <c:axId val="91195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NUMBER OF</a:t>
                </a:r>
                <a:r>
                  <a:rPr lang="it-IT" b="1" baseline="0"/>
                  <a:t> ITERATIONS</a:t>
                </a:r>
                <a:endParaRPr lang="it-IT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953360"/>
        <c:crosses val="autoZero"/>
        <c:auto val="1"/>
        <c:lblAlgn val="ctr"/>
        <c:lblOffset val="100"/>
        <c:noMultiLvlLbl val="0"/>
      </c:catAx>
      <c:valAx>
        <c:axId val="9119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95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</a:t>
            </a:r>
            <a:r>
              <a:rPr lang="it-IT" b="1" baseline="0"/>
              <a:t> EXECUTIONS TIME 10k iterr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Sheet1!$V$7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Sheet1!$W$6:$Z$6</c:f>
              <c:strCache>
                <c:ptCount val="4"/>
                <c:pt idx="0">
                  <c:v>INIT</c:v>
                </c:pt>
                <c:pt idx="1">
                  <c:v>UPDATE</c:v>
                </c:pt>
                <c:pt idx="2">
                  <c:v>WRITE</c:v>
                </c:pt>
                <c:pt idx="3">
                  <c:v>TOTAL</c:v>
                </c:pt>
              </c:strCache>
            </c:strRef>
          </c:cat>
          <c:val>
            <c:numRef>
              <c:f>Sheet1!$W$7:$Z$7</c:f>
              <c:numCache>
                <c:formatCode>0.00</c:formatCode>
                <c:ptCount val="4"/>
                <c:pt idx="0">
                  <c:v>1.931357</c:v>
                </c:pt>
                <c:pt idx="1">
                  <c:v>2297.3863580000002</c:v>
                </c:pt>
                <c:pt idx="2">
                  <c:v>3.0935280000000001</c:v>
                </c:pt>
                <c:pt idx="3">
                  <c:v>2302.4145149999999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6-469B-BBA1-0014047D0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125792"/>
        <c:axId val="786124960"/>
      </c:lineChart>
      <c:catAx>
        <c:axId val="78612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6124960"/>
        <c:crosses val="autoZero"/>
        <c:auto val="1"/>
        <c:lblAlgn val="ctr"/>
        <c:lblOffset val="100"/>
        <c:noMultiLvlLbl val="0"/>
      </c:catAx>
      <c:valAx>
        <c:axId val="7861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</a:t>
                </a:r>
                <a:r>
                  <a:rPr lang="it-IT" sz="1400" b="1" baseline="0"/>
                  <a:t> TIME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612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 EXECUTION</a:t>
            </a:r>
            <a:r>
              <a:rPr lang="it-IT" b="1" baseline="0"/>
              <a:t> TIME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Sheet2!$E$17:$E$21</c:f>
              <c:numCache>
                <c:formatCode>0.00</c:formatCode>
                <c:ptCount val="5"/>
                <c:pt idx="0">
                  <c:v>54.261682499999999</c:v>
                </c:pt>
                <c:pt idx="1">
                  <c:v>100.19997600000001</c:v>
                </c:pt>
                <c:pt idx="2">
                  <c:v>194.31370650000002</c:v>
                </c:pt>
                <c:pt idx="3">
                  <c:v>477.25906250000003</c:v>
                </c:pt>
                <c:pt idx="4">
                  <c:v>606.11834699999997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3-43C6-9888-27782BDF13E4}"/>
            </c:ext>
          </c:extLst>
        </c:ser>
        <c:ser>
          <c:idx val="1"/>
          <c:order val="1"/>
          <c:tx>
            <c:strRef>
              <c:f>Sheet2!$F$16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Sheet2!$F$17:$F$21</c:f>
              <c:numCache>
                <c:formatCode>0.00</c:formatCode>
                <c:ptCount val="5"/>
                <c:pt idx="0">
                  <c:v>58.693079333333337</c:v>
                </c:pt>
                <c:pt idx="1">
                  <c:v>107.51167225</c:v>
                </c:pt>
                <c:pt idx="2">
                  <c:v>205.53494575000002</c:v>
                </c:pt>
                <c:pt idx="3">
                  <c:v>397.660257</c:v>
                </c:pt>
                <c:pt idx="4">
                  <c:v>489.60033450000003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3-43C6-9888-27782BDF13E4}"/>
            </c:ext>
          </c:extLst>
        </c:ser>
        <c:ser>
          <c:idx val="2"/>
          <c:order val="2"/>
          <c:tx>
            <c:strRef>
              <c:f>Sheet2!$G$16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Sheet2!$G$17:$G$21</c:f>
              <c:numCache>
                <c:formatCode>0.00</c:formatCode>
                <c:ptCount val="5"/>
                <c:pt idx="0">
                  <c:v>49.278311000000002</c:v>
                </c:pt>
                <c:pt idx="1">
                  <c:v>87.125197285714279</c:v>
                </c:pt>
                <c:pt idx="2">
                  <c:v>163.710567</c:v>
                </c:pt>
                <c:pt idx="3">
                  <c:v>313.62016599999998</c:v>
                </c:pt>
                <c:pt idx="4">
                  <c:v>389.35207200000002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3-43C6-9888-27782BDF13E4}"/>
            </c:ext>
          </c:extLst>
        </c:ser>
        <c:ser>
          <c:idx val="3"/>
          <c:order val="3"/>
          <c:tx>
            <c:strRef>
              <c:f>Sheet2!$H$16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Sheet2!$D$17:$D$21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Sheet2!$H$17:$H$21</c:f>
              <c:numCache>
                <c:formatCode>0.00</c:formatCode>
                <c:ptCount val="5"/>
                <c:pt idx="0">
                  <c:v>19.604696499999999</c:v>
                </c:pt>
                <c:pt idx="1">
                  <c:v>68.862649599999997</c:v>
                </c:pt>
                <c:pt idx="2">
                  <c:v>125.20302174999999</c:v>
                </c:pt>
                <c:pt idx="3">
                  <c:v>239.13708580000002</c:v>
                </c:pt>
                <c:pt idx="4">
                  <c:v>296.63510000000002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3-43C6-9888-27782BDF1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74768"/>
        <c:axId val="655583088"/>
      </c:lineChart>
      <c:catAx>
        <c:axId val="65557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NUMBER OF ITERATION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83088"/>
        <c:crosses val="autoZero"/>
        <c:auto val="1"/>
        <c:lblAlgn val="ctr"/>
        <c:lblOffset val="100"/>
        <c:noMultiLvlLbl val="0"/>
      </c:catAx>
      <c:valAx>
        <c:axId val="6555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EX. </a:t>
                </a:r>
                <a:r>
                  <a:rPr lang="it-IT" sz="1600" b="1" baseline="0"/>
                  <a:t> TIME</a:t>
                </a:r>
                <a:r>
                  <a:rPr lang="it-IT" sz="1600" b="1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7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38444254977682"/>
          <c:y val="0.88968081171061686"/>
          <c:w val="0.50250223180701137"/>
          <c:h val="9.0184960101463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Sheet2!$K$8:$K$12</c:f>
              <c:numCache>
                <c:formatCode>0.00</c:formatCode>
                <c:ptCount val="5"/>
                <c:pt idx="0">
                  <c:v>0.92449881853759497</c:v>
                </c:pt>
                <c:pt idx="1">
                  <c:v>0.93199160521847435</c:v>
                </c:pt>
                <c:pt idx="2">
                  <c:v>0.94540471349505295</c:v>
                </c:pt>
                <c:pt idx="3">
                  <c:v>1.2001678671650611</c:v>
                </c:pt>
                <c:pt idx="4">
                  <c:v>1.2379859740475727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D-46D4-8356-E9A70C2CC3E4}"/>
            </c:ext>
          </c:extLst>
        </c:ser>
        <c:ser>
          <c:idx val="1"/>
          <c:order val="1"/>
          <c:tx>
            <c:strRef>
              <c:f>Sheet2!$L$7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Sheet2!$L$8:$L$12</c:f>
              <c:numCache>
                <c:formatCode>0.00</c:formatCode>
                <c:ptCount val="5"/>
                <c:pt idx="0">
                  <c:v>1.1011270759665444</c:v>
                </c:pt>
                <c:pt idx="1">
                  <c:v>1.150068856331067</c:v>
                </c:pt>
                <c:pt idx="2">
                  <c:v>1.1869344176176486</c:v>
                </c:pt>
                <c:pt idx="3">
                  <c:v>1.5217741530689708</c:v>
                </c:pt>
                <c:pt idx="4">
                  <c:v>1.5567358968620051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D-46D4-8356-E9A70C2CC3E4}"/>
            </c:ext>
          </c:extLst>
        </c:ser>
        <c:ser>
          <c:idx val="2"/>
          <c:order val="2"/>
          <c:tx>
            <c:strRef>
              <c:f>Sheet2!$M$7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Sheet2!$J$8:$J$12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Sheet2!$M$8:$M$12</c:f>
              <c:numCache>
                <c:formatCode>0.00</c:formatCode>
                <c:ptCount val="5"/>
                <c:pt idx="0">
                  <c:v>1.4908732454688725</c:v>
                </c:pt>
                <c:pt idx="1">
                  <c:v>1.455070006484328</c:v>
                </c:pt>
                <c:pt idx="2">
                  <c:v>1.5519889518960435</c:v>
                </c:pt>
                <c:pt idx="3">
                  <c:v>1.9957551163735054</c:v>
                </c:pt>
                <c:pt idx="4">
                  <c:v>2.0433129693687628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D-46D4-8356-E9A70C2CC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784751"/>
        <c:axId val="760785167"/>
      </c:lineChart>
      <c:catAx>
        <c:axId val="76078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NUMBER OF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0785167"/>
        <c:crosses val="autoZero"/>
        <c:auto val="1"/>
        <c:lblAlgn val="ctr"/>
        <c:lblOffset val="100"/>
        <c:noMultiLvlLbl val="0"/>
      </c:catAx>
      <c:valAx>
        <c:axId val="76078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SPEED</a:t>
                </a:r>
                <a:r>
                  <a:rPr lang="it-IT" sz="1400" b="1" baseline="0"/>
                  <a:t> UP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07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 MATRIX</a:t>
            </a:r>
            <a:r>
              <a:rPr lang="it-IT" b="1" baseline="0"/>
              <a:t> </a:t>
            </a:r>
            <a:r>
              <a:rPr lang="it-IT" b="1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Sheet2!$K$17:$K$21</c:f>
              <c:numCache>
                <c:formatCode>0.00</c:formatCode>
                <c:ptCount val="5"/>
                <c:pt idx="0">
                  <c:v>0.46224940926879748</c:v>
                </c:pt>
                <c:pt idx="1">
                  <c:v>0.46599580260923718</c:v>
                </c:pt>
                <c:pt idx="2">
                  <c:v>0.47270235674752648</c:v>
                </c:pt>
                <c:pt idx="3">
                  <c:v>0.60008393358253054</c:v>
                </c:pt>
                <c:pt idx="4">
                  <c:v>0.61899298702378636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9-41AA-A540-C0A301C28FD8}"/>
            </c:ext>
          </c:extLst>
        </c:ser>
        <c:ser>
          <c:idx val="1"/>
          <c:order val="1"/>
          <c:tx>
            <c:strRef>
              <c:f>Sheet2!$L$16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Sheet2!$L$17:$L$21</c:f>
              <c:numCache>
                <c:formatCode>0.00</c:formatCode>
                <c:ptCount val="5"/>
                <c:pt idx="0">
                  <c:v>0.36704235865551477</c:v>
                </c:pt>
                <c:pt idx="1">
                  <c:v>0.38335628544368899</c:v>
                </c:pt>
                <c:pt idx="2">
                  <c:v>0.39564480587254952</c:v>
                </c:pt>
                <c:pt idx="3">
                  <c:v>0.50725805102299026</c:v>
                </c:pt>
                <c:pt idx="4">
                  <c:v>0.51891196562066833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9-41AA-A540-C0A301C28FD8}"/>
            </c:ext>
          </c:extLst>
        </c:ser>
        <c:ser>
          <c:idx val="2"/>
          <c:order val="2"/>
          <c:tx>
            <c:strRef>
              <c:f>Sheet2!$M$16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Sheet2!$J$17:$J$21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Sheet2!$M$17:$M$21</c:f>
              <c:numCache>
                <c:formatCode>0.00</c:formatCode>
                <c:ptCount val="5"/>
                <c:pt idx="0">
                  <c:v>0.37271831136721811</c:v>
                </c:pt>
                <c:pt idx="1">
                  <c:v>0.36376750162108201</c:v>
                </c:pt>
                <c:pt idx="2">
                  <c:v>0.38799723797401087</c:v>
                </c:pt>
                <c:pt idx="3">
                  <c:v>0.49893877909337636</c:v>
                </c:pt>
                <c:pt idx="4">
                  <c:v>0.51082824234219071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9-41AA-A540-C0A301C28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83327"/>
        <c:axId val="876972095"/>
      </c:lineChart>
      <c:catAx>
        <c:axId val="87698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</a:t>
                </a:r>
                <a:r>
                  <a:rPr lang="it-IT" sz="1400" b="1" baseline="0"/>
                  <a:t> OF ITERATIONS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972095"/>
        <c:crosses val="autoZero"/>
        <c:auto val="1"/>
        <c:lblAlgn val="ctr"/>
        <c:lblOffset val="100"/>
        <c:noMultiLvlLbl val="0"/>
      </c:catAx>
      <c:valAx>
        <c:axId val="8769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EFFICIENCY [ 0 - 1]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698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</a:t>
            </a:r>
            <a:r>
              <a:rPr lang="it-IT" b="1" baseline="0"/>
              <a:t> MATRIX EXECUTION TIME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Sheet2!$T$16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Sheet2!$T$17:$T$21</c:f>
              <c:numCache>
                <c:formatCode>0.00</c:formatCode>
                <c:ptCount val="5"/>
                <c:pt idx="0">
                  <c:v>270.55357200000003</c:v>
                </c:pt>
                <c:pt idx="1">
                  <c:v>426.33269250000001</c:v>
                </c:pt>
                <c:pt idx="2">
                  <c:v>987.32795350000004</c:v>
                </c:pt>
                <c:pt idx="3">
                  <c:v>1490.1904460000001</c:v>
                </c:pt>
                <c:pt idx="4">
                  <c:v>1902.0562935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4-482A-A868-8D2EFC70DEC7}"/>
            </c:ext>
          </c:extLst>
        </c:ser>
        <c:ser>
          <c:idx val="1"/>
          <c:order val="1"/>
          <c:tx>
            <c:strRef>
              <c:f>Sheet2!$U$16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Sheet2!$U$17:$U$21</c:f>
              <c:numCache>
                <c:formatCode>0.00</c:formatCode>
                <c:ptCount val="5"/>
                <c:pt idx="0">
                  <c:v>217.15463649999998</c:v>
                </c:pt>
                <c:pt idx="1">
                  <c:v>396.78455049999997</c:v>
                </c:pt>
                <c:pt idx="2">
                  <c:v>755.19715874999997</c:v>
                </c:pt>
                <c:pt idx="3">
                  <c:v>1485.195974</c:v>
                </c:pt>
                <c:pt idx="4">
                  <c:v>1836.2160060000001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4-482A-A868-8D2EFC70DEC7}"/>
            </c:ext>
          </c:extLst>
        </c:ser>
        <c:ser>
          <c:idx val="2"/>
          <c:order val="2"/>
          <c:tx>
            <c:strRef>
              <c:f>Sheet2!$V$16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Sheet2!$V$17:$V$21</c:f>
              <c:numCache>
                <c:formatCode>0.00</c:formatCode>
                <c:ptCount val="5"/>
                <c:pt idx="0">
                  <c:v>176.18047900000002</c:v>
                </c:pt>
                <c:pt idx="1">
                  <c:v>321.05553175</c:v>
                </c:pt>
                <c:pt idx="2">
                  <c:v>606.427638</c:v>
                </c:pt>
                <c:pt idx="3">
                  <c:v>1171.6428403333332</c:v>
                </c:pt>
                <c:pt idx="4">
                  <c:v>1454.345875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44-482A-A868-8D2EFC70DEC7}"/>
            </c:ext>
          </c:extLst>
        </c:ser>
        <c:ser>
          <c:idx val="3"/>
          <c:order val="3"/>
          <c:tx>
            <c:strRef>
              <c:f>Sheet2!$W$16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Sheet2!$S$17:$S$21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Sheet2!$W$17:$W$21</c:f>
              <c:numCache>
                <c:formatCode>0.00</c:formatCode>
                <c:ptCount val="5"/>
                <c:pt idx="0">
                  <c:v>143.980065</c:v>
                </c:pt>
                <c:pt idx="1">
                  <c:v>259.174352</c:v>
                </c:pt>
                <c:pt idx="2">
                  <c:v>488.67895833333336</c:v>
                </c:pt>
                <c:pt idx="3">
                  <c:v>940.74344480000002</c:v>
                </c:pt>
                <c:pt idx="4">
                  <c:v>1156.4777239999999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44-482A-A868-8D2EFC70D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4042911"/>
        <c:axId val="1004043327"/>
      </c:lineChart>
      <c:catAx>
        <c:axId val="1004042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043327"/>
        <c:crosses val="autoZero"/>
        <c:auto val="1"/>
        <c:lblAlgn val="ctr"/>
        <c:lblOffset val="100"/>
        <c:noMultiLvlLbl val="0"/>
      </c:catAx>
      <c:valAx>
        <c:axId val="100404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04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 MATRIX</a:t>
            </a:r>
            <a:r>
              <a:rPr lang="it-IT" b="1" baseline="0"/>
              <a:t> </a:t>
            </a:r>
            <a:r>
              <a:rPr lang="it-IT" b="1"/>
              <a:t>SPEED</a:t>
            </a:r>
            <a:r>
              <a:rPr lang="it-IT" b="1" baseline="0"/>
              <a:t> U</a:t>
            </a:r>
            <a:r>
              <a:rPr lang="it-IT" b="1"/>
              <a:t>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Sheet2!$Z$7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Sheet2!$Z$8:$Z$12</c:f>
              <c:numCache>
                <c:formatCode>0.00</c:formatCode>
                <c:ptCount val="5"/>
                <c:pt idx="0">
                  <c:v>1.2459028108294619</c:v>
                </c:pt>
                <c:pt idx="1">
                  <c:v>1.0744689831364793</c:v>
                </c:pt>
                <c:pt idx="2">
                  <c:v>1.3073777384626581</c:v>
                </c:pt>
                <c:pt idx="3">
                  <c:v>1.0033628370177632</c:v>
                </c:pt>
                <c:pt idx="4">
                  <c:v>1.0358565045097423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1-4A43-A730-9B4E529788D7}"/>
            </c:ext>
          </c:extLst>
        </c:ser>
        <c:ser>
          <c:idx val="1"/>
          <c:order val="1"/>
          <c:tx>
            <c:strRef>
              <c:f>Sheet2!$AA$7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Sheet2!$AA$8:$AA$12</c:f>
              <c:numCache>
                <c:formatCode>0.00</c:formatCode>
                <c:ptCount val="5"/>
                <c:pt idx="0">
                  <c:v>1.5356614622440663</c:v>
                </c:pt>
                <c:pt idx="1">
                  <c:v>1.3279095057984467</c:v>
                </c:pt>
                <c:pt idx="2">
                  <c:v>1.6281051384072966</c:v>
                </c:pt>
                <c:pt idx="3">
                  <c:v>1.2718811524304112</c:v>
                </c:pt>
                <c:pt idx="4">
                  <c:v>1.3078431521662617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1-4A43-A730-9B4E529788D7}"/>
            </c:ext>
          </c:extLst>
        </c:ser>
        <c:ser>
          <c:idx val="2"/>
          <c:order val="2"/>
          <c:tx>
            <c:strRef>
              <c:f>Sheet2!$AB$7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Sheet2!$Y$8:$Y$12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Sheet2!$AB$8:$AB$12</c:f>
              <c:numCache>
                <c:formatCode>0.00</c:formatCode>
                <c:ptCount val="5"/>
                <c:pt idx="0">
                  <c:v>1.8791043885137853</c:v>
                </c:pt>
                <c:pt idx="1">
                  <c:v>1.6449648246829609</c:v>
                </c:pt>
                <c:pt idx="2">
                  <c:v>2.0204020178551101</c:v>
                </c:pt>
                <c:pt idx="3">
                  <c:v>1.5840561571139209</c:v>
                </c:pt>
                <c:pt idx="4">
                  <c:v>1.6446977352241678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1-4A43-A730-9B4E52978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842799"/>
        <c:axId val="392842383"/>
      </c:lineChart>
      <c:catAx>
        <c:axId val="3928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2842383"/>
        <c:crosses val="autoZero"/>
        <c:auto val="1"/>
        <c:lblAlgn val="ctr"/>
        <c:lblOffset val="100"/>
        <c:noMultiLvlLbl val="0"/>
      </c:catAx>
      <c:valAx>
        <c:axId val="3928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284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10K</a:t>
            </a:r>
            <a:r>
              <a:rPr lang="it-IT" b="1" baseline="0"/>
              <a:t> MATRIX</a:t>
            </a:r>
            <a:r>
              <a:rPr lang="it-IT" b="1"/>
              <a:t>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Sheet2!$Z$16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Sheet2!$Z$17:$Z$21</c:f>
              <c:numCache>
                <c:formatCode>0.00</c:formatCode>
                <c:ptCount val="5"/>
                <c:pt idx="0">
                  <c:v>0.62295140541473093</c:v>
                </c:pt>
                <c:pt idx="1">
                  <c:v>0.53723449156823966</c:v>
                </c:pt>
                <c:pt idx="2">
                  <c:v>0.65368886923132907</c:v>
                </c:pt>
                <c:pt idx="3">
                  <c:v>0.50168141850888159</c:v>
                </c:pt>
                <c:pt idx="4">
                  <c:v>0.51792825225487116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4-4FE8-9447-3285FDF5DE3F}"/>
            </c:ext>
          </c:extLst>
        </c:ser>
        <c:ser>
          <c:idx val="1"/>
          <c:order val="1"/>
          <c:tx>
            <c:strRef>
              <c:f>Sheet2!$AA$16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Sheet2!$AA$17:$AA$21</c:f>
              <c:numCache>
                <c:formatCode>0.00</c:formatCode>
                <c:ptCount val="5"/>
                <c:pt idx="0">
                  <c:v>0.51188715408135543</c:v>
                </c:pt>
                <c:pt idx="1">
                  <c:v>0.44263650193281556</c:v>
                </c:pt>
                <c:pt idx="2">
                  <c:v>0.54270171280243218</c:v>
                </c:pt>
                <c:pt idx="3">
                  <c:v>0.42396038414347043</c:v>
                </c:pt>
                <c:pt idx="4">
                  <c:v>0.43594771738875387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54-4FE8-9447-3285FDF5DE3F}"/>
            </c:ext>
          </c:extLst>
        </c:ser>
        <c:ser>
          <c:idx val="2"/>
          <c:order val="2"/>
          <c:tx>
            <c:strRef>
              <c:f>Sheet2!$AB$16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Sheet2!$Y$17:$Y$21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Sheet2!$AB$17:$AB$21</c:f>
              <c:numCache>
                <c:formatCode>0.00</c:formatCode>
                <c:ptCount val="5"/>
                <c:pt idx="0">
                  <c:v>0.46977609712844631</c:v>
                </c:pt>
                <c:pt idx="1">
                  <c:v>0.41124120617074023</c:v>
                </c:pt>
                <c:pt idx="2">
                  <c:v>0.50510050446377752</c:v>
                </c:pt>
                <c:pt idx="3">
                  <c:v>0.39601403927848022</c:v>
                </c:pt>
                <c:pt idx="4">
                  <c:v>0.41117443380604196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4-4FE8-9447-3285FDF5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37647"/>
        <c:axId val="880030159"/>
      </c:lineChart>
      <c:catAx>
        <c:axId val="88003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030159"/>
        <c:crosses val="autoZero"/>
        <c:auto val="1"/>
        <c:lblAlgn val="ctr"/>
        <c:lblOffset val="100"/>
        <c:noMultiLvlLbl val="0"/>
      </c:catAx>
      <c:valAx>
        <c:axId val="8800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0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5K</a:t>
            </a:r>
            <a:r>
              <a:rPr lang="en-US" b="1" baseline="0"/>
              <a:t> MATRIX </a:t>
            </a:r>
            <a:r>
              <a:rPr lang="en-US" b="1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Sheet2!$AG$8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Sheet2!$AH$7:$AK$7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Sheet2!$AH$8:$AK$8</c:f>
              <c:numCache>
                <c:formatCode>0.00</c:formatCode>
                <c:ptCount val="4"/>
                <c:pt idx="0">
                  <c:v>5682.6041239999995</c:v>
                </c:pt>
                <c:pt idx="1">
                  <c:v>4712.0188010000002</c:v>
                </c:pt>
                <c:pt idx="2">
                  <c:v>3716.5303469999999</c:v>
                </c:pt>
                <c:pt idx="3">
                  <c:v>2801.5339610000001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6-4B15-B2A1-3043BA2FA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32527"/>
        <c:axId val="635137103"/>
      </c:lineChart>
      <c:catAx>
        <c:axId val="63513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37103"/>
        <c:crosses val="autoZero"/>
        <c:auto val="1"/>
        <c:lblAlgn val="ctr"/>
        <c:lblOffset val="100"/>
        <c:noMultiLvlLbl val="0"/>
      </c:catAx>
      <c:valAx>
        <c:axId val="6351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</a:t>
                </a:r>
                <a:r>
                  <a:rPr lang="it-IT" sz="1400" b="1" baseline="0"/>
                  <a:t>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3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5K</a:t>
            </a:r>
            <a:r>
              <a:rPr lang="it-IT" b="1" baseline="0"/>
              <a:t> SPEEDUP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Sheet2!$AG$11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Sheet2!$AH$10:$AK$10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Sheet2!$AH$11:$AK$11</c:f>
              <c:numCache>
                <c:formatCode>0.00</c:formatCode>
                <c:ptCount val="4"/>
                <c:pt idx="0">
                  <c:v>1</c:v>
                </c:pt>
                <c:pt idx="1">
                  <c:v>1.205980783182363</c:v>
                </c:pt>
                <c:pt idx="2">
                  <c:v>1.5290078630965636</c:v>
                </c:pt>
                <c:pt idx="3">
                  <c:v>2.0283902330320527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C-4C12-B761-9D5A9833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280543"/>
        <c:axId val="398282207"/>
      </c:lineChart>
      <c:catAx>
        <c:axId val="398280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</a:t>
                </a:r>
                <a:r>
                  <a:rPr lang="it-IT" sz="1400" b="1" baseline="0"/>
                  <a:t> OF PROCESSORS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282207"/>
        <c:crosses val="autoZero"/>
        <c:auto val="1"/>
        <c:lblAlgn val="ctr"/>
        <c:lblOffset val="100"/>
        <c:noMultiLvlLbl val="0"/>
      </c:catAx>
      <c:valAx>
        <c:axId val="3982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28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5K</a:t>
            </a:r>
            <a:r>
              <a:rPr lang="en-US" b="1" baseline="0"/>
              <a:t> EFFICIENCY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Sheet2!$AG$14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Sheet2!$AH$13:$AK$13</c:f>
              <c:strCache>
                <c:ptCount val="4"/>
                <c:pt idx="0">
                  <c:v>SERIAL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Sheet2!$AH$14:$AK$14</c:f>
              <c:numCache>
                <c:formatCode>0.00</c:formatCode>
                <c:ptCount val="4"/>
                <c:pt idx="0">
                  <c:v>1</c:v>
                </c:pt>
                <c:pt idx="1">
                  <c:v>0.60299039159118151</c:v>
                </c:pt>
                <c:pt idx="2">
                  <c:v>0.50966928769885456</c:v>
                </c:pt>
                <c:pt idx="3">
                  <c:v>0.50709755825801317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5-4E24-B163-7A3D736A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9915695"/>
        <c:axId val="759920687"/>
      </c:lineChart>
      <c:catAx>
        <c:axId val="7599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920687"/>
        <c:crosses val="autoZero"/>
        <c:auto val="1"/>
        <c:lblAlgn val="ctr"/>
        <c:lblOffset val="100"/>
        <c:noMultiLvlLbl val="0"/>
      </c:catAx>
      <c:valAx>
        <c:axId val="75992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EFFICIENCY [0-1]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91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1K</a:t>
            </a:r>
            <a:r>
              <a:rPr lang="it-IT" b="1" baseline="0"/>
              <a:t> DYNAMIC SCHEDULE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Sheet4!$N$8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Sheet4!$N$9:$N$13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0.83638780000000001</c:v>
                </c:pt>
                <c:pt idx="2">
                  <c:v>0.83418879999999995</c:v>
                </c:pt>
                <c:pt idx="3">
                  <c:v>0.89225660000000007</c:v>
                </c:pt>
                <c:pt idx="4">
                  <c:v>0.90167160000000002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E-4DBA-AC93-43198857A890}"/>
            </c:ext>
          </c:extLst>
        </c:ser>
        <c:ser>
          <c:idx val="1"/>
          <c:order val="1"/>
          <c:tx>
            <c:strRef>
              <c:f>Sheet4!$O$8</c:f>
              <c:strCache>
                <c:ptCount val="1"/>
                <c:pt idx="0">
                  <c:v>SOLO 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Sheet4!$O$9:$O$13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0.86424139999999983</c:v>
                </c:pt>
                <c:pt idx="2">
                  <c:v>0.78093780000000002</c:v>
                </c:pt>
                <c:pt idx="3">
                  <c:v>0.86699999999999977</c:v>
                </c:pt>
                <c:pt idx="4">
                  <c:v>0.82853759999999999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E-4DBA-AC93-43198857A890}"/>
            </c:ext>
          </c:extLst>
        </c:ser>
        <c:ser>
          <c:idx val="2"/>
          <c:order val="2"/>
          <c:tx>
            <c:strRef>
              <c:f>Sheet4!$P$8</c:f>
              <c:strCache>
                <c:ptCount val="1"/>
                <c:pt idx="0">
                  <c:v>SOLO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Sheet4!$M$9:$M$13</c:f>
              <c:strCache>
                <c:ptCount val="5"/>
                <c:pt idx="0">
                  <c:v>STATIC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100</c:v>
                </c:pt>
              </c:strCache>
            </c:strRef>
          </c:cat>
          <c:val>
            <c:numRef>
              <c:f>Sheet4!$P$9:$P$13</c:f>
              <c:numCache>
                <c:formatCode>General</c:formatCode>
                <c:ptCount val="5"/>
                <c:pt idx="0">
                  <c:v>0.77568140000000008</c:v>
                </c:pt>
                <c:pt idx="1">
                  <c:v>0.77855699999999994</c:v>
                </c:pt>
                <c:pt idx="2">
                  <c:v>0.7877516</c:v>
                </c:pt>
                <c:pt idx="3">
                  <c:v>0.77786019999999989</c:v>
                </c:pt>
                <c:pt idx="4">
                  <c:v>0.78908779999999989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E-4DBA-AC93-43198857A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84479"/>
        <c:axId val="69889887"/>
      </c:lineChart>
      <c:catAx>
        <c:axId val="6988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1"/>
                  <a:t>CHUNK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89887"/>
        <c:crosses val="autoZero"/>
        <c:auto val="1"/>
        <c:lblAlgn val="ctr"/>
        <c:lblOffset val="100"/>
        <c:noMultiLvlLbl val="0"/>
      </c:catAx>
      <c:valAx>
        <c:axId val="6988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EXECUTION TIME</a:t>
                </a:r>
                <a:r>
                  <a:rPr lang="it-IT" sz="1400" b="1" baseline="0"/>
                  <a:t> [s]</a:t>
                </a:r>
                <a:endParaRPr lang="it-IT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8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8079</xdr:colOff>
      <xdr:row>17</xdr:row>
      <xdr:rowOff>18682</xdr:rowOff>
    </xdr:from>
    <xdr:to>
      <xdr:col>9</xdr:col>
      <xdr:colOff>587374</xdr:colOff>
      <xdr:row>38</xdr:row>
      <xdr:rowOff>174625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E786D1-E7B2-C463-DFFB-D3B66CDE6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607218</xdr:colOff>
      <xdr:row>17</xdr:row>
      <xdr:rowOff>9524</xdr:rowOff>
    </xdr:from>
    <xdr:to>
      <xdr:col>19</xdr:col>
      <xdr:colOff>595312</xdr:colOff>
      <xdr:row>39</xdr:row>
      <xdr:rowOff>15875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5B7E96-AC32-2DA7-FC4F-44862B072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95250</xdr:colOff>
      <xdr:row>0</xdr:row>
      <xdr:rowOff>87312</xdr:rowOff>
    </xdr:from>
    <xdr:to>
      <xdr:col>11</xdr:col>
      <xdr:colOff>523875</xdr:colOff>
      <xdr:row>3</xdr:row>
      <xdr:rowOff>150811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BF5B8CD-51E8-9B60-3096-91486068A289}"/>
            </a:ext>
          </a:extLst>
        </xdr:cNvPr>
        <xdr:cNvSpPr txBox="1"/>
      </xdr:nvSpPr>
      <xdr:spPr>
        <a:xfrm>
          <a:off x="1317625" y="87312"/>
          <a:ext cx="5929313" cy="611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First</a:t>
          </a:r>
          <a:r>
            <a:rPr lang="it-IT" sz="1100" baseline="0"/>
            <a:t> graph for measuring the different contributions of the main functions. The "Total" column collects the data from the internal function omp_get_wtime() while the sum column the actual sum of the different parts. This is usefull to check that all is all right</a:t>
          </a:r>
          <a:endParaRPr lang="it-IT" sz="1100"/>
        </a:p>
      </xdr:txBody>
    </xdr:sp>
    <xdr:clientData/>
  </xdr:twoCellAnchor>
  <xdr:twoCellAnchor>
    <xdr:from>
      <xdr:col>20</xdr:col>
      <xdr:colOff>599280</xdr:colOff>
      <xdr:row>16</xdr:row>
      <xdr:rowOff>160338</xdr:rowOff>
    </xdr:from>
    <xdr:to>
      <xdr:col>29</xdr:col>
      <xdr:colOff>547687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9FC38B-9DCA-1722-844C-3439F1889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151191</xdr:rowOff>
    </xdr:from>
    <xdr:to>
      <xdr:col>6</xdr:col>
      <xdr:colOff>473881</xdr:colOff>
      <xdr:row>39</xdr:row>
      <xdr:rowOff>29796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0560-739C-0610-9270-179034BD3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21278</xdr:colOff>
      <xdr:row>24</xdr:row>
      <xdr:rowOff>179188</xdr:rowOff>
    </xdr:from>
    <xdr:to>
      <xdr:col>13</xdr:col>
      <xdr:colOff>511781</xdr:colOff>
      <xdr:row>39</xdr:row>
      <xdr:rowOff>53205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13E62-ABA6-36EC-C46C-363365EDE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21275</xdr:colOff>
      <xdr:row>40</xdr:row>
      <xdr:rowOff>6067</xdr:rowOff>
    </xdr:from>
    <xdr:to>
      <xdr:col>13</xdr:col>
      <xdr:colOff>500520</xdr:colOff>
      <xdr:row>53</xdr:row>
      <xdr:rowOff>127353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B28A88-82F5-B7C5-FB8A-979E66EAC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595403</xdr:colOff>
      <xdr:row>25</xdr:row>
      <xdr:rowOff>8630</xdr:rowOff>
    </xdr:from>
    <xdr:to>
      <xdr:col>21</xdr:col>
      <xdr:colOff>432205</xdr:colOff>
      <xdr:row>39</xdr:row>
      <xdr:rowOff>37427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B922E8-8CA3-3AF4-BC44-C23DEBE38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135088</xdr:colOff>
      <xdr:row>25</xdr:row>
      <xdr:rowOff>1652</xdr:rowOff>
    </xdr:from>
    <xdr:to>
      <xdr:col>29</xdr:col>
      <xdr:colOff>3940</xdr:colOff>
      <xdr:row>39</xdr:row>
      <xdr:rowOff>89654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CDC9D2-3B17-EFF8-BB60-E7B20CE41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606947</xdr:colOff>
      <xdr:row>39</xdr:row>
      <xdr:rowOff>161319</xdr:rowOff>
    </xdr:from>
    <xdr:to>
      <xdr:col>21</xdr:col>
      <xdr:colOff>516677</xdr:colOff>
      <xdr:row>53</xdr:row>
      <xdr:rowOff>88085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D54173-2906-8AA9-D1CB-34F2621B2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455544</xdr:colOff>
      <xdr:row>24</xdr:row>
      <xdr:rowOff>110435</xdr:rowOff>
    </xdr:from>
    <xdr:to>
      <xdr:col>36</xdr:col>
      <xdr:colOff>220561</xdr:colOff>
      <xdr:row>39</xdr:row>
      <xdr:rowOff>4337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33517-C5B3-FF07-2D6E-843194185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524564</xdr:colOff>
      <xdr:row>24</xdr:row>
      <xdr:rowOff>96631</xdr:rowOff>
    </xdr:from>
    <xdr:to>
      <xdr:col>42</xdr:col>
      <xdr:colOff>345108</xdr:colOff>
      <xdr:row>37</xdr:row>
      <xdr:rowOff>151848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D326E6-7FF4-3836-AF28-9FD86F578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0</xdr:colOff>
      <xdr:row>39</xdr:row>
      <xdr:rowOff>165653</xdr:rowOff>
    </xdr:from>
    <xdr:to>
      <xdr:col>36</xdr:col>
      <xdr:colOff>262283</xdr:colOff>
      <xdr:row>54</xdr:row>
      <xdr:rowOff>95841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0C9A41D-01A3-AC74-6137-A2EA30E0B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96630</xdr:colOff>
      <xdr:row>63</xdr:row>
      <xdr:rowOff>124239</xdr:rowOff>
    </xdr:from>
    <xdr:to>
      <xdr:col>13</xdr:col>
      <xdr:colOff>372717</xdr:colOff>
      <xdr:row>70</xdr:row>
      <xdr:rowOff>138043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E344848-9E50-D971-0FC5-C22E69DF119E}"/>
            </a:ext>
          </a:extLst>
        </xdr:cNvPr>
        <xdr:cNvSpPr txBox="1"/>
      </xdr:nvSpPr>
      <xdr:spPr>
        <a:xfrm>
          <a:off x="1311413" y="11430000"/>
          <a:ext cx="6957391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Here, I</a:t>
          </a:r>
          <a:r>
            <a:rPr lang="it-IT" sz="1100" baseline="0"/>
            <a:t> want to show the data were I collect data for the first time. The data above are just the cleaned version of this tables below. In yellow it is possible to see the values I assume outliers</a:t>
          </a:r>
          <a:endParaRPr lang="it-IT" sz="1100"/>
        </a:p>
      </xdr:txBody>
    </xdr:sp>
    <xdr:clientData/>
  </xdr:twoCellAnchor>
  <xdr:twoCellAnchor>
    <xdr:from>
      <xdr:col>1</xdr:col>
      <xdr:colOff>0</xdr:colOff>
      <xdr:row>1</xdr:row>
      <xdr:rowOff>27609</xdr:rowOff>
    </xdr:from>
    <xdr:to>
      <xdr:col>8</xdr:col>
      <xdr:colOff>220870</xdr:colOff>
      <xdr:row>4</xdr:row>
      <xdr:rowOff>27609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15AEBEC-16C4-D4D2-F969-C516CC31EC09}"/>
            </a:ext>
          </a:extLst>
        </xdr:cNvPr>
        <xdr:cNvSpPr txBox="1"/>
      </xdr:nvSpPr>
      <xdr:spPr>
        <a:xfrm>
          <a:off x="607391" y="207066"/>
          <a:ext cx="4472609" cy="5383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</xdr:colOff>
      <xdr:row>18</xdr:row>
      <xdr:rowOff>132130</xdr:rowOff>
    </xdr:from>
    <xdr:to>
      <xdr:col>15</xdr:col>
      <xdr:colOff>601005</xdr:colOff>
      <xdr:row>38</xdr:row>
      <xdr:rowOff>139186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EE3D6-1EC6-1D5A-9A37-B27E81564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144318</xdr:colOff>
      <xdr:row>6</xdr:row>
      <xdr:rowOff>173182</xdr:rowOff>
    </xdr:from>
    <xdr:to>
      <xdr:col>11</xdr:col>
      <xdr:colOff>153939</xdr:colOff>
      <xdr:row>17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E734C0A-60E6-70E4-12C0-1BC3F89509AA}"/>
            </a:ext>
          </a:extLst>
        </xdr:cNvPr>
        <xdr:cNvSpPr txBox="1"/>
      </xdr:nvSpPr>
      <xdr:spPr>
        <a:xfrm>
          <a:off x="4387273" y="1270000"/>
          <a:ext cx="2434166" cy="1847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Dynamic schedule for 1k size problem with 1k iterations. </a:t>
          </a:r>
        </a:p>
        <a:p>
          <a:endParaRPr lang="it-IT" sz="1100"/>
        </a:p>
        <a:p>
          <a:r>
            <a:rPr lang="it-IT" sz="1100"/>
            <a:t>Here,</a:t>
          </a:r>
          <a:r>
            <a:rPr lang="it-IT" sz="1100" baseline="0"/>
            <a:t> the dynamic tables execution. To the left, there are the values for different executions. To the right, the actual averaged values.</a:t>
          </a:r>
        </a:p>
        <a:p>
          <a:endParaRPr lang="it-IT" sz="1100" baseline="0"/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3C8-72E4-49FE-8B95-D0BA6FEA8382}">
  <dimension ref="C5:Z12"/>
  <sheetViews>
    <sheetView tabSelected="1" topLeftCell="H8" zoomScale="80" zoomScaleNormal="90" workbookViewId="0">
      <selection activeCell="AA13" sqref="AA13"/>
    </sheetView>
  </sheetViews>
  <sheetFormatPr defaultRowHeight="14.5" x14ac:dyDescent="0.35"/>
  <cols>
    <col min="59" max="59" width="12.26953125" bestFit="1" customWidth="1"/>
  </cols>
  <sheetData>
    <row r="5" spans="3:26" x14ac:dyDescent="0.35">
      <c r="C5" s="1" t="s">
        <v>6</v>
      </c>
      <c r="L5" s="1" t="s">
        <v>5</v>
      </c>
      <c r="V5" s="1" t="s">
        <v>6</v>
      </c>
    </row>
    <row r="6" spans="3:26" x14ac:dyDescent="0.35">
      <c r="D6" s="4" t="s">
        <v>1</v>
      </c>
      <c r="E6" s="4" t="s">
        <v>2</v>
      </c>
      <c r="F6" s="4" t="s">
        <v>3</v>
      </c>
      <c r="G6" s="4" t="s">
        <v>4</v>
      </c>
      <c r="I6" s="4" t="s">
        <v>15</v>
      </c>
      <c r="M6" s="4" t="s">
        <v>1</v>
      </c>
      <c r="N6" s="4" t="s">
        <v>2</v>
      </c>
      <c r="O6" s="4" t="s">
        <v>3</v>
      </c>
      <c r="P6" s="4" t="s">
        <v>4</v>
      </c>
      <c r="R6" s="4" t="s">
        <v>15</v>
      </c>
      <c r="W6" s="4" t="s">
        <v>1</v>
      </c>
      <c r="X6" s="4" t="s">
        <v>2</v>
      </c>
      <c r="Y6" s="4" t="s">
        <v>3</v>
      </c>
      <c r="Z6" s="4" t="s">
        <v>4</v>
      </c>
    </row>
    <row r="7" spans="3:26" x14ac:dyDescent="0.35">
      <c r="C7" s="4">
        <v>100</v>
      </c>
      <c r="D7" s="3">
        <v>1.9319869999999999</v>
      </c>
      <c r="E7" s="3">
        <v>24.524823999999999</v>
      </c>
      <c r="F7" s="3">
        <v>2.531568</v>
      </c>
      <c r="G7" s="3">
        <v>28.978929999999998</v>
      </c>
      <c r="H7" s="3"/>
      <c r="I7" s="3">
        <f>SUM(D7:F7)</f>
        <v>28.988378999999998</v>
      </c>
      <c r="L7" s="4">
        <v>100</v>
      </c>
      <c r="M7" s="3">
        <v>8.0858837000000001</v>
      </c>
      <c r="N7" s="3">
        <v>131.818938</v>
      </c>
      <c r="O7" s="3">
        <v>9.3386040000000001</v>
      </c>
      <c r="P7" s="3">
        <v>149.24370099999999</v>
      </c>
      <c r="Q7" s="3"/>
      <c r="R7" s="3"/>
      <c r="V7" s="4">
        <v>10000</v>
      </c>
      <c r="W7" s="3">
        <v>1.931357</v>
      </c>
      <c r="X7" s="3">
        <v>2297.3863580000002</v>
      </c>
      <c r="Y7" s="3">
        <v>3.0935280000000001</v>
      </c>
      <c r="Z7" s="3">
        <v>2302.4145149999999</v>
      </c>
    </row>
    <row r="8" spans="3:26" x14ac:dyDescent="0.35">
      <c r="C8" s="4">
        <v>200</v>
      </c>
      <c r="D8" s="3">
        <v>1.967401</v>
      </c>
      <c r="E8" s="3">
        <v>46.885269000000001</v>
      </c>
      <c r="F8" s="3">
        <v>2.5379770000000001</v>
      </c>
      <c r="G8" s="3">
        <v>51.391477999999999</v>
      </c>
      <c r="H8" s="3"/>
      <c r="I8" s="3">
        <f>SUM(D8:F8)</f>
        <v>51.390647000000001</v>
      </c>
      <c r="L8" s="4">
        <v>200</v>
      </c>
      <c r="M8">
        <v>8.1144700000000007</v>
      </c>
      <c r="N8" s="3">
        <v>254.538939</v>
      </c>
      <c r="O8" s="3">
        <v>9.2979240000000001</v>
      </c>
      <c r="P8" s="3">
        <v>271.95250399999998</v>
      </c>
      <c r="Q8" s="3"/>
      <c r="R8" s="3"/>
    </row>
    <row r="9" spans="3:26" x14ac:dyDescent="0.35">
      <c r="C9" s="4">
        <v>400</v>
      </c>
      <c r="D9" s="3">
        <v>1.9622710000000001</v>
      </c>
      <c r="E9" s="3">
        <v>89.842044000000001</v>
      </c>
      <c r="F9" s="3">
        <v>2.5667949999999999</v>
      </c>
      <c r="G9" s="3">
        <v>94.371669999999995</v>
      </c>
      <c r="H9" s="3"/>
      <c r="I9" s="3">
        <f>SUM(D9:F9)</f>
        <v>94.371110000000002</v>
      </c>
      <c r="L9" s="4">
        <v>400</v>
      </c>
      <c r="M9" s="3">
        <v>8.1192469999999997</v>
      </c>
      <c r="N9" s="3">
        <v>458.7414</v>
      </c>
      <c r="O9" s="3">
        <v>10.055717</v>
      </c>
      <c r="P9" s="3">
        <v>476.91803599999997</v>
      </c>
      <c r="Q9" s="3"/>
      <c r="R9" s="3"/>
    </row>
    <row r="10" spans="3:26" x14ac:dyDescent="0.35">
      <c r="C10" s="4">
        <v>800</v>
      </c>
      <c r="D10" s="3">
        <v>1.971349</v>
      </c>
      <c r="E10" s="3">
        <v>173.57467</v>
      </c>
      <c r="F10" s="3">
        <v>2.6858209999999998</v>
      </c>
      <c r="G10" s="3">
        <v>178.13247100000001</v>
      </c>
      <c r="H10" s="3"/>
      <c r="I10" s="3">
        <f>SUM(D10:F10)</f>
        <v>178.23184000000001</v>
      </c>
      <c r="L10" s="4">
        <v>800</v>
      </c>
      <c r="M10" s="3">
        <v>7.746353</v>
      </c>
      <c r="N10" s="3">
        <v>690.63251200000002</v>
      </c>
      <c r="O10" s="3">
        <v>8.8357810000000008</v>
      </c>
      <c r="P10" s="3">
        <v>707.21626000000003</v>
      </c>
      <c r="Q10" s="3"/>
      <c r="R10" s="3"/>
    </row>
    <row r="11" spans="3:26" x14ac:dyDescent="0.35">
      <c r="C11" s="4">
        <v>1000</v>
      </c>
      <c r="D11" s="3">
        <v>1.961014</v>
      </c>
      <c r="E11" s="3">
        <v>214.08459099999999</v>
      </c>
      <c r="F11" s="3">
        <v>2.5191119999999998</v>
      </c>
      <c r="G11" s="3">
        <v>218.56576100000001</v>
      </c>
      <c r="H11" s="3"/>
      <c r="I11" s="3">
        <f>SUM(D11:F11)</f>
        <v>218.564717</v>
      </c>
      <c r="L11" s="4">
        <v>1000</v>
      </c>
      <c r="M11" s="3">
        <v>7.7138099999999996</v>
      </c>
      <c r="N11" s="3">
        <v>852.30059200000005</v>
      </c>
      <c r="O11" s="3">
        <v>8.8306989999999992</v>
      </c>
      <c r="P11" s="3">
        <v>868.84681699999999</v>
      </c>
      <c r="Q11" s="3"/>
      <c r="R11" s="3"/>
    </row>
    <row r="12" spans="3:26" x14ac:dyDescent="0.35">
      <c r="C12" s="4">
        <v>10000</v>
      </c>
      <c r="D12" s="3">
        <v>1.931357</v>
      </c>
      <c r="E12" s="3">
        <v>2297.3863580000002</v>
      </c>
      <c r="F12" s="3">
        <v>3.0935280000000001</v>
      </c>
      <c r="G12" s="3">
        <v>2302.4145149999999</v>
      </c>
      <c r="I12" s="3">
        <f>SUM(D12:F12)</f>
        <v>2302.411243</v>
      </c>
      <c r="L12" s="4">
        <v>10000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95D7-0446-410E-AC86-35FF182AA488}">
  <dimension ref="B6:AK141"/>
  <sheetViews>
    <sheetView zoomScale="46" zoomScaleNormal="46" workbookViewId="0">
      <selection activeCell="E6" sqref="E6:E13"/>
    </sheetView>
  </sheetViews>
  <sheetFormatPr defaultRowHeight="14.5" x14ac:dyDescent="0.35"/>
  <sheetData>
    <row r="6" spans="2:37" x14ac:dyDescent="0.35">
      <c r="B6" s="1" t="s">
        <v>6</v>
      </c>
      <c r="E6" s="1" t="s">
        <v>6</v>
      </c>
      <c r="I6" s="1"/>
      <c r="J6" s="1" t="s">
        <v>6</v>
      </c>
      <c r="K6" s="1"/>
      <c r="L6" s="1" t="s">
        <v>7</v>
      </c>
      <c r="Q6" s="1" t="s">
        <v>5</v>
      </c>
      <c r="T6" s="1" t="s">
        <v>5</v>
      </c>
      <c r="Y6" s="1" t="s">
        <v>5</v>
      </c>
      <c r="Z6" s="1"/>
      <c r="AA6" s="1" t="s">
        <v>7</v>
      </c>
      <c r="AG6" s="1" t="s">
        <v>6</v>
      </c>
    </row>
    <row r="7" spans="2:37" x14ac:dyDescent="0.35">
      <c r="C7" s="2" t="s">
        <v>0</v>
      </c>
      <c r="F7" s="4">
        <v>2</v>
      </c>
      <c r="G7" s="4">
        <v>3</v>
      </c>
      <c r="H7" s="4">
        <v>4</v>
      </c>
      <c r="K7" s="6">
        <v>2</v>
      </c>
      <c r="L7" s="6">
        <v>3</v>
      </c>
      <c r="M7" s="6">
        <v>4</v>
      </c>
      <c r="R7" s="2" t="s">
        <v>0</v>
      </c>
      <c r="U7" s="4">
        <v>2</v>
      </c>
      <c r="V7" s="4">
        <v>3</v>
      </c>
      <c r="W7" s="4">
        <v>4</v>
      </c>
      <c r="Z7" s="6">
        <v>2</v>
      </c>
      <c r="AA7" s="6">
        <v>3</v>
      </c>
      <c r="AB7" s="6">
        <v>4</v>
      </c>
      <c r="AG7" s="1"/>
      <c r="AH7" s="4" t="s">
        <v>0</v>
      </c>
      <c r="AI7" s="4">
        <v>2</v>
      </c>
      <c r="AJ7" s="4">
        <v>3</v>
      </c>
      <c r="AK7" s="4">
        <v>4</v>
      </c>
    </row>
    <row r="8" spans="2:37" x14ac:dyDescent="0.35">
      <c r="B8" s="2">
        <v>100</v>
      </c>
      <c r="C8" s="5">
        <v>54.261682499999999</v>
      </c>
      <c r="E8" s="4">
        <v>100</v>
      </c>
      <c r="F8" s="5">
        <v>58.693079333333337</v>
      </c>
      <c r="G8" s="5">
        <v>49.278311000000002</v>
      </c>
      <c r="H8" s="5">
        <v>36.395905999999997</v>
      </c>
      <c r="J8" s="6">
        <v>100</v>
      </c>
      <c r="K8" s="5" cm="1">
        <f t="array" ref="K8:M8">C8/F8:H8</f>
        <v>0.92449881853759497</v>
      </c>
      <c r="L8" s="5">
        <v>1.1011270759665444</v>
      </c>
      <c r="M8" s="5">
        <v>1.4908732454688725</v>
      </c>
      <c r="Q8" s="2">
        <v>100</v>
      </c>
      <c r="R8" s="5">
        <v>270.55357200000003</v>
      </c>
      <c r="T8" s="4">
        <v>100</v>
      </c>
      <c r="U8" s="5">
        <v>217.15463649999998</v>
      </c>
      <c r="V8" s="5">
        <v>176.18047900000002</v>
      </c>
      <c r="W8" s="5">
        <v>143.980065</v>
      </c>
      <c r="Y8" s="6">
        <v>100</v>
      </c>
      <c r="Z8" s="5" cm="1">
        <f t="array" ref="Z8:AB8">T17/U8:W8</f>
        <v>1.2459028108294619</v>
      </c>
      <c r="AA8" s="5">
        <v>1.5356614622440663</v>
      </c>
      <c r="AB8" s="5">
        <v>1.8791043885137853</v>
      </c>
      <c r="AG8" s="2">
        <v>10000</v>
      </c>
      <c r="AH8" s="5">
        <v>5682.6041239999995</v>
      </c>
      <c r="AI8" s="5">
        <v>4712.0188010000002</v>
      </c>
      <c r="AJ8" s="5">
        <v>3716.5303469999999</v>
      </c>
      <c r="AK8" s="5">
        <v>2801.5339610000001</v>
      </c>
    </row>
    <row r="9" spans="2:37" x14ac:dyDescent="0.35">
      <c r="B9" s="2">
        <v>200</v>
      </c>
      <c r="C9" s="5">
        <v>100.19997600000001</v>
      </c>
      <c r="E9" s="4">
        <v>200</v>
      </c>
      <c r="F9" s="5">
        <v>107.51167225</v>
      </c>
      <c r="G9" s="5">
        <v>87.125197285714279</v>
      </c>
      <c r="H9" s="5">
        <v>68.862649599999997</v>
      </c>
      <c r="J9" s="6">
        <v>200</v>
      </c>
      <c r="K9" s="5" cm="1">
        <f t="array" ref="K9:M9">C9/F9:H9</f>
        <v>0.93199160521847435</v>
      </c>
      <c r="L9" s="5">
        <v>1.150068856331067</v>
      </c>
      <c r="M9" s="5">
        <v>1.455070006484328</v>
      </c>
      <c r="Q9" s="2">
        <v>200</v>
      </c>
      <c r="R9" s="5">
        <v>426.33269250000001</v>
      </c>
      <c r="T9" s="4">
        <v>200</v>
      </c>
      <c r="U9" s="5">
        <v>396.78455049999997</v>
      </c>
      <c r="V9" s="5">
        <v>321.05553175</v>
      </c>
      <c r="W9" s="5">
        <v>259.174352</v>
      </c>
      <c r="Y9" s="6">
        <v>200</v>
      </c>
      <c r="Z9" s="5" cm="1">
        <f t="array" ref="Z9:AB9">T18/U9:W9</f>
        <v>1.0744689831364793</v>
      </c>
      <c r="AA9" s="5">
        <v>1.3279095057984467</v>
      </c>
      <c r="AB9" s="5">
        <v>1.6449648246829609</v>
      </c>
    </row>
    <row r="10" spans="2:37" x14ac:dyDescent="0.35">
      <c r="B10" s="2">
        <v>400</v>
      </c>
      <c r="C10" s="5">
        <v>194.31370650000002</v>
      </c>
      <c r="E10" s="4">
        <v>400</v>
      </c>
      <c r="F10" s="5">
        <v>205.53494575000002</v>
      </c>
      <c r="G10" s="5">
        <v>163.710567</v>
      </c>
      <c r="H10" s="5">
        <v>125.20302174999999</v>
      </c>
      <c r="J10" s="6">
        <v>400</v>
      </c>
      <c r="K10" s="5" cm="1">
        <f t="array" ref="K10:M10">C10/F10:H10</f>
        <v>0.94540471349505295</v>
      </c>
      <c r="L10" s="5">
        <v>1.1869344176176486</v>
      </c>
      <c r="M10" s="5">
        <v>1.5519889518960435</v>
      </c>
      <c r="Q10" s="2">
        <v>400</v>
      </c>
      <c r="R10" s="5">
        <v>987.32795350000004</v>
      </c>
      <c r="T10" s="4">
        <v>400</v>
      </c>
      <c r="U10" s="5">
        <v>755.19715874999997</v>
      </c>
      <c r="V10" s="5">
        <v>606.427638</v>
      </c>
      <c r="W10" s="5">
        <v>488.67895833333336</v>
      </c>
      <c r="Y10" s="6">
        <v>400</v>
      </c>
      <c r="Z10" s="5" cm="1">
        <f t="array" ref="Z10:AB10">T19/U10:W10</f>
        <v>1.3073777384626581</v>
      </c>
      <c r="AA10" s="5">
        <v>1.6281051384072966</v>
      </c>
      <c r="AB10" s="5">
        <v>2.0204020178551101</v>
      </c>
      <c r="AG10" s="1"/>
      <c r="AH10" s="4" t="s">
        <v>0</v>
      </c>
      <c r="AI10" s="4">
        <v>2</v>
      </c>
      <c r="AJ10" s="4">
        <v>3</v>
      </c>
      <c r="AK10" s="4">
        <v>4</v>
      </c>
    </row>
    <row r="11" spans="2:37" x14ac:dyDescent="0.35">
      <c r="B11" s="2">
        <v>800</v>
      </c>
      <c r="C11" s="5">
        <v>477.25906250000003</v>
      </c>
      <c r="E11" s="4">
        <v>800</v>
      </c>
      <c r="F11" s="5">
        <v>397.660257</v>
      </c>
      <c r="G11" s="5">
        <v>313.62016599999998</v>
      </c>
      <c r="H11" s="5">
        <v>239.13708580000002</v>
      </c>
      <c r="J11" s="6">
        <v>800</v>
      </c>
      <c r="K11" s="5" cm="1">
        <f t="array" ref="K11:M11">C11/F11:H11</f>
        <v>1.2001678671650611</v>
      </c>
      <c r="L11" s="5">
        <v>1.5217741530689708</v>
      </c>
      <c r="M11" s="5">
        <v>1.9957551163735054</v>
      </c>
      <c r="Q11" s="2">
        <v>800</v>
      </c>
      <c r="R11" s="5">
        <v>1490.1904460000001</v>
      </c>
      <c r="T11" s="4">
        <v>800</v>
      </c>
      <c r="U11" s="5">
        <v>1485.195974</v>
      </c>
      <c r="V11" s="5">
        <v>1171.6428403333332</v>
      </c>
      <c r="W11" s="5">
        <v>940.74344480000002</v>
      </c>
      <c r="Y11" s="6">
        <v>800</v>
      </c>
      <c r="Z11" s="5" cm="1">
        <f t="array" ref="Z11:AB11">T20/U11:W11</f>
        <v>1.0033628370177632</v>
      </c>
      <c r="AA11" s="5">
        <v>1.2718811524304112</v>
      </c>
      <c r="AB11" s="5">
        <v>1.5840561571139209</v>
      </c>
      <c r="AG11" s="2">
        <v>10000</v>
      </c>
      <c r="AH11" s="5" cm="1">
        <f t="array" ref="AH11:AK11">AH8/AH8:AK8</f>
        <v>1</v>
      </c>
      <c r="AI11" s="5">
        <v>1.205980783182363</v>
      </c>
      <c r="AJ11" s="5">
        <v>1.5290078630965636</v>
      </c>
      <c r="AK11" s="5">
        <v>2.0283902330320527</v>
      </c>
    </row>
    <row r="12" spans="2:37" x14ac:dyDescent="0.35">
      <c r="B12" s="2">
        <v>1000</v>
      </c>
      <c r="C12" s="5">
        <v>606.11834699999997</v>
      </c>
      <c r="E12" s="4">
        <v>1000</v>
      </c>
      <c r="F12" s="5">
        <v>489.60033450000003</v>
      </c>
      <c r="G12" s="5">
        <v>389.35207200000002</v>
      </c>
      <c r="H12" s="5">
        <v>296.63510000000002</v>
      </c>
      <c r="J12" s="6">
        <v>1000</v>
      </c>
      <c r="K12" s="5" cm="1">
        <f t="array" ref="K12:M12">C12/F12:H12</f>
        <v>1.2379859740475727</v>
      </c>
      <c r="L12" s="5">
        <v>1.5567358968620051</v>
      </c>
      <c r="M12" s="5">
        <v>2.0433129693687628</v>
      </c>
      <c r="Q12" s="2">
        <v>1000</v>
      </c>
      <c r="R12" s="5">
        <v>1902.0562935</v>
      </c>
      <c r="T12" s="4">
        <v>1000</v>
      </c>
      <c r="U12" s="5">
        <v>1836.2160060000001</v>
      </c>
      <c r="V12" s="5">
        <v>1454.345875</v>
      </c>
      <c r="W12" s="5">
        <v>1156.4777239999999</v>
      </c>
      <c r="Y12" s="6">
        <v>1000</v>
      </c>
      <c r="Z12" s="5" cm="1">
        <f t="array" ref="Z12:AB12">T21/U12:W12</f>
        <v>1.0358565045097423</v>
      </c>
      <c r="AA12" s="5">
        <v>1.3078431521662617</v>
      </c>
      <c r="AB12" s="5">
        <v>1.6446977352241678</v>
      </c>
    </row>
    <row r="13" spans="2:37" x14ac:dyDescent="0.35">
      <c r="B13" s="2">
        <v>10000</v>
      </c>
      <c r="C13" s="5">
        <v>5682.6041239999995</v>
      </c>
      <c r="E13" s="4">
        <v>10000</v>
      </c>
      <c r="F13" s="1">
        <v>4712.0188010000002</v>
      </c>
      <c r="G13" s="1">
        <v>3716.5303469999999</v>
      </c>
      <c r="H13" s="1">
        <v>2801.5339610000001</v>
      </c>
      <c r="J13" s="6">
        <v>10000</v>
      </c>
      <c r="K13" s="5" cm="1">
        <f t="array" ref="K13:M13">C13/F13:H13</f>
        <v>1.205980783182363</v>
      </c>
      <c r="L13" s="5">
        <v>1.5290078630965636</v>
      </c>
      <c r="M13" s="5">
        <v>2.0283902330320527</v>
      </c>
      <c r="Q13" s="2">
        <v>10000</v>
      </c>
      <c r="R13" s="1" t="s">
        <v>14</v>
      </c>
      <c r="T13" s="4">
        <v>10000</v>
      </c>
      <c r="U13" s="1" t="s">
        <v>14</v>
      </c>
      <c r="V13" s="1" t="s">
        <v>14</v>
      </c>
      <c r="W13" s="1" t="s">
        <v>14</v>
      </c>
      <c r="Y13" s="6">
        <v>10000</v>
      </c>
      <c r="Z13" s="1" t="s">
        <v>14</v>
      </c>
      <c r="AA13" s="1" t="s">
        <v>14</v>
      </c>
      <c r="AB13" s="1" t="s">
        <v>14</v>
      </c>
      <c r="AG13" s="1"/>
      <c r="AH13" s="4" t="s">
        <v>0</v>
      </c>
      <c r="AI13" s="4">
        <v>2</v>
      </c>
      <c r="AJ13" s="4">
        <v>3</v>
      </c>
      <c r="AK13" s="4">
        <v>4</v>
      </c>
    </row>
    <row r="14" spans="2:37" x14ac:dyDescent="0.35">
      <c r="AG14" s="2">
        <v>10000</v>
      </c>
      <c r="AH14" s="5">
        <f>AH11/1</f>
        <v>1</v>
      </c>
      <c r="AI14" s="5">
        <f>AI11/2</f>
        <v>0.60299039159118151</v>
      </c>
      <c r="AJ14" s="5">
        <f>AJ11/AJ10</f>
        <v>0.50966928769885456</v>
      </c>
      <c r="AK14" s="5">
        <f>AK11/AK10</f>
        <v>0.50709755825801317</v>
      </c>
    </row>
    <row r="15" spans="2:37" x14ac:dyDescent="0.35">
      <c r="D15" s="1" t="s">
        <v>6</v>
      </c>
      <c r="J15" s="1" t="s">
        <v>6</v>
      </c>
      <c r="K15" s="1" t="s">
        <v>8</v>
      </c>
      <c r="M15" s="1"/>
      <c r="N15" s="1"/>
      <c r="S15" s="1" t="s">
        <v>5</v>
      </c>
      <c r="Y15" s="1" t="s">
        <v>5</v>
      </c>
      <c r="Z15" s="1" t="s">
        <v>8</v>
      </c>
      <c r="AB15" s="1"/>
    </row>
    <row r="16" spans="2:37" x14ac:dyDescent="0.35">
      <c r="D16" s="1"/>
      <c r="E16" s="4" t="s">
        <v>0</v>
      </c>
      <c r="F16" s="4">
        <v>2</v>
      </c>
      <c r="G16" s="4">
        <v>3</v>
      </c>
      <c r="H16" s="4">
        <v>4</v>
      </c>
      <c r="K16" s="7">
        <v>2</v>
      </c>
      <c r="L16" s="7">
        <v>3</v>
      </c>
      <c r="M16" s="7">
        <v>4</v>
      </c>
      <c r="N16" s="1"/>
      <c r="T16" s="2" t="s">
        <v>0</v>
      </c>
      <c r="U16" s="4">
        <v>2</v>
      </c>
      <c r="V16" s="4">
        <v>3</v>
      </c>
      <c r="W16" s="4">
        <v>4</v>
      </c>
      <c r="Z16" s="7">
        <v>2</v>
      </c>
      <c r="AA16" s="7">
        <v>3</v>
      </c>
      <c r="AB16" s="7">
        <v>4</v>
      </c>
    </row>
    <row r="17" spans="4:28" x14ac:dyDescent="0.35">
      <c r="D17" s="2">
        <v>100</v>
      </c>
      <c r="E17" s="5">
        <v>54.261682499999999</v>
      </c>
      <c r="F17" s="5">
        <v>58.693079333333337</v>
      </c>
      <c r="G17" s="5">
        <v>49.278311000000002</v>
      </c>
      <c r="H17" s="5">
        <v>19.604696499999999</v>
      </c>
      <c r="J17" s="7">
        <v>100</v>
      </c>
      <c r="K17" s="5" cm="1">
        <f t="array" ref="K17:K21">K8:K12/K7</f>
        <v>0.46224940926879748</v>
      </c>
      <c r="L17" s="5" cm="1">
        <f t="array" ref="L17:L21">L8:L12/L16</f>
        <v>0.36704235865551477</v>
      </c>
      <c r="M17" s="5" cm="1">
        <f t="array" ref="M17:M21">M8:M12/M16</f>
        <v>0.37271831136721811</v>
      </c>
      <c r="S17" s="2">
        <v>100</v>
      </c>
      <c r="T17" s="5">
        <v>270.55357200000003</v>
      </c>
      <c r="U17" s="5">
        <v>217.15463649999998</v>
      </c>
      <c r="V17" s="5">
        <v>176.18047900000002</v>
      </c>
      <c r="W17" s="5">
        <v>143.980065</v>
      </c>
      <c r="Y17" s="7">
        <v>100</v>
      </c>
      <c r="Z17" s="5" cm="1">
        <f t="array" ref="Z17:Z21">Z8:Z12/Z16</f>
        <v>0.62295140541473093</v>
      </c>
      <c r="AA17" s="5" cm="1">
        <f t="array" ref="AA17:AA21">AA8:AA12/AA16</f>
        <v>0.51188715408135543</v>
      </c>
      <c r="AB17" s="5" cm="1">
        <f t="array" ref="AB17:AB21">AB8:AB12/AB16</f>
        <v>0.46977609712844631</v>
      </c>
    </row>
    <row r="18" spans="4:28" x14ac:dyDescent="0.35">
      <c r="D18" s="2">
        <v>200</v>
      </c>
      <c r="E18" s="5">
        <v>100.19997600000001</v>
      </c>
      <c r="F18" s="5">
        <v>107.51167225</v>
      </c>
      <c r="G18" s="5">
        <v>87.125197285714279</v>
      </c>
      <c r="H18" s="5">
        <v>68.862649599999997</v>
      </c>
      <c r="J18" s="7">
        <v>200</v>
      </c>
      <c r="K18" s="5">
        <v>0.46599580260923718</v>
      </c>
      <c r="L18" s="5">
        <v>0.38335628544368899</v>
      </c>
      <c r="M18" s="5">
        <v>0.36376750162108201</v>
      </c>
      <c r="N18" s="1"/>
      <c r="S18" s="2">
        <v>200</v>
      </c>
      <c r="T18" s="5">
        <v>426.33269250000001</v>
      </c>
      <c r="U18" s="5">
        <v>396.78455049999997</v>
      </c>
      <c r="V18" s="5">
        <v>321.05553175</v>
      </c>
      <c r="W18" s="5">
        <v>259.174352</v>
      </c>
      <c r="Y18" s="7">
        <v>200</v>
      </c>
      <c r="Z18" s="5">
        <v>0.53723449156823966</v>
      </c>
      <c r="AA18" s="5">
        <v>0.44263650193281556</v>
      </c>
      <c r="AB18" s="5">
        <v>0.41124120617074023</v>
      </c>
    </row>
    <row r="19" spans="4:28" x14ac:dyDescent="0.35">
      <c r="D19" s="2">
        <v>400</v>
      </c>
      <c r="E19" s="5">
        <v>194.31370650000002</v>
      </c>
      <c r="F19" s="5">
        <v>205.53494575000002</v>
      </c>
      <c r="G19" s="5">
        <v>163.710567</v>
      </c>
      <c r="H19" s="5">
        <v>125.20302174999999</v>
      </c>
      <c r="J19" s="7">
        <v>400</v>
      </c>
      <c r="K19" s="5">
        <v>0.47270235674752648</v>
      </c>
      <c r="L19" s="5">
        <v>0.39564480587254952</v>
      </c>
      <c r="M19" s="5">
        <v>0.38799723797401087</v>
      </c>
      <c r="N19" s="1"/>
      <c r="S19" s="2">
        <v>400</v>
      </c>
      <c r="T19" s="5">
        <v>987.32795350000004</v>
      </c>
      <c r="U19" s="5">
        <v>755.19715874999997</v>
      </c>
      <c r="V19" s="5">
        <v>606.427638</v>
      </c>
      <c r="W19" s="5">
        <v>488.67895833333336</v>
      </c>
      <c r="Y19" s="7">
        <v>400</v>
      </c>
      <c r="Z19" s="5">
        <v>0.65368886923132907</v>
      </c>
      <c r="AA19" s="5">
        <v>0.54270171280243218</v>
      </c>
      <c r="AB19" s="5">
        <v>0.50510050446377752</v>
      </c>
    </row>
    <row r="20" spans="4:28" x14ac:dyDescent="0.35">
      <c r="D20" s="2">
        <v>800</v>
      </c>
      <c r="E20" s="5">
        <v>477.25906250000003</v>
      </c>
      <c r="F20" s="5">
        <v>397.660257</v>
      </c>
      <c r="G20" s="5">
        <v>313.62016599999998</v>
      </c>
      <c r="H20" s="5">
        <v>239.13708580000002</v>
      </c>
      <c r="J20" s="7">
        <v>800</v>
      </c>
      <c r="K20" s="5">
        <v>0.60008393358253054</v>
      </c>
      <c r="L20" s="5">
        <v>0.50725805102299026</v>
      </c>
      <c r="M20" s="5">
        <v>0.49893877909337636</v>
      </c>
      <c r="S20" s="2">
        <v>800</v>
      </c>
      <c r="T20" s="5">
        <v>1490.1904460000001</v>
      </c>
      <c r="U20" s="5">
        <v>1485.195974</v>
      </c>
      <c r="V20" s="5">
        <v>1171.6428403333332</v>
      </c>
      <c r="W20" s="5">
        <v>940.74344480000002</v>
      </c>
      <c r="Y20" s="7">
        <v>800</v>
      </c>
      <c r="Z20" s="5">
        <v>0.50168141850888159</v>
      </c>
      <c r="AA20" s="5">
        <v>0.42396038414347043</v>
      </c>
      <c r="AB20" s="5">
        <v>0.39601403927848022</v>
      </c>
    </row>
    <row r="21" spans="4:28" x14ac:dyDescent="0.35">
      <c r="D21" s="2">
        <v>1000</v>
      </c>
      <c r="E21" s="5">
        <v>606.11834699999997</v>
      </c>
      <c r="F21" s="5">
        <v>489.60033450000003</v>
      </c>
      <c r="G21" s="5">
        <v>389.35207200000002</v>
      </c>
      <c r="H21" s="5">
        <v>296.63510000000002</v>
      </c>
      <c r="J21" s="7">
        <v>1000</v>
      </c>
      <c r="K21" s="5">
        <v>0.61899298702378636</v>
      </c>
      <c r="L21" s="5">
        <v>0.51891196562066833</v>
      </c>
      <c r="M21" s="5">
        <v>0.51082824234219071</v>
      </c>
      <c r="S21" s="2">
        <v>1000</v>
      </c>
      <c r="T21" s="5">
        <v>1902.0562935</v>
      </c>
      <c r="U21" s="5">
        <v>1836.2160060000001</v>
      </c>
      <c r="V21" s="5">
        <v>1454.345875</v>
      </c>
      <c r="W21" s="5">
        <v>1156.4777239999999</v>
      </c>
      <c r="Y21" s="7">
        <v>1000</v>
      </c>
      <c r="Z21" s="5">
        <v>0.51792825225487116</v>
      </c>
      <c r="AA21" s="5">
        <v>0.43594771738875387</v>
      </c>
      <c r="AB21" s="5">
        <v>0.41117443380604196</v>
      </c>
    </row>
    <row r="22" spans="4:28" x14ac:dyDescent="0.35">
      <c r="D22" s="2">
        <v>10000</v>
      </c>
      <c r="E22" s="5">
        <v>5682.6041239999995</v>
      </c>
      <c r="F22" s="5">
        <v>4712.0188010000002</v>
      </c>
      <c r="G22" s="5">
        <v>3716.5303469999999</v>
      </c>
      <c r="H22" s="5">
        <v>2801.5339610000001</v>
      </c>
      <c r="J22" s="7">
        <v>10000</v>
      </c>
      <c r="K22" s="1">
        <f>K13/K7</f>
        <v>0.60299039159118151</v>
      </c>
      <c r="L22" s="1">
        <f>L13/L7</f>
        <v>0.50966928769885456</v>
      </c>
      <c r="M22" s="1">
        <f>M13/M7</f>
        <v>0.50709755825801317</v>
      </c>
      <c r="S22" s="2">
        <v>10000</v>
      </c>
      <c r="T22" s="1" t="s">
        <v>14</v>
      </c>
      <c r="U22" s="1" t="s">
        <v>14</v>
      </c>
      <c r="V22" s="1" t="s">
        <v>14</v>
      </c>
      <c r="W22" s="1" t="s">
        <v>14</v>
      </c>
      <c r="Y22" s="7">
        <v>10000</v>
      </c>
      <c r="Z22" s="1" t="s">
        <v>14</v>
      </c>
      <c r="AA22" s="1" t="s">
        <v>14</v>
      </c>
      <c r="AB22" s="1" t="s">
        <v>14</v>
      </c>
    </row>
    <row r="26" spans="4:28" x14ac:dyDescent="0.35">
      <c r="O26" s="1"/>
    </row>
    <row r="72" spans="3:18" ht="15" thickBot="1" x14ac:dyDescent="0.4"/>
    <row r="73" spans="3:18" ht="15" thickBot="1" x14ac:dyDescent="0.4">
      <c r="C73" s="9" t="s">
        <v>6</v>
      </c>
      <c r="D73" s="40" t="s">
        <v>0</v>
      </c>
      <c r="F73" s="9" t="s">
        <v>5</v>
      </c>
      <c r="G73" s="40" t="s">
        <v>0</v>
      </c>
    </row>
    <row r="74" spans="3:18" x14ac:dyDescent="0.35">
      <c r="C74" s="41">
        <v>100</v>
      </c>
      <c r="D74" s="39">
        <v>53.647557999999997</v>
      </c>
      <c r="F74" s="41">
        <v>100</v>
      </c>
      <c r="G74" s="39">
        <v>270.92362800000001</v>
      </c>
      <c r="I74" s="9" t="s">
        <v>6</v>
      </c>
      <c r="J74" s="10"/>
      <c r="K74" s="10"/>
      <c r="L74" s="11"/>
      <c r="O74" s="9" t="s">
        <v>5</v>
      </c>
      <c r="P74" s="10"/>
      <c r="Q74" s="10"/>
      <c r="R74" s="11"/>
    </row>
    <row r="75" spans="3:18" x14ac:dyDescent="0.35">
      <c r="C75" s="41">
        <v>200</v>
      </c>
      <c r="D75" s="39">
        <v>99.529784000000006</v>
      </c>
      <c r="F75" s="41">
        <v>200</v>
      </c>
      <c r="G75" s="20">
        <v>425.89863800000001</v>
      </c>
      <c r="I75" s="12">
        <v>100</v>
      </c>
      <c r="J75" s="13">
        <v>2</v>
      </c>
      <c r="K75" s="13">
        <v>3</v>
      </c>
      <c r="L75" s="14">
        <v>4</v>
      </c>
      <c r="O75" s="12">
        <v>100</v>
      </c>
      <c r="P75" s="13">
        <v>2</v>
      </c>
      <c r="Q75" s="13">
        <v>3</v>
      </c>
      <c r="R75" s="14">
        <v>4</v>
      </c>
    </row>
    <row r="76" spans="3:18" x14ac:dyDescent="0.35">
      <c r="C76" s="41">
        <v>400</v>
      </c>
      <c r="D76" s="39">
        <v>194.27317600000001</v>
      </c>
      <c r="F76" s="41">
        <v>400</v>
      </c>
      <c r="G76" s="39">
        <v>974.55073700000003</v>
      </c>
      <c r="I76" s="15"/>
      <c r="J76" s="16">
        <v>33.626187999999999</v>
      </c>
      <c r="K76" s="17">
        <v>49.443871999999999</v>
      </c>
      <c r="L76" s="18">
        <v>36.602055999999997</v>
      </c>
      <c r="O76" s="15"/>
      <c r="P76" s="16">
        <v>132.952438</v>
      </c>
      <c r="Q76" s="17">
        <v>176.69072399999999</v>
      </c>
      <c r="R76" s="20">
        <v>145.437737</v>
      </c>
    </row>
    <row r="77" spans="3:18" x14ac:dyDescent="0.35">
      <c r="C77" s="41">
        <v>800</v>
      </c>
      <c r="D77" s="39">
        <v>472.81780700000002</v>
      </c>
      <c r="F77" s="41">
        <v>800</v>
      </c>
      <c r="G77" s="39">
        <v>1489.766263</v>
      </c>
      <c r="I77" s="15"/>
      <c r="J77" s="19">
        <v>57.452444</v>
      </c>
      <c r="K77" s="17">
        <v>49.220334999999999</v>
      </c>
      <c r="L77" s="18">
        <v>37.589371</v>
      </c>
      <c r="O77" s="15"/>
      <c r="P77" s="17">
        <v>216.44204300000001</v>
      </c>
      <c r="Q77" s="17">
        <v>176.99722</v>
      </c>
      <c r="R77" s="20">
        <v>142.14845600000001</v>
      </c>
    </row>
    <row r="78" spans="3:18" x14ac:dyDescent="0.35">
      <c r="C78" s="41">
        <v>1000</v>
      </c>
      <c r="D78" s="39">
        <v>606.11834699999997</v>
      </c>
      <c r="F78" s="41">
        <v>1000</v>
      </c>
      <c r="G78" s="39">
        <v>1901.433802</v>
      </c>
      <c r="I78" s="15"/>
      <c r="J78" s="19">
        <v>58.193370999999999</v>
      </c>
      <c r="K78" s="17">
        <v>49.170726000000002</v>
      </c>
      <c r="L78" s="20">
        <v>19.596941999999999</v>
      </c>
      <c r="O78" s="15"/>
      <c r="P78" s="19">
        <v>218.27667</v>
      </c>
      <c r="Q78" s="17">
        <v>177.291777</v>
      </c>
      <c r="R78" s="20">
        <v>144.18427299999999</v>
      </c>
    </row>
    <row r="79" spans="3:18" x14ac:dyDescent="0.35">
      <c r="C79" s="41"/>
      <c r="D79" s="39"/>
      <c r="F79" s="41"/>
      <c r="G79" s="39"/>
      <c r="I79" s="15"/>
      <c r="J79" s="16">
        <v>33.55491</v>
      </c>
      <c r="K79" s="17"/>
      <c r="L79" s="20">
        <v>19.585944999999999</v>
      </c>
      <c r="O79" s="15"/>
      <c r="P79" s="19">
        <v>215.09016199999999</v>
      </c>
      <c r="Q79" s="24">
        <v>98.983604999999997</v>
      </c>
      <c r="R79" s="18">
        <v>77.156619000000006</v>
      </c>
    </row>
    <row r="80" spans="3:18" ht="15" thickBot="1" x14ac:dyDescent="0.4">
      <c r="C80" s="42">
        <v>10000</v>
      </c>
      <c r="D80" s="43">
        <v>5727.9084999999995</v>
      </c>
      <c r="F80" s="42">
        <v>10000</v>
      </c>
      <c r="G80" s="37"/>
      <c r="I80" s="15"/>
      <c r="J80" s="19">
        <v>58.875593000000002</v>
      </c>
      <c r="K80" s="17"/>
      <c r="L80" s="20">
        <v>19.667033</v>
      </c>
      <c r="O80" s="15"/>
      <c r="P80" s="19">
        <v>218.80967100000001</v>
      </c>
      <c r="Q80" s="17">
        <v>173.74219500000001</v>
      </c>
      <c r="R80" s="20">
        <v>144.14979400000001</v>
      </c>
    </row>
    <row r="81" spans="3:21" ht="15" thickBot="1" x14ac:dyDescent="0.4">
      <c r="D81" s="3"/>
      <c r="I81" s="15"/>
      <c r="J81" s="19"/>
      <c r="K81" s="17"/>
      <c r="L81" s="20"/>
      <c r="O81" s="15"/>
      <c r="P81" s="19"/>
      <c r="Q81" s="17"/>
      <c r="R81" s="20"/>
      <c r="T81" s="3"/>
      <c r="U81" s="3"/>
    </row>
    <row r="82" spans="3:21" ht="15" thickBot="1" x14ac:dyDescent="0.4">
      <c r="C82" s="9" t="s">
        <v>6</v>
      </c>
      <c r="D82" s="44" t="s">
        <v>0</v>
      </c>
      <c r="F82" s="9" t="s">
        <v>5</v>
      </c>
      <c r="G82" s="40" t="s">
        <v>0</v>
      </c>
      <c r="I82" s="15"/>
      <c r="J82" s="19">
        <v>59.651575000000001</v>
      </c>
      <c r="K82" s="17"/>
      <c r="L82" s="20">
        <v>19.568866</v>
      </c>
      <c r="O82" s="21"/>
      <c r="P82" s="22">
        <f>AVERAGE(P77:P80)</f>
        <v>217.15463649999998</v>
      </c>
      <c r="Q82" s="25">
        <f>AVERAGE(Q76:Q78,Q80)</f>
        <v>176.18047900000002</v>
      </c>
      <c r="R82" s="26">
        <f>AVERAGE(R76:R78,R80)</f>
        <v>143.980065</v>
      </c>
    </row>
    <row r="83" spans="3:21" ht="15" thickBot="1" x14ac:dyDescent="0.4">
      <c r="C83" s="41">
        <v>100</v>
      </c>
      <c r="D83" s="39">
        <v>54.875807000000002</v>
      </c>
      <c r="F83" s="41">
        <v>100</v>
      </c>
      <c r="G83" s="39">
        <v>270.183516</v>
      </c>
      <c r="I83" s="15"/>
      <c r="J83" s="19">
        <v>59.547975999999998</v>
      </c>
      <c r="K83" s="17"/>
      <c r="L83" s="20"/>
    </row>
    <row r="84" spans="3:21" ht="15" thickBot="1" x14ac:dyDescent="0.4">
      <c r="C84" s="41">
        <v>200</v>
      </c>
      <c r="D84" s="39">
        <v>100.87016800000001</v>
      </c>
      <c r="F84" s="41">
        <v>200</v>
      </c>
      <c r="G84" s="39">
        <v>426.76674700000001</v>
      </c>
      <c r="I84" s="15"/>
      <c r="J84" s="19">
        <v>58.437517</v>
      </c>
      <c r="K84" s="17"/>
      <c r="L84" s="20"/>
      <c r="O84" s="9" t="s">
        <v>5</v>
      </c>
      <c r="P84" s="10"/>
      <c r="Q84" s="10"/>
      <c r="R84" s="11"/>
    </row>
    <row r="85" spans="3:21" ht="15" thickBot="1" x14ac:dyDescent="0.4">
      <c r="C85" s="41">
        <v>400</v>
      </c>
      <c r="D85" s="39">
        <v>194.35423700000001</v>
      </c>
      <c r="F85" s="41">
        <v>400</v>
      </c>
      <c r="G85" s="39">
        <v>1000.10517</v>
      </c>
      <c r="I85" s="27"/>
      <c r="J85" s="28">
        <f>AVERAGE(J77,J78,J80:J84)</f>
        <v>58.693079333333337</v>
      </c>
      <c r="K85" s="28">
        <f>AVERAGE(K76:K78)</f>
        <v>49.278311000000002</v>
      </c>
      <c r="L85" s="29">
        <f>AVERAGE(L78:L82)</f>
        <v>19.604696499999999</v>
      </c>
      <c r="M85" s="1"/>
      <c r="O85" s="12">
        <v>200</v>
      </c>
      <c r="P85" s="13">
        <v>2</v>
      </c>
      <c r="Q85" s="13">
        <v>3</v>
      </c>
      <c r="R85" s="14">
        <v>4</v>
      </c>
    </row>
    <row r="86" spans="3:21" x14ac:dyDescent="0.35">
      <c r="C86" s="41">
        <v>800</v>
      </c>
      <c r="D86" s="39">
        <v>481.70031799999998</v>
      </c>
      <c r="F86" s="41">
        <v>800</v>
      </c>
      <c r="G86" s="39">
        <v>1490.6146289999999</v>
      </c>
      <c r="O86" s="15"/>
      <c r="P86" s="19">
        <v>399.48921200000001</v>
      </c>
      <c r="Q86" s="17">
        <v>321.57883299999997</v>
      </c>
      <c r="R86" s="20">
        <v>259.26166999999998</v>
      </c>
    </row>
    <row r="87" spans="3:21" ht="15" thickBot="1" x14ac:dyDescent="0.4">
      <c r="C87" s="41">
        <v>1000</v>
      </c>
      <c r="D87" s="45">
        <v>462.13168300000001</v>
      </c>
      <c r="F87" s="41">
        <v>1000</v>
      </c>
      <c r="G87" s="39">
        <v>1902.6787850000001</v>
      </c>
      <c r="O87" s="15"/>
      <c r="P87" s="19">
        <v>396.07192600000002</v>
      </c>
      <c r="Q87" s="17">
        <v>319.32517000000001</v>
      </c>
      <c r="R87" s="18">
        <v>135.024945</v>
      </c>
    </row>
    <row r="88" spans="3:21" ht="15" thickBot="1" x14ac:dyDescent="0.4">
      <c r="C88" s="42">
        <v>10000</v>
      </c>
      <c r="D88" s="43">
        <v>5637.2997480000004</v>
      </c>
      <c r="F88" s="42">
        <v>10000</v>
      </c>
      <c r="G88" s="37"/>
      <c r="I88" s="9" t="s">
        <v>6</v>
      </c>
      <c r="J88" s="10"/>
      <c r="K88" s="10"/>
      <c r="L88" s="11"/>
      <c r="O88" s="15"/>
      <c r="P88" s="16">
        <v>243.99867</v>
      </c>
      <c r="Q88" s="17">
        <v>321.20842399999998</v>
      </c>
      <c r="R88" s="20">
        <v>258.87362300000001</v>
      </c>
      <c r="U88" s="3"/>
    </row>
    <row r="89" spans="3:21" ht="15" thickBot="1" x14ac:dyDescent="0.4">
      <c r="I89" s="12">
        <v>200</v>
      </c>
      <c r="J89" s="13">
        <v>2</v>
      </c>
      <c r="K89" s="13">
        <v>3</v>
      </c>
      <c r="L89" s="14">
        <v>4</v>
      </c>
      <c r="O89" s="15"/>
      <c r="P89" s="19">
        <v>392.86582099999998</v>
      </c>
      <c r="Q89" s="24">
        <v>168.773695</v>
      </c>
      <c r="R89" s="18">
        <v>134.88306299999999</v>
      </c>
    </row>
    <row r="90" spans="3:21" x14ac:dyDescent="0.35">
      <c r="C90" s="9" t="s">
        <v>6</v>
      </c>
      <c r="D90" s="40" t="s">
        <v>0</v>
      </c>
      <c r="F90" s="9" t="s">
        <v>5</v>
      </c>
      <c r="G90" s="40" t="s">
        <v>0</v>
      </c>
      <c r="I90" s="15"/>
      <c r="J90" s="16">
        <v>61.499535000000002</v>
      </c>
      <c r="K90" s="17">
        <v>87.131626999999995</v>
      </c>
      <c r="L90" s="20">
        <v>69.061707999999996</v>
      </c>
      <c r="M90" s="1"/>
      <c r="O90" s="15"/>
      <c r="P90" s="19">
        <v>398.71124300000002</v>
      </c>
      <c r="Q90" s="17">
        <v>322.10969999999998</v>
      </c>
      <c r="R90" s="20">
        <v>259.38776300000001</v>
      </c>
    </row>
    <row r="91" spans="3:21" ht="15" thickBot="1" x14ac:dyDescent="0.4">
      <c r="C91" s="41">
        <v>100</v>
      </c>
      <c r="D91" s="39">
        <f>AVERAGE(D74,D83)</f>
        <v>54.261682499999999</v>
      </c>
      <c r="F91" s="41">
        <v>100</v>
      </c>
      <c r="G91" s="39">
        <f>AVERAGE(G83,G74)</f>
        <v>270.55357200000003</v>
      </c>
      <c r="I91" s="15"/>
      <c r="J91" s="19">
        <v>107.444312</v>
      </c>
      <c r="K91" s="17">
        <v>87.289142999999996</v>
      </c>
      <c r="L91" s="20">
        <v>68.321627000000007</v>
      </c>
      <c r="O91" s="21"/>
      <c r="P91" s="22">
        <f>AVERAGE(P86:P87,P89:P90)</f>
        <v>396.78455049999997</v>
      </c>
      <c r="Q91" s="25">
        <f>AVERAGE(Q86:Q88,Q90)</f>
        <v>321.05553175</v>
      </c>
      <c r="R91" s="26">
        <f>AVERAGE(R86,R88,R90)</f>
        <v>259.174352</v>
      </c>
    </row>
    <row r="92" spans="3:21" x14ac:dyDescent="0.35">
      <c r="C92" s="41">
        <v>200</v>
      </c>
      <c r="D92" s="39">
        <f>AVERAGE(D75,D84)</f>
        <v>100.19997600000001</v>
      </c>
      <c r="F92" s="41">
        <v>200</v>
      </c>
      <c r="G92" s="39">
        <f>AVERAGE(G75,G84)</f>
        <v>426.33269250000001</v>
      </c>
      <c r="I92" s="15"/>
      <c r="J92" s="19">
        <v>108.555742</v>
      </c>
      <c r="K92" s="17">
        <v>87.667806999999996</v>
      </c>
      <c r="L92" s="20">
        <v>67.774276999999998</v>
      </c>
    </row>
    <row r="93" spans="3:21" ht="15" thickBot="1" x14ac:dyDescent="0.4">
      <c r="C93" s="41">
        <v>400</v>
      </c>
      <c r="D93" s="39">
        <f>AVERAGE(D76,D85)</f>
        <v>194.31370650000002</v>
      </c>
      <c r="F93" s="41">
        <v>400</v>
      </c>
      <c r="G93" s="39">
        <f>AVERAGE(G76,G85)</f>
        <v>987.32795350000004</v>
      </c>
      <c r="I93" s="15"/>
      <c r="J93" s="19">
        <v>106.28687600000001</v>
      </c>
      <c r="K93" s="24">
        <v>43.982210000000002</v>
      </c>
      <c r="L93" s="20">
        <v>69.667047999999994</v>
      </c>
    </row>
    <row r="94" spans="3:21" x14ac:dyDescent="0.35">
      <c r="C94" s="41">
        <v>800</v>
      </c>
      <c r="D94" s="39">
        <f>AVERAGE(D77,D86)</f>
        <v>477.25906250000003</v>
      </c>
      <c r="F94" s="41">
        <v>800</v>
      </c>
      <c r="G94" s="39">
        <f>AVERAGE(G77,G86)</f>
        <v>1490.1904460000001</v>
      </c>
      <c r="I94" s="15"/>
      <c r="J94" s="19">
        <v>107.759759</v>
      </c>
      <c r="K94" s="24">
        <v>42.586843999999999</v>
      </c>
      <c r="L94" s="20">
        <v>69.488587999999993</v>
      </c>
      <c r="O94" s="9" t="s">
        <v>5</v>
      </c>
      <c r="P94" s="10"/>
      <c r="Q94" s="10"/>
      <c r="R94" s="11"/>
    </row>
    <row r="95" spans="3:21" x14ac:dyDescent="0.35">
      <c r="C95" s="41">
        <v>1000</v>
      </c>
      <c r="D95" s="39">
        <v>606.11834699999997</v>
      </c>
      <c r="F95" s="41">
        <v>1000</v>
      </c>
      <c r="G95" s="39">
        <f>AVERAGE(G78,G87)</f>
        <v>1902.0562935</v>
      </c>
      <c r="I95" s="15"/>
      <c r="J95" s="17"/>
      <c r="K95" s="24">
        <v>42.628098000000001</v>
      </c>
      <c r="L95" s="20"/>
      <c r="O95" s="12">
        <v>400</v>
      </c>
      <c r="P95" s="13">
        <v>2</v>
      </c>
      <c r="Q95" s="13">
        <v>3</v>
      </c>
      <c r="R95" s="14">
        <v>4</v>
      </c>
    </row>
    <row r="96" spans="3:21" ht="15" thickBot="1" x14ac:dyDescent="0.4">
      <c r="C96" s="42">
        <v>10000</v>
      </c>
      <c r="D96" s="43">
        <f>AVERAGE(D80,D88)</f>
        <v>5682.6041239999995</v>
      </c>
      <c r="F96" s="42">
        <v>10000</v>
      </c>
      <c r="G96" s="37"/>
      <c r="I96" s="15"/>
      <c r="J96" s="17"/>
      <c r="K96" s="17">
        <v>87.050366999999994</v>
      </c>
      <c r="L96" s="20"/>
      <c r="O96" s="15"/>
      <c r="P96" s="19">
        <v>754.87459100000001</v>
      </c>
      <c r="Q96" s="19">
        <v>607.48484299999996</v>
      </c>
      <c r="R96" s="39">
        <v>486.60764799999998</v>
      </c>
    </row>
    <row r="97" spans="3:19" x14ac:dyDescent="0.35">
      <c r="I97" s="15"/>
      <c r="J97" s="17"/>
      <c r="K97" s="17">
        <v>86.261673000000002</v>
      </c>
      <c r="L97" s="20"/>
      <c r="O97" s="15"/>
      <c r="P97" s="19">
        <v>751.48057900000003</v>
      </c>
      <c r="Q97" s="17">
        <v>608.01285299999995</v>
      </c>
      <c r="R97" s="20">
        <v>485.98227400000002</v>
      </c>
    </row>
    <row r="98" spans="3:19" x14ac:dyDescent="0.35">
      <c r="I98" s="15"/>
      <c r="J98" s="17"/>
      <c r="K98" s="17">
        <v>87.413245000000003</v>
      </c>
      <c r="L98" s="20"/>
      <c r="O98" s="15"/>
      <c r="P98" s="19">
        <v>761.01932999999997</v>
      </c>
      <c r="Q98" s="17">
        <v>603.82361200000003</v>
      </c>
      <c r="R98" s="18">
        <v>248.22266500000001</v>
      </c>
    </row>
    <row r="99" spans="3:19" ht="15" thickBot="1" x14ac:dyDescent="0.4">
      <c r="I99" s="30"/>
      <c r="J99" s="17"/>
      <c r="K99" s="17">
        <v>87.062518999999995</v>
      </c>
      <c r="L99" s="20"/>
      <c r="O99" s="15"/>
      <c r="P99" s="16">
        <v>462.30627099999998</v>
      </c>
      <c r="Q99" s="24">
        <v>315.25961899999999</v>
      </c>
      <c r="R99" s="20">
        <v>489.99040400000001</v>
      </c>
    </row>
    <row r="100" spans="3:19" ht="15" thickBot="1" x14ac:dyDescent="0.4">
      <c r="C100" s="9">
        <v>1000</v>
      </c>
      <c r="D100" s="35">
        <v>1</v>
      </c>
      <c r="E100" s="35">
        <v>2</v>
      </c>
      <c r="F100" s="35">
        <v>3</v>
      </c>
      <c r="G100" s="36">
        <v>4</v>
      </c>
      <c r="I100" s="21"/>
      <c r="J100" s="22">
        <f>AVERAGE(J91:J94)</f>
        <v>107.51167225</v>
      </c>
      <c r="K100" s="25">
        <f>AVERAGE(K90:K92,K96:K99)</f>
        <v>87.125197285714279</v>
      </c>
      <c r="L100" s="26">
        <f>AVERAGE(L90:L94)</f>
        <v>68.862649599999997</v>
      </c>
      <c r="O100" s="15"/>
      <c r="P100" s="19">
        <v>753.41413499999999</v>
      </c>
      <c r="Q100" s="17">
        <v>606.38924399999996</v>
      </c>
      <c r="R100" s="20">
        <v>489.43882300000001</v>
      </c>
    </row>
    <row r="101" spans="3:19" ht="15" thickBot="1" x14ac:dyDescent="0.4">
      <c r="C101" s="12">
        <v>10</v>
      </c>
      <c r="D101" s="19">
        <v>17.531834</v>
      </c>
      <c r="E101" s="17">
        <v>11.007076</v>
      </c>
      <c r="F101" s="17">
        <v>7.456359</v>
      </c>
      <c r="G101" s="18">
        <v>12.844797</v>
      </c>
      <c r="O101" s="21"/>
      <c r="P101" s="22">
        <f>AVERAGE(P96:P98,P100)</f>
        <v>755.19715874999997</v>
      </c>
      <c r="Q101" s="22">
        <f>AVERAGE(Q96:Q98,Q100)</f>
        <v>606.427638</v>
      </c>
      <c r="R101" s="23">
        <f>AVERAGE(R96,R99:R100)</f>
        <v>488.67895833333336</v>
      </c>
    </row>
    <row r="102" spans="3:19" x14ac:dyDescent="0.35">
      <c r="C102" s="15"/>
      <c r="D102" s="17">
        <v>18.060162999999999</v>
      </c>
      <c r="E102" s="17">
        <v>11.00164</v>
      </c>
      <c r="F102" s="17">
        <v>7.4513429999999996</v>
      </c>
      <c r="G102" s="20">
        <v>5.8107860000000002</v>
      </c>
      <c r="I102" s="9" t="s">
        <v>6</v>
      </c>
      <c r="J102" s="10"/>
      <c r="K102" s="10"/>
      <c r="L102" s="11"/>
    </row>
    <row r="103" spans="3:19" ht="15" thickBot="1" x14ac:dyDescent="0.4">
      <c r="C103" s="15"/>
      <c r="D103" s="19">
        <v>18.059384999999999</v>
      </c>
      <c r="E103" s="24">
        <v>25.153275000000001</v>
      </c>
      <c r="F103" s="24">
        <v>21.417598999999999</v>
      </c>
      <c r="G103" s="20">
        <v>6.081124</v>
      </c>
      <c r="I103" s="12">
        <v>400</v>
      </c>
      <c r="J103" s="13">
        <v>2</v>
      </c>
      <c r="K103" s="13">
        <v>3</v>
      </c>
      <c r="L103" s="14">
        <v>4</v>
      </c>
    </row>
    <row r="104" spans="3:19" ht="15" thickBot="1" x14ac:dyDescent="0.4">
      <c r="C104" s="21"/>
      <c r="D104" s="34"/>
      <c r="E104" s="34"/>
      <c r="F104" s="34"/>
      <c r="G104" s="37">
        <v>5.802657</v>
      </c>
      <c r="I104" s="15"/>
      <c r="J104" s="24">
        <v>116.183863</v>
      </c>
      <c r="K104" s="17">
        <v>164.74591000000001</v>
      </c>
      <c r="L104" s="20">
        <v>124.713025</v>
      </c>
      <c r="O104" s="9" t="s">
        <v>5</v>
      </c>
      <c r="P104" s="10"/>
      <c r="Q104" s="10"/>
      <c r="R104" s="10"/>
      <c r="S104" s="11"/>
    </row>
    <row r="105" spans="3:19" ht="15" thickBot="1" x14ac:dyDescent="0.4">
      <c r="I105" s="15"/>
      <c r="J105" s="17">
        <v>206.56636900000001</v>
      </c>
      <c r="K105" s="17">
        <v>162.70801599999999</v>
      </c>
      <c r="L105" s="20">
        <v>124.199876</v>
      </c>
      <c r="O105" s="12">
        <v>800</v>
      </c>
      <c r="P105" s="13">
        <v>2</v>
      </c>
      <c r="Q105" s="13">
        <v>3</v>
      </c>
      <c r="R105" s="14">
        <v>4</v>
      </c>
      <c r="S105" s="14">
        <v>2</v>
      </c>
    </row>
    <row r="106" spans="3:19" x14ac:dyDescent="0.35">
      <c r="C106" s="9">
        <v>10</v>
      </c>
      <c r="D106" s="35">
        <v>1</v>
      </c>
      <c r="E106" s="35">
        <v>2</v>
      </c>
      <c r="F106" s="35">
        <v>3</v>
      </c>
      <c r="G106" s="36">
        <v>4</v>
      </c>
      <c r="I106" s="15"/>
      <c r="J106" s="17">
        <v>205.872422</v>
      </c>
      <c r="K106" s="17">
        <v>164.61172199999999</v>
      </c>
      <c r="L106" s="18">
        <v>62.508575999999998</v>
      </c>
      <c r="O106" s="15"/>
      <c r="P106" s="24">
        <v>892.01459899999998</v>
      </c>
      <c r="Q106" s="17">
        <v>1171.5744500000001</v>
      </c>
      <c r="R106" s="17">
        <v>933.44675600000005</v>
      </c>
      <c r="S106" s="20">
        <v>891.88914399999999</v>
      </c>
    </row>
    <row r="107" spans="3:19" x14ac:dyDescent="0.35">
      <c r="C107" s="12">
        <v>10</v>
      </c>
      <c r="D107" s="19">
        <v>1.2753E-2</v>
      </c>
      <c r="E107" s="17">
        <v>3.9205999999999998E-2</v>
      </c>
      <c r="F107" s="17">
        <v>2.4979999999999998E-3</v>
      </c>
      <c r="G107" s="20">
        <v>3.2780000000000001E-3</v>
      </c>
      <c r="I107" s="15"/>
      <c r="J107" s="17">
        <v>206.18574599999999</v>
      </c>
      <c r="K107" s="24">
        <v>79.315714999999997</v>
      </c>
      <c r="L107" s="20">
        <v>125.980299</v>
      </c>
      <c r="O107" s="15"/>
      <c r="P107" s="17">
        <v>1470.6643349999999</v>
      </c>
      <c r="Q107" s="17">
        <v>1168.2672439999999</v>
      </c>
      <c r="R107" s="17">
        <v>933.11729800000001</v>
      </c>
      <c r="S107" s="20">
        <v>892.29554099999996</v>
      </c>
    </row>
    <row r="108" spans="3:19" x14ac:dyDescent="0.35">
      <c r="C108" s="38"/>
      <c r="D108" s="19">
        <v>2.6489999999999999E-3</v>
      </c>
      <c r="E108" s="17">
        <v>2.9299999999999999E-3</v>
      </c>
      <c r="F108" s="17">
        <v>2.4750000000000002E-3</v>
      </c>
      <c r="G108" s="20">
        <v>2.297E-3</v>
      </c>
      <c r="I108" s="15"/>
      <c r="J108" s="17">
        <v>203.51524599999999</v>
      </c>
      <c r="K108" s="17">
        <v>162.77662000000001</v>
      </c>
      <c r="L108" s="20">
        <v>125.918887</v>
      </c>
      <c r="O108" s="15"/>
      <c r="P108" s="17">
        <v>1460.0752890000001</v>
      </c>
      <c r="Q108" s="17">
        <v>1175.0868270000001</v>
      </c>
      <c r="R108" s="17">
        <v>968.539132</v>
      </c>
      <c r="S108" s="20">
        <v>891.88914399999999</v>
      </c>
    </row>
    <row r="109" spans="3:19" ht="15" thickBot="1" x14ac:dyDescent="0.4">
      <c r="C109" s="15"/>
      <c r="D109" s="17">
        <v>2.4320000000000001E-2</v>
      </c>
      <c r="E109" s="17"/>
      <c r="F109" s="17"/>
      <c r="G109" s="20"/>
      <c r="I109" s="21"/>
      <c r="J109" s="25">
        <f>AVERAGE(J105:J108)</f>
        <v>205.53494575000002</v>
      </c>
      <c r="K109" s="25">
        <f>AVERAGE(K104:K106,K108)</f>
        <v>163.710567</v>
      </c>
      <c r="L109" s="26">
        <f>AVERAGE(L104:L105,L107:L108)</f>
        <v>125.20302174999999</v>
      </c>
      <c r="O109" s="15"/>
      <c r="P109" s="17">
        <v>1463.5336890000001</v>
      </c>
      <c r="Q109" s="24">
        <v>604.85490400000003</v>
      </c>
      <c r="R109" s="17">
        <v>934.82425599999999</v>
      </c>
      <c r="S109" s="20">
        <v>892.29554099999996</v>
      </c>
    </row>
    <row r="110" spans="3:19" ht="15" thickBot="1" x14ac:dyDescent="0.4">
      <c r="C110" s="15"/>
      <c r="D110" s="17">
        <v>2.6580000000000002E-3</v>
      </c>
      <c r="E110" s="17"/>
      <c r="F110" s="17"/>
      <c r="G110" s="20"/>
      <c r="O110" s="15"/>
      <c r="P110" s="17">
        <v>1546.510583</v>
      </c>
      <c r="Q110" s="24">
        <v>603.517786</v>
      </c>
      <c r="R110" s="17">
        <v>933.78978199999995</v>
      </c>
      <c r="S110" s="20"/>
    </row>
    <row r="111" spans="3:19" ht="15" thickBot="1" x14ac:dyDescent="0.4">
      <c r="C111" s="15"/>
      <c r="D111" s="17">
        <v>2.9543E-2</v>
      </c>
      <c r="E111" s="17"/>
      <c r="F111" s="17"/>
      <c r="G111" s="20"/>
      <c r="I111" s="9" t="s">
        <v>6</v>
      </c>
      <c r="J111" s="10"/>
      <c r="K111" s="10"/>
      <c r="L111" s="11"/>
      <c r="O111" s="21"/>
      <c r="P111" s="25">
        <f>AVERAGE(P107:P110)</f>
        <v>1485.195974</v>
      </c>
      <c r="Q111" s="25">
        <f>AVERAGE(Q106:Q108)</f>
        <v>1171.6428403333332</v>
      </c>
      <c r="R111" s="25">
        <f>AVERAGE(R106:R110)</f>
        <v>940.74344480000002</v>
      </c>
      <c r="S111" s="37">
        <f>AVERAGE(S106:S109)</f>
        <v>892.09234249999997</v>
      </c>
    </row>
    <row r="112" spans="3:19" x14ac:dyDescent="0.35">
      <c r="C112" s="15"/>
      <c r="D112" s="17">
        <v>3.6984000000000003E-2</v>
      </c>
      <c r="E112" s="17"/>
      <c r="F112" s="17"/>
      <c r="G112" s="20"/>
      <c r="I112" s="12">
        <v>800</v>
      </c>
      <c r="J112" s="13">
        <v>2</v>
      </c>
      <c r="K112" s="13">
        <v>3</v>
      </c>
      <c r="L112" s="14">
        <v>4</v>
      </c>
    </row>
    <row r="113" spans="3:18" ht="15" thickBot="1" x14ac:dyDescent="0.4">
      <c r="C113" s="15"/>
      <c r="D113" s="17">
        <v>3.7923999999999999E-2</v>
      </c>
      <c r="E113" s="17"/>
      <c r="F113" s="17"/>
      <c r="G113" s="20"/>
      <c r="I113" s="15"/>
      <c r="J113" s="24">
        <v>223.650228</v>
      </c>
      <c r="K113" s="17">
        <v>312.24668200000002</v>
      </c>
      <c r="L113" s="20">
        <v>238.341579</v>
      </c>
    </row>
    <row r="114" spans="3:18" x14ac:dyDescent="0.35">
      <c r="C114" s="15"/>
      <c r="D114" s="17">
        <v>1.853E-3</v>
      </c>
      <c r="E114" s="17"/>
      <c r="F114" s="17"/>
      <c r="G114" s="20"/>
      <c r="I114" s="15"/>
      <c r="J114" s="17">
        <v>397.03345100000001</v>
      </c>
      <c r="K114" s="17">
        <v>313.85780699999998</v>
      </c>
      <c r="L114" s="20">
        <v>239.04665299999999</v>
      </c>
      <c r="O114" s="9" t="s">
        <v>5</v>
      </c>
      <c r="P114" s="10"/>
      <c r="Q114" s="10"/>
      <c r="R114" s="11"/>
    </row>
    <row r="115" spans="3:18" x14ac:dyDescent="0.35">
      <c r="C115" s="15"/>
      <c r="D115" s="17">
        <v>3.8550000000000001E-2</v>
      </c>
      <c r="E115" s="17"/>
      <c r="F115" s="17"/>
      <c r="G115" s="20"/>
      <c r="I115" s="15"/>
      <c r="J115" s="17">
        <v>399.24072200000001</v>
      </c>
      <c r="K115" s="17">
        <v>314.75600900000001</v>
      </c>
      <c r="L115" s="20">
        <v>240.05413300000001</v>
      </c>
      <c r="O115" s="12">
        <v>1000</v>
      </c>
      <c r="P115" s="13">
        <v>2</v>
      </c>
      <c r="Q115" s="13">
        <v>3</v>
      </c>
      <c r="R115" s="14">
        <v>4</v>
      </c>
    </row>
    <row r="116" spans="3:18" x14ac:dyDescent="0.35">
      <c r="C116" s="15"/>
      <c r="D116" s="17">
        <v>2.0019999999999999E-3</v>
      </c>
      <c r="E116" s="17"/>
      <c r="F116" s="17"/>
      <c r="G116" s="20"/>
      <c r="I116" s="15"/>
      <c r="J116" s="17">
        <v>397.97023899999999</v>
      </c>
      <c r="K116" s="24">
        <v>151.299035</v>
      </c>
      <c r="L116" s="20">
        <v>240.326953</v>
      </c>
      <c r="O116" s="15"/>
      <c r="P116" s="17">
        <v>1904.5536990000001</v>
      </c>
      <c r="Q116" s="17">
        <v>1455.7893240000001</v>
      </c>
      <c r="R116" s="20">
        <v>1156.5607749999999</v>
      </c>
    </row>
    <row r="117" spans="3:18" x14ac:dyDescent="0.35">
      <c r="C117" s="15"/>
      <c r="D117" s="17">
        <v>2.091E-3</v>
      </c>
      <c r="E117" s="17"/>
      <c r="F117" s="17"/>
      <c r="G117" s="20"/>
      <c r="I117" s="15"/>
      <c r="J117" s="17">
        <v>396.39661599999999</v>
      </c>
      <c r="K117" s="24">
        <v>151.45245</v>
      </c>
      <c r="L117" s="20">
        <v>237.916111</v>
      </c>
      <c r="O117" s="15"/>
      <c r="P117" s="17">
        <v>1812.655751</v>
      </c>
      <c r="Q117" s="24">
        <v>746.33300499999996</v>
      </c>
      <c r="R117" s="20">
        <v>1156.3423660000001</v>
      </c>
    </row>
    <row r="118" spans="3:18" x14ac:dyDescent="0.35">
      <c r="C118" s="15"/>
      <c r="D118" s="17">
        <v>2.5590000000000001E-3</v>
      </c>
      <c r="E118" s="17"/>
      <c r="F118" s="17"/>
      <c r="G118" s="20"/>
      <c r="I118" s="15"/>
      <c r="J118" s="31">
        <f>AVERAGE(J114:J117)</f>
        <v>397.660257</v>
      </c>
      <c r="K118" s="31">
        <f>AVERAGE(K113:K115)</f>
        <v>313.62016599999998</v>
      </c>
      <c r="L118" s="32">
        <f>AVERAGE(L113:L117)</f>
        <v>239.13708580000002</v>
      </c>
      <c r="O118" s="15"/>
      <c r="P118" s="24">
        <v>1105.7866320000001</v>
      </c>
      <c r="Q118" s="17">
        <v>1454.379383</v>
      </c>
      <c r="R118" s="18">
        <v>583.02165100000002</v>
      </c>
    </row>
    <row r="119" spans="3:18" x14ac:dyDescent="0.35">
      <c r="C119" s="15"/>
      <c r="D119" s="17">
        <v>2.1150000000000001E-3</v>
      </c>
      <c r="E119" s="17"/>
      <c r="F119" s="17"/>
      <c r="G119" s="20"/>
      <c r="I119" s="15"/>
      <c r="J119" s="17"/>
      <c r="K119" s="17"/>
      <c r="L119" s="20"/>
      <c r="O119" s="15"/>
      <c r="P119" s="17">
        <v>1810.9341790000001</v>
      </c>
      <c r="Q119" s="17">
        <v>1452.8689179999999</v>
      </c>
      <c r="R119" s="20">
        <v>1155.7925359999999</v>
      </c>
    </row>
    <row r="120" spans="3:18" x14ac:dyDescent="0.35">
      <c r="C120" s="15"/>
      <c r="D120" s="17">
        <v>3.0616999999999998E-2</v>
      </c>
      <c r="E120" s="17"/>
      <c r="F120" s="17"/>
      <c r="G120" s="20"/>
      <c r="I120" s="15"/>
      <c r="J120" s="17"/>
      <c r="K120" s="17"/>
      <c r="L120" s="14">
        <v>4</v>
      </c>
      <c r="O120" s="15"/>
      <c r="P120" s="17">
        <v>1816.7203950000001</v>
      </c>
      <c r="Q120" s="17">
        <v>746.78095599999995</v>
      </c>
      <c r="R120" s="20">
        <v>1157.2152189999999</v>
      </c>
    </row>
    <row r="121" spans="3:18" ht="15" thickBot="1" x14ac:dyDescent="0.4">
      <c r="C121" s="21"/>
      <c r="D121" s="34">
        <v>1.5970000000000002E-2</v>
      </c>
      <c r="E121" s="34"/>
      <c r="F121" s="34"/>
      <c r="G121" s="37"/>
      <c r="I121" s="15"/>
      <c r="J121" s="17"/>
      <c r="K121" s="17"/>
      <c r="L121" s="33">
        <v>296.36122999999998</v>
      </c>
      <c r="O121" s="21"/>
      <c r="P121" s="25">
        <f>AVERAGE(P116:P117,P119:P120)</f>
        <v>1836.2160060000001</v>
      </c>
      <c r="Q121" s="25">
        <f>AVERAGE(Q116,Q118,Q119)</f>
        <v>1454.345875</v>
      </c>
      <c r="R121" s="26">
        <f>AVERAGE(R116,R117,R119,R120)</f>
        <v>1156.4777239999999</v>
      </c>
    </row>
    <row r="122" spans="3:18" ht="15" thickBot="1" x14ac:dyDescent="0.4">
      <c r="I122" s="15"/>
      <c r="J122" s="17"/>
      <c r="K122" s="17"/>
      <c r="L122" s="33">
        <v>296.60235399999999</v>
      </c>
    </row>
    <row r="123" spans="3:18" x14ac:dyDescent="0.35">
      <c r="I123" s="15"/>
      <c r="J123" s="17"/>
      <c r="K123" s="17"/>
      <c r="L123" s="33">
        <v>296.94182799999999</v>
      </c>
      <c r="O123" s="9" t="s">
        <v>5</v>
      </c>
      <c r="P123" s="10"/>
      <c r="Q123" s="10"/>
      <c r="R123" s="11"/>
    </row>
    <row r="124" spans="3:18" x14ac:dyDescent="0.35">
      <c r="I124" s="15"/>
      <c r="J124" s="17"/>
      <c r="K124" s="17"/>
      <c r="L124" s="33">
        <v>146.43958499999999</v>
      </c>
      <c r="O124" s="12">
        <v>10000</v>
      </c>
      <c r="P124" s="13">
        <v>2</v>
      </c>
      <c r="Q124" s="13">
        <v>3</v>
      </c>
      <c r="R124" s="14">
        <v>4</v>
      </c>
    </row>
    <row r="125" spans="3:18" x14ac:dyDescent="0.35">
      <c r="I125" s="15"/>
      <c r="J125" s="17"/>
      <c r="K125" s="17"/>
      <c r="L125" s="20"/>
      <c r="O125" s="15"/>
      <c r="P125" s="17">
        <v>10548.473121000001</v>
      </c>
      <c r="Q125" s="17">
        <v>13870.949490000001</v>
      </c>
      <c r="R125" s="20">
        <v>10985.097709</v>
      </c>
    </row>
    <row r="126" spans="3:18" ht="15" thickBot="1" x14ac:dyDescent="0.4">
      <c r="I126" s="21"/>
      <c r="J126" s="34"/>
      <c r="K126" s="34"/>
      <c r="L126" s="26">
        <f>AVERAGE(L121:L123)</f>
        <v>296.63513733333332</v>
      </c>
      <c r="O126" s="21"/>
      <c r="P126" s="34"/>
      <c r="Q126" s="34">
        <v>7023.4041120000002</v>
      </c>
      <c r="R126" s="37">
        <v>10914.131616999999</v>
      </c>
    </row>
    <row r="128" spans="3:18" ht="15" thickBot="1" x14ac:dyDescent="0.4"/>
    <row r="129" spans="9:12" x14ac:dyDescent="0.35">
      <c r="I129" s="9" t="s">
        <v>6</v>
      </c>
      <c r="J129" s="10"/>
      <c r="K129" s="10"/>
      <c r="L129" s="11"/>
    </row>
    <row r="130" spans="9:12" x14ac:dyDescent="0.35">
      <c r="I130" s="12">
        <v>1000</v>
      </c>
      <c r="J130" s="13">
        <v>2</v>
      </c>
      <c r="K130" s="13">
        <v>3</v>
      </c>
      <c r="L130" s="14">
        <v>4</v>
      </c>
    </row>
    <row r="131" spans="9:12" x14ac:dyDescent="0.35">
      <c r="I131" s="15"/>
      <c r="J131" s="17">
        <v>489.60688800000003</v>
      </c>
      <c r="K131" s="17">
        <v>388.56850100000003</v>
      </c>
      <c r="L131" s="20">
        <v>146.58711500000001</v>
      </c>
    </row>
    <row r="132" spans="9:12" x14ac:dyDescent="0.35">
      <c r="I132" s="15"/>
      <c r="J132" s="17">
        <v>490.18776300000002</v>
      </c>
      <c r="K132" s="17">
        <v>390.80829799999998</v>
      </c>
      <c r="L132" s="20">
        <v>146.323419</v>
      </c>
    </row>
    <row r="133" spans="9:12" x14ac:dyDescent="0.35">
      <c r="I133" s="15"/>
      <c r="J133" s="24">
        <v>276.94803100000001</v>
      </c>
      <c r="K133" s="17">
        <v>389.208147</v>
      </c>
      <c r="L133" s="18">
        <v>332.01635399999998</v>
      </c>
    </row>
    <row r="134" spans="9:12" x14ac:dyDescent="0.35">
      <c r="I134" s="15"/>
      <c r="J134" s="17">
        <v>487.90005400000001</v>
      </c>
      <c r="K134" s="17">
        <v>388.74904099999998</v>
      </c>
      <c r="L134" s="18">
        <v>294.27908000000002</v>
      </c>
    </row>
    <row r="135" spans="9:12" x14ac:dyDescent="0.35">
      <c r="I135" s="15"/>
      <c r="J135" s="24">
        <v>276.78603700000002</v>
      </c>
      <c r="K135" s="17">
        <v>389.42637300000001</v>
      </c>
      <c r="L135" s="20">
        <v>146.509412</v>
      </c>
    </row>
    <row r="136" spans="9:12" x14ac:dyDescent="0.35">
      <c r="I136" s="15"/>
      <c r="J136" s="17">
        <v>490.70663300000001</v>
      </c>
      <c r="K136" s="17"/>
      <c r="L136" s="20"/>
    </row>
    <row r="137" spans="9:12" ht="15" thickBot="1" x14ac:dyDescent="0.4">
      <c r="I137" s="21"/>
      <c r="J137" s="25">
        <f>AVERAGE(J131:J132,J134,J136)</f>
        <v>489.60033450000003</v>
      </c>
      <c r="K137" s="25">
        <f>AVERAGE(K131:K135)</f>
        <v>389.35207200000002</v>
      </c>
      <c r="L137" s="26">
        <f>AVERAGE(L131:L132,L135)</f>
        <v>146.47331533333332</v>
      </c>
    </row>
    <row r="138" spans="9:12" ht="15" thickBot="1" x14ac:dyDescent="0.4"/>
    <row r="139" spans="9:12" x14ac:dyDescent="0.35">
      <c r="I139" s="9" t="s">
        <v>6</v>
      </c>
      <c r="J139" s="10"/>
      <c r="K139" s="10"/>
      <c r="L139" s="11"/>
    </row>
    <row r="140" spans="9:12" x14ac:dyDescent="0.35">
      <c r="I140" s="12">
        <v>10000</v>
      </c>
      <c r="J140" s="13">
        <v>2</v>
      </c>
      <c r="K140" s="13">
        <v>3</v>
      </c>
      <c r="L140" s="14">
        <v>4</v>
      </c>
    </row>
    <row r="141" spans="9:12" ht="15" thickBot="1" x14ac:dyDescent="0.4">
      <c r="I141" s="21"/>
      <c r="J141" s="25">
        <v>4712.0188010000002</v>
      </c>
      <c r="K141" s="25">
        <v>3716.5303469999999</v>
      </c>
      <c r="L141" s="26">
        <v>2801.5339610000001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00C-CE96-40B3-8FFD-00343CBCB3AA}">
  <dimension ref="C7:P38"/>
  <sheetViews>
    <sheetView topLeftCell="A4" zoomScale="66" zoomScaleNormal="90" workbookViewId="0">
      <selection activeCell="L2" sqref="L2"/>
    </sheetView>
  </sheetViews>
  <sheetFormatPr defaultRowHeight="14.5" x14ac:dyDescent="0.35"/>
  <sheetData>
    <row r="7" spans="3:16" ht="15" thickBot="1" x14ac:dyDescent="0.4"/>
    <row r="8" spans="3:16" x14ac:dyDescent="0.35">
      <c r="C8" s="46"/>
      <c r="D8" s="35" t="s">
        <v>10</v>
      </c>
      <c r="E8" s="35" t="s">
        <v>11</v>
      </c>
      <c r="F8" s="36" t="s">
        <v>12</v>
      </c>
      <c r="N8" s="4" t="s">
        <v>13</v>
      </c>
      <c r="O8" s="4" t="s">
        <v>11</v>
      </c>
      <c r="P8" s="4" t="s">
        <v>12</v>
      </c>
    </row>
    <row r="9" spans="3:16" x14ac:dyDescent="0.35">
      <c r="C9" s="12" t="s">
        <v>9</v>
      </c>
      <c r="D9" s="17">
        <v>0.76612100000000005</v>
      </c>
      <c r="E9" s="17"/>
      <c r="F9" s="20"/>
      <c r="M9" s="4" t="s">
        <v>9</v>
      </c>
      <c r="N9">
        <v>0.77568140000000008</v>
      </c>
      <c r="O9">
        <v>0.77568140000000008</v>
      </c>
      <c r="P9">
        <v>0.77568140000000008</v>
      </c>
    </row>
    <row r="10" spans="3:16" x14ac:dyDescent="0.35">
      <c r="C10" s="15"/>
      <c r="D10" s="17">
        <v>0.76595199999999997</v>
      </c>
      <c r="E10" s="17"/>
      <c r="F10" s="20"/>
      <c r="M10" s="4">
        <v>1</v>
      </c>
      <c r="N10">
        <v>0.83638780000000001</v>
      </c>
      <c r="O10">
        <v>0.86424139999999983</v>
      </c>
      <c r="P10">
        <v>0.77855699999999994</v>
      </c>
    </row>
    <row r="11" spans="3:16" x14ac:dyDescent="0.35">
      <c r="C11" s="15"/>
      <c r="D11" s="17">
        <v>0.76500100000000004</v>
      </c>
      <c r="E11" s="17"/>
      <c r="F11" s="20"/>
      <c r="M11" s="4">
        <v>5</v>
      </c>
      <c r="N11">
        <v>0.83418879999999995</v>
      </c>
      <c r="O11">
        <v>0.78093780000000002</v>
      </c>
      <c r="P11">
        <v>0.7877516</v>
      </c>
    </row>
    <row r="12" spans="3:16" x14ac:dyDescent="0.35">
      <c r="C12" s="15"/>
      <c r="D12" s="17">
        <v>0.80827800000000005</v>
      </c>
      <c r="E12" s="17"/>
      <c r="F12" s="20"/>
      <c r="M12" s="4">
        <v>10</v>
      </c>
      <c r="N12">
        <v>0.89225660000000007</v>
      </c>
      <c r="O12">
        <v>0.86699999999999977</v>
      </c>
      <c r="P12">
        <v>0.77786019999999989</v>
      </c>
    </row>
    <row r="13" spans="3:16" x14ac:dyDescent="0.35">
      <c r="C13" s="15"/>
      <c r="D13" s="8">
        <v>0.77305500000000005</v>
      </c>
      <c r="E13" s="17"/>
      <c r="F13" s="20"/>
      <c r="M13" s="4">
        <v>100</v>
      </c>
      <c r="N13">
        <v>0.90167160000000002</v>
      </c>
      <c r="O13">
        <v>0.82853759999999999</v>
      </c>
      <c r="P13">
        <v>0.78908779999999989</v>
      </c>
    </row>
    <row r="14" spans="3:16" x14ac:dyDescent="0.35">
      <c r="C14" s="15"/>
      <c r="D14" s="31">
        <f>AVERAGE(D9:D13)</f>
        <v>0.77568140000000008</v>
      </c>
      <c r="E14" s="17"/>
      <c r="F14" s="20"/>
    </row>
    <row r="15" spans="3:16" x14ac:dyDescent="0.35">
      <c r="C15" s="12">
        <v>1</v>
      </c>
      <c r="D15" s="17">
        <v>0.76942100000000002</v>
      </c>
      <c r="E15" s="17">
        <v>1.614635</v>
      </c>
      <c r="F15" s="20">
        <v>0.77766100000000005</v>
      </c>
    </row>
    <row r="16" spans="3:16" x14ac:dyDescent="0.35">
      <c r="C16" s="15"/>
      <c r="D16" s="17">
        <v>0.80480399999999996</v>
      </c>
      <c r="E16" s="17">
        <v>0.813191</v>
      </c>
      <c r="F16" s="20">
        <v>0.81101500000000004</v>
      </c>
    </row>
    <row r="17" spans="3:6" x14ac:dyDescent="0.35">
      <c r="C17" s="15"/>
      <c r="D17" s="17">
        <v>0.76183400000000001</v>
      </c>
      <c r="E17" s="17">
        <v>0.76442200000000005</v>
      </c>
      <c r="F17" s="20">
        <v>0.76698500000000003</v>
      </c>
    </row>
    <row r="18" spans="3:6" x14ac:dyDescent="0.35">
      <c r="C18" s="15"/>
      <c r="D18" s="17">
        <v>0.76293900000000003</v>
      </c>
      <c r="E18" s="17">
        <v>0.76977300000000004</v>
      </c>
      <c r="F18" s="20">
        <v>0.76806600000000003</v>
      </c>
    </row>
    <row r="19" spans="3:6" x14ac:dyDescent="0.35">
      <c r="C19" s="30"/>
      <c r="D19" s="17">
        <v>0.80440500000000004</v>
      </c>
      <c r="E19" s="17">
        <v>0.78760799999999997</v>
      </c>
      <c r="F19" s="20">
        <v>0.76905800000000002</v>
      </c>
    </row>
    <row r="20" spans="3:6" x14ac:dyDescent="0.35">
      <c r="C20" s="15"/>
      <c r="D20" s="31">
        <f>AVERAGE(D15:F19)</f>
        <v>0.83638780000000001</v>
      </c>
      <c r="E20" s="31">
        <f>AVERAGE(E15:G19)</f>
        <v>0.86424139999999983</v>
      </c>
      <c r="F20" s="32">
        <f>AVERAGE(F15:H19)</f>
        <v>0.77855699999999994</v>
      </c>
    </row>
    <row r="21" spans="3:6" x14ac:dyDescent="0.35">
      <c r="C21" s="12">
        <v>5</v>
      </c>
      <c r="D21" s="17">
        <v>0.77257600000000004</v>
      </c>
      <c r="E21" s="17">
        <v>0.77093699999999998</v>
      </c>
      <c r="F21" s="20">
        <v>0.776694</v>
      </c>
    </row>
    <row r="22" spans="3:6" x14ac:dyDescent="0.35">
      <c r="C22" s="15"/>
      <c r="D22" s="17">
        <v>0.77930500000000003</v>
      </c>
      <c r="E22" s="17">
        <v>0.80752500000000005</v>
      </c>
      <c r="F22" s="20">
        <v>0.81053500000000001</v>
      </c>
    </row>
    <row r="23" spans="3:6" x14ac:dyDescent="0.35">
      <c r="C23" s="15"/>
      <c r="D23" s="17">
        <v>0.786111</v>
      </c>
      <c r="E23" s="17">
        <v>0.76403699999999997</v>
      </c>
      <c r="F23" s="20">
        <v>0.76798100000000002</v>
      </c>
    </row>
    <row r="24" spans="3:6" x14ac:dyDescent="0.35">
      <c r="C24" s="15"/>
      <c r="D24" s="17">
        <v>1.57883</v>
      </c>
      <c r="E24" s="17">
        <v>0.76344000000000001</v>
      </c>
      <c r="F24" s="20">
        <v>0.79191500000000004</v>
      </c>
    </row>
    <row r="25" spans="3:6" x14ac:dyDescent="0.35">
      <c r="C25" s="15"/>
      <c r="D25" s="17">
        <v>0.786632</v>
      </c>
      <c r="E25" s="17">
        <v>0.76468100000000006</v>
      </c>
      <c r="F25" s="20">
        <v>0.79163300000000003</v>
      </c>
    </row>
    <row r="26" spans="3:6" x14ac:dyDescent="0.35">
      <c r="C26" s="15"/>
      <c r="D26" s="31">
        <f>AVERAGE(D21:F25)</f>
        <v>0.83418879999999995</v>
      </c>
      <c r="E26" s="31">
        <f>AVERAGE(E21:G25)</f>
        <v>0.78093780000000002</v>
      </c>
      <c r="F26" s="32">
        <f>AVERAGE(F21:H25)</f>
        <v>0.7877516</v>
      </c>
    </row>
    <row r="27" spans="3:6" x14ac:dyDescent="0.35">
      <c r="C27" s="12">
        <v>10</v>
      </c>
      <c r="D27" s="17">
        <v>0.75683400000000001</v>
      </c>
      <c r="E27" s="17">
        <v>0.77457299999999996</v>
      </c>
      <c r="F27" s="20">
        <v>0.77647999999999995</v>
      </c>
    </row>
    <row r="28" spans="3:6" x14ac:dyDescent="0.35">
      <c r="C28" s="15"/>
      <c r="D28" s="17">
        <v>0.76280300000000001</v>
      </c>
      <c r="E28" s="17">
        <v>0.80999699999999997</v>
      </c>
      <c r="F28" s="20">
        <v>0.81089999999999995</v>
      </c>
    </row>
    <row r="29" spans="3:6" x14ac:dyDescent="0.35">
      <c r="C29" s="15"/>
      <c r="D29" s="17">
        <v>1.5808789999999999</v>
      </c>
      <c r="E29" s="17">
        <v>1.6690830000000001</v>
      </c>
      <c r="F29" s="20">
        <v>0.76767399999999997</v>
      </c>
    </row>
    <row r="30" spans="3:6" x14ac:dyDescent="0.35">
      <c r="C30" s="15"/>
      <c r="D30" s="17">
        <v>0.80635400000000002</v>
      </c>
      <c r="E30" s="17">
        <v>0.76391600000000004</v>
      </c>
      <c r="F30" s="20">
        <v>0.76689399999999996</v>
      </c>
    </row>
    <row r="31" spans="3:6" x14ac:dyDescent="0.35">
      <c r="C31" s="15"/>
      <c r="D31" s="17">
        <v>0.806979</v>
      </c>
      <c r="E31" s="17">
        <v>0.76312999999999998</v>
      </c>
      <c r="F31" s="20">
        <v>0.76735299999999995</v>
      </c>
    </row>
    <row r="32" spans="3:6" x14ac:dyDescent="0.35">
      <c r="C32" s="15"/>
      <c r="D32" s="31">
        <f>AVERAGE(D27:F31)</f>
        <v>0.89225660000000007</v>
      </c>
      <c r="E32" s="31">
        <f>AVERAGE(E27:G31)</f>
        <v>0.86699999999999977</v>
      </c>
      <c r="F32" s="32">
        <f>AVERAGE(F27:H31)</f>
        <v>0.77786019999999989</v>
      </c>
    </row>
    <row r="33" spans="3:6" x14ac:dyDescent="0.35">
      <c r="C33" s="12">
        <v>100</v>
      </c>
      <c r="D33" s="17">
        <v>0.89266500000000004</v>
      </c>
      <c r="E33" s="17">
        <v>0.86098200000000003</v>
      </c>
      <c r="F33" s="20">
        <v>0.77956899999999996</v>
      </c>
    </row>
    <row r="34" spans="3:6" x14ac:dyDescent="0.35">
      <c r="C34" s="15"/>
      <c r="D34" s="17">
        <v>1.6592119999999999</v>
      </c>
      <c r="E34" s="17">
        <v>0.88748400000000005</v>
      </c>
      <c r="F34" s="20">
        <v>0.79394799999999999</v>
      </c>
    </row>
    <row r="35" spans="3:6" x14ac:dyDescent="0.35">
      <c r="C35" s="15"/>
      <c r="D35" s="17">
        <v>0.92142199999999996</v>
      </c>
      <c r="E35" s="17">
        <v>0.84728800000000004</v>
      </c>
      <c r="F35" s="20">
        <v>0.81076400000000004</v>
      </c>
    </row>
    <row r="36" spans="3:6" x14ac:dyDescent="0.35">
      <c r="C36" s="15"/>
      <c r="D36" s="17">
        <v>0.87541500000000005</v>
      </c>
      <c r="E36" s="17">
        <v>0.85023000000000004</v>
      </c>
      <c r="F36" s="20">
        <v>0.76857699999999995</v>
      </c>
    </row>
    <row r="37" spans="3:6" x14ac:dyDescent="0.35">
      <c r="C37" s="15"/>
      <c r="D37" s="17">
        <v>0.890984</v>
      </c>
      <c r="E37" s="17">
        <v>0.893953</v>
      </c>
      <c r="F37" s="20">
        <v>0.79258099999999998</v>
      </c>
    </row>
    <row r="38" spans="3:6" ht="15" thickBot="1" x14ac:dyDescent="0.4">
      <c r="C38" s="21"/>
      <c r="D38" s="25">
        <f>AVERAGE(D33:F37)</f>
        <v>0.90167160000000002</v>
      </c>
      <c r="E38" s="25">
        <f>AVERAGE(E33:G37)</f>
        <v>0.82853759999999999</v>
      </c>
      <c r="F38" s="26">
        <f>AVERAGE(F33:H37)</f>
        <v>0.78908779999999989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46112363B6354397FA31C3C0F45526" ma:contentTypeVersion="9" ma:contentTypeDescription="Creare un nuovo documento." ma:contentTypeScope="" ma:versionID="e46f9dd448d211051266446415a7bf1f">
  <xsd:schema xmlns:xsd="http://www.w3.org/2001/XMLSchema" xmlns:xs="http://www.w3.org/2001/XMLSchema" xmlns:p="http://schemas.microsoft.com/office/2006/metadata/properties" xmlns:ns3="f2f03ce9-20b6-4a18-aa6e-03e6a6c7486b" xmlns:ns4="220a467a-683c-445a-8605-b6bdb804a93b" targetNamespace="http://schemas.microsoft.com/office/2006/metadata/properties" ma:root="true" ma:fieldsID="ea8cd724313bdfc7c3a51558dc2810ea" ns3:_="" ns4:_="">
    <xsd:import namespace="f2f03ce9-20b6-4a18-aa6e-03e6a6c7486b"/>
    <xsd:import namespace="220a467a-683c-445a-8605-b6bdb804a9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03ce9-20b6-4a18-aa6e-03e6a6c74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a467a-683c-445a-8605-b6bdb804a9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7445D9-1901-4CA8-B185-BA3B07D217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4C6D7-FD13-4754-A611-520CAEDC62FD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220a467a-683c-445a-8605-b6bdb804a93b"/>
    <ds:schemaRef ds:uri="http://schemas.microsoft.com/office/2006/metadata/properties"/>
    <ds:schemaRef ds:uri="f2f03ce9-20b6-4a18-aa6e-03e6a6c7486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291B86-0E17-4F90-A41E-86F39FA00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03ce9-20b6-4a18-aa6e-03e6a6c7486b"/>
    <ds:schemaRef ds:uri="220a467a-683c-445a-8605-b6bdb804a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Rosa</dc:creator>
  <cp:lastModifiedBy>Paolo Rosa</cp:lastModifiedBy>
  <dcterms:created xsi:type="dcterms:W3CDTF">2022-05-01T15:31:10Z</dcterms:created>
  <dcterms:modified xsi:type="dcterms:W3CDTF">2022-05-11T00:07:33Z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0x0101000946112363B6354397FA31C3C0F45526</vt:lpwstr>
  </property>
</Properties>
</file>